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3.xml" ContentType="application/vnd.openxmlformats-officedocument.spreadsheetml.pivot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d7576212d3cf9/Arbeit/FUAS Module/Semester 3/Projekt Digitalisierung/Milestones/Final/"/>
    </mc:Choice>
  </mc:AlternateContent>
  <xr:revisionPtr revIDLastSave="1564" documentId="8_{AC1411D0-C6EA-406B-A0A2-DBADC54C62EC}" xr6:coauthVersionLast="47" xr6:coauthVersionMax="47" xr10:uidLastSave="{B9EB1BD2-97AF-4D7D-8E87-42BCB2708C45}"/>
  <bookViews>
    <workbookView xWindow="-120" yWindow="-120" windowWidth="38640" windowHeight="21120" activeTab="7" xr2:uid="{79794611-7B35-475A-974A-31DFA3B3C368}"/>
  </bookViews>
  <sheets>
    <sheet name="evaluation_results_Pre" sheetId="2" r:id="rId1"/>
    <sheet name="Summary_Pre" sheetId="4" r:id="rId2"/>
    <sheet name="evaluation_results_1" sheetId="6" r:id="rId3"/>
    <sheet name="Summary_1" sheetId="7" r:id="rId4"/>
    <sheet name="evaluation_results_2" sheetId="11" r:id="rId5"/>
    <sheet name="Summary_2" sheetId="9" r:id="rId6"/>
    <sheet name="Comparison" sheetId="10" r:id="rId7"/>
    <sheet name="Metrics Subset L&amp;M " sheetId="12" r:id="rId8"/>
    <sheet name="Metrics Full Set" sheetId="14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2" l="1"/>
  <c r="R6" i="12"/>
  <c r="S6" i="14"/>
  <c r="S5" i="14"/>
  <c r="I6" i="14"/>
  <c r="I5" i="14"/>
  <c r="R5" i="12"/>
  <c r="H5" i="12"/>
  <c r="H4" i="12"/>
  <c r="H6" i="12"/>
  <c r="B7" i="9"/>
  <c r="B8" i="9"/>
  <c r="S4" i="14"/>
  <c r="I4" i="14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1" i="10"/>
  <c r="B42" i="10"/>
  <c r="B43" i="10"/>
  <c r="B44" i="10"/>
  <c r="B45" i="10"/>
  <c r="B46" i="10"/>
  <c r="B47" i="10"/>
  <c r="B48" i="10"/>
  <c r="B49" i="10"/>
  <c r="B50" i="10"/>
  <c r="B40" i="10"/>
  <c r="J30" i="10"/>
  <c r="J47" i="10"/>
  <c r="F4" i="10"/>
  <c r="F16" i="10"/>
  <c r="F17" i="10"/>
  <c r="F23" i="10"/>
  <c r="F27" i="10"/>
  <c r="F28" i="10"/>
  <c r="F30" i="10"/>
  <c r="F33" i="10"/>
  <c r="F36" i="10"/>
  <c r="F38" i="10"/>
  <c r="F44" i="10"/>
  <c r="F47" i="10"/>
  <c r="F50" i="10"/>
  <c r="E4" i="10"/>
  <c r="E16" i="10"/>
  <c r="E17" i="10"/>
  <c r="E23" i="10"/>
  <c r="E27" i="10"/>
  <c r="E28" i="10"/>
  <c r="E30" i="10"/>
  <c r="E33" i="10"/>
  <c r="E36" i="10"/>
  <c r="E38" i="10"/>
  <c r="E44" i="10"/>
  <c r="E47" i="10"/>
  <c r="E50" i="10"/>
  <c r="D4" i="10"/>
  <c r="D14" i="10"/>
  <c r="D16" i="10"/>
  <c r="D17" i="10"/>
  <c r="D23" i="10"/>
  <c r="D27" i="10"/>
  <c r="D28" i="10"/>
  <c r="D30" i="10"/>
  <c r="D33" i="10"/>
  <c r="D36" i="10"/>
  <c r="D38" i="10"/>
  <c r="D44" i="10"/>
  <c r="D47" i="10"/>
  <c r="D50" i="10"/>
  <c r="C4" i="10"/>
  <c r="C14" i="10"/>
  <c r="C16" i="10"/>
  <c r="C17" i="10"/>
  <c r="C23" i="10"/>
  <c r="C27" i="10"/>
  <c r="C28" i="10"/>
  <c r="C30" i="10"/>
  <c r="C33" i="10"/>
  <c r="C36" i="10"/>
  <c r="C38" i="10"/>
  <c r="C44" i="10"/>
  <c r="C47" i="10"/>
  <c r="C50" i="10"/>
  <c r="H55" i="9"/>
  <c r="G46" i="10" s="1"/>
  <c r="H59" i="9"/>
  <c r="G50" i="10" s="1"/>
  <c r="I58" i="9"/>
  <c r="H49" i="10" s="1"/>
  <c r="J48" i="9"/>
  <c r="I39" i="10" s="1"/>
  <c r="K47" i="9"/>
  <c r="J38" i="10" s="1"/>
  <c r="K48" i="9"/>
  <c r="J39" i="10" s="1"/>
  <c r="K50" i="9"/>
  <c r="J41" i="10" s="1"/>
  <c r="K51" i="9"/>
  <c r="J42" i="10" s="1"/>
  <c r="K52" i="9"/>
  <c r="J43" i="10" s="1"/>
  <c r="K53" i="9"/>
  <c r="J44" i="10" s="1"/>
  <c r="K54" i="9"/>
  <c r="J45" i="10" s="1"/>
  <c r="K55" i="9"/>
  <c r="J46" i="10" s="1"/>
  <c r="K56" i="9"/>
  <c r="K57" i="9"/>
  <c r="J48" i="10" s="1"/>
  <c r="K58" i="9"/>
  <c r="J49" i="10" s="1"/>
  <c r="K59" i="9"/>
  <c r="J50" i="10" s="1"/>
  <c r="K49" i="9"/>
  <c r="J40" i="10" s="1"/>
  <c r="K12" i="9"/>
  <c r="J3" i="10" s="1"/>
  <c r="K13" i="9"/>
  <c r="J4" i="10" s="1"/>
  <c r="K14" i="9"/>
  <c r="J5" i="10" s="1"/>
  <c r="K15" i="9"/>
  <c r="J6" i="10" s="1"/>
  <c r="K16" i="9"/>
  <c r="J7" i="10" s="1"/>
  <c r="K17" i="9"/>
  <c r="J8" i="10" s="1"/>
  <c r="K18" i="9"/>
  <c r="J9" i="10" s="1"/>
  <c r="K19" i="9"/>
  <c r="J10" i="10" s="1"/>
  <c r="K20" i="9"/>
  <c r="J11" i="10" s="1"/>
  <c r="K21" i="9"/>
  <c r="J12" i="10" s="1"/>
  <c r="K22" i="9"/>
  <c r="J13" i="10" s="1"/>
  <c r="K23" i="9"/>
  <c r="J14" i="10" s="1"/>
  <c r="K24" i="9"/>
  <c r="J15" i="10" s="1"/>
  <c r="K25" i="9"/>
  <c r="J16" i="10" s="1"/>
  <c r="K26" i="9"/>
  <c r="J17" i="10" s="1"/>
  <c r="K27" i="9"/>
  <c r="J18" i="10" s="1"/>
  <c r="K28" i="9"/>
  <c r="J19" i="10" s="1"/>
  <c r="K29" i="9"/>
  <c r="J20" i="10" s="1"/>
  <c r="K30" i="9"/>
  <c r="J21" i="10" s="1"/>
  <c r="K31" i="9"/>
  <c r="J22" i="10" s="1"/>
  <c r="K32" i="9"/>
  <c r="J23" i="10" s="1"/>
  <c r="K33" i="9"/>
  <c r="J24" i="10" s="1"/>
  <c r="K34" i="9"/>
  <c r="J25" i="10" s="1"/>
  <c r="K35" i="9"/>
  <c r="J26" i="10" s="1"/>
  <c r="K36" i="9"/>
  <c r="J27" i="10" s="1"/>
  <c r="K37" i="9"/>
  <c r="J28" i="10" s="1"/>
  <c r="K38" i="9"/>
  <c r="J29" i="10" s="1"/>
  <c r="K39" i="9"/>
  <c r="K40" i="9"/>
  <c r="J31" i="10" s="1"/>
  <c r="K41" i="9"/>
  <c r="J32" i="10" s="1"/>
  <c r="K42" i="9"/>
  <c r="J33" i="10" s="1"/>
  <c r="K43" i="9"/>
  <c r="J34" i="10" s="1"/>
  <c r="K44" i="9"/>
  <c r="J35" i="10" s="1"/>
  <c r="K45" i="9"/>
  <c r="J36" i="10" s="1"/>
  <c r="K46" i="9"/>
  <c r="J37" i="10" s="1"/>
  <c r="J34" i="9"/>
  <c r="I25" i="10" s="1"/>
  <c r="I12" i="9"/>
  <c r="H3" i="10" s="1"/>
  <c r="I13" i="9"/>
  <c r="H4" i="10" s="1"/>
  <c r="I16" i="9"/>
  <c r="H7" i="10" s="1"/>
  <c r="I19" i="9"/>
  <c r="H10" i="10" s="1"/>
  <c r="I25" i="9"/>
  <c r="H16" i="10" s="1"/>
  <c r="I28" i="9"/>
  <c r="H19" i="10" s="1"/>
  <c r="I29" i="9"/>
  <c r="H20" i="10" s="1"/>
  <c r="I32" i="9"/>
  <c r="H23" i="10" s="1"/>
  <c r="I35" i="9"/>
  <c r="H26" i="10" s="1"/>
  <c r="I41" i="9"/>
  <c r="H32" i="10" s="1"/>
  <c r="I44" i="9"/>
  <c r="H35" i="10" s="1"/>
  <c r="I45" i="9"/>
  <c r="H36" i="10" s="1"/>
  <c r="H13" i="9"/>
  <c r="G4" i="10" s="1"/>
  <c r="H26" i="9"/>
  <c r="G17" i="10" s="1"/>
  <c r="H29" i="9"/>
  <c r="G20" i="10" s="1"/>
  <c r="H41" i="9"/>
  <c r="G32" i="10" s="1"/>
  <c r="H42" i="9"/>
  <c r="G33" i="10" s="1"/>
  <c r="H44" i="9"/>
  <c r="G35" i="10" s="1"/>
  <c r="H45" i="9"/>
  <c r="G36" i="10" s="1"/>
  <c r="H46" i="9"/>
  <c r="G37" i="10" s="1"/>
  <c r="R48" i="9"/>
  <c r="H48" i="9" s="1"/>
  <c r="G39" i="10" s="1"/>
  <c r="S48" i="9"/>
  <c r="I48" i="9" s="1"/>
  <c r="H39" i="10" s="1"/>
  <c r="T48" i="9"/>
  <c r="R49" i="9"/>
  <c r="H49" i="9" s="1"/>
  <c r="G40" i="10" s="1"/>
  <c r="S49" i="9"/>
  <c r="I49" i="9" s="1"/>
  <c r="H40" i="10" s="1"/>
  <c r="T49" i="9"/>
  <c r="J49" i="9" s="1"/>
  <c r="I40" i="10" s="1"/>
  <c r="R50" i="9"/>
  <c r="H50" i="9" s="1"/>
  <c r="G41" i="10" s="1"/>
  <c r="S50" i="9"/>
  <c r="I50" i="9" s="1"/>
  <c r="H41" i="10" s="1"/>
  <c r="T50" i="9"/>
  <c r="J50" i="9" s="1"/>
  <c r="I41" i="10" s="1"/>
  <c r="R51" i="9"/>
  <c r="H51" i="9" s="1"/>
  <c r="G42" i="10" s="1"/>
  <c r="S51" i="9"/>
  <c r="I51" i="9" s="1"/>
  <c r="H42" i="10" s="1"/>
  <c r="T51" i="9"/>
  <c r="J51" i="9" s="1"/>
  <c r="I42" i="10" s="1"/>
  <c r="R52" i="9"/>
  <c r="H52" i="9" s="1"/>
  <c r="G43" i="10" s="1"/>
  <c r="S52" i="9"/>
  <c r="I52" i="9" s="1"/>
  <c r="H43" i="10" s="1"/>
  <c r="T52" i="9"/>
  <c r="J52" i="9" s="1"/>
  <c r="I43" i="10" s="1"/>
  <c r="R53" i="9"/>
  <c r="H53" i="9" s="1"/>
  <c r="G44" i="10" s="1"/>
  <c r="S53" i="9"/>
  <c r="I53" i="9" s="1"/>
  <c r="H44" i="10" s="1"/>
  <c r="T53" i="9"/>
  <c r="J53" i="9" s="1"/>
  <c r="I44" i="10" s="1"/>
  <c r="R54" i="9"/>
  <c r="H54" i="9" s="1"/>
  <c r="G45" i="10" s="1"/>
  <c r="S54" i="9"/>
  <c r="I54" i="9" s="1"/>
  <c r="H45" i="10" s="1"/>
  <c r="T54" i="9"/>
  <c r="J54" i="9" s="1"/>
  <c r="I45" i="10" s="1"/>
  <c r="R55" i="9"/>
  <c r="S55" i="9"/>
  <c r="I55" i="9" s="1"/>
  <c r="H46" i="10" s="1"/>
  <c r="T55" i="9"/>
  <c r="J55" i="9" s="1"/>
  <c r="I46" i="10" s="1"/>
  <c r="R56" i="9"/>
  <c r="H56" i="9" s="1"/>
  <c r="G47" i="10" s="1"/>
  <c r="S56" i="9"/>
  <c r="I56" i="9" s="1"/>
  <c r="H47" i="10" s="1"/>
  <c r="T56" i="9"/>
  <c r="J56" i="9" s="1"/>
  <c r="I47" i="10" s="1"/>
  <c r="R57" i="9"/>
  <c r="H57" i="9" s="1"/>
  <c r="G48" i="10" s="1"/>
  <c r="S57" i="9"/>
  <c r="I57" i="9" s="1"/>
  <c r="H48" i="10" s="1"/>
  <c r="T57" i="9"/>
  <c r="J57" i="9" s="1"/>
  <c r="I48" i="10" s="1"/>
  <c r="R58" i="9"/>
  <c r="H58" i="9" s="1"/>
  <c r="G49" i="10" s="1"/>
  <c r="S58" i="9"/>
  <c r="T58" i="9"/>
  <c r="J58" i="9" s="1"/>
  <c r="I49" i="10" s="1"/>
  <c r="R59" i="9"/>
  <c r="S59" i="9"/>
  <c r="I59" i="9" s="1"/>
  <c r="H50" i="10" s="1"/>
  <c r="T59" i="9"/>
  <c r="J59" i="9" s="1"/>
  <c r="I50" i="10" s="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B4" i="9"/>
  <c r="B3" i="9"/>
  <c r="B2" i="9"/>
  <c r="B1" i="9"/>
  <c r="D2" i="6"/>
  <c r="T47" i="9"/>
  <c r="J47" i="9" s="1"/>
  <c r="I38" i="10" s="1"/>
  <c r="S47" i="9"/>
  <c r="I47" i="9" s="1"/>
  <c r="H38" i="10" s="1"/>
  <c r="R47" i="9"/>
  <c r="H47" i="9" s="1"/>
  <c r="G38" i="10" s="1"/>
  <c r="T46" i="9"/>
  <c r="J46" i="9" s="1"/>
  <c r="I37" i="10" s="1"/>
  <c r="S46" i="9"/>
  <c r="I46" i="9" s="1"/>
  <c r="H37" i="10" s="1"/>
  <c r="R46" i="9"/>
  <c r="T45" i="9"/>
  <c r="J45" i="9" s="1"/>
  <c r="I36" i="10" s="1"/>
  <c r="S45" i="9"/>
  <c r="R45" i="9"/>
  <c r="T44" i="9"/>
  <c r="J44" i="9" s="1"/>
  <c r="I35" i="10" s="1"/>
  <c r="S44" i="9"/>
  <c r="R44" i="9"/>
  <c r="T43" i="9"/>
  <c r="J43" i="9" s="1"/>
  <c r="I34" i="10" s="1"/>
  <c r="S43" i="9"/>
  <c r="I43" i="9" s="1"/>
  <c r="H34" i="10" s="1"/>
  <c r="R43" i="9"/>
  <c r="H43" i="9" s="1"/>
  <c r="G34" i="10" s="1"/>
  <c r="T42" i="9"/>
  <c r="J42" i="9" s="1"/>
  <c r="I33" i="10" s="1"/>
  <c r="S42" i="9"/>
  <c r="I42" i="9" s="1"/>
  <c r="H33" i="10" s="1"/>
  <c r="R42" i="9"/>
  <c r="T41" i="9"/>
  <c r="J41" i="9" s="1"/>
  <c r="I32" i="10" s="1"/>
  <c r="S41" i="9"/>
  <c r="R41" i="9"/>
  <c r="T40" i="9"/>
  <c r="J40" i="9" s="1"/>
  <c r="I31" i="10" s="1"/>
  <c r="S40" i="9"/>
  <c r="I40" i="9" s="1"/>
  <c r="H31" i="10" s="1"/>
  <c r="R40" i="9"/>
  <c r="H40" i="9" s="1"/>
  <c r="G31" i="10" s="1"/>
  <c r="T39" i="9"/>
  <c r="J39" i="9" s="1"/>
  <c r="I30" i="10" s="1"/>
  <c r="S39" i="9"/>
  <c r="I39" i="9" s="1"/>
  <c r="H30" i="10" s="1"/>
  <c r="R39" i="9"/>
  <c r="H39" i="9" s="1"/>
  <c r="G30" i="10" s="1"/>
  <c r="T38" i="9"/>
  <c r="J38" i="9" s="1"/>
  <c r="I29" i="10" s="1"/>
  <c r="S38" i="9"/>
  <c r="I38" i="9" s="1"/>
  <c r="H29" i="10" s="1"/>
  <c r="R38" i="9"/>
  <c r="H38" i="9" s="1"/>
  <c r="G29" i="10" s="1"/>
  <c r="T37" i="9"/>
  <c r="J37" i="9" s="1"/>
  <c r="I28" i="10" s="1"/>
  <c r="S37" i="9"/>
  <c r="I37" i="9" s="1"/>
  <c r="H28" i="10" s="1"/>
  <c r="R37" i="9"/>
  <c r="H37" i="9" s="1"/>
  <c r="G28" i="10" s="1"/>
  <c r="T36" i="9"/>
  <c r="J36" i="9" s="1"/>
  <c r="I27" i="10" s="1"/>
  <c r="S36" i="9"/>
  <c r="I36" i="9" s="1"/>
  <c r="H27" i="10" s="1"/>
  <c r="R36" i="9"/>
  <c r="H36" i="9" s="1"/>
  <c r="G27" i="10" s="1"/>
  <c r="T35" i="9"/>
  <c r="J35" i="9" s="1"/>
  <c r="I26" i="10" s="1"/>
  <c r="S35" i="9"/>
  <c r="R35" i="9"/>
  <c r="H35" i="9" s="1"/>
  <c r="G26" i="10" s="1"/>
  <c r="T34" i="9"/>
  <c r="S34" i="9"/>
  <c r="I34" i="9" s="1"/>
  <c r="H25" i="10" s="1"/>
  <c r="R34" i="9"/>
  <c r="H34" i="9" s="1"/>
  <c r="G25" i="10" s="1"/>
  <c r="T33" i="9"/>
  <c r="J33" i="9" s="1"/>
  <c r="I24" i="10" s="1"/>
  <c r="S33" i="9"/>
  <c r="I33" i="9" s="1"/>
  <c r="H24" i="10" s="1"/>
  <c r="R33" i="9"/>
  <c r="H33" i="9" s="1"/>
  <c r="G24" i="10" s="1"/>
  <c r="T32" i="9"/>
  <c r="J32" i="9" s="1"/>
  <c r="I23" i="10" s="1"/>
  <c r="S32" i="9"/>
  <c r="R32" i="9"/>
  <c r="H32" i="9" s="1"/>
  <c r="G23" i="10" s="1"/>
  <c r="T31" i="9"/>
  <c r="J31" i="9" s="1"/>
  <c r="I22" i="10" s="1"/>
  <c r="S31" i="9"/>
  <c r="I31" i="9" s="1"/>
  <c r="H22" i="10" s="1"/>
  <c r="R31" i="9"/>
  <c r="H31" i="9" s="1"/>
  <c r="G22" i="10" s="1"/>
  <c r="T30" i="9"/>
  <c r="J30" i="9" s="1"/>
  <c r="I21" i="10" s="1"/>
  <c r="S30" i="9"/>
  <c r="I30" i="9" s="1"/>
  <c r="H21" i="10" s="1"/>
  <c r="R30" i="9"/>
  <c r="H30" i="9" s="1"/>
  <c r="G21" i="10" s="1"/>
  <c r="T29" i="9"/>
  <c r="J29" i="9" s="1"/>
  <c r="I20" i="10" s="1"/>
  <c r="S29" i="9"/>
  <c r="R29" i="9"/>
  <c r="T28" i="9"/>
  <c r="J28" i="9" s="1"/>
  <c r="I19" i="10" s="1"/>
  <c r="S28" i="9"/>
  <c r="R28" i="9"/>
  <c r="H28" i="9" s="1"/>
  <c r="G19" i="10" s="1"/>
  <c r="T27" i="9"/>
  <c r="J27" i="9" s="1"/>
  <c r="I18" i="10" s="1"/>
  <c r="S27" i="9"/>
  <c r="I27" i="9" s="1"/>
  <c r="H18" i="10" s="1"/>
  <c r="R27" i="9"/>
  <c r="H27" i="9" s="1"/>
  <c r="G18" i="10" s="1"/>
  <c r="T26" i="9"/>
  <c r="J26" i="9" s="1"/>
  <c r="I17" i="10" s="1"/>
  <c r="S26" i="9"/>
  <c r="I26" i="9" s="1"/>
  <c r="H17" i="10" s="1"/>
  <c r="R26" i="9"/>
  <c r="T25" i="9"/>
  <c r="J25" i="9" s="1"/>
  <c r="I16" i="10" s="1"/>
  <c r="S25" i="9"/>
  <c r="R25" i="9"/>
  <c r="H25" i="9" s="1"/>
  <c r="G16" i="10" s="1"/>
  <c r="T24" i="9"/>
  <c r="J24" i="9" s="1"/>
  <c r="I15" i="10" s="1"/>
  <c r="S24" i="9"/>
  <c r="I24" i="9" s="1"/>
  <c r="H15" i="10" s="1"/>
  <c r="R24" i="9"/>
  <c r="H24" i="9" s="1"/>
  <c r="G15" i="10" s="1"/>
  <c r="T23" i="9"/>
  <c r="J23" i="9" s="1"/>
  <c r="I14" i="10" s="1"/>
  <c r="S23" i="9"/>
  <c r="I23" i="9" s="1"/>
  <c r="H14" i="10" s="1"/>
  <c r="R23" i="9"/>
  <c r="H23" i="9" s="1"/>
  <c r="G14" i="10" s="1"/>
  <c r="T22" i="9"/>
  <c r="J22" i="9" s="1"/>
  <c r="I13" i="10" s="1"/>
  <c r="S22" i="9"/>
  <c r="I22" i="9" s="1"/>
  <c r="H13" i="10" s="1"/>
  <c r="R22" i="9"/>
  <c r="H22" i="9" s="1"/>
  <c r="G13" i="10" s="1"/>
  <c r="T21" i="9"/>
  <c r="J21" i="9" s="1"/>
  <c r="I12" i="10" s="1"/>
  <c r="S21" i="9"/>
  <c r="I21" i="9" s="1"/>
  <c r="H12" i="10" s="1"/>
  <c r="R21" i="9"/>
  <c r="H21" i="9" s="1"/>
  <c r="G12" i="10" s="1"/>
  <c r="T20" i="9"/>
  <c r="J20" i="9" s="1"/>
  <c r="I11" i="10" s="1"/>
  <c r="S20" i="9"/>
  <c r="I20" i="9" s="1"/>
  <c r="H11" i="10" s="1"/>
  <c r="R20" i="9"/>
  <c r="H20" i="9" s="1"/>
  <c r="G11" i="10" s="1"/>
  <c r="T19" i="9"/>
  <c r="J19" i="9" s="1"/>
  <c r="I10" i="10" s="1"/>
  <c r="S19" i="9"/>
  <c r="R19" i="9"/>
  <c r="H19" i="9" s="1"/>
  <c r="G10" i="10" s="1"/>
  <c r="T18" i="9"/>
  <c r="J18" i="9" s="1"/>
  <c r="I9" i="10" s="1"/>
  <c r="S18" i="9"/>
  <c r="I18" i="9" s="1"/>
  <c r="H9" i="10" s="1"/>
  <c r="R18" i="9"/>
  <c r="H18" i="9" s="1"/>
  <c r="G9" i="10" s="1"/>
  <c r="T17" i="9"/>
  <c r="J17" i="9" s="1"/>
  <c r="I8" i="10" s="1"/>
  <c r="S17" i="9"/>
  <c r="I17" i="9" s="1"/>
  <c r="H8" i="10" s="1"/>
  <c r="R17" i="9"/>
  <c r="H17" i="9" s="1"/>
  <c r="G8" i="10" s="1"/>
  <c r="T16" i="9"/>
  <c r="J16" i="9" s="1"/>
  <c r="I7" i="10" s="1"/>
  <c r="S16" i="9"/>
  <c r="R16" i="9"/>
  <c r="H16" i="9" s="1"/>
  <c r="G7" i="10" s="1"/>
  <c r="T15" i="9"/>
  <c r="J15" i="9" s="1"/>
  <c r="I6" i="10" s="1"/>
  <c r="S15" i="9"/>
  <c r="I15" i="9" s="1"/>
  <c r="H6" i="10" s="1"/>
  <c r="R15" i="9"/>
  <c r="H15" i="9" s="1"/>
  <c r="G6" i="10" s="1"/>
  <c r="T14" i="9"/>
  <c r="J14" i="9" s="1"/>
  <c r="I5" i="10" s="1"/>
  <c r="S14" i="9"/>
  <c r="I14" i="9" s="1"/>
  <c r="H5" i="10" s="1"/>
  <c r="R14" i="9"/>
  <c r="H14" i="9" s="1"/>
  <c r="G5" i="10" s="1"/>
  <c r="T13" i="9"/>
  <c r="J13" i="9" s="1"/>
  <c r="I4" i="10" s="1"/>
  <c r="S13" i="9"/>
  <c r="R13" i="9"/>
  <c r="T12" i="9"/>
  <c r="J12" i="9" s="1"/>
  <c r="I3" i="10" s="1"/>
  <c r="S12" i="9"/>
  <c r="R12" i="9"/>
  <c r="H12" i="9" s="1"/>
  <c r="G3" i="10" s="1"/>
  <c r="K12" i="7"/>
  <c r="F3" i="10" s="1"/>
  <c r="K13" i="7"/>
  <c r="F5" i="10" s="1"/>
  <c r="K14" i="7"/>
  <c r="F6" i="10" s="1"/>
  <c r="K15" i="7"/>
  <c r="F7" i="10" s="1"/>
  <c r="K16" i="7"/>
  <c r="F8" i="10" s="1"/>
  <c r="K17" i="7"/>
  <c r="F9" i="10" s="1"/>
  <c r="K18" i="7"/>
  <c r="F10" i="10" s="1"/>
  <c r="K19" i="7"/>
  <c r="F11" i="10" s="1"/>
  <c r="K20" i="7"/>
  <c r="F12" i="10" s="1"/>
  <c r="K21" i="7"/>
  <c r="F13" i="10" s="1"/>
  <c r="K22" i="7"/>
  <c r="F14" i="10" s="1"/>
  <c r="K23" i="7"/>
  <c r="F15" i="10" s="1"/>
  <c r="K24" i="7"/>
  <c r="F18" i="10" s="1"/>
  <c r="K25" i="7"/>
  <c r="F19" i="10" s="1"/>
  <c r="K26" i="7"/>
  <c r="F20" i="10" s="1"/>
  <c r="K27" i="7"/>
  <c r="F21" i="10" s="1"/>
  <c r="K28" i="7"/>
  <c r="F22" i="10" s="1"/>
  <c r="K29" i="7"/>
  <c r="F24" i="10" s="1"/>
  <c r="K30" i="7"/>
  <c r="F25" i="10" s="1"/>
  <c r="K31" i="7"/>
  <c r="F26" i="10" s="1"/>
  <c r="K32" i="7"/>
  <c r="F29" i="10" s="1"/>
  <c r="K33" i="7"/>
  <c r="F31" i="10" s="1"/>
  <c r="K34" i="7"/>
  <c r="F32" i="10" s="1"/>
  <c r="K35" i="7"/>
  <c r="F34" i="10" s="1"/>
  <c r="K36" i="7"/>
  <c r="F35" i="10" s="1"/>
  <c r="K37" i="7"/>
  <c r="F37" i="10" s="1"/>
  <c r="K38" i="7"/>
  <c r="F39" i="10" s="1"/>
  <c r="K39" i="7"/>
  <c r="F40" i="10" s="1"/>
  <c r="K40" i="7"/>
  <c r="F41" i="10" s="1"/>
  <c r="K41" i="7"/>
  <c r="F42" i="10" s="1"/>
  <c r="K42" i="7"/>
  <c r="F43" i="10" s="1"/>
  <c r="K43" i="7"/>
  <c r="F45" i="10" s="1"/>
  <c r="K44" i="7"/>
  <c r="F46" i="10" s="1"/>
  <c r="K45" i="7"/>
  <c r="F48" i="10" s="1"/>
  <c r="K46" i="7"/>
  <c r="F49" i="10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B4" i="7"/>
  <c r="B3" i="7"/>
  <c r="B2" i="7"/>
  <c r="B1" i="7"/>
  <c r="T47" i="7"/>
  <c r="S47" i="7"/>
  <c r="R47" i="7"/>
  <c r="T46" i="7"/>
  <c r="J46" i="7" s="1"/>
  <c r="E49" i="10" s="1"/>
  <c r="S46" i="7"/>
  <c r="I46" i="7" s="1"/>
  <c r="D49" i="10" s="1"/>
  <c r="R46" i="7"/>
  <c r="H46" i="7" s="1"/>
  <c r="C49" i="10" s="1"/>
  <c r="T45" i="7"/>
  <c r="J45" i="7" s="1"/>
  <c r="E48" i="10" s="1"/>
  <c r="S45" i="7"/>
  <c r="I45" i="7" s="1"/>
  <c r="D48" i="10" s="1"/>
  <c r="R45" i="7"/>
  <c r="H45" i="7" s="1"/>
  <c r="C48" i="10" s="1"/>
  <c r="T44" i="7"/>
  <c r="J44" i="7" s="1"/>
  <c r="E46" i="10" s="1"/>
  <c r="S44" i="7"/>
  <c r="I44" i="7" s="1"/>
  <c r="D46" i="10" s="1"/>
  <c r="R44" i="7"/>
  <c r="H44" i="7" s="1"/>
  <c r="C46" i="10" s="1"/>
  <c r="T43" i="7"/>
  <c r="J43" i="7" s="1"/>
  <c r="E45" i="10" s="1"/>
  <c r="S43" i="7"/>
  <c r="I43" i="7" s="1"/>
  <c r="D45" i="10" s="1"/>
  <c r="R43" i="7"/>
  <c r="H43" i="7" s="1"/>
  <c r="C45" i="10" s="1"/>
  <c r="T42" i="7"/>
  <c r="J42" i="7" s="1"/>
  <c r="E43" i="10" s="1"/>
  <c r="S42" i="7"/>
  <c r="I42" i="7" s="1"/>
  <c r="D43" i="10" s="1"/>
  <c r="R42" i="7"/>
  <c r="H42" i="7" s="1"/>
  <c r="C43" i="10" s="1"/>
  <c r="T41" i="7"/>
  <c r="J41" i="7" s="1"/>
  <c r="E42" i="10" s="1"/>
  <c r="S41" i="7"/>
  <c r="I41" i="7" s="1"/>
  <c r="D42" i="10" s="1"/>
  <c r="R41" i="7"/>
  <c r="H41" i="7" s="1"/>
  <c r="C42" i="10" s="1"/>
  <c r="T40" i="7"/>
  <c r="J40" i="7" s="1"/>
  <c r="E41" i="10" s="1"/>
  <c r="M41" i="10" s="1"/>
  <c r="S40" i="7"/>
  <c r="I40" i="7" s="1"/>
  <c r="D41" i="10" s="1"/>
  <c r="R40" i="7"/>
  <c r="H40" i="7" s="1"/>
  <c r="C41" i="10" s="1"/>
  <c r="T39" i="7"/>
  <c r="J39" i="7" s="1"/>
  <c r="E40" i="10" s="1"/>
  <c r="S39" i="7"/>
  <c r="I39" i="7" s="1"/>
  <c r="D40" i="10" s="1"/>
  <c r="R39" i="7"/>
  <c r="H39" i="7" s="1"/>
  <c r="C40" i="10" s="1"/>
  <c r="T38" i="7"/>
  <c r="J38" i="7" s="1"/>
  <c r="E39" i="10" s="1"/>
  <c r="S38" i="7"/>
  <c r="I38" i="7" s="1"/>
  <c r="D39" i="10" s="1"/>
  <c r="R38" i="7"/>
  <c r="H38" i="7" s="1"/>
  <c r="C39" i="10" s="1"/>
  <c r="T37" i="7"/>
  <c r="J37" i="7" s="1"/>
  <c r="E37" i="10" s="1"/>
  <c r="S37" i="7"/>
  <c r="I37" i="7" s="1"/>
  <c r="D37" i="10" s="1"/>
  <c r="R37" i="7"/>
  <c r="H37" i="7" s="1"/>
  <c r="C37" i="10" s="1"/>
  <c r="T36" i="7"/>
  <c r="J36" i="7" s="1"/>
  <c r="E35" i="10" s="1"/>
  <c r="S36" i="7"/>
  <c r="I36" i="7" s="1"/>
  <c r="D35" i="10" s="1"/>
  <c r="R36" i="7"/>
  <c r="H36" i="7" s="1"/>
  <c r="C35" i="10" s="1"/>
  <c r="T35" i="7"/>
  <c r="J35" i="7" s="1"/>
  <c r="E34" i="10" s="1"/>
  <c r="S35" i="7"/>
  <c r="I35" i="7" s="1"/>
  <c r="D34" i="10" s="1"/>
  <c r="R35" i="7"/>
  <c r="H35" i="7" s="1"/>
  <c r="C34" i="10" s="1"/>
  <c r="T34" i="7"/>
  <c r="J34" i="7" s="1"/>
  <c r="E32" i="10" s="1"/>
  <c r="S34" i="7"/>
  <c r="I34" i="7" s="1"/>
  <c r="D32" i="10" s="1"/>
  <c r="R34" i="7"/>
  <c r="H34" i="7" s="1"/>
  <c r="C32" i="10" s="1"/>
  <c r="T33" i="7"/>
  <c r="J33" i="7" s="1"/>
  <c r="E31" i="10" s="1"/>
  <c r="S33" i="7"/>
  <c r="I33" i="7" s="1"/>
  <c r="D31" i="10" s="1"/>
  <c r="R33" i="7"/>
  <c r="H33" i="7" s="1"/>
  <c r="C31" i="10" s="1"/>
  <c r="T32" i="7"/>
  <c r="J32" i="7" s="1"/>
  <c r="E29" i="10" s="1"/>
  <c r="S32" i="7"/>
  <c r="I32" i="7" s="1"/>
  <c r="D29" i="10" s="1"/>
  <c r="R32" i="7"/>
  <c r="H32" i="7" s="1"/>
  <c r="C29" i="10" s="1"/>
  <c r="T31" i="7"/>
  <c r="J31" i="7" s="1"/>
  <c r="E26" i="10" s="1"/>
  <c r="S31" i="7"/>
  <c r="I31" i="7" s="1"/>
  <c r="D26" i="10" s="1"/>
  <c r="R31" i="7"/>
  <c r="H31" i="7" s="1"/>
  <c r="C26" i="10" s="1"/>
  <c r="T30" i="7"/>
  <c r="J30" i="7" s="1"/>
  <c r="E25" i="10" s="1"/>
  <c r="S30" i="7"/>
  <c r="I30" i="7" s="1"/>
  <c r="D25" i="10" s="1"/>
  <c r="R30" i="7"/>
  <c r="H30" i="7" s="1"/>
  <c r="C25" i="10" s="1"/>
  <c r="T29" i="7"/>
  <c r="J29" i="7" s="1"/>
  <c r="E24" i="10" s="1"/>
  <c r="S29" i="7"/>
  <c r="I29" i="7" s="1"/>
  <c r="D24" i="10" s="1"/>
  <c r="R29" i="7"/>
  <c r="H29" i="7" s="1"/>
  <c r="C24" i="10" s="1"/>
  <c r="T28" i="7"/>
  <c r="J28" i="7" s="1"/>
  <c r="E22" i="10" s="1"/>
  <c r="S28" i="7"/>
  <c r="I28" i="7" s="1"/>
  <c r="D22" i="10" s="1"/>
  <c r="R28" i="7"/>
  <c r="H28" i="7" s="1"/>
  <c r="C22" i="10" s="1"/>
  <c r="T27" i="7"/>
  <c r="J27" i="7" s="1"/>
  <c r="E21" i="10" s="1"/>
  <c r="S27" i="7"/>
  <c r="I27" i="7" s="1"/>
  <c r="D21" i="10" s="1"/>
  <c r="R27" i="7"/>
  <c r="H27" i="7" s="1"/>
  <c r="C21" i="10" s="1"/>
  <c r="T26" i="7"/>
  <c r="J26" i="7" s="1"/>
  <c r="E20" i="10" s="1"/>
  <c r="S26" i="7"/>
  <c r="I26" i="7" s="1"/>
  <c r="D20" i="10" s="1"/>
  <c r="R26" i="7"/>
  <c r="H26" i="7" s="1"/>
  <c r="C20" i="10" s="1"/>
  <c r="T25" i="7"/>
  <c r="J25" i="7" s="1"/>
  <c r="E19" i="10" s="1"/>
  <c r="S25" i="7"/>
  <c r="I25" i="7" s="1"/>
  <c r="D19" i="10" s="1"/>
  <c r="R25" i="7"/>
  <c r="H25" i="7" s="1"/>
  <c r="C19" i="10" s="1"/>
  <c r="T24" i="7"/>
  <c r="J24" i="7" s="1"/>
  <c r="E18" i="10" s="1"/>
  <c r="S24" i="7"/>
  <c r="I24" i="7" s="1"/>
  <c r="D18" i="10" s="1"/>
  <c r="R24" i="7"/>
  <c r="H24" i="7" s="1"/>
  <c r="C18" i="10" s="1"/>
  <c r="T23" i="7"/>
  <c r="J23" i="7" s="1"/>
  <c r="E15" i="10" s="1"/>
  <c r="S23" i="7"/>
  <c r="I23" i="7" s="1"/>
  <c r="D15" i="10" s="1"/>
  <c r="R23" i="7"/>
  <c r="H23" i="7" s="1"/>
  <c r="C15" i="10" s="1"/>
  <c r="T22" i="7"/>
  <c r="J22" i="7" s="1"/>
  <c r="E14" i="10" s="1"/>
  <c r="S22" i="7"/>
  <c r="I22" i="7" s="1"/>
  <c r="R22" i="7"/>
  <c r="H22" i="7" s="1"/>
  <c r="T21" i="7"/>
  <c r="J21" i="7" s="1"/>
  <c r="E13" i="10" s="1"/>
  <c r="S21" i="7"/>
  <c r="I21" i="7" s="1"/>
  <c r="D13" i="10" s="1"/>
  <c r="R21" i="7"/>
  <c r="H21" i="7" s="1"/>
  <c r="C13" i="10" s="1"/>
  <c r="T20" i="7"/>
  <c r="J20" i="7" s="1"/>
  <c r="E12" i="10" s="1"/>
  <c r="S20" i="7"/>
  <c r="I20" i="7" s="1"/>
  <c r="D12" i="10" s="1"/>
  <c r="R20" i="7"/>
  <c r="H20" i="7" s="1"/>
  <c r="C12" i="10" s="1"/>
  <c r="T19" i="7"/>
  <c r="J19" i="7" s="1"/>
  <c r="E11" i="10" s="1"/>
  <c r="S19" i="7"/>
  <c r="I19" i="7" s="1"/>
  <c r="D11" i="10" s="1"/>
  <c r="R19" i="7"/>
  <c r="H19" i="7" s="1"/>
  <c r="C11" i="10" s="1"/>
  <c r="T18" i="7"/>
  <c r="J18" i="7" s="1"/>
  <c r="E10" i="10" s="1"/>
  <c r="S18" i="7"/>
  <c r="I18" i="7" s="1"/>
  <c r="D10" i="10" s="1"/>
  <c r="R18" i="7"/>
  <c r="H18" i="7" s="1"/>
  <c r="C10" i="10" s="1"/>
  <c r="T17" i="7"/>
  <c r="J17" i="7" s="1"/>
  <c r="E9" i="10" s="1"/>
  <c r="S17" i="7"/>
  <c r="I17" i="7" s="1"/>
  <c r="D9" i="10" s="1"/>
  <c r="R17" i="7"/>
  <c r="H17" i="7" s="1"/>
  <c r="C9" i="10" s="1"/>
  <c r="T16" i="7"/>
  <c r="J16" i="7" s="1"/>
  <c r="E8" i="10" s="1"/>
  <c r="S16" i="7"/>
  <c r="I16" i="7" s="1"/>
  <c r="D8" i="10" s="1"/>
  <c r="R16" i="7"/>
  <c r="H16" i="7" s="1"/>
  <c r="C8" i="10" s="1"/>
  <c r="T15" i="7"/>
  <c r="J15" i="7" s="1"/>
  <c r="E7" i="10" s="1"/>
  <c r="S15" i="7"/>
  <c r="I15" i="7" s="1"/>
  <c r="D7" i="10" s="1"/>
  <c r="R15" i="7"/>
  <c r="H15" i="7" s="1"/>
  <c r="C7" i="10" s="1"/>
  <c r="T14" i="7"/>
  <c r="J14" i="7" s="1"/>
  <c r="E6" i="10" s="1"/>
  <c r="S14" i="7"/>
  <c r="I14" i="7" s="1"/>
  <c r="D6" i="10" s="1"/>
  <c r="R14" i="7"/>
  <c r="H14" i="7" s="1"/>
  <c r="C6" i="10" s="1"/>
  <c r="T13" i="7"/>
  <c r="J13" i="7" s="1"/>
  <c r="E5" i="10" s="1"/>
  <c r="S13" i="7"/>
  <c r="I13" i="7" s="1"/>
  <c r="D5" i="10" s="1"/>
  <c r="R13" i="7"/>
  <c r="H13" i="7" s="1"/>
  <c r="C5" i="10" s="1"/>
  <c r="T12" i="7"/>
  <c r="J12" i="7" s="1"/>
  <c r="E3" i="10" s="1"/>
  <c r="S12" i="7"/>
  <c r="I12" i="7" s="1"/>
  <c r="D3" i="10" s="1"/>
  <c r="R12" i="7"/>
  <c r="H12" i="7" s="1"/>
  <c r="C3" i="10" s="1"/>
  <c r="J22" i="4"/>
  <c r="J23" i="4"/>
  <c r="J25" i="4"/>
  <c r="J27" i="4"/>
  <c r="J37" i="4"/>
  <c r="J38" i="4"/>
  <c r="J41" i="4"/>
  <c r="J42" i="4"/>
  <c r="J43" i="4"/>
  <c r="I19" i="4"/>
  <c r="I20" i="4"/>
  <c r="I38" i="4"/>
  <c r="I44" i="4"/>
  <c r="S13" i="4"/>
  <c r="J13" i="4" s="1"/>
  <c r="S14" i="4"/>
  <c r="J14" i="4" s="1"/>
  <c r="S15" i="4"/>
  <c r="J15" i="4" s="1"/>
  <c r="S16" i="4"/>
  <c r="J16" i="4" s="1"/>
  <c r="S17" i="4"/>
  <c r="J17" i="4" s="1"/>
  <c r="S18" i="4"/>
  <c r="J18" i="4" s="1"/>
  <c r="S19" i="4"/>
  <c r="J19" i="4" s="1"/>
  <c r="S20" i="4"/>
  <c r="J20" i="4" s="1"/>
  <c r="S21" i="4"/>
  <c r="J21" i="4" s="1"/>
  <c r="S22" i="4"/>
  <c r="S23" i="4"/>
  <c r="S24" i="4"/>
  <c r="J24" i="4" s="1"/>
  <c r="S25" i="4"/>
  <c r="S26" i="4"/>
  <c r="J26" i="4" s="1"/>
  <c r="S27" i="4"/>
  <c r="S28" i="4"/>
  <c r="J28" i="4" s="1"/>
  <c r="S29" i="4"/>
  <c r="J29" i="4" s="1"/>
  <c r="S30" i="4"/>
  <c r="J30" i="4" s="1"/>
  <c r="S31" i="4"/>
  <c r="J31" i="4" s="1"/>
  <c r="S32" i="4"/>
  <c r="J32" i="4" s="1"/>
  <c r="S33" i="4"/>
  <c r="J33" i="4" s="1"/>
  <c r="S34" i="4"/>
  <c r="J34" i="4" s="1"/>
  <c r="S35" i="4"/>
  <c r="J35" i="4" s="1"/>
  <c r="S36" i="4"/>
  <c r="J36" i="4" s="1"/>
  <c r="S37" i="4"/>
  <c r="S38" i="4"/>
  <c r="S39" i="4"/>
  <c r="J39" i="4" s="1"/>
  <c r="S40" i="4"/>
  <c r="S41" i="4"/>
  <c r="S42" i="4"/>
  <c r="S43" i="4"/>
  <c r="S44" i="4"/>
  <c r="J44" i="4" s="1"/>
  <c r="S45" i="4"/>
  <c r="S46" i="4"/>
  <c r="J46" i="4" s="1"/>
  <c r="S47" i="4"/>
  <c r="S48" i="4"/>
  <c r="J45" i="4" s="1"/>
  <c r="S12" i="4"/>
  <c r="J12" i="4" s="1"/>
  <c r="R48" i="4"/>
  <c r="I40" i="4" s="1"/>
  <c r="R47" i="4"/>
  <c r="R46" i="4"/>
  <c r="I46" i="4" s="1"/>
  <c r="R45" i="4"/>
  <c r="R44" i="4"/>
  <c r="R43" i="4"/>
  <c r="I43" i="4" s="1"/>
  <c r="R42" i="4"/>
  <c r="I42" i="4" s="1"/>
  <c r="R41" i="4"/>
  <c r="I41" i="4" s="1"/>
  <c r="R40" i="4"/>
  <c r="R39" i="4"/>
  <c r="I39" i="4" s="1"/>
  <c r="R38" i="4"/>
  <c r="R37" i="4"/>
  <c r="I37" i="4" s="1"/>
  <c r="R36" i="4"/>
  <c r="I36" i="4" s="1"/>
  <c r="R35" i="4"/>
  <c r="I35" i="4" s="1"/>
  <c r="R34" i="4"/>
  <c r="I34" i="4" s="1"/>
  <c r="R33" i="4"/>
  <c r="I33" i="4" s="1"/>
  <c r="R32" i="4"/>
  <c r="I32" i="4" s="1"/>
  <c r="R31" i="4"/>
  <c r="I31" i="4" s="1"/>
  <c r="R30" i="4"/>
  <c r="I30" i="4" s="1"/>
  <c r="R29" i="4"/>
  <c r="I29" i="4" s="1"/>
  <c r="R28" i="4"/>
  <c r="I28" i="4" s="1"/>
  <c r="R27" i="4"/>
  <c r="I27" i="4" s="1"/>
  <c r="R26" i="4"/>
  <c r="I26" i="4" s="1"/>
  <c r="R25" i="4"/>
  <c r="I25" i="4" s="1"/>
  <c r="R24" i="4"/>
  <c r="I24" i="4" s="1"/>
  <c r="R23" i="4"/>
  <c r="I23" i="4" s="1"/>
  <c r="R22" i="4"/>
  <c r="I22" i="4" s="1"/>
  <c r="R21" i="4"/>
  <c r="I21" i="4" s="1"/>
  <c r="R20" i="4"/>
  <c r="R19" i="4"/>
  <c r="R18" i="4"/>
  <c r="I18" i="4" s="1"/>
  <c r="R17" i="4"/>
  <c r="I17" i="4" s="1"/>
  <c r="R16" i="4"/>
  <c r="I16" i="4" s="1"/>
  <c r="R15" i="4"/>
  <c r="I15" i="4" s="1"/>
  <c r="R14" i="4"/>
  <c r="I14" i="4" s="1"/>
  <c r="R13" i="4"/>
  <c r="I13" i="4" s="1"/>
  <c r="R12" i="4"/>
  <c r="I12" i="4" s="1"/>
  <c r="Q48" i="4"/>
  <c r="H45" i="4" s="1"/>
  <c r="Q47" i="4"/>
  <c r="Q46" i="4"/>
  <c r="H46" i="4" s="1"/>
  <c r="Q45" i="4"/>
  <c r="Q44" i="4"/>
  <c r="H44" i="4" s="1"/>
  <c r="Q43" i="4"/>
  <c r="H43" i="4" s="1"/>
  <c r="Q42" i="4"/>
  <c r="H42" i="4" s="1"/>
  <c r="Q41" i="4"/>
  <c r="H41" i="4" s="1"/>
  <c r="Q39" i="4"/>
  <c r="H39" i="4" s="1"/>
  <c r="Q38" i="4"/>
  <c r="H38" i="4" s="1"/>
  <c r="Q37" i="4"/>
  <c r="H37" i="4" s="1"/>
  <c r="Q36" i="4"/>
  <c r="H36" i="4" s="1"/>
  <c r="Q35" i="4"/>
  <c r="H35" i="4" s="1"/>
  <c r="Q34" i="4"/>
  <c r="H34" i="4" s="1"/>
  <c r="Q33" i="4"/>
  <c r="H33" i="4" s="1"/>
  <c r="Q32" i="4"/>
  <c r="H32" i="4" s="1"/>
  <c r="Q31" i="4"/>
  <c r="H31" i="4" s="1"/>
  <c r="Q30" i="4"/>
  <c r="H30" i="4" s="1"/>
  <c r="Q29" i="4"/>
  <c r="H29" i="4" s="1"/>
  <c r="Q28" i="4"/>
  <c r="H28" i="4" s="1"/>
  <c r="Q27" i="4"/>
  <c r="H27" i="4" s="1"/>
  <c r="Q26" i="4"/>
  <c r="H26" i="4" s="1"/>
  <c r="Q25" i="4"/>
  <c r="H25" i="4" s="1"/>
  <c r="Q24" i="4"/>
  <c r="H24" i="4" s="1"/>
  <c r="Q23" i="4"/>
  <c r="H23" i="4" s="1"/>
  <c r="Q22" i="4"/>
  <c r="H22" i="4" s="1"/>
  <c r="Q21" i="4"/>
  <c r="H21" i="4" s="1"/>
  <c r="Q20" i="4"/>
  <c r="H20" i="4" s="1"/>
  <c r="Q19" i="4"/>
  <c r="H19" i="4" s="1"/>
  <c r="Q18" i="4"/>
  <c r="H18" i="4" s="1"/>
  <c r="Q17" i="4"/>
  <c r="H17" i="4" s="1"/>
  <c r="Q16" i="4"/>
  <c r="H16" i="4" s="1"/>
  <c r="Q15" i="4"/>
  <c r="H15" i="4" s="1"/>
  <c r="Q14" i="4"/>
  <c r="H14" i="4" s="1"/>
  <c r="Q13" i="4"/>
  <c r="H13" i="4" s="1"/>
  <c r="Q12" i="4"/>
  <c r="H12" i="4" s="1"/>
  <c r="Q40" i="4"/>
  <c r="B4" i="4"/>
  <c r="B3" i="4"/>
  <c r="B2" i="4"/>
  <c r="B1" i="4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1" i="2"/>
  <c r="D180" i="2"/>
  <c r="D179" i="2"/>
  <c r="D183" i="2"/>
  <c r="D182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59" i="2"/>
  <c r="D62" i="2"/>
  <c r="D65" i="2"/>
  <c r="D58" i="2"/>
  <c r="D61" i="2"/>
  <c r="D64" i="2"/>
  <c r="D68" i="2"/>
  <c r="D67" i="2"/>
  <c r="D57" i="2"/>
  <c r="D60" i="2"/>
  <c r="D63" i="2"/>
  <c r="D66" i="2"/>
  <c r="D50" i="2"/>
  <c r="D49" i="2"/>
  <c r="D53" i="2"/>
  <c r="D56" i="2"/>
  <c r="D48" i="2"/>
  <c r="D52" i="2"/>
  <c r="D55" i="2"/>
  <c r="D51" i="2"/>
  <c r="D54" i="2"/>
  <c r="D47" i="2"/>
  <c r="D46" i="2"/>
  <c r="D45" i="2"/>
  <c r="D44" i="2"/>
  <c r="D43" i="2"/>
  <c r="D38" i="2"/>
  <c r="D41" i="2"/>
  <c r="D37" i="2"/>
  <c r="D40" i="2"/>
  <c r="D36" i="2"/>
  <c r="D39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2" i="2"/>
  <c r="L50" i="10" l="1"/>
  <c r="N48" i="10"/>
  <c r="K41" i="10"/>
  <c r="M48" i="10"/>
  <c r="K49" i="10"/>
  <c r="L49" i="10"/>
  <c r="M49" i="10"/>
  <c r="M45" i="10"/>
  <c r="M39" i="10"/>
  <c r="L48" i="10"/>
  <c r="K44" i="10"/>
  <c r="N39" i="10"/>
  <c r="N42" i="10"/>
  <c r="K43" i="10"/>
  <c r="N43" i="10"/>
  <c r="K38" i="10"/>
  <c r="K42" i="10"/>
  <c r="M40" i="10"/>
  <c r="L42" i="10"/>
  <c r="M43" i="10"/>
  <c r="K46" i="10"/>
  <c r="N40" i="10"/>
  <c r="N44" i="10"/>
  <c r="N11" i="10"/>
  <c r="K47" i="10"/>
  <c r="M35" i="10"/>
  <c r="M46" i="10"/>
  <c r="M47" i="10"/>
  <c r="M24" i="10"/>
  <c r="L18" i="10"/>
  <c r="M19" i="10"/>
  <c r="N22" i="10"/>
  <c r="K17" i="10"/>
  <c r="N47" i="10"/>
  <c r="N38" i="10"/>
  <c r="M44" i="10"/>
  <c r="L45" i="10"/>
  <c r="L41" i="10"/>
  <c r="K50" i="10"/>
  <c r="M4" i="10"/>
  <c r="K40" i="10"/>
  <c r="M6" i="10"/>
  <c r="L9" i="10"/>
  <c r="M18" i="10"/>
  <c r="L21" i="10"/>
  <c r="M22" i="10"/>
  <c r="M26" i="10"/>
  <c r="N37" i="10"/>
  <c r="N13" i="10"/>
  <c r="N5" i="10"/>
  <c r="M29" i="10"/>
  <c r="M13" i="10"/>
  <c r="N50" i="10"/>
  <c r="N46" i="10"/>
  <c r="M38" i="10"/>
  <c r="L44" i="10"/>
  <c r="L39" i="10"/>
  <c r="K45" i="10"/>
  <c r="N4" i="10"/>
  <c r="K21" i="10"/>
  <c r="L46" i="10"/>
  <c r="L4" i="10"/>
  <c r="M5" i="10"/>
  <c r="L16" i="10"/>
  <c r="L20" i="10"/>
  <c r="M21" i="10"/>
  <c r="M37" i="10"/>
  <c r="N36" i="10"/>
  <c r="N12" i="10"/>
  <c r="N8" i="10"/>
  <c r="M27" i="10"/>
  <c r="M11" i="10"/>
  <c r="N9" i="10"/>
  <c r="N49" i="10"/>
  <c r="N45" i="10"/>
  <c r="N41" i="10"/>
  <c r="M50" i="10"/>
  <c r="M42" i="10"/>
  <c r="L40" i="10"/>
  <c r="L47" i="10"/>
  <c r="L43" i="10"/>
  <c r="L38" i="10"/>
  <c r="K48" i="10"/>
  <c r="K39" i="10"/>
  <c r="L6" i="10"/>
  <c r="L10" i="10"/>
  <c r="L14" i="10"/>
  <c r="N33" i="10"/>
  <c r="N25" i="10"/>
  <c r="K13" i="10"/>
  <c r="L5" i="10"/>
  <c r="K9" i="10"/>
  <c r="K20" i="10"/>
  <c r="M16" i="10"/>
  <c r="K5" i="10"/>
  <c r="M20" i="10"/>
  <c r="K33" i="10"/>
  <c r="M10" i="10"/>
  <c r="K18" i="10"/>
  <c r="M12" i="10"/>
  <c r="L7" i="10"/>
  <c r="L11" i="10"/>
  <c r="L15" i="10"/>
  <c r="M8" i="10"/>
  <c r="L17" i="10"/>
  <c r="N29" i="10"/>
  <c r="M17" i="10"/>
  <c r="N28" i="10"/>
  <c r="N27" i="10"/>
  <c r="N26" i="10"/>
  <c r="N10" i="10"/>
  <c r="N32" i="10"/>
  <c r="L13" i="10"/>
  <c r="N30" i="10"/>
  <c r="M7" i="10"/>
  <c r="N24" i="10"/>
  <c r="L3" i="10"/>
  <c r="K14" i="10"/>
  <c r="L19" i="10"/>
  <c r="N23" i="10"/>
  <c r="N7" i="10"/>
  <c r="N17" i="10"/>
  <c r="N6" i="10"/>
  <c r="L8" i="10"/>
  <c r="N16" i="10"/>
  <c r="N21" i="10"/>
  <c r="N14" i="10"/>
  <c r="M9" i="10"/>
  <c r="N20" i="10"/>
  <c r="M34" i="10"/>
  <c r="K10" i="10"/>
  <c r="N35" i="10"/>
  <c r="N19" i="10"/>
  <c r="N3" i="10"/>
  <c r="M15" i="10"/>
  <c r="N34" i="10"/>
  <c r="N18" i="10"/>
  <c r="K11" i="10"/>
  <c r="K8" i="10"/>
  <c r="K6" i="10"/>
  <c r="N31" i="10"/>
  <c r="N15" i="10"/>
  <c r="M14" i="10"/>
  <c r="K3" i="10"/>
  <c r="M3" i="10"/>
  <c r="K29" i="10"/>
  <c r="K22" i="10"/>
  <c r="L32" i="10"/>
  <c r="M32" i="10"/>
  <c r="L35" i="10"/>
  <c r="L29" i="10"/>
  <c r="M31" i="10"/>
  <c r="L24" i="10"/>
  <c r="M36" i="10"/>
  <c r="M33" i="10"/>
  <c r="L23" i="10"/>
  <c r="K36" i="10"/>
  <c r="K30" i="10"/>
  <c r="M23" i="10"/>
  <c r="L36" i="10"/>
  <c r="L30" i="10"/>
  <c r="M30" i="10"/>
  <c r="K37" i="10"/>
  <c r="L37" i="10"/>
  <c r="M28" i="10"/>
  <c r="K31" i="10"/>
  <c r="L31" i="10"/>
  <c r="M25" i="10"/>
  <c r="L22" i="10"/>
  <c r="B6" i="9"/>
  <c r="B8" i="7"/>
  <c r="B6" i="7"/>
  <c r="B7" i="7"/>
  <c r="J40" i="4"/>
  <c r="I47" i="4"/>
  <c r="I45" i="4"/>
  <c r="J47" i="4"/>
  <c r="H40" i="4"/>
  <c r="H47" i="4"/>
  <c r="B7" i="4"/>
  <c r="B8" i="4"/>
  <c r="B6" i="4"/>
  <c r="K27" i="10" l="1"/>
  <c r="K19" i="10"/>
  <c r="L26" i="10"/>
  <c r="K26" i="10"/>
  <c r="K28" i="10"/>
  <c r="K34" i="10"/>
  <c r="L27" i="10"/>
  <c r="L33" i="10"/>
  <c r="K16" i="10"/>
  <c r="K23" i="10"/>
  <c r="L12" i="10"/>
  <c r="K25" i="10"/>
  <c r="K35" i="10"/>
  <c r="K15" i="10"/>
  <c r="L25" i="10"/>
  <c r="L34" i="10"/>
  <c r="K32" i="10"/>
  <c r="L28" i="10"/>
  <c r="K24" i="10"/>
  <c r="K12" i="10"/>
  <c r="K4" i="10"/>
  <c r="K7" i="10"/>
</calcChain>
</file>

<file path=xl/sharedStrings.xml><?xml version="1.0" encoding="utf-8"?>
<sst xmlns="http://schemas.openxmlformats.org/spreadsheetml/2006/main" count="13677" uniqueCount="1143">
  <si>
    <t>KPI_ID</t>
  </si>
  <si>
    <t>KPI_NAME</t>
  </si>
  <si>
    <t>PDF_FILE</t>
  </si>
  <si>
    <t>YEAR</t>
  </si>
  <si>
    <t>EXTRACTED VALUE</t>
  </si>
  <si>
    <t>TRUE VALUE</t>
  </si>
  <si>
    <t>CLASSIFICATION</t>
  </si>
  <si>
    <t>Scope 1 / Direct total GHGs emissions</t>
  </si>
  <si>
    <t>Aberdeen Asset Management AG Germany_Asset Manager_EN_2021</t>
  </si>
  <si>
    <t>1061.0</t>
  </si>
  <si>
    <t>TRUE POSITIVE</t>
  </si>
  <si>
    <t>1212.0</t>
  </si>
  <si>
    <t>2667.0</t>
  </si>
  <si>
    <t>Scope 2 Energy indirect total GHGs emissions</t>
  </si>
  <si>
    <t>769.0</t>
  </si>
  <si>
    <t>2396.0</t>
  </si>
  <si>
    <t>FALSE POSITIVE</t>
  </si>
  <si>
    <t>1081.0</t>
  </si>
  <si>
    <t>3177.0</t>
  </si>
  <si>
    <t>4376.0</t>
  </si>
  <si>
    <t>7069.0</t>
  </si>
  <si>
    <t>Scope 3 Upstream Energy indirect total GHGs emissions</t>
  </si>
  <si>
    <t>8838.0</t>
  </si>
  <si>
    <t>10045.0</t>
  </si>
  <si>
    <t>22482.0</t>
  </si>
  <si>
    <t>Aberdeen Asset Management AG Germany_Asset Manager_EN_2022</t>
  </si>
  <si>
    <t>817.0</t>
  </si>
  <si>
    <t>687.0</t>
  </si>
  <si>
    <t>2031.0</t>
  </si>
  <si>
    <t>11398.0</t>
  </si>
  <si>
    <t>Allianz Global Investors GmbH_Asset Manager_EN_2022</t>
  </si>
  <si>
    <t>0.02</t>
  </si>
  <si>
    <t>None</t>
  </si>
  <si>
    <t>75.8</t>
  </si>
  <si>
    <t>77.9</t>
  </si>
  <si>
    <t>119.8</t>
  </si>
  <si>
    <t>Allianz Global Investors_AM_EN_2021</t>
  </si>
  <si>
    <t>1.55</t>
  </si>
  <si>
    <t>0.88</t>
  </si>
  <si>
    <t>2.04</t>
  </si>
  <si>
    <t>3.83</t>
  </si>
  <si>
    <t>184.2</t>
  </si>
  <si>
    <t>188.19</t>
  </si>
  <si>
    <t>168.25</t>
  </si>
  <si>
    <t>Amundi_AM_EN_2022</t>
  </si>
  <si>
    <t>23693.5</t>
  </si>
  <si>
    <t>-30.0</t>
  </si>
  <si>
    <t>Aviva Investors_AM_EN_2018</t>
  </si>
  <si>
    <t>20.0</t>
  </si>
  <si>
    <t>120.0</t>
  </si>
  <si>
    <t>Aviva Investors_AM_EN_2021</t>
  </si>
  <si>
    <t>10630.0</t>
  </si>
  <si>
    <t>11738.0</t>
  </si>
  <si>
    <t>14180.0</t>
  </si>
  <si>
    <t>6901.0</t>
  </si>
  <si>
    <t>16879.0</t>
  </si>
  <si>
    <t>8428.0</t>
  </si>
  <si>
    <t>22690.0</t>
  </si>
  <si>
    <t>4016.0</t>
  </si>
  <si>
    <t>4988.0</t>
  </si>
  <si>
    <t>13884.0</t>
  </si>
  <si>
    <t>13885.0</t>
  </si>
  <si>
    <t>Aviva Investors_AM_EN_2022</t>
  </si>
  <si>
    <t>0.48</t>
  </si>
  <si>
    <t>0.74</t>
  </si>
  <si>
    <t>100.0</t>
  </si>
  <si>
    <t>axa investment managers deutschland gmbh_Asset Manager_EN_2021</t>
  </si>
  <si>
    <t>23362.0</t>
  </si>
  <si>
    <t>26292.0</t>
  </si>
  <si>
    <t>31997.0</t>
  </si>
  <si>
    <t>53492.0</t>
  </si>
  <si>
    <t>40894.0</t>
  </si>
  <si>
    <t>63914.0</t>
  </si>
  <si>
    <t>-1.0</t>
  </si>
  <si>
    <t>88558.0</t>
  </si>
  <si>
    <t>3866.0</t>
  </si>
  <si>
    <t>17460.0</t>
  </si>
  <si>
    <t>axa investment managers deutschland gmbh_Asset Manager_EN_2022</t>
  </si>
  <si>
    <t>23280.0</t>
  </si>
  <si>
    <t>31226.0</t>
  </si>
  <si>
    <t>31962.0</t>
  </si>
  <si>
    <t>31136.0</t>
  </si>
  <si>
    <t>37889.0</t>
  </si>
  <si>
    <t>39370.0</t>
  </si>
  <si>
    <t>61136.0</t>
  </si>
  <si>
    <t>5478.0</t>
  </si>
  <si>
    <t>23279.0</t>
  </si>
  <si>
    <t>Baillie Gifford_AM_EN_2022</t>
  </si>
  <si>
    <t>127319.0</t>
  </si>
  <si>
    <t>104227.0</t>
  </si>
  <si>
    <t>Banco BPM_Bank_EN_2018</t>
  </si>
  <si>
    <t>13956.0</t>
  </si>
  <si>
    <t>14993.0</t>
  </si>
  <si>
    <t>5382.0</t>
  </si>
  <si>
    <t>48471.0</t>
  </si>
  <si>
    <t>Banco BPM_Bank_EN_2019</t>
  </si>
  <si>
    <t>86.0</t>
  </si>
  <si>
    <t>4742.0</t>
  </si>
  <si>
    <t>5442.0</t>
  </si>
  <si>
    <t>Banco BPM_Bank_EN_2020</t>
  </si>
  <si>
    <t>12137.0</t>
  </si>
  <si>
    <t>10465.0</t>
  </si>
  <si>
    <t>12474.0</t>
  </si>
  <si>
    <t>12473.0</t>
  </si>
  <si>
    <t>0.76</t>
  </si>
  <si>
    <t>33239.0</t>
  </si>
  <si>
    <t>0.8</t>
  </si>
  <si>
    <t>39260.0</t>
  </si>
  <si>
    <t>Banco BPM_Bank_EN_2021</t>
  </si>
  <si>
    <t>2021.0</t>
  </si>
  <si>
    <t>12279.0</t>
  </si>
  <si>
    <t>2020.0</t>
  </si>
  <si>
    <t>12136.0</t>
  </si>
  <si>
    <t>4638.0</t>
  </si>
  <si>
    <t>35103.0</t>
  </si>
  <si>
    <t>4541.0</t>
  </si>
  <si>
    <t>37780.0</t>
  </si>
  <si>
    <t>29.0</t>
  </si>
  <si>
    <t>68.0</t>
  </si>
  <si>
    <t>Banco BPM_Bank_EN_2022</t>
  </si>
  <si>
    <t>25.9</t>
  </si>
  <si>
    <t>11475.0</t>
  </si>
  <si>
    <t>18.6</t>
  </si>
  <si>
    <t>3889.6</t>
  </si>
  <si>
    <t>29680.0</t>
  </si>
  <si>
    <t>4637.8</t>
  </si>
  <si>
    <t>35102.0</t>
  </si>
  <si>
    <t>4540.7</t>
  </si>
  <si>
    <t>12920.8</t>
  </si>
  <si>
    <t>12.9208</t>
  </si>
  <si>
    <t>13426.7</t>
  </si>
  <si>
    <t>15674.8</t>
  </si>
  <si>
    <t>15674.0</t>
  </si>
  <si>
    <t>Banco Sabadell_Bank_EN_2022</t>
  </si>
  <si>
    <t>1669.0</t>
  </si>
  <si>
    <t>3981.0</t>
  </si>
  <si>
    <t>2173.0</t>
  </si>
  <si>
    <t>4975.0</t>
  </si>
  <si>
    <t>2044.0</t>
  </si>
  <si>
    <t>4747.0</t>
  </si>
  <si>
    <t>2150.0</t>
  </si>
  <si>
    <t>5263.0</t>
  </si>
  <si>
    <t>7.0</t>
  </si>
  <si>
    <t>14619.0</t>
  </si>
  <si>
    <t>10.0</t>
  </si>
  <si>
    <t>17297.0</t>
  </si>
  <si>
    <t>26.0</t>
  </si>
  <si>
    <t>17356.0</t>
  </si>
  <si>
    <t>18.0</t>
  </si>
  <si>
    <t>20964.0</t>
  </si>
  <si>
    <t>2103.0</t>
  </si>
  <si>
    <t>2994.0</t>
  </si>
  <si>
    <t>743.0</t>
  </si>
  <si>
    <t>2281.0</t>
  </si>
  <si>
    <t>1370.0</t>
  </si>
  <si>
    <t>3311.0</t>
  </si>
  <si>
    <t>2750.0</t>
  </si>
  <si>
    <t>8357.0</t>
  </si>
  <si>
    <t>Banco Santander_Bank_EN_2022</t>
  </si>
  <si>
    <t>0.21</t>
  </si>
  <si>
    <t>30917.0</t>
  </si>
  <si>
    <t>52904.0</t>
  </si>
  <si>
    <t>Bank of Ireland_Bank_EN_2021</t>
  </si>
  <si>
    <t>0.021</t>
  </si>
  <si>
    <t>4285.0</t>
  </si>
  <si>
    <t>0.0292</t>
  </si>
  <si>
    <t>5579.0</t>
  </si>
  <si>
    <t>0.0706</t>
  </si>
  <si>
    <t>0.0799</t>
  </si>
  <si>
    <t>0.0877</t>
  </si>
  <si>
    <t>22.0</t>
  </si>
  <si>
    <t>659.0</t>
  </si>
  <si>
    <t>557.0</t>
  </si>
  <si>
    <t>7772.0</t>
  </si>
  <si>
    <t>2203.0</t>
  </si>
  <si>
    <t>10000.0</t>
  </si>
  <si>
    <t>5056.0</t>
  </si>
  <si>
    <t>Bank of Ireland_Bank_EN_2022</t>
  </si>
  <si>
    <t>3682.0</t>
  </si>
  <si>
    <t>7102.0</t>
  </si>
  <si>
    <t>11747.0</t>
  </si>
  <si>
    <t>Barclays_Bank_EN_2018</t>
  </si>
  <si>
    <t>249942.0</t>
  </si>
  <si>
    <t>Barclays_Bank_EN_2019</t>
  </si>
  <si>
    <t>2017.0</t>
  </si>
  <si>
    <t>25868.0</t>
  </si>
  <si>
    <t>24779.0</t>
  </si>
  <si>
    <t>2.51</t>
  </si>
  <si>
    <t>Barclays_Bank_EN_2020</t>
  </si>
  <si>
    <t>2.0</t>
  </si>
  <si>
    <t>Barclays_Bank_EN_2021</t>
  </si>
  <si>
    <t>4548.0</t>
  </si>
  <si>
    <t>20202021.0</t>
  </si>
  <si>
    <t>2030.0</t>
  </si>
  <si>
    <t>Commerzbank_Bank_EN_2021</t>
  </si>
  <si>
    <t>37001.0</t>
  </si>
  <si>
    <t>28314.0</t>
  </si>
  <si>
    <t>98282.0</t>
  </si>
  <si>
    <t>77903.0</t>
  </si>
  <si>
    <t>Commerzbank_Bank_EN_2022</t>
  </si>
  <si>
    <t>21613.0</t>
  </si>
  <si>
    <t>12857.0</t>
  </si>
  <si>
    <t>61916.0</t>
  </si>
  <si>
    <t>43932.0</t>
  </si>
  <si>
    <t>Commmerz real_Asset Manager_EN_2021</t>
  </si>
  <si>
    <t>Commmerz real_Asset Manager_EN_2022</t>
  </si>
  <si>
    <t>Danske Bank_Bank_EN_2022</t>
  </si>
  <si>
    <t>790.0</t>
  </si>
  <si>
    <t>7711.0</t>
  </si>
  <si>
    <t>4641.0</t>
  </si>
  <si>
    <t>DekaBank Deutsche Girozentrale_Asset Manager_EN_2018</t>
  </si>
  <si>
    <t>5357316.0</t>
  </si>
  <si>
    <t>1770629.0</t>
  </si>
  <si>
    <t>4844680.0</t>
  </si>
  <si>
    <t>5357319.0</t>
  </si>
  <si>
    <t>DekaBank Deutsche Girozentrale_Asset Manager_EN_2019</t>
  </si>
  <si>
    <t>5032804.0</t>
  </si>
  <si>
    <t>4412596.0</t>
  </si>
  <si>
    <t>DekaBank Deutsche Girozentrale_Asset Manager_EN_2020</t>
  </si>
  <si>
    <t>3325254.0</t>
  </si>
  <si>
    <t>DekaBank Deutsche Girozentrale_Asset Manager_EN_2021</t>
  </si>
  <si>
    <t>3113053.0</t>
  </si>
  <si>
    <t>DekaBank Deutsche Girozentrale_Asset Manager_EN_2022</t>
  </si>
  <si>
    <t>3.0</t>
  </si>
  <si>
    <t>1077192.0</t>
  </si>
  <si>
    <t>3.11</t>
  </si>
  <si>
    <t>1289200.0</t>
  </si>
  <si>
    <t>3113.0</t>
  </si>
  <si>
    <t>2052.0</t>
  </si>
  <si>
    <t>2052460.0</t>
  </si>
  <si>
    <t>Deutsche Bank_Bank_EN_2018</t>
  </si>
  <si>
    <t>1.3</t>
  </si>
  <si>
    <t>51083.0</t>
  </si>
  <si>
    <t>51734.0</t>
  </si>
  <si>
    <t>59008.0</t>
  </si>
  <si>
    <t>1.8</t>
  </si>
  <si>
    <t>105516.0</t>
  </si>
  <si>
    <t>107455.0</t>
  </si>
  <si>
    <t>117737.0</t>
  </si>
  <si>
    <t>117373.0</t>
  </si>
  <si>
    <t>4.3</t>
  </si>
  <si>
    <t>57646.0</t>
  </si>
  <si>
    <t>60235.0</t>
  </si>
  <si>
    <t>61268.0</t>
  </si>
  <si>
    <t>Deutsche Bank_Bank_EN_2019</t>
  </si>
  <si>
    <t>3.4</t>
  </si>
  <si>
    <t>49712.0</t>
  </si>
  <si>
    <t>Deutsche Bank_Bank_EN_2020</t>
  </si>
  <si>
    <t>16.8</t>
  </si>
  <si>
    <t>41458.0</t>
  </si>
  <si>
    <t>49846.0</t>
  </si>
  <si>
    <t>50639.0</t>
  </si>
  <si>
    <t>14.9</t>
  </si>
  <si>
    <t>76846.0</t>
  </si>
  <si>
    <t>90338.0</t>
  </si>
  <si>
    <t>101655.0</t>
  </si>
  <si>
    <t>63.8</t>
  </si>
  <si>
    <t>15442.0</t>
  </si>
  <si>
    <t>42649.0</t>
  </si>
  <si>
    <t>56898.0</t>
  </si>
  <si>
    <t>Deutsche Bank_Bank_EN_2021</t>
  </si>
  <si>
    <t>16.3</t>
  </si>
  <si>
    <t>32991.0</t>
  </si>
  <si>
    <t>39408.0</t>
  </si>
  <si>
    <t>50273.0</t>
  </si>
  <si>
    <t>42.6</t>
  </si>
  <si>
    <t>47068.0</t>
  </si>
  <si>
    <t>81959.0</t>
  </si>
  <si>
    <t>104671.0</t>
  </si>
  <si>
    <t>12.6</t>
  </si>
  <si>
    <t>1992706.0</t>
  </si>
  <si>
    <t>39713.0</t>
  </si>
  <si>
    <t>1912705.0</t>
  </si>
  <si>
    <t>42608.0</t>
  </si>
  <si>
    <t>2127013.0</t>
  </si>
  <si>
    <t>Deutsche Bank_Bank_EN_2022</t>
  </si>
  <si>
    <t>19.3</t>
  </si>
  <si>
    <t>25110.0</t>
  </si>
  <si>
    <t>31122.0</t>
  </si>
  <si>
    <t>39875.0</t>
  </si>
  <si>
    <t>15.4</t>
  </si>
  <si>
    <t>30751.0</t>
  </si>
  <si>
    <t>36331.0</t>
  </si>
  <si>
    <t>78846.0</t>
  </si>
  <si>
    <t>3.7</t>
  </si>
  <si>
    <t>1669367.0</t>
  </si>
  <si>
    <t>1732938.0</t>
  </si>
  <si>
    <t>1724649.0</t>
  </si>
  <si>
    <t>Deutsche Beteiligungs AG_Asset Manager_EN_2021</t>
  </si>
  <si>
    <t>2.5</t>
  </si>
  <si>
    <t>Deutsche Beteiligungs AG_Asset Manager_EN_2022</t>
  </si>
  <si>
    <t>2.9</t>
  </si>
  <si>
    <t>2.4</t>
  </si>
  <si>
    <t>DNB ASA_Bank_EN_2020</t>
  </si>
  <si>
    <t>2222.0</t>
  </si>
  <si>
    <t>DNB ASA_Bank_EN_2022</t>
  </si>
  <si>
    <t>3.5</t>
  </si>
  <si>
    <t>2324493.0</t>
  </si>
  <si>
    <t>2831180.0</t>
  </si>
  <si>
    <t>18207985.0</t>
  </si>
  <si>
    <t>DZ Bank_Bank_EN_2019</t>
  </si>
  <si>
    <t>385193.0</t>
  </si>
  <si>
    <t>235319.0</t>
  </si>
  <si>
    <t>418482.0</t>
  </si>
  <si>
    <t>DZ Bank_Bank_EN_2020</t>
  </si>
  <si>
    <t>235.319</t>
  </si>
  <si>
    <t>584.462</t>
  </si>
  <si>
    <t>385.193</t>
  </si>
  <si>
    <t>260.0</t>
  </si>
  <si>
    <t>537.7</t>
  </si>
  <si>
    <t>590.9</t>
  </si>
  <si>
    <t>DZ Bank_Bank_EN_2021</t>
  </si>
  <si>
    <t>9226.0</t>
  </si>
  <si>
    <t>2236.0</t>
  </si>
  <si>
    <t>8993.0</t>
  </si>
  <si>
    <t>2543.0</t>
  </si>
  <si>
    <t>14154.0</t>
  </si>
  <si>
    <t>3490.0</t>
  </si>
  <si>
    <t>2935.0</t>
  </si>
  <si>
    <t>2075.0</t>
  </si>
  <si>
    <t>4056.0</t>
  </si>
  <si>
    <t>8461.0</t>
  </si>
  <si>
    <t>DZ Bank_Bank_EN_2022</t>
  </si>
  <si>
    <t>Erste Group Bank_Bank_EN_2019</t>
  </si>
  <si>
    <t>29950.0</t>
  </si>
  <si>
    <t>27297.0</t>
  </si>
  <si>
    <t>34884.0</t>
  </si>
  <si>
    <t>35114.0</t>
  </si>
  <si>
    <t>Erste Group Bank_Bank_EN_2020</t>
  </si>
  <si>
    <t>1603.0</t>
  </si>
  <si>
    <t>24929.0</t>
  </si>
  <si>
    <t>32562.0</t>
  </si>
  <si>
    <t>Erste Group Bank_Bank_EN_2021</t>
  </si>
  <si>
    <t>21530.0</t>
  </si>
  <si>
    <t>22884.0</t>
  </si>
  <si>
    <t>Erste Group Bank_Bank_EN_2022</t>
  </si>
  <si>
    <t>5119.0</t>
  </si>
  <si>
    <t>20707.0</t>
  </si>
  <si>
    <t>1981.0</t>
  </si>
  <si>
    <t>18686.0</t>
  </si>
  <si>
    <t>7289.0</t>
  </si>
  <si>
    <t>13926.0</t>
  </si>
  <si>
    <t>54578.0</t>
  </si>
  <si>
    <t>Handelsbanken_Bank_EN_2022</t>
  </si>
  <si>
    <t>2022.0</t>
  </si>
  <si>
    <t>HSBC Holdings plc_Bank_EN_2022</t>
  </si>
  <si>
    <t>218000.0</t>
  </si>
  <si>
    <t>19000.0</t>
  </si>
  <si>
    <t>252000.0</t>
  </si>
  <si>
    <t>22000.0</t>
  </si>
  <si>
    <t>212000.0</t>
  </si>
  <si>
    <t>20000.0</t>
  </si>
  <si>
    <t>268000.0</t>
  </si>
  <si>
    <t>1.02</t>
  </si>
  <si>
    <t>224000.0</t>
  </si>
  <si>
    <t>1.37</t>
  </si>
  <si>
    <t>307000.0</t>
  </si>
  <si>
    <t>1.49</t>
  </si>
  <si>
    <t>343000.0</t>
  </si>
  <si>
    <t>648000.0</t>
  </si>
  <si>
    <t>42000.0</t>
  </si>
  <si>
    <t>617000.0</t>
  </si>
  <si>
    <t>12000.0</t>
  </si>
  <si>
    <t>492000.0</t>
  </si>
  <si>
    <t>81000.0</t>
  </si>
  <si>
    <t>562000.0</t>
  </si>
  <si>
    <t>Intesa Sanpaolo_Bank_EN_2021</t>
  </si>
  <si>
    <t>57.5</t>
  </si>
  <si>
    <t>-43.0</t>
  </si>
  <si>
    <t>41.6</t>
  </si>
  <si>
    <t>12.0</t>
  </si>
  <si>
    <t>-48.0</t>
  </si>
  <si>
    <t>Janus Henderson Investors_AM_EN_2022</t>
  </si>
  <si>
    <t>144.0</t>
  </si>
  <si>
    <t>52.0</t>
  </si>
  <si>
    <t>63.0</t>
  </si>
  <si>
    <t>57.0</t>
  </si>
  <si>
    <t>156.0</t>
  </si>
  <si>
    <t>3397.0</t>
  </si>
  <si>
    <t>2759.0</t>
  </si>
  <si>
    <t>3551.0</t>
  </si>
  <si>
    <t>4934.0</t>
  </si>
  <si>
    <t>4782.0</t>
  </si>
  <si>
    <t>4997.0</t>
  </si>
  <si>
    <t>4764.0</t>
  </si>
  <si>
    <t>4730.0</t>
  </si>
  <si>
    <t>4534.0</t>
  </si>
  <si>
    <t>1554.0</t>
  </si>
  <si>
    <t>1350.0</t>
  </si>
  <si>
    <t>3034.0</t>
  </si>
  <si>
    <t>2865.0</t>
  </si>
  <si>
    <t>7540.0</t>
  </si>
  <si>
    <t>7604.0</t>
  </si>
  <si>
    <t>KBC Group_Bank_EN_2018</t>
  </si>
  <si>
    <t>2.3</t>
  </si>
  <si>
    <t>37629.0</t>
  </si>
  <si>
    <t>41730.0</t>
  </si>
  <si>
    <t>3.3</t>
  </si>
  <si>
    <t>22955.0</t>
  </si>
  <si>
    <t>27551.0</t>
  </si>
  <si>
    <t>25004.0</t>
  </si>
  <si>
    <t>24903.0</t>
  </si>
  <si>
    <t>KBC Group_Bank_EN_2019</t>
  </si>
  <si>
    <t>34739.0</t>
  </si>
  <si>
    <t>17006.0</t>
  </si>
  <si>
    <t>KBC Group_Bank_EN_2020</t>
  </si>
  <si>
    <t>1.5</t>
  </si>
  <si>
    <t>25200.0</t>
  </si>
  <si>
    <t>80.0</t>
  </si>
  <si>
    <t>38.0</t>
  </si>
  <si>
    <t>11748.0</t>
  </si>
  <si>
    <t>KBC Group_Bank_EN_2021</t>
  </si>
  <si>
    <t>2015.0</t>
  </si>
  <si>
    <t>19511.0</t>
  </si>
  <si>
    <t>2.48</t>
  </si>
  <si>
    <t>2.27</t>
  </si>
  <si>
    <t>1.97</t>
  </si>
  <si>
    <t>1.54</t>
  </si>
  <si>
    <t>3857.0</t>
  </si>
  <si>
    <t>13473.0</t>
  </si>
  <si>
    <t>18903.0</t>
  </si>
  <si>
    <t>KBC Group_Bank_EN_2022</t>
  </si>
  <si>
    <t>1.2</t>
  </si>
  <si>
    <t>21596.0</t>
  </si>
  <si>
    <t>1.0</t>
  </si>
  <si>
    <t>43882.0</t>
  </si>
  <si>
    <t>3482.0</t>
  </si>
  <si>
    <t>36841.0</t>
  </si>
  <si>
    <t>18803.0</t>
  </si>
  <si>
    <t>M&amp;G Investments_AM_EN_2021</t>
  </si>
  <si>
    <t>5849.0</t>
  </si>
  <si>
    <t>83.0</t>
  </si>
  <si>
    <t>4217.0</t>
  </si>
  <si>
    <t>690.0</t>
  </si>
  <si>
    <t>3214.0</t>
  </si>
  <si>
    <t>M&amp;G Investments_AM_EN_2022</t>
  </si>
  <si>
    <t>1435.0</t>
  </si>
  <si>
    <t>1703.0</t>
  </si>
  <si>
    <t>2128.0</t>
  </si>
  <si>
    <t>184.0</t>
  </si>
  <si>
    <t>1880.0</t>
  </si>
  <si>
    <t>600.6</t>
  </si>
  <si>
    <t>607.0</t>
  </si>
  <si>
    <t>National Bank of Greece_Bank_EN_2018</t>
  </si>
  <si>
    <t>58927.36</t>
  </si>
  <si>
    <t>National Bank of Greece_Bank_EN_2019</t>
  </si>
  <si>
    <t>55118.0</t>
  </si>
  <si>
    <t>National Bank of Greece_Bank_EN_2021</t>
  </si>
  <si>
    <t>2922.05</t>
  </si>
  <si>
    <t>2922.0</t>
  </si>
  <si>
    <t>0.29</t>
  </si>
  <si>
    <t>2285.0</t>
  </si>
  <si>
    <t>0.32</t>
  </si>
  <si>
    <t>2381.0</t>
  </si>
  <si>
    <t>2019.0</t>
  </si>
  <si>
    <t>43375.0</t>
  </si>
  <si>
    <t>42393.96</t>
  </si>
  <si>
    <t>30558.0</t>
  </si>
  <si>
    <t>146.0</t>
  </si>
  <si>
    <t>National Bank of Greece_Bank_EN_2022</t>
  </si>
  <si>
    <t>195.0</t>
  </si>
  <si>
    <t>0</t>
  </si>
  <si>
    <t>19161.0</t>
  </si>
  <si>
    <t>15143.0</t>
  </si>
  <si>
    <t>-99.0</t>
  </si>
  <si>
    <t>20989.0</t>
  </si>
  <si>
    <t>332577.0</t>
  </si>
  <si>
    <t>43690.0</t>
  </si>
  <si>
    <t>NN Investment Partners_AM_EN_2018</t>
  </si>
  <si>
    <t>1.6</t>
  </si>
  <si>
    <t>1.7</t>
  </si>
  <si>
    <t>1.9</t>
  </si>
  <si>
    <t>NN Investment Partners_AM_EN_2019</t>
  </si>
  <si>
    <t>1.4</t>
  </si>
  <si>
    <t>NN Investment Partners_AM_EN_2020</t>
  </si>
  <si>
    <t>0.9</t>
  </si>
  <si>
    <t>NN Investment Partners_AM_EN_2021</t>
  </si>
  <si>
    <t>91.0</t>
  </si>
  <si>
    <t>0.42</t>
  </si>
  <si>
    <t>0.5</t>
  </si>
  <si>
    <t>0.6</t>
  </si>
  <si>
    <t>NN Investment Partners_AM_EN_2022</t>
  </si>
  <si>
    <t>4.0</t>
  </si>
  <si>
    <t>0.7</t>
  </si>
  <si>
    <t>5.0</t>
  </si>
  <si>
    <t>9.0</t>
  </si>
  <si>
    <t>11.0</t>
  </si>
  <si>
    <t>Nordea Bank_Bank_EN_2018</t>
  </si>
  <si>
    <t>78.0</t>
  </si>
  <si>
    <t>0.0</t>
  </si>
  <si>
    <t>1890.0</t>
  </si>
  <si>
    <t>Nordea Bank_Bank_EN_2019</t>
  </si>
  <si>
    <t>1738.0</t>
  </si>
  <si>
    <t>2599.0</t>
  </si>
  <si>
    <t>16.0</t>
  </si>
  <si>
    <t>Nordea Bank_Bank_EN_2020</t>
  </si>
  <si>
    <t>1736.0</t>
  </si>
  <si>
    <t>3904.0</t>
  </si>
  <si>
    <t>5509.0</t>
  </si>
  <si>
    <t>882.0</t>
  </si>
  <si>
    <t>1892.0</t>
  </si>
  <si>
    <t>499410.0</t>
  </si>
  <si>
    <t>Nordea Bank_Bank_EN_2021</t>
  </si>
  <si>
    <t>OTP Bank_Bank_EN_2018</t>
  </si>
  <si>
    <t>10491.0</t>
  </si>
  <si>
    <t>10743.0</t>
  </si>
  <si>
    <t>13781.0</t>
  </si>
  <si>
    <t>15381.0</t>
  </si>
  <si>
    <t>18000.0</t>
  </si>
  <si>
    <t>OTP Bank_Bank_EN_2019</t>
  </si>
  <si>
    <t>5458.0</t>
  </si>
  <si>
    <t>5272.0</t>
  </si>
  <si>
    <t>6781.0</t>
  </si>
  <si>
    <t>OTP Bank_Bank_EN_2020</t>
  </si>
  <si>
    <t>8509.0</t>
  </si>
  <si>
    <t>8600.0</t>
  </si>
  <si>
    <t>10540.0</t>
  </si>
  <si>
    <t>10786.0</t>
  </si>
  <si>
    <t>8.0</t>
  </si>
  <si>
    <t>OTP Bank_Bank_EN_2021</t>
  </si>
  <si>
    <t>6714.0</t>
  </si>
  <si>
    <t>6779.0</t>
  </si>
  <si>
    <t>9904.0</t>
  </si>
  <si>
    <t>OTP Bank_Bank_EN_2022</t>
  </si>
  <si>
    <t>6548.0</t>
  </si>
  <si>
    <t>667.0</t>
  </si>
  <si>
    <t>7675.0</t>
  </si>
  <si>
    <t>11496.0</t>
  </si>
  <si>
    <t>Raiffeisen Bank International_Bank_EN_2018</t>
  </si>
  <si>
    <t>5944.0</t>
  </si>
  <si>
    <t>6270.0</t>
  </si>
  <si>
    <t>27795.0</t>
  </si>
  <si>
    <t>26283.0</t>
  </si>
  <si>
    <t>26203.0</t>
  </si>
  <si>
    <t>26442.0</t>
  </si>
  <si>
    <t>21406.0</t>
  </si>
  <si>
    <t>21226.0</t>
  </si>
  <si>
    <t>Raiffeisen Bank International_Bank_EN_2019</t>
  </si>
  <si>
    <t>121124129.0</t>
  </si>
  <si>
    <t>38976.0</t>
  </si>
  <si>
    <t>49708.0</t>
  </si>
  <si>
    <t>Raiffeisen Bank International_Bank_EN_2020</t>
  </si>
  <si>
    <t>134638.0</t>
  </si>
  <si>
    <t>6221.0</t>
  </si>
  <si>
    <t>297.0</t>
  </si>
  <si>
    <t>46427.0</t>
  </si>
  <si>
    <t>Raiffeisen Bank International_Bank_EN_2021</t>
  </si>
  <si>
    <t>4827.0</t>
  </si>
  <si>
    <t>6444.0</t>
  </si>
  <si>
    <t>46212.0</t>
  </si>
  <si>
    <t>41064.0</t>
  </si>
  <si>
    <t>50782.0</t>
  </si>
  <si>
    <t>46445.0</t>
  </si>
  <si>
    <t>30925.0</t>
  </si>
  <si>
    <t>34244.0</t>
  </si>
  <si>
    <t>Raiffeisen Bank International_Bank_EN_2022</t>
  </si>
  <si>
    <t>6060.0</t>
  </si>
  <si>
    <t>40212.0</t>
  </si>
  <si>
    <t>35111.0</t>
  </si>
  <si>
    <t>46626.0</t>
  </si>
  <si>
    <t>29656.0</t>
  </si>
  <si>
    <t>Robeco_AM_EN_2022</t>
  </si>
  <si>
    <t>522.0</t>
  </si>
  <si>
    <t>625.0</t>
  </si>
  <si>
    <t>446.6</t>
  </si>
  <si>
    <t>433.1</t>
  </si>
  <si>
    <t>Swedbank_Bank_EN_2018</t>
  </si>
  <si>
    <t>198.0</t>
  </si>
  <si>
    <t>1017.0</t>
  </si>
  <si>
    <t>6014.0</t>
  </si>
  <si>
    <t>7771.0</t>
  </si>
  <si>
    <t>16583.0</t>
  </si>
  <si>
    <t>19952.0</t>
  </si>
  <si>
    <t>20791.0</t>
  </si>
  <si>
    <t>19893.0</t>
  </si>
  <si>
    <t>Swedbank_Bank_EN_2019</t>
  </si>
  <si>
    <t>204.0</t>
  </si>
  <si>
    <t>6067.0</t>
  </si>
  <si>
    <t>17927.0</t>
  </si>
  <si>
    <t>Swedbank_Bank_EN_2020</t>
  </si>
  <si>
    <t>220.0</t>
  </si>
  <si>
    <t>5331.0</t>
  </si>
  <si>
    <t>5683.0</t>
  </si>
  <si>
    <t>Swedbank_Bank_EN_2021</t>
  </si>
  <si>
    <t>466.0</t>
  </si>
  <si>
    <t>632.0</t>
  </si>
  <si>
    <t>1020.0</t>
  </si>
  <si>
    <t>4787.0</t>
  </si>
  <si>
    <t>3948.0</t>
  </si>
  <si>
    <t>Swedbank_Bank_EN_2022</t>
  </si>
  <si>
    <t>622.0</t>
  </si>
  <si>
    <t>5065.0</t>
  </si>
  <si>
    <t>8872.0</t>
  </si>
  <si>
    <t>T. Rowe Price_AM_EN_2019</t>
  </si>
  <si>
    <t>18.3</t>
  </si>
  <si>
    <t>T. Rowe Price_AM_EN_2020</t>
  </si>
  <si>
    <t>796.0</t>
  </si>
  <si>
    <t>17.0</t>
  </si>
  <si>
    <t>20661.0</t>
  </si>
  <si>
    <t>2377.0</t>
  </si>
  <si>
    <t>T. Rowe Price_AM_EN_2021</t>
  </si>
  <si>
    <t>928.0</t>
  </si>
  <si>
    <t>1050.0</t>
  </si>
  <si>
    <t>1259.0</t>
  </si>
  <si>
    <t>2162.0</t>
  </si>
  <si>
    <t>1424.0</t>
  </si>
  <si>
    <t>877.0</t>
  </si>
  <si>
    <t>36650.0</t>
  </si>
  <si>
    <t>34065.0</t>
  </si>
  <si>
    <t>28877.0</t>
  </si>
  <si>
    <t>28607.0</t>
  </si>
  <si>
    <t>24791.0</t>
  </si>
  <si>
    <t>18887.0</t>
  </si>
  <si>
    <t>5941.0</t>
  </si>
  <si>
    <t>6410.0</t>
  </si>
  <si>
    <t>6699.0</t>
  </si>
  <si>
    <t>10204.0</t>
  </si>
  <si>
    <t>468.0</t>
  </si>
  <si>
    <t>T. Rowe Price_AM_EN_2022</t>
  </si>
  <si>
    <t>941.0</t>
  </si>
  <si>
    <t>19210.0</t>
  </si>
  <si>
    <t>14826.0</t>
  </si>
  <si>
    <t>FALSE NEGATIVE</t>
  </si>
  <si>
    <t>13067.0</t>
  </si>
  <si>
    <t>90584.0</t>
  </si>
  <si>
    <t>21967.0</t>
  </si>
  <si>
    <t>81535.0</t>
  </si>
  <si>
    <t>4215.0</t>
  </si>
  <si>
    <t>3261.0</t>
  </si>
  <si>
    <t>43372.0</t>
  </si>
  <si>
    <t>71794.0</t>
  </si>
  <si>
    <t>2381.01</t>
  </si>
  <si>
    <t>2258.53</t>
  </si>
  <si>
    <t>19160.61</t>
  </si>
  <si>
    <t>20988.7</t>
  </si>
  <si>
    <t>52218.86</t>
  </si>
  <si>
    <t>30558.21</t>
  </si>
  <si>
    <t>43375.66</t>
  </si>
  <si>
    <t>146.77</t>
  </si>
  <si>
    <t>1844898.0</t>
  </si>
  <si>
    <t>1815069.0</t>
  </si>
  <si>
    <t>1859778.0</t>
  </si>
  <si>
    <t>5016864.0</t>
  </si>
  <si>
    <t>7183277.0</t>
  </si>
  <si>
    <t>3641129.0</t>
  </si>
  <si>
    <t>3898611.0</t>
  </si>
  <si>
    <t>3361295.0</t>
  </si>
  <si>
    <t>3364716.0</t>
  </si>
  <si>
    <t>1760145.0</t>
  </si>
  <si>
    <t>1815.069</t>
  </si>
  <si>
    <t>5016.864</t>
  </si>
  <si>
    <t>3213905.0</t>
  </si>
  <si>
    <t>3361.295</t>
  </si>
  <si>
    <t>1263411.0</t>
  </si>
  <si>
    <t>1821813.0</t>
  </si>
  <si>
    <t>2009122.0</t>
  </si>
  <si>
    <t>3118779.0</t>
  </si>
  <si>
    <t>2891850.0</t>
  </si>
  <si>
    <t>1817312.0</t>
  </si>
  <si>
    <t>3228399.0</t>
  </si>
  <si>
    <t>51473.0</t>
  </si>
  <si>
    <t>52071.0</t>
  </si>
  <si>
    <t>104009.0</t>
  </si>
  <si>
    <t>105541.0</t>
  </si>
  <si>
    <t>107546.0</t>
  </si>
  <si>
    <t>47480.0</t>
  </si>
  <si>
    <t>57308.0</t>
  </si>
  <si>
    <t>60598.0</t>
  </si>
  <si>
    <t>15991641.0</t>
  </si>
  <si>
    <t>113533.0</t>
  </si>
  <si>
    <t>16608.0</t>
  </si>
  <si>
    <t>21024.0</t>
  </si>
  <si>
    <t>1600.0</t>
  </si>
  <si>
    <t>1587.0</t>
  </si>
  <si>
    <t>2127.0</t>
  </si>
  <si>
    <t>368.0</t>
  </si>
  <si>
    <t>1501.0</t>
  </si>
  <si>
    <t>9449.0</t>
  </si>
  <si>
    <t>4079.0</t>
  </si>
  <si>
    <t>4228.0</t>
  </si>
  <si>
    <t>3316.0</t>
  </si>
  <si>
    <t>52218.0</t>
  </si>
  <si>
    <t>20988.0</t>
  </si>
  <si>
    <t>19160.0</t>
  </si>
  <si>
    <t>2259.0</t>
  </si>
  <si>
    <t>2742.0</t>
  </si>
  <si>
    <t>53378.0</t>
  </si>
  <si>
    <t>49296.0</t>
  </si>
  <si>
    <t>NIBC Bank Deutschland AG_Bank_EN_2022</t>
  </si>
  <si>
    <t>322.0</t>
  </si>
  <si>
    <t>176.0</t>
  </si>
  <si>
    <t>3587138.0</t>
  </si>
  <si>
    <t>4536725.0</t>
  </si>
  <si>
    <t>5285.0</t>
  </si>
  <si>
    <t>10789.0</t>
  </si>
  <si>
    <t>6078.0</t>
  </si>
  <si>
    <t>9883.0</t>
  </si>
  <si>
    <t>1054.0</t>
  </si>
  <si>
    <t>6027.0</t>
  </si>
  <si>
    <t>25801.0</t>
  </si>
  <si>
    <t>27318.0</t>
  </si>
  <si>
    <t>7073.0</t>
  </si>
  <si>
    <t>7696.0</t>
  </si>
  <si>
    <t>53825.0</t>
  </si>
  <si>
    <t>40856.0</t>
  </si>
  <si>
    <t>42535.0</t>
  </si>
  <si>
    <t>7455.0</t>
  </si>
  <si>
    <t>33371.0</t>
  </si>
  <si>
    <t>41345.0</t>
  </si>
  <si>
    <t>780.0</t>
  </si>
  <si>
    <t>881.0</t>
  </si>
  <si>
    <t>True Positive</t>
  </si>
  <si>
    <t>True Negative</t>
  </si>
  <si>
    <t>False Positive</t>
  </si>
  <si>
    <t>False Negative</t>
  </si>
  <si>
    <t>Precision</t>
  </si>
  <si>
    <t>Recall</t>
  </si>
  <si>
    <t>Accuracy</t>
  </si>
  <si>
    <t>Problem</t>
  </si>
  <si>
    <t>Cause</t>
  </si>
  <si>
    <t>Wrong Value Detected</t>
  </si>
  <si>
    <t>None Existing Value Detected</t>
  </si>
  <si>
    <t>No Value Detected</t>
  </si>
  <si>
    <t>Group</t>
  </si>
  <si>
    <t>Reasons</t>
  </si>
  <si>
    <t>Aberdeen Asset Management AG Germany_Asset Manager_EN</t>
  </si>
  <si>
    <t>Allianz Global Investors GmbH_Asset Manager_EN</t>
  </si>
  <si>
    <t>Allianz Global Investors_AM_EN</t>
  </si>
  <si>
    <t>Amundi_AM_EN</t>
  </si>
  <si>
    <t>Aviva Investors_AM_EN</t>
  </si>
  <si>
    <t>axa investment managers deutschland gmbh_Asset Manager_EN</t>
  </si>
  <si>
    <t>Baillie Gifford_AM_EN</t>
  </si>
  <si>
    <t>Banco BPM_Bank_EN</t>
  </si>
  <si>
    <t>Banco Sabadell_Bank_EN</t>
  </si>
  <si>
    <t>Banco Santander_Bank_EN</t>
  </si>
  <si>
    <t>Bank of Ireland_Bank_EN</t>
  </si>
  <si>
    <t>Barclays_Bank_EN</t>
  </si>
  <si>
    <t>Commerzbank_Bank_EN</t>
  </si>
  <si>
    <t>Commmerz real_Asset Manager_EN</t>
  </si>
  <si>
    <t>Danske Bank_Bank_EN</t>
  </si>
  <si>
    <t>DekaBank Deutsche Girozentrale_Asset Manager_EN</t>
  </si>
  <si>
    <t>Deutsche Bank_Bank_EN</t>
  </si>
  <si>
    <t>Deutsche Beteiligungs AG_Asset Manager_EN</t>
  </si>
  <si>
    <t>DNB ASA_Bank_EN</t>
  </si>
  <si>
    <t>DZ Bank_Bank_EN</t>
  </si>
  <si>
    <t>Erste Group Bank_Bank_EN</t>
  </si>
  <si>
    <t>Handelsbanken_Bank_EN</t>
  </si>
  <si>
    <t>HSBC Holdings plc_Bank_EN</t>
  </si>
  <si>
    <t>Intesa Sanpaolo_Bank_EN</t>
  </si>
  <si>
    <t>Janus Henderson Investors_AM_EN</t>
  </si>
  <si>
    <t>KBC Group_Bank_EN</t>
  </si>
  <si>
    <t>M&amp;G Investments_AM_EN</t>
  </si>
  <si>
    <t>National Bank of Greece_Bank_EN</t>
  </si>
  <si>
    <t>NIBC Bank Deutschland AG_Bank_EN</t>
  </si>
  <si>
    <t>NN Investment Partners_AM_EN</t>
  </si>
  <si>
    <t>Nordea Bank_Bank_EN</t>
  </si>
  <si>
    <t>OTP Bank_Bank_EN</t>
  </si>
  <si>
    <t>Raiffeisen Bank International_Bank_EN</t>
  </si>
  <si>
    <t>Robeco_AM_EN</t>
  </si>
  <si>
    <t>Swedbank_Bank_EN</t>
  </si>
  <si>
    <t>T. Rowe Price_AM_EN</t>
  </si>
  <si>
    <t>Systematic Group Error</t>
  </si>
  <si>
    <t>Location - Market Based Mixup</t>
  </si>
  <si>
    <t>Investigate in single page</t>
  </si>
  <si>
    <t>Comments</t>
  </si>
  <si>
    <t>Graphic Detected as Table</t>
  </si>
  <si>
    <t>Table Detected through buzzwords</t>
  </si>
  <si>
    <t>No Clear Scope Table</t>
  </si>
  <si>
    <t>Table Structure</t>
  </si>
  <si>
    <t>Varianz</t>
  </si>
  <si>
    <t>Wrong Table</t>
  </si>
  <si>
    <t>Wrong Table Analyzed</t>
  </si>
  <si>
    <t>Wrong Column Selected</t>
  </si>
  <si>
    <t>Investigate Detected Table</t>
  </si>
  <si>
    <t>Investigate Single Page</t>
  </si>
  <si>
    <t>Maybe Sub Header</t>
  </si>
  <si>
    <t>Wrong True Value</t>
  </si>
  <si>
    <t>Scope 1 and 2 combined</t>
  </si>
  <si>
    <t>Investigate Page Analysis</t>
  </si>
  <si>
    <t>Wrong Table Analyzed / Duplicate / Location - Market Based</t>
  </si>
  <si>
    <t xml:space="preserve">Wrong Table Analyzed / Duplicate </t>
  </si>
  <si>
    <t>Multiple Entities</t>
  </si>
  <si>
    <t>Only Written / No Scope ID</t>
  </si>
  <si>
    <t>Table Detected through buzzwords: Scope 1 &amp; 2</t>
  </si>
  <si>
    <t>Varianz - Graphics</t>
  </si>
  <si>
    <t>Location - Market Based Correct</t>
  </si>
  <si>
    <t>Unknown</t>
  </si>
  <si>
    <t>REMOVE DUPLICATE</t>
  </si>
  <si>
    <t xml:space="preserve">Unknown </t>
  </si>
  <si>
    <t>Single Page Analysis</t>
  </si>
  <si>
    <t>Unknow - Pivot Table</t>
  </si>
  <si>
    <t>Unknown - Pivot Table</t>
  </si>
  <si>
    <t>Unknown - Wrong Column</t>
  </si>
  <si>
    <t>Unknown - Wrong Column and Row</t>
  </si>
  <si>
    <t>Wrong Column</t>
  </si>
  <si>
    <t>Table Format</t>
  </si>
  <si>
    <t>Wrong Row</t>
  </si>
  <si>
    <t>Scope 1, 2 and 3 combined</t>
  </si>
  <si>
    <t>Wrong Column and Row</t>
  </si>
  <si>
    <t>Wrong Row - Scope 1 &amp; 2 Combined</t>
  </si>
  <si>
    <t>Relative Table - Scope 1 &amp; 2 Combined - Market Location Splot</t>
  </si>
  <si>
    <t>Market and Location Base Split</t>
  </si>
  <si>
    <t>Wrong Table - Buzzword</t>
  </si>
  <si>
    <t>Text between table</t>
  </si>
  <si>
    <t>Wrong Column and Row / Location market based split</t>
  </si>
  <si>
    <t>Wrong ID</t>
  </si>
  <si>
    <t>Wrong Table / Location - Market Based Mixup</t>
  </si>
  <si>
    <t>Tables at end preffered</t>
  </si>
  <si>
    <t>Emisstions Split into multiple Tables</t>
  </si>
  <si>
    <t>Table is a picture</t>
  </si>
  <si>
    <t xml:space="preserve">Wrong Row </t>
  </si>
  <si>
    <t>Table Format - Scope Split</t>
  </si>
  <si>
    <t>Table does exist but only with indirect naming</t>
  </si>
  <si>
    <t>Unknown - Length</t>
  </si>
  <si>
    <t xml:space="preserve"> Varianz</t>
  </si>
  <si>
    <t>Table Format - Values in Headline</t>
  </si>
  <si>
    <t>Table Format - Length</t>
  </si>
  <si>
    <t xml:space="preserve">Table  - Year Column Separated </t>
  </si>
  <si>
    <t>Compare to 2018</t>
  </si>
  <si>
    <t>Compare to 2018 / Location - Market Based Mixup</t>
  </si>
  <si>
    <t>Compare with previous Exact same table !</t>
  </si>
  <si>
    <t>Scope Display - Combined Scope 1 &amp; 2</t>
  </si>
  <si>
    <t>Scope Display - Only Description</t>
  </si>
  <si>
    <t>Table Structure - Pivot Table</t>
  </si>
  <si>
    <t>Table Structure - Wrong Column</t>
  </si>
  <si>
    <t>Table Structure - No Clear Scope Table</t>
  </si>
  <si>
    <t>Table Structure - Too Wide &amp; Multiple Entities</t>
  </si>
  <si>
    <t>Data Competition - Duplicate Tables / Location &amp; Market Based Mixup</t>
  </si>
  <si>
    <t>Table Structure - Sub Header /Location &amp; Market Based Mixup</t>
  </si>
  <si>
    <t>Location &amp; Market Based Mixup</t>
  </si>
  <si>
    <t>Unknown - Graphics</t>
  </si>
  <si>
    <t>Data Competition - Buzzword: Scope 1 &amp; 2 / Scope Display - Combined Scope 1 &amp; 2</t>
  </si>
  <si>
    <t>Table Structure - Years Correct Wrong Value</t>
  </si>
  <si>
    <t xml:space="preserve">Table Structure - GHG Table Split </t>
  </si>
  <si>
    <t>Table Structure - Relative Table / Scope Display - Combined Scope 1 &amp; 2 / Market &amp; Location Based Mixup</t>
  </si>
  <si>
    <t>Market &amp; Location Based Mixup</t>
  </si>
  <si>
    <t>Data Competition - Buzzword: Total</t>
  </si>
  <si>
    <t>Table Structure - Text between Columns / Location &amp; Market Based Mixup</t>
  </si>
  <si>
    <t>Table Structure - Column Labels</t>
  </si>
  <si>
    <t>Unknown / Location &amp; Market Based Mixup</t>
  </si>
  <si>
    <t>Table Structure - Scope Split in Tables</t>
  </si>
  <si>
    <t>Data Competition - Duplicate Tables /  Table Structure - Scope Split in Tables</t>
  </si>
  <si>
    <t>Scope Display - Table is a picture</t>
  </si>
  <si>
    <t>Scope Display - Only Description / Table Structure -  Values in Headlines / Location &amp; Market Based Mixup</t>
  </si>
  <si>
    <t>Unknown - always same pattern</t>
  </si>
  <si>
    <t>Identical Pattern - Scope 1 always not categorized</t>
  </si>
  <si>
    <t>Gesamtergebnis</t>
  </si>
  <si>
    <t xml:space="preserve">Precision </t>
  </si>
  <si>
    <t>Accuray</t>
  </si>
  <si>
    <t>Anzahl von KPI_ID</t>
  </si>
  <si>
    <t>167549.0</t>
  </si>
  <si>
    <t>-26.0</t>
  </si>
  <si>
    <t>108432.0</t>
  </si>
  <si>
    <t>128996.0</t>
  </si>
  <si>
    <t>238976.0</t>
  </si>
  <si>
    <t>25672.0</t>
  </si>
  <si>
    <t>35420.0</t>
  </si>
  <si>
    <t>787.0</t>
  </si>
  <si>
    <t>810.0</t>
  </si>
  <si>
    <t>8037.0</t>
  </si>
  <si>
    <t>15084.0</t>
  </si>
  <si>
    <t>25417.0</t>
  </si>
  <si>
    <t>1161.0</t>
  </si>
  <si>
    <t>3942.0</t>
  </si>
  <si>
    <t>9960.0</t>
  </si>
  <si>
    <t>5017844.0</t>
  </si>
  <si>
    <t>5158.802</t>
  </si>
  <si>
    <t>5020602.0</t>
  </si>
  <si>
    <t>3228339.0</t>
  </si>
  <si>
    <t>No</t>
  </si>
  <si>
    <t>62765.0</t>
  </si>
  <si>
    <t>4330.0</t>
  </si>
  <si>
    <t>5014.0</t>
  </si>
  <si>
    <t>1190.0</t>
  </si>
  <si>
    <t>Scope 2 Market Energy indirect total GHGs emissions</t>
  </si>
  <si>
    <t>Scope 2 Location Energy indirect total GHGs emissions</t>
  </si>
  <si>
    <t>43978.0</t>
  </si>
  <si>
    <t>29680.6</t>
  </si>
  <si>
    <t>35102.7</t>
  </si>
  <si>
    <t>3971.0</t>
  </si>
  <si>
    <t>217906.0</t>
  </si>
  <si>
    <t>265095.0</t>
  </si>
  <si>
    <t>12262.0</t>
  </si>
  <si>
    <t>15093.0</t>
  </si>
  <si>
    <t>1871.0</t>
  </si>
  <si>
    <t>2786.0</t>
  </si>
  <si>
    <t>3119.0</t>
  </si>
  <si>
    <t>4480.0</t>
  </si>
  <si>
    <t>168.0</t>
  </si>
  <si>
    <t>1329.0</t>
  </si>
  <si>
    <t>23419.0</t>
  </si>
  <si>
    <t>224.0</t>
  </si>
  <si>
    <t>12973.0</t>
  </si>
  <si>
    <t>8640.0</t>
  </si>
  <si>
    <t>8350.0</t>
  </si>
  <si>
    <t>8369.0</t>
  </si>
  <si>
    <t>864.0</t>
  </si>
  <si>
    <t>835.0</t>
  </si>
  <si>
    <t>1005.0</t>
  </si>
  <si>
    <t>26890.0</t>
  </si>
  <si>
    <t>54545.0</t>
  </si>
  <si>
    <t>57613.0</t>
  </si>
  <si>
    <t>50764.0</t>
  </si>
  <si>
    <t>37207.0</t>
  </si>
  <si>
    <t>4775.0</t>
  </si>
  <si>
    <t xml:space="preserve">Group </t>
  </si>
  <si>
    <t xml:space="preserve">Identified Error </t>
  </si>
  <si>
    <t>Precision2</t>
  </si>
  <si>
    <t>No2</t>
  </si>
  <si>
    <t>Recall2</t>
  </si>
  <si>
    <t>Accuracy2</t>
  </si>
  <si>
    <t>Summary 2</t>
  </si>
  <si>
    <t>49.0</t>
  </si>
  <si>
    <t>339.0</t>
  </si>
  <si>
    <t>869.0</t>
  </si>
  <si>
    <t>Aberdeen Standard Investments_AM_EN_2022</t>
  </si>
  <si>
    <t>24.0</t>
  </si>
  <si>
    <t>58.0</t>
  </si>
  <si>
    <t>1.12</t>
  </si>
  <si>
    <t>1882.0</t>
  </si>
  <si>
    <t>2492.0</t>
  </si>
  <si>
    <t>5883.0</t>
  </si>
  <si>
    <t>5947.0</t>
  </si>
  <si>
    <t>5259.0</t>
  </si>
  <si>
    <t>166.0</t>
  </si>
  <si>
    <t>183.0</t>
  </si>
  <si>
    <t>55.0</t>
  </si>
  <si>
    <t>169.5</t>
  </si>
  <si>
    <t>146.8</t>
  </si>
  <si>
    <t>8103.0</t>
  </si>
  <si>
    <t>7266.0</t>
  </si>
  <si>
    <t>8084.0</t>
  </si>
  <si>
    <t>17591.0</t>
  </si>
  <si>
    <t>22715.0</t>
  </si>
  <si>
    <t>24552.0</t>
  </si>
  <si>
    <t>25414.0</t>
  </si>
  <si>
    <t>34584.0</t>
  </si>
  <si>
    <t>3.1</t>
  </si>
  <si>
    <t>44011.0</t>
  </si>
  <si>
    <t>41.0</t>
  </si>
  <si>
    <t>31.0</t>
  </si>
  <si>
    <t>93.0</t>
  </si>
  <si>
    <t>1039164.0</t>
  </si>
  <si>
    <t>0.18</t>
  </si>
  <si>
    <t>2018.0</t>
  </si>
  <si>
    <t>21.0</t>
  </si>
  <si>
    <t>Branicks_Asset Manager_EN_2018</t>
  </si>
  <si>
    <t>5646.0</t>
  </si>
  <si>
    <t>4399.0</t>
  </si>
  <si>
    <t>Branicks_Asset Manager_EN_2019</t>
  </si>
  <si>
    <t>7629.0</t>
  </si>
  <si>
    <t>Brockhaus Capital Management AG_Asset Manager_EN_2022</t>
  </si>
  <si>
    <t>13540.0</t>
  </si>
  <si>
    <t>84.0</t>
  </si>
  <si>
    <t>0.4</t>
  </si>
  <si>
    <t>67628.0</t>
  </si>
  <si>
    <t>73893.0</t>
  </si>
  <si>
    <t>57.9</t>
  </si>
  <si>
    <t>53.7</t>
  </si>
  <si>
    <t>64.2</t>
  </si>
  <si>
    <t>18.7</t>
  </si>
  <si>
    <t>57059.0</t>
  </si>
  <si>
    <t>64621.0</t>
  </si>
  <si>
    <t>63.6</t>
  </si>
  <si>
    <t>51094.0</t>
  </si>
  <si>
    <t>68137.0</t>
  </si>
  <si>
    <t>31.5</t>
  </si>
  <si>
    <t>10396.0</t>
  </si>
  <si>
    <t>48491.0</t>
  </si>
  <si>
    <t>34.0</t>
  </si>
  <si>
    <t>Deutsche Brse_financial services company_EN_2018</t>
  </si>
  <si>
    <t>24395.5</t>
  </si>
  <si>
    <t>27111.1</t>
  </si>
  <si>
    <t>303.7</t>
  </si>
  <si>
    <t>391.4</t>
  </si>
  <si>
    <t>Deutsche Brse_financial services company_EN_2019</t>
  </si>
  <si>
    <t>99.912</t>
  </si>
  <si>
    <t>Deutsche Brse_financial services company_EN_2020</t>
  </si>
  <si>
    <t>6440.0</t>
  </si>
  <si>
    <t>6435.8</t>
  </si>
  <si>
    <t>Deutsche Brse_financial services company_EN_2021</t>
  </si>
  <si>
    <t>278.0</t>
  </si>
  <si>
    <t>64834.0</t>
  </si>
  <si>
    <t>62410.0</t>
  </si>
  <si>
    <t>12.4</t>
  </si>
  <si>
    <t>15.5</t>
  </si>
  <si>
    <t>12.5</t>
  </si>
  <si>
    <t>14.4</t>
  </si>
  <si>
    <t>-76.6</t>
  </si>
  <si>
    <t>85.0</t>
  </si>
  <si>
    <t>36528.0</t>
  </si>
  <si>
    <t>10.7</t>
  </si>
  <si>
    <t>369.0</t>
  </si>
  <si>
    <t>17.8</t>
  </si>
  <si>
    <t>174.0</t>
  </si>
  <si>
    <t>14329.0</t>
  </si>
  <si>
    <t>200.0</t>
  </si>
  <si>
    <t>EZB_Zentralbank_EN_2018</t>
  </si>
  <si>
    <t>98490.0</t>
  </si>
  <si>
    <t>93657.0</t>
  </si>
  <si>
    <t>EZB_Zentralbank_EN_2019</t>
  </si>
  <si>
    <t>103420.0</t>
  </si>
  <si>
    <t>EZB_Zentralbank_EN_2020</t>
  </si>
  <si>
    <t>114761.0</t>
  </si>
  <si>
    <t>EZB_Zentralbank_EN_2021</t>
  </si>
  <si>
    <t>115.0</t>
  </si>
  <si>
    <t>EZB_Zentralbank_EN_2022</t>
  </si>
  <si>
    <t>1224.0</t>
  </si>
  <si>
    <t>Goldman Sachs Bank Europe SE_Bank_EN_2022</t>
  </si>
  <si>
    <t>112402.0</t>
  </si>
  <si>
    <t>162256.0</t>
  </si>
  <si>
    <t>124.0</t>
  </si>
  <si>
    <t>188.0</t>
  </si>
  <si>
    <t>39294.0</t>
  </si>
  <si>
    <t>43607.0</t>
  </si>
  <si>
    <t>Helaba Invest_Asset Manager_EN_2018</t>
  </si>
  <si>
    <t>Helaba Invest_Asset Manager_EN_2019</t>
  </si>
  <si>
    <t>50.0</t>
  </si>
  <si>
    <t>Helaba Invest_Asset Manager_EN_2020</t>
  </si>
  <si>
    <t>Helaba Invest_Asset Manager_EN_2021</t>
  </si>
  <si>
    <t>Helaba Invest_Asset Manager_EN_2022</t>
  </si>
  <si>
    <t>308251.0</t>
  </si>
  <si>
    <t>342103.0</t>
  </si>
  <si>
    <t>411.8</t>
  </si>
  <si>
    <t>3434.0</t>
  </si>
  <si>
    <t>J.P. Morgan SE_Bank_EN_2022</t>
  </si>
  <si>
    <t>533.0</t>
  </si>
  <si>
    <t>444.0</t>
  </si>
  <si>
    <t>428.0</t>
  </si>
  <si>
    <t>245.0</t>
  </si>
  <si>
    <t>-182.0</t>
  </si>
  <si>
    <t>2713.0</t>
  </si>
  <si>
    <t>2716.0</t>
  </si>
  <si>
    <t>6.9</t>
  </si>
  <si>
    <t>8.5</t>
  </si>
  <si>
    <t>94.0</t>
  </si>
  <si>
    <t>67.0</t>
  </si>
  <si>
    <t>13.0</t>
  </si>
  <si>
    <t>379.0</t>
  </si>
  <si>
    <t>82.0</t>
  </si>
  <si>
    <t>441.0</t>
  </si>
  <si>
    <t>127.0</t>
  </si>
  <si>
    <t>199.0</t>
  </si>
  <si>
    <t>6.0</t>
  </si>
  <si>
    <t>Lloyds Banking Group_Bank_EN_2019</t>
  </si>
  <si>
    <t>9730.0</t>
  </si>
  <si>
    <t>9597.0</t>
  </si>
  <si>
    <t>Lloyds Banking Group_Bank_EN_2020</t>
  </si>
  <si>
    <t>7203.0</t>
  </si>
  <si>
    <t>8693.0</t>
  </si>
  <si>
    <t>Lloyds Banking Group_Bank_EN_2021</t>
  </si>
  <si>
    <t>25107.0</t>
  </si>
  <si>
    <t>Lloyds Banking Group_Bank_EN_2022</t>
  </si>
  <si>
    <t>203.0</t>
  </si>
  <si>
    <t>89.0</t>
  </si>
  <si>
    <t>2253.0</t>
  </si>
  <si>
    <t>Misr Bank Europe GmbH_Bank_EN_2019</t>
  </si>
  <si>
    <t>9.295131</t>
  </si>
  <si>
    <t>Misr Bank Europe GmbH_Bank_EN_2020</t>
  </si>
  <si>
    <t>503.22</t>
  </si>
  <si>
    <t>Misr Bank Europe GmbH_Bank_EN_2021</t>
  </si>
  <si>
    <t>2.31567641</t>
  </si>
  <si>
    <t>2762.0</t>
  </si>
  <si>
    <t>2068.0</t>
  </si>
  <si>
    <t>2682.0</t>
  </si>
  <si>
    <t>197.0</t>
  </si>
  <si>
    <t>148.0</t>
  </si>
  <si>
    <t>74.0</t>
  </si>
  <si>
    <t>-1265.0</t>
  </si>
  <si>
    <t>-1717.0</t>
  </si>
  <si>
    <t>996.0</t>
  </si>
  <si>
    <t>890.0</t>
  </si>
  <si>
    <t>229297.0</t>
  </si>
  <si>
    <t>4.6</t>
  </si>
  <si>
    <t>14.2</t>
  </si>
  <si>
    <t>822.0</t>
  </si>
  <si>
    <t>19678.0</t>
  </si>
  <si>
    <t>15419.0</t>
  </si>
  <si>
    <t>14917.0</t>
  </si>
  <si>
    <t>153.0</t>
  </si>
  <si>
    <t>152.0</t>
  </si>
  <si>
    <t>75.0</t>
  </si>
  <si>
    <t>OYAK ANKER Bank GmbH_Bank_EN_2018</t>
  </si>
  <si>
    <t>OYAK ANKER Bank GmbH_Bank_EN_2019</t>
  </si>
  <si>
    <t>OYAK ANKER Bank GmbH_Bank_EN_2020</t>
  </si>
  <si>
    <t>53706.0</t>
  </si>
  <si>
    <t>60281.0</t>
  </si>
  <si>
    <t>14584.5</t>
  </si>
  <si>
    <t>20264.0</t>
  </si>
  <si>
    <t>2040.0</t>
  </si>
  <si>
    <t>20302.0</t>
  </si>
  <si>
    <t>176.69</t>
  </si>
  <si>
    <t>72.0</t>
  </si>
  <si>
    <t>0.556</t>
  </si>
  <si>
    <t>Standard Chartered Bank_Bank_EN_2018</t>
  </si>
  <si>
    <t>223.0</t>
  </si>
  <si>
    <t>Standard Chartered Bank_Bank_EN_2020</t>
  </si>
  <si>
    <t>20806.0</t>
  </si>
  <si>
    <t>Standard Chartered Bank_Bank_EN_2021</t>
  </si>
  <si>
    <t>22765.0</t>
  </si>
  <si>
    <t>Standard Chartered Bank_Bank_EN_2022</t>
  </si>
  <si>
    <t>24529.0</t>
  </si>
  <si>
    <t>207.0</t>
  </si>
  <si>
    <t>215.0</t>
  </si>
  <si>
    <t>21588.0</t>
  </si>
  <si>
    <t>23395.0</t>
  </si>
  <si>
    <t>23322.0</t>
  </si>
  <si>
    <t>18801.0</t>
  </si>
  <si>
    <t>91.2</t>
  </si>
  <si>
    <t>54.6</t>
  </si>
  <si>
    <t>29.3</t>
  </si>
  <si>
    <t>16444.0</t>
  </si>
  <si>
    <t>161.0</t>
  </si>
  <si>
    <t>221.0</t>
  </si>
  <si>
    <t>1862.0</t>
  </si>
  <si>
    <t>13999.0</t>
  </si>
  <si>
    <t>54.9</t>
  </si>
  <si>
    <t>Union Investment_AM_EN_2022</t>
  </si>
  <si>
    <t>-75.1</t>
  </si>
  <si>
    <t>-70.3</t>
  </si>
  <si>
    <t>Aberdeen Standard Investments_AM_EN</t>
  </si>
  <si>
    <t>Branicks_Asset Manager_EN</t>
  </si>
  <si>
    <t>Brockhaus Capital Management AG_Asset Manager_EN</t>
  </si>
  <si>
    <t>Deutsche Brse_financial services company_EN</t>
  </si>
  <si>
    <t>EZB_Zentralbank_EN</t>
  </si>
  <si>
    <t>Goldman Sachs Bank Europe SE_Bank_EN</t>
  </si>
  <si>
    <t>Helaba Invest_Asset Manager_EN</t>
  </si>
  <si>
    <t>J.P. Morgan SE_Bank_EN</t>
  </si>
  <si>
    <t>Lloyds Banking Group_Bank_EN</t>
  </si>
  <si>
    <t>Misr Bank Europe GmbH_Bank_EN</t>
  </si>
  <si>
    <t>OYAK ANKER Bank GmbH_Bank_EN</t>
  </si>
  <si>
    <t>Standard Chartered Bank_Bank_EN</t>
  </si>
  <si>
    <t>Union Investment_AM_EN</t>
  </si>
  <si>
    <t>Precision3</t>
  </si>
  <si>
    <t>Recall4</t>
  </si>
  <si>
    <t>Accuracy5</t>
  </si>
  <si>
    <t>No6</t>
  </si>
  <si>
    <t>Graphics</t>
  </si>
  <si>
    <t>(Alle)</t>
  </si>
  <si>
    <t>E</t>
  </si>
  <si>
    <t>(Leer)</t>
  </si>
  <si>
    <t>Summary 1</t>
  </si>
  <si>
    <t>Summary 1 vs Summary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</si>
</sst>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0" fontId="3" fillId="0" borderId="0" xfId="0" applyFont="1"/>
    <xf numFmtId="0" fontId="2" fillId="2" borderId="1" xfId="2"/>
    <xf numFmtId="0" fontId="1" fillId="2" borderId="2" xfId="1"/>
    <xf numFmtId="0" fontId="0" fillId="0" borderId="0" xfId="0" pivotButton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3" xfId="3"/>
  </cellXfs>
  <cellStyles count="4">
    <cellStyle name="Ausgabe" xfId="1" builtinId="21"/>
    <cellStyle name="Berechnung" xfId="2" builtinId="22"/>
    <cellStyle name="Ergebnis" xfId="3" builtinId="25"/>
    <cellStyle name="Standard" xfId="0" builtinId="0"/>
  </cellStyles>
  <dxfs count="5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3300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64" formatCode="0.0000"/>
    </dxf>
    <dxf>
      <numFmt numFmtId="164" formatCode="0.0000"/>
    </dxf>
    <dxf>
      <numFmt numFmtId="1" formatCode="0"/>
    </dxf>
    <dxf>
      <numFmt numFmtId="164" formatCode="0.0000"/>
    </dxf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Kaiser" refreshedDate="45316.992684259261" createdVersion="8" refreshedVersion="8" minRefreshableVersion="3" recordCount="675" xr:uid="{8607BFAB-3836-4FDD-BBA4-2CD10C60832C}">
  <cacheSource type="worksheet">
    <worksheetSource name="evaluation_results_1"/>
  </cacheSource>
  <cacheFields count="8">
    <cacheField name="KPI_ID" numFmtId="0">
      <sharedItems containsSemiMixedTypes="0" containsString="0" containsNumber="1" containsInteger="1" minValue="6" maxValue="8"/>
    </cacheField>
    <cacheField name="KPI_NAME" numFmtId="0">
      <sharedItems/>
    </cacheField>
    <cacheField name="PDF_FILE" numFmtId="0">
      <sharedItems count="94">
        <s v="Aberdeen Asset Management AG Germany_Asset Manager_EN_2021"/>
        <s v="Aberdeen Asset Management AG Germany_Asset Manager_EN_2022"/>
        <s v="Allianz Global Investors GmbH_Asset Manager_EN_2022"/>
        <s v="Allianz Global Investors_AM_EN_2021"/>
        <s v="Amundi_AM_EN_2022"/>
        <s v="Aviva Investors_AM_EN_2018"/>
        <s v="Aviva Investors_AM_EN_2021"/>
        <s v="Aviva Investors_AM_EN_2022"/>
        <s v="axa investment managers deutschland gmbh_Asset Manager_EN_2021"/>
        <s v="axa investment managers deutschland gmbh_Asset Manager_EN_2022"/>
        <s v="Baillie Gifford_AM_EN_2022"/>
        <s v="Banco BPM_Bank_EN_2018"/>
        <s v="Banco BPM_Bank_EN_2019"/>
        <s v="Banco BPM_Bank_EN_2020"/>
        <s v="Banco BPM_Bank_EN_2021"/>
        <s v="Banco BPM_Bank_EN_2022"/>
        <s v="Banco Sabadell_Bank_EN_2022"/>
        <s v="Banco Santander_Bank_EN_2022"/>
        <s v="Bank of Ireland_Bank_EN_2021"/>
        <s v="Bank of Ireland_Bank_EN_2022"/>
        <s v="Barclays_Bank_EN_2018"/>
        <s v="Barclays_Bank_EN_2019"/>
        <s v="Barclays_Bank_EN_2020"/>
        <s v="Barclays_Bank_EN_2021"/>
        <s v="Commerzbank_Bank_EN_2021"/>
        <s v="Commerzbank_Bank_EN_2022"/>
        <s v="Danske Bank_Bank_EN_2022"/>
        <s v="DekaBank Deutsche Girozentrale_Asset Manager_EN_2018"/>
        <s v="DekaBank Deutsche Girozentrale_Asset Manager_EN_2019"/>
        <s v="DekaBank Deutsche Girozentrale_Asset Manager_EN_2020"/>
        <s v="DekaBank Deutsche Girozentrale_Asset Manager_EN_2021"/>
        <s v="DekaBank Deutsche Girozentrale_Asset Manager_EN_2022"/>
        <s v="Deutsche Bank_Bank_EN_2018"/>
        <s v="Deutsche Bank_Bank_EN_2019"/>
        <s v="Deutsche Bank_Bank_EN_2020"/>
        <s v="Deutsche Bank_Bank_EN_2021"/>
        <s v="Deutsche Bank_Bank_EN_2022"/>
        <s v="Deutsche Beteiligungs AG_Asset Manager_EN_2021"/>
        <s v="Deutsche Beteiligungs AG_Asset Manager_EN_2022"/>
        <s v="DNB ASA_Bank_EN_2020"/>
        <s v="DNB ASA_Bank_EN_2022"/>
        <s v="DZ Bank_Bank_EN_2019"/>
        <s v="DZ Bank_Bank_EN_2020"/>
        <s v="DZ Bank_Bank_EN_2021"/>
        <s v="DZ Bank_Bank_EN_2022"/>
        <s v="Erste Group Bank_Bank_EN_2019"/>
        <s v="Erste Group Bank_Bank_EN_2020"/>
        <s v="Erste Group Bank_Bank_EN_2021"/>
        <s v="Erste Group Bank_Bank_EN_2022"/>
        <s v="Handelsbanken_Bank_EN_2022"/>
        <s v="HSBC Holdings plc_Bank_EN_2022"/>
        <s v="Intesa Sanpaolo_Bank_EN_2021"/>
        <s v="Janus Henderson Investors_AM_EN_2022"/>
        <s v="KBC Group_Bank_EN_2018"/>
        <s v="KBC Group_Bank_EN_2019"/>
        <s v="KBC Group_Bank_EN_2020"/>
        <s v="KBC Group_Bank_EN_2021"/>
        <s v="KBC Group_Bank_EN_2022"/>
        <s v="M&amp;G Investments_AM_EN_2021"/>
        <s v="M&amp;G Investments_AM_EN_2022"/>
        <s v="National Bank of Greece_Bank_EN_2018"/>
        <s v="National Bank of Greece_Bank_EN_2019"/>
        <s v="National Bank of Greece_Bank_EN_2021"/>
        <s v="National Bank of Greece_Bank_EN_2022"/>
        <s v="NN Investment Partners_AM_EN_2018"/>
        <s v="NN Investment Partners_AM_EN_2019"/>
        <s v="NN Investment Partners_AM_EN_2020"/>
        <s v="NN Investment Partners_AM_EN_2021"/>
        <s v="NN Investment Partners_AM_EN_2022"/>
        <s v="Nordea Bank_Bank_EN_2018"/>
        <s v="Nordea Bank_Bank_EN_2019"/>
        <s v="Nordea Bank_Bank_EN_2020"/>
        <s v="Nordea Bank_Bank_EN_2021"/>
        <s v="OTP Bank_Bank_EN_2018"/>
        <s v="OTP Bank_Bank_EN_2019"/>
        <s v="OTP Bank_Bank_EN_2020"/>
        <s v="OTP Bank_Bank_EN_2021"/>
        <s v="OTP Bank_Bank_EN_2022"/>
        <s v="Raiffeisen Bank International_Bank_EN_2018"/>
        <s v="Raiffeisen Bank International_Bank_EN_2019"/>
        <s v="Raiffeisen Bank International_Bank_EN_2020"/>
        <s v="Raiffeisen Bank International_Bank_EN_2021"/>
        <s v="Raiffeisen Bank International_Bank_EN_2022"/>
        <s v="Robeco_AM_EN_2022"/>
        <s v="Swedbank_Bank_EN_2018"/>
        <s v="Swedbank_Bank_EN_2019"/>
        <s v="Swedbank_Bank_EN_2020"/>
        <s v="Swedbank_Bank_EN_2021"/>
        <s v="Swedbank_Bank_EN_2022"/>
        <s v="T. Rowe Price_AM_EN_2019"/>
        <s v="T. Rowe Price_AM_EN_2020"/>
        <s v="T. Rowe Price_AM_EN_2021"/>
        <s v="T. Rowe Price_AM_EN_2022"/>
        <s v="NIBC Bank Deutschland AG_Bank_EN_2022"/>
      </sharedItems>
    </cacheField>
    <cacheField name="Group" numFmtId="0">
      <sharedItems count="35">
        <s v="Aberdeen Asset Management AG Germany_Asset Manager_EN"/>
        <s v="Allianz Global Investors GmbH_Asset Manager_EN"/>
        <s v="Allianz Global Investors_AM_EN"/>
        <s v="Amundi_AM_EN"/>
        <s v="Aviva Investors_AM_EN"/>
        <s v="axa investment managers deutschland gmbh_Asset Manager_EN"/>
        <s v="Baillie Gifford_AM_EN"/>
        <s v="Banco BPM_Bank_EN"/>
        <s v="Banco Sabadell_Bank_EN"/>
        <s v="Banco Santander_Bank_EN"/>
        <s v="Bank of Ireland_Bank_EN"/>
        <s v="Barclays_Bank_EN"/>
        <s v="Commerzbank_Bank_EN"/>
        <s v="Danske Bank_Bank_EN"/>
        <s v="DekaBank Deutsche Girozentrale_Asset Manager_EN"/>
        <s v="Deutsche Bank_Bank_EN"/>
        <s v="Deutsche Beteiligungs AG_Asset Manager_EN"/>
        <s v="DNB ASA_Bank_EN"/>
        <s v="DZ Bank_Bank_EN"/>
        <s v="Erste Group Bank_Bank_EN"/>
        <s v="Handelsbanken_Bank_EN"/>
        <s v="HSBC Holdings plc_Bank_EN"/>
        <s v="Intesa Sanpaolo_Bank_EN"/>
        <s v="Janus Henderson Investors_AM_EN"/>
        <s v="KBC Group_Bank_EN"/>
        <s v="M&amp;G Investments_AM_EN"/>
        <s v="National Bank of Greece_Bank_EN"/>
        <s v="NN Investment Partners_AM_EN"/>
        <s v="Nordea Bank_Bank_EN"/>
        <s v="OTP Bank_Bank_EN"/>
        <s v="Raiffeisen Bank International_Bank_EN"/>
        <s v="Robeco_AM_EN"/>
        <s v="Swedbank_Bank_EN"/>
        <s v="T. Rowe Price_AM_EN"/>
        <s v="NIBC Bank Deutschland AG_Bank_EN"/>
      </sharedItems>
    </cacheField>
    <cacheField name="YEAR" numFmtId="0">
      <sharedItems containsSemiMixedTypes="0" containsString="0" containsNumber="1" containsInteger="1" minValue="2010" maxValue="2035"/>
    </cacheField>
    <cacheField name="EXTRACTED VALUE" numFmtId="0">
      <sharedItems/>
    </cacheField>
    <cacheField name="TRUE VALUE" numFmtId="0">
      <sharedItems/>
    </cacheField>
    <cacheField name="CLASSIFICATION" numFmtId="0">
      <sharedItems count="3">
        <s v="TRUE POSITIVE"/>
        <s v="FALSE POSITIVE"/>
        <s v="FALSE 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Kaiser" refreshedDate="45316.992684606485" createdVersion="8" refreshedVersion="8" minRefreshableVersion="3" recordCount="687" xr:uid="{FD6DB77E-D515-4C95-9621-6D7732E0D7D2}">
  <cacheSource type="worksheet">
    <worksheetSource name="evaluation_results[[KPI_ID]:[CLASSIFICATION]]"/>
  </cacheSource>
  <cacheFields count="8">
    <cacheField name="KPI_ID" numFmtId="0">
      <sharedItems containsSemiMixedTypes="0" containsString="0" containsNumber="1" containsInteger="1" minValue="6" maxValue="8"/>
    </cacheField>
    <cacheField name="KPI_NAME" numFmtId="0">
      <sharedItems/>
    </cacheField>
    <cacheField name="PDF_FILE" numFmtId="0">
      <sharedItems/>
    </cacheField>
    <cacheField name="Group" numFmtId="0">
      <sharedItems count="36">
        <s v="Aberdeen Asset Management AG Germany_Asset Manager_EN"/>
        <s v="Allianz Global Investors GmbH_Asset Manager_EN"/>
        <s v="Allianz Global Investors_AM_EN"/>
        <s v="Amundi_AM_EN"/>
        <s v="Aviva Investors_AM_EN"/>
        <s v="axa investment managers deutschland gmbh_Asset Manager_EN"/>
        <s v="Baillie Gifford_AM_EN"/>
        <s v="Banco BPM_Bank_EN"/>
        <s v="Banco Sabadell_Bank_EN"/>
        <s v="Banco Santander_Bank_EN"/>
        <s v="Bank of Ireland_Bank_EN"/>
        <s v="Barclays_Bank_EN"/>
        <s v="Commerzbank_Bank_EN"/>
        <s v="Commmerz real_Asset Manager_EN"/>
        <s v="Danske Bank_Bank_EN"/>
        <s v="DekaBank Deutsche Girozentrale_Asset Manager_EN"/>
        <s v="Deutsche Bank_Bank_EN"/>
        <s v="Deutsche Beteiligungs AG_Asset Manager_EN"/>
        <s v="DNB ASA_Bank_EN"/>
        <s v="DZ Bank_Bank_EN"/>
        <s v="Erste Group Bank_Bank_EN"/>
        <s v="Handelsbanken_Bank_EN"/>
        <s v="HSBC Holdings plc_Bank_EN"/>
        <s v="Intesa Sanpaolo_Bank_EN"/>
        <s v="Janus Henderson Investors_AM_EN"/>
        <s v="KBC Group_Bank_EN"/>
        <s v="M&amp;G Investments_AM_EN"/>
        <s v="National Bank of Greece_Bank_EN"/>
        <s v="NIBC Bank Deutschland AG_Bank_EN"/>
        <s v="NN Investment Partners_AM_EN"/>
        <s v="Nordea Bank_Bank_EN"/>
        <s v="OTP Bank_Bank_EN"/>
        <s v="Raiffeisen Bank International_Bank_EN"/>
        <s v="Robeco_AM_EN"/>
        <s v="Swedbank_Bank_EN"/>
        <s v="T. Rowe Price_AM_EN"/>
      </sharedItems>
    </cacheField>
    <cacheField name="YEAR" numFmtId="0">
      <sharedItems containsSemiMixedTypes="0" containsString="0" containsNumber="1" containsInteger="1" minValue="2010" maxValue="2035"/>
    </cacheField>
    <cacheField name="EXTRACTED VALUE" numFmtId="0">
      <sharedItems/>
    </cacheField>
    <cacheField name="TRUE VALUE" numFmtId="0">
      <sharedItems/>
    </cacheField>
    <cacheField name="CLASSIFICATION" numFmtId="0">
      <sharedItems count="3">
        <s v="TRUE POSITIVE"/>
        <s v="FALSE POSITIVE"/>
        <s v="FALSE 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Kaiser" refreshedDate="45316.993233564812" createdVersion="8" refreshedVersion="8" minRefreshableVersion="3" recordCount="1029" xr:uid="{E7CBC3EB-E151-4D29-986F-D18722BF1D40}">
  <cacheSource type="worksheet">
    <worksheetSource name="evaluation_results_3"/>
  </cacheSource>
  <cacheFields count="8">
    <cacheField name="KPI_ID" numFmtId="0">
      <sharedItems containsSemiMixedTypes="0" containsString="0" containsNumber="1" containsInteger="1" minValue="6" maxValue="10"/>
    </cacheField>
    <cacheField name="KPI_NAME" numFmtId="0">
      <sharedItems/>
    </cacheField>
    <cacheField name="PDF_FILE" numFmtId="0">
      <sharedItems count="129">
        <s v="Aberdeen Asset Management AG Germany_Asset Manager_EN_2021"/>
        <s v="Aberdeen Asset Management AG Germany_Asset Manager_EN_2022"/>
        <s v="Aberdeen Standard Investments_AM_EN_2022"/>
        <s v="Allianz Global Investors GmbH_Asset Manager_EN_2022"/>
        <s v="Allianz Global Investors_AM_EN_2021"/>
        <s v="Amundi_AM_EN_2022"/>
        <s v="Aviva Investors_AM_EN_2018"/>
        <s v="Aviva Investors_AM_EN_2021"/>
        <s v="Aviva Investors_AM_EN_2022"/>
        <s v="axa investment managers deutschland gmbh_Asset Manager_EN_2021"/>
        <s v="axa investment managers deutschland gmbh_Asset Manager_EN_2022"/>
        <s v="Baillie Gifford_AM_EN_2022"/>
        <s v="Banco BPM_Bank_EN_2018"/>
        <s v="Banco BPM_Bank_EN_2019"/>
        <s v="Banco BPM_Bank_EN_2020"/>
        <s v="Banco BPM_Bank_EN_2021"/>
        <s v="Banco BPM_Bank_EN_2022"/>
        <s v="Banco Sabadell_Bank_EN_2022"/>
        <s v="Banco Santander_Bank_EN_2022"/>
        <s v="Bank of Ireland_Bank_EN_2021"/>
        <s v="Bank of Ireland_Bank_EN_2022"/>
        <s v="Barclays_Bank_EN_2018"/>
        <s v="Barclays_Bank_EN_2019"/>
        <s v="Barclays_Bank_EN_2020"/>
        <s v="Barclays_Bank_EN_2021"/>
        <s v="Branicks_Asset Manager_EN_2018"/>
        <s v="Branicks_Asset Manager_EN_2019"/>
        <s v="Brockhaus Capital Management AG_Asset Manager_EN_2022"/>
        <s v="Commerzbank_Bank_EN_2021"/>
        <s v="Commerzbank_Bank_EN_2022"/>
        <s v="Danske Bank_Bank_EN_2022"/>
        <s v="DekaBank Deutsche Girozentrale_Asset Manager_EN_2018"/>
        <s v="DekaBank Deutsche Girozentrale_Asset Manager_EN_2019"/>
        <s v="DekaBank Deutsche Girozentrale_Asset Manager_EN_2020"/>
        <s v="DekaBank Deutsche Girozentrale_Asset Manager_EN_2021"/>
        <s v="DekaBank Deutsche Girozentrale_Asset Manager_EN_2022"/>
        <s v="Deutsche Bank_Bank_EN_2018"/>
        <s v="Deutsche Bank_Bank_EN_2019"/>
        <s v="Deutsche Bank_Bank_EN_2020"/>
        <s v="Deutsche Bank_Bank_EN_2021"/>
        <s v="Deutsche Bank_Bank_EN_2022"/>
        <s v="Deutsche Beteiligungs AG_Asset Manager_EN_2021"/>
        <s v="Deutsche Beteiligungs AG_Asset Manager_EN_2022"/>
        <s v="Deutsche Brse_financial services company_EN_2018"/>
        <s v="Deutsche Brse_financial services company_EN_2019"/>
        <s v="Deutsche Brse_financial services company_EN_2020"/>
        <s v="Deutsche Brse_financial services company_EN_2021"/>
        <s v="DNB ASA_Bank_EN_2020"/>
        <s v="DNB ASA_Bank_EN_2022"/>
        <s v="DZ Bank_Bank_EN_2019"/>
        <s v="DZ Bank_Bank_EN_2020"/>
        <s v="DZ Bank_Bank_EN_2021"/>
        <s v="DZ Bank_Bank_EN_2022"/>
        <s v="Erste Group Bank_Bank_EN_2019"/>
        <s v="Erste Group Bank_Bank_EN_2020"/>
        <s v="Erste Group Bank_Bank_EN_2021"/>
        <s v="Erste Group Bank_Bank_EN_2022"/>
        <s v="EZB_Zentralbank_EN_2018"/>
        <s v="EZB_Zentralbank_EN_2019"/>
        <s v="EZB_Zentralbank_EN_2020"/>
        <s v="EZB_Zentralbank_EN_2021"/>
        <s v="EZB_Zentralbank_EN_2022"/>
        <s v="Goldman Sachs Bank Europe SE_Bank_EN_2022"/>
        <s v="Handelsbanken_Bank_EN_2022"/>
        <s v="Helaba Invest_Asset Manager_EN_2018"/>
        <s v="Helaba Invest_Asset Manager_EN_2019"/>
        <s v="Helaba Invest_Asset Manager_EN_2020"/>
        <s v="Helaba Invest_Asset Manager_EN_2021"/>
        <s v="Helaba Invest_Asset Manager_EN_2022"/>
        <s v="HSBC Holdings plc_Bank_EN_2022"/>
        <s v="Intesa Sanpaolo_Bank_EN_2021"/>
        <s v="J.P. Morgan SE_Bank_EN_2022"/>
        <s v="Janus Henderson Investors_AM_EN_2022"/>
        <s v="KBC Group_Bank_EN_2018"/>
        <s v="KBC Group_Bank_EN_2019"/>
        <s v="KBC Group_Bank_EN_2020"/>
        <s v="KBC Group_Bank_EN_2021"/>
        <s v="KBC Group_Bank_EN_2022"/>
        <s v="Lloyds Banking Group_Bank_EN_2019"/>
        <s v="Lloyds Banking Group_Bank_EN_2020"/>
        <s v="Lloyds Banking Group_Bank_EN_2021"/>
        <s v="Lloyds Banking Group_Bank_EN_2022"/>
        <s v="M&amp;G Investments_AM_EN_2022"/>
        <s v="Misr Bank Europe GmbH_Bank_EN_2019"/>
        <s v="Misr Bank Europe GmbH_Bank_EN_2020"/>
        <s v="Misr Bank Europe GmbH_Bank_EN_2021"/>
        <s v="National Bank of Greece_Bank_EN_2018"/>
        <s v="National Bank of Greece_Bank_EN_2019"/>
        <s v="National Bank of Greece_Bank_EN_2021"/>
        <s v="National Bank of Greece_Bank_EN_2022"/>
        <s v="NN Investment Partners_AM_EN_2018"/>
        <s v="NN Investment Partners_AM_EN_2019"/>
        <s v="NN Investment Partners_AM_EN_2020"/>
        <s v="NN Investment Partners_AM_EN_2021"/>
        <s v="NN Investment Partners_AM_EN_2022"/>
        <s v="Nordea Bank_Bank_EN_2018"/>
        <s v="Nordea Bank_Bank_EN_2019"/>
        <s v="Nordea Bank_Bank_EN_2020"/>
        <s v="Nordea Bank_Bank_EN_2021"/>
        <s v="OTP Bank_Bank_EN_2018"/>
        <s v="OTP Bank_Bank_EN_2019"/>
        <s v="OTP Bank_Bank_EN_2020"/>
        <s v="OTP Bank_Bank_EN_2021"/>
        <s v="OTP Bank_Bank_EN_2022"/>
        <s v="OYAK ANKER Bank GmbH_Bank_EN_2018"/>
        <s v="OYAK ANKER Bank GmbH_Bank_EN_2019"/>
        <s v="OYAK ANKER Bank GmbH_Bank_EN_2020"/>
        <s v="Raiffeisen Bank International_Bank_EN_2018"/>
        <s v="Raiffeisen Bank International_Bank_EN_2019"/>
        <s v="Raiffeisen Bank International_Bank_EN_2020"/>
        <s v="Raiffeisen Bank International_Bank_EN_2021"/>
        <s v="Raiffeisen Bank International_Bank_EN_2022"/>
        <s v="Robeco_AM_EN_2022"/>
        <s v="Standard Chartered Bank_Bank_EN_2018"/>
        <s v="Standard Chartered Bank_Bank_EN_2020"/>
        <s v="Standard Chartered Bank_Bank_EN_2021"/>
        <s v="Standard Chartered Bank_Bank_EN_2022"/>
        <s v="Swedbank_Bank_EN_2018"/>
        <s v="Swedbank_Bank_EN_2019"/>
        <s v="Swedbank_Bank_EN_2020"/>
        <s v="Swedbank_Bank_EN_2021"/>
        <s v="Swedbank_Bank_EN_2022"/>
        <s v="T. Rowe Price_AM_EN_2019"/>
        <s v="T. Rowe Price_AM_EN_2020"/>
        <s v="T. Rowe Price_AM_EN_2021"/>
        <s v="T. Rowe Price_AM_EN_2022"/>
        <s v="Union Investment_AM_EN_2022"/>
        <s v="M&amp;G Investments_AM_EN_2021"/>
        <s v="NIBC Bank Deutschland AG_Bank_EN_2022"/>
      </sharedItems>
    </cacheField>
    <cacheField name="Group" numFmtId="0">
      <sharedItems count="48">
        <s v="Aberdeen Asset Management AG Germany_Asset Manager_EN"/>
        <s v="Aberdeen Standard Investments_AM_EN"/>
        <s v="Allianz Global Investors GmbH_Asset Manager_EN"/>
        <s v="Allianz Global Investors_AM_EN"/>
        <s v="Amundi_AM_EN"/>
        <s v="Aviva Investors_AM_EN"/>
        <s v="axa investment managers deutschland gmbh_Asset Manager_EN"/>
        <s v="Baillie Gifford_AM_EN"/>
        <s v="Banco BPM_Bank_EN"/>
        <s v="Banco Sabadell_Bank_EN"/>
        <s v="Banco Santander_Bank_EN"/>
        <s v="Bank of Ireland_Bank_EN"/>
        <s v="Barclays_Bank_EN"/>
        <s v="Branicks_Asset Manager_EN"/>
        <s v="Brockhaus Capital Management AG_Asset Manager_EN"/>
        <s v="Commerzbank_Bank_EN"/>
        <s v="Danske Bank_Bank_EN"/>
        <s v="DekaBank Deutsche Girozentrale_Asset Manager_EN"/>
        <s v="Deutsche Bank_Bank_EN"/>
        <s v="Deutsche Beteiligungs AG_Asset Manager_EN"/>
        <s v="Deutsche Brse_financial services company_EN"/>
        <s v="DNB ASA_Bank_EN"/>
        <s v="DZ Bank_Bank_EN"/>
        <s v="Erste Group Bank_Bank_EN"/>
        <s v="EZB_Zentralbank_EN"/>
        <s v="Goldman Sachs Bank Europe SE_Bank_EN"/>
        <s v="Handelsbanken_Bank_EN"/>
        <s v="Helaba Invest_Asset Manager_EN"/>
        <s v="HSBC Holdings plc_Bank_EN"/>
        <s v="Intesa Sanpaolo_Bank_EN"/>
        <s v="J.P. Morgan SE_Bank_EN"/>
        <s v="Janus Henderson Investors_AM_EN"/>
        <s v="KBC Group_Bank_EN"/>
        <s v="Lloyds Banking Group_Bank_EN"/>
        <s v="M&amp;G Investments_AM_EN"/>
        <s v="Misr Bank Europe GmbH_Bank_EN"/>
        <s v="National Bank of Greece_Bank_EN"/>
        <s v="NN Investment Partners_AM_EN"/>
        <s v="Nordea Bank_Bank_EN"/>
        <s v="OTP Bank_Bank_EN"/>
        <s v="OYAK ANKER Bank GmbH_Bank_EN"/>
        <s v="Raiffeisen Bank International_Bank_EN"/>
        <s v="Robeco_AM_EN"/>
        <s v="Standard Chartered Bank_Bank_EN"/>
        <s v="Swedbank_Bank_EN"/>
        <s v="T. Rowe Price_AM_EN"/>
        <s v="Union Investment_AM_EN"/>
        <s v="NIBC Bank Deutschland AG_Bank_EN"/>
      </sharedItems>
    </cacheField>
    <cacheField name="YEAR" numFmtId="0">
      <sharedItems containsSemiMixedTypes="0" containsString="0" containsNumber="1" containsInteger="1" minValue="2010" maxValue="2099"/>
    </cacheField>
    <cacheField name="EXTRACTED VALUE" numFmtId="0">
      <sharedItems/>
    </cacheField>
    <cacheField name="TRUE VALUE" numFmtId="0">
      <sharedItems/>
    </cacheField>
    <cacheField name="CLASSIFICATION" numFmtId="0">
      <sharedItems count="3">
        <s v="TRUE POSITIVE"/>
        <s v="FALSE POSITIVE"/>
        <s v="FALSE 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Kaiser" refreshedDate="45329.969200810185" createdVersion="8" refreshedVersion="8" minRefreshableVersion="3" recordCount="676" xr:uid="{C69341FB-1103-41CB-9F99-59376763F84F}">
  <cacheSource type="worksheet">
    <worksheetSource ref="A1:H1048576" sheet="evaluation_results_1"/>
  </cacheSource>
  <cacheFields count="8">
    <cacheField name="KPI_ID" numFmtId="0">
      <sharedItems containsString="0" containsBlank="1" containsNumber="1" containsInteger="1" minValue="6" maxValue="8"/>
    </cacheField>
    <cacheField name="KPI_NAME" numFmtId="0">
      <sharedItems containsBlank="1"/>
    </cacheField>
    <cacheField name="PDF_FILE" numFmtId="0">
      <sharedItems containsBlank="1" count="95">
        <s v="Aberdeen Asset Management AG Germany_Asset Manager_EN_2021"/>
        <s v="Aberdeen Asset Management AG Germany_Asset Manager_EN_2022"/>
        <s v="Allianz Global Investors GmbH_Asset Manager_EN_2022"/>
        <s v="Allianz Global Investors_AM_EN_2021"/>
        <s v="Amundi_AM_EN_2022"/>
        <s v="Aviva Investors_AM_EN_2018"/>
        <s v="Aviva Investors_AM_EN_2021"/>
        <s v="Aviva Investors_AM_EN_2022"/>
        <s v="axa investment managers deutschland gmbh_Asset Manager_EN_2021"/>
        <s v="axa investment managers deutschland gmbh_Asset Manager_EN_2022"/>
        <s v="Baillie Gifford_AM_EN_2022"/>
        <s v="Banco BPM_Bank_EN_2018"/>
        <s v="Banco BPM_Bank_EN_2019"/>
        <s v="Banco BPM_Bank_EN_2020"/>
        <s v="Banco BPM_Bank_EN_2021"/>
        <s v="Banco BPM_Bank_EN_2022"/>
        <s v="Banco Sabadell_Bank_EN_2022"/>
        <s v="Banco Santander_Bank_EN_2022"/>
        <s v="Bank of Ireland_Bank_EN_2021"/>
        <s v="Bank of Ireland_Bank_EN_2022"/>
        <s v="Barclays_Bank_EN_2018"/>
        <s v="Barclays_Bank_EN_2019"/>
        <s v="Barclays_Bank_EN_2020"/>
        <s v="Barclays_Bank_EN_2021"/>
        <s v="Commerzbank_Bank_EN_2021"/>
        <s v="Commerzbank_Bank_EN_2022"/>
        <s v="Danske Bank_Bank_EN_2022"/>
        <s v="DekaBank Deutsche Girozentrale_Asset Manager_EN_2018"/>
        <s v="DekaBank Deutsche Girozentrale_Asset Manager_EN_2019"/>
        <s v="DekaBank Deutsche Girozentrale_Asset Manager_EN_2020"/>
        <s v="DekaBank Deutsche Girozentrale_Asset Manager_EN_2021"/>
        <s v="DekaBank Deutsche Girozentrale_Asset Manager_EN_2022"/>
        <s v="Deutsche Bank_Bank_EN_2018"/>
        <s v="Deutsche Bank_Bank_EN_2019"/>
        <s v="Deutsche Bank_Bank_EN_2020"/>
        <s v="Deutsche Bank_Bank_EN_2021"/>
        <s v="Deutsche Bank_Bank_EN_2022"/>
        <s v="Deutsche Beteiligungs AG_Asset Manager_EN_2021"/>
        <s v="Deutsche Beteiligungs AG_Asset Manager_EN_2022"/>
        <s v="DNB ASA_Bank_EN_2020"/>
        <s v="DNB ASA_Bank_EN_2022"/>
        <s v="DZ Bank_Bank_EN_2019"/>
        <s v="DZ Bank_Bank_EN_2020"/>
        <s v="DZ Bank_Bank_EN_2021"/>
        <s v="DZ Bank_Bank_EN_2022"/>
        <s v="Erste Group Bank_Bank_EN_2019"/>
        <s v="Erste Group Bank_Bank_EN_2020"/>
        <s v="Erste Group Bank_Bank_EN_2021"/>
        <s v="Erste Group Bank_Bank_EN_2022"/>
        <s v="Handelsbanken_Bank_EN_2022"/>
        <s v="HSBC Holdings plc_Bank_EN_2022"/>
        <s v="Intesa Sanpaolo_Bank_EN_2021"/>
        <s v="Janus Henderson Investors_AM_EN_2022"/>
        <s v="KBC Group_Bank_EN_2018"/>
        <s v="KBC Group_Bank_EN_2019"/>
        <s v="KBC Group_Bank_EN_2020"/>
        <s v="KBC Group_Bank_EN_2021"/>
        <s v="KBC Group_Bank_EN_2022"/>
        <s v="M&amp;G Investments_AM_EN_2021"/>
        <s v="M&amp;G Investments_AM_EN_2022"/>
        <s v="National Bank of Greece_Bank_EN_2018"/>
        <s v="National Bank of Greece_Bank_EN_2019"/>
        <s v="National Bank of Greece_Bank_EN_2021"/>
        <s v="National Bank of Greece_Bank_EN_2022"/>
        <s v="NN Investment Partners_AM_EN_2018"/>
        <s v="NN Investment Partners_AM_EN_2019"/>
        <s v="NN Investment Partners_AM_EN_2020"/>
        <s v="NN Investment Partners_AM_EN_2021"/>
        <s v="NN Investment Partners_AM_EN_2022"/>
        <s v="Nordea Bank_Bank_EN_2018"/>
        <s v="Nordea Bank_Bank_EN_2019"/>
        <s v="Nordea Bank_Bank_EN_2020"/>
        <s v="Nordea Bank_Bank_EN_2021"/>
        <s v="OTP Bank_Bank_EN_2018"/>
        <s v="OTP Bank_Bank_EN_2019"/>
        <s v="OTP Bank_Bank_EN_2020"/>
        <s v="OTP Bank_Bank_EN_2021"/>
        <s v="OTP Bank_Bank_EN_2022"/>
        <s v="Raiffeisen Bank International_Bank_EN_2018"/>
        <s v="Raiffeisen Bank International_Bank_EN_2019"/>
        <s v="Raiffeisen Bank International_Bank_EN_2020"/>
        <s v="Raiffeisen Bank International_Bank_EN_2021"/>
        <s v="Raiffeisen Bank International_Bank_EN_2022"/>
        <s v="Robeco_AM_EN_2022"/>
        <s v="Swedbank_Bank_EN_2018"/>
        <s v="Swedbank_Bank_EN_2019"/>
        <s v="Swedbank_Bank_EN_2020"/>
        <s v="Swedbank_Bank_EN_2021"/>
        <s v="Swedbank_Bank_EN_2022"/>
        <s v="T. Rowe Price_AM_EN_2019"/>
        <s v="T. Rowe Price_AM_EN_2020"/>
        <s v="T. Rowe Price_AM_EN_2021"/>
        <s v="T. Rowe Price_AM_EN_2022"/>
        <s v="NIBC Bank Deutschland AG_Bank_EN_2022"/>
        <m/>
      </sharedItems>
    </cacheField>
    <cacheField name="Group" numFmtId="0">
      <sharedItems containsBlank="1" count="36">
        <s v="Aberdeen Asset Management AG Germany_Asset Manager_EN"/>
        <s v="Allianz Global Investors GmbH_Asset Manager_EN"/>
        <s v="Allianz Global Investors_AM_EN"/>
        <s v="Amundi_AM_EN"/>
        <s v="Aviva Investors_AM_EN"/>
        <s v="axa investment managers deutschland gmbh_Asset Manager_EN"/>
        <s v="Baillie Gifford_AM_EN"/>
        <s v="Banco BPM_Bank_EN"/>
        <s v="Banco Sabadell_Bank_EN"/>
        <s v="Banco Santander_Bank_EN"/>
        <s v="Bank of Ireland_Bank_EN"/>
        <s v="Barclays_Bank_EN"/>
        <s v="Commerzbank_Bank_EN"/>
        <s v="Danske Bank_Bank_EN"/>
        <s v="DekaBank Deutsche Girozentrale_Asset Manager_EN"/>
        <s v="Deutsche Bank_Bank_EN"/>
        <s v="Deutsche Beteiligungs AG_Asset Manager_EN"/>
        <s v="DNB ASA_Bank_EN"/>
        <s v="DZ Bank_Bank_EN"/>
        <s v="Erste Group Bank_Bank_EN"/>
        <s v="Handelsbanken_Bank_EN"/>
        <s v="HSBC Holdings plc_Bank_EN"/>
        <s v="Intesa Sanpaolo_Bank_EN"/>
        <s v="Janus Henderson Investors_AM_EN"/>
        <s v="KBC Group_Bank_EN"/>
        <s v="M&amp;G Investments_AM_EN"/>
        <s v="National Bank of Greece_Bank_EN"/>
        <s v="NN Investment Partners_AM_EN"/>
        <s v="Nordea Bank_Bank_EN"/>
        <s v="OTP Bank_Bank_EN"/>
        <s v="Raiffeisen Bank International_Bank_EN"/>
        <s v="Robeco_AM_EN"/>
        <s v="Swedbank_Bank_EN"/>
        <s v="T. Rowe Price_AM_EN"/>
        <s v="NIBC Bank Deutschland AG_Bank_EN"/>
        <m/>
      </sharedItems>
    </cacheField>
    <cacheField name="YEAR" numFmtId="0">
      <sharedItems containsString="0" containsBlank="1" containsNumber="1" containsInteger="1" minValue="2010" maxValue="2035" count="16">
        <n v="2021"/>
        <n v="2020"/>
        <n v="2018"/>
        <n v="2022"/>
        <n v="2019"/>
        <n v="2025"/>
        <n v="2017"/>
        <n v="2016"/>
        <n v="2035"/>
        <n v="2030"/>
        <n v="2015"/>
        <n v="2023"/>
        <n v="2014"/>
        <n v="2012"/>
        <n v="2010"/>
        <m/>
      </sharedItems>
    </cacheField>
    <cacheField name="EXTRACTED VALUE" numFmtId="0">
      <sharedItems containsBlank="1"/>
    </cacheField>
    <cacheField name="TRUE VALUE" numFmtId="0">
      <sharedItems containsBlank="1"/>
    </cacheField>
    <cacheField name="CLASSIFICATION" numFmtId="0">
      <sharedItems containsBlank="1" count="4">
        <s v="TRUE POSITIVE"/>
        <s v="FALSE POSITIVE"/>
        <s v="FALSE NEGA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Kaiser" refreshedDate="45329.973549074071" createdVersion="8" refreshedVersion="8" minRefreshableVersion="3" recordCount="1030" xr:uid="{F3FD3495-2D54-48E4-BF03-726C2E9FBCB7}">
  <cacheSource type="worksheet">
    <worksheetSource ref="A1:H1048576" sheet="evaluation_results_2"/>
  </cacheSource>
  <cacheFields count="8">
    <cacheField name="KPI_ID" numFmtId="0">
      <sharedItems containsString="0" containsBlank="1" containsNumber="1" containsInteger="1" minValue="6" maxValue="10"/>
    </cacheField>
    <cacheField name="KPI_NAME" numFmtId="0">
      <sharedItems containsBlank="1"/>
    </cacheField>
    <cacheField name="PDF_FILE" numFmtId="0">
      <sharedItems containsBlank="1"/>
    </cacheField>
    <cacheField name="Group" numFmtId="0">
      <sharedItems containsBlank="1" count="49">
        <s v="Aberdeen Asset Management AG Germany_Asset Manager_EN"/>
        <s v="Aberdeen Standard Investments_AM_EN"/>
        <s v="Allianz Global Investors GmbH_Asset Manager_EN"/>
        <s v="Allianz Global Investors_AM_EN"/>
        <s v="Amundi_AM_EN"/>
        <s v="Aviva Investors_AM_EN"/>
        <s v="axa investment managers deutschland gmbh_Asset Manager_EN"/>
        <s v="Baillie Gifford_AM_EN"/>
        <s v="Banco BPM_Bank_EN"/>
        <s v="Banco Sabadell_Bank_EN"/>
        <s v="Banco Santander_Bank_EN"/>
        <s v="Bank of Ireland_Bank_EN"/>
        <s v="Barclays_Bank_EN"/>
        <s v="Branicks_Asset Manager_EN"/>
        <s v="Brockhaus Capital Management AG_Asset Manager_EN"/>
        <s v="Commerzbank_Bank_EN"/>
        <s v="Danske Bank_Bank_EN"/>
        <s v="DekaBank Deutsche Girozentrale_Asset Manager_EN"/>
        <s v="Deutsche Bank_Bank_EN"/>
        <s v="Deutsche Beteiligungs AG_Asset Manager_EN"/>
        <s v="Deutsche Brse_financial services company_EN"/>
        <s v="DNB ASA_Bank_EN"/>
        <s v="DZ Bank_Bank_EN"/>
        <s v="Erste Group Bank_Bank_EN"/>
        <s v="EZB_Zentralbank_EN"/>
        <s v="Goldman Sachs Bank Europe SE_Bank_EN"/>
        <s v="Handelsbanken_Bank_EN"/>
        <s v="Helaba Invest_Asset Manager_EN"/>
        <s v="HSBC Holdings plc_Bank_EN"/>
        <s v="Intesa Sanpaolo_Bank_EN"/>
        <s v="J.P. Morgan SE_Bank_EN"/>
        <s v="Janus Henderson Investors_AM_EN"/>
        <s v="KBC Group_Bank_EN"/>
        <s v="Lloyds Banking Group_Bank_EN"/>
        <s v="M&amp;G Investments_AM_EN"/>
        <s v="Misr Bank Europe GmbH_Bank_EN"/>
        <s v="National Bank of Greece_Bank_EN"/>
        <s v="NN Investment Partners_AM_EN"/>
        <s v="Nordea Bank_Bank_EN"/>
        <s v="OTP Bank_Bank_EN"/>
        <s v="OYAK ANKER Bank GmbH_Bank_EN"/>
        <s v="Raiffeisen Bank International_Bank_EN"/>
        <s v="Robeco_AM_EN"/>
        <s v="Standard Chartered Bank_Bank_EN"/>
        <s v="Swedbank_Bank_EN"/>
        <s v="T. Rowe Price_AM_EN"/>
        <s v="Union Investment_AM_EN"/>
        <s v="NIBC Bank Deutschland AG_Bank_EN"/>
        <m/>
      </sharedItems>
    </cacheField>
    <cacheField name="YEAR" numFmtId="0">
      <sharedItems containsString="0" containsBlank="1" containsNumber="1" containsInteger="1" minValue="2010" maxValue="2099"/>
    </cacheField>
    <cacheField name="EXTRACTED VALUE" numFmtId="0">
      <sharedItems containsBlank="1"/>
    </cacheField>
    <cacheField name="TRUE VALUE" numFmtId="0">
      <sharedItems containsBlank="1"/>
    </cacheField>
    <cacheField name="CLASSIFICATION" numFmtId="0">
      <sharedItems containsBlank="1" count="4">
        <s v="TRUE POSITIVE"/>
        <s v="FALSE POSITIVE"/>
        <s v="FALSE NEGAT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n v="6"/>
    <s v="Scope 1 / Direct total GHGs emissions"/>
    <x v="0"/>
    <x v="0"/>
    <n v="2021"/>
    <s v="1061.0"/>
    <s v="1061.0"/>
    <x v="0"/>
  </r>
  <r>
    <n v="6"/>
    <s v="Scope 1 / Direct total GHGs emissions"/>
    <x v="0"/>
    <x v="0"/>
    <n v="2020"/>
    <s v="1212.0"/>
    <s v="1212.0"/>
    <x v="0"/>
  </r>
  <r>
    <n v="6"/>
    <s v="Scope 1 / Direct total GHGs emissions"/>
    <x v="0"/>
    <x v="0"/>
    <n v="2018"/>
    <s v="2667.0"/>
    <s v="2667.0"/>
    <x v="0"/>
  </r>
  <r>
    <n v="7"/>
    <s v="Scope 2 Energy indirect total GHGs emissions"/>
    <x v="0"/>
    <x v="0"/>
    <n v="2021"/>
    <s v="769.0"/>
    <s v="2396.0"/>
    <x v="1"/>
  </r>
  <r>
    <n v="7"/>
    <s v="Scope 2 Energy indirect total GHGs emissions"/>
    <x v="0"/>
    <x v="0"/>
    <n v="2020"/>
    <s v="1081.0"/>
    <s v="3177.0"/>
    <x v="1"/>
  </r>
  <r>
    <n v="7"/>
    <s v="Scope 2 Energy indirect total GHGs emissions"/>
    <x v="0"/>
    <x v="0"/>
    <n v="2018"/>
    <s v="4376.0"/>
    <s v="7069.0"/>
    <x v="1"/>
  </r>
  <r>
    <n v="8"/>
    <s v="Scope 3 Upstream Energy indirect total GHGs emissions"/>
    <x v="0"/>
    <x v="0"/>
    <n v="2021"/>
    <s v="8838.0"/>
    <s v="8838.0"/>
    <x v="0"/>
  </r>
  <r>
    <n v="8"/>
    <s v="Scope 3 Upstream Energy indirect total GHGs emissions"/>
    <x v="0"/>
    <x v="0"/>
    <n v="2020"/>
    <s v="10045.0"/>
    <s v="10045.0"/>
    <x v="0"/>
  </r>
  <r>
    <n v="8"/>
    <s v="Scope 3 Upstream Energy indirect total GHGs emissions"/>
    <x v="0"/>
    <x v="0"/>
    <n v="2018"/>
    <s v="22482.0"/>
    <s v="22482.0"/>
    <x v="0"/>
  </r>
  <r>
    <n v="6"/>
    <s v="Scope 1 / Direct total GHGs emissions"/>
    <x v="1"/>
    <x v="0"/>
    <n v="2022"/>
    <s v="817.0"/>
    <s v="817.0"/>
    <x v="0"/>
  </r>
  <r>
    <n v="6"/>
    <s v="Scope 1 / Direct total GHGs emissions"/>
    <x v="1"/>
    <x v="0"/>
    <n v="2021"/>
    <s v="1061.0"/>
    <s v="1061.0"/>
    <x v="0"/>
  </r>
  <r>
    <n v="6"/>
    <s v="Scope 1 / Direct total GHGs emissions"/>
    <x v="1"/>
    <x v="0"/>
    <n v="2018"/>
    <s v="2667.0"/>
    <s v="2667.0"/>
    <x v="0"/>
  </r>
  <r>
    <n v="7"/>
    <s v="Scope 2 Energy indirect total GHGs emissions"/>
    <x v="1"/>
    <x v="0"/>
    <n v="2022"/>
    <s v="687.0"/>
    <s v="2031.0"/>
    <x v="1"/>
  </r>
  <r>
    <n v="7"/>
    <s v="Scope 2 Energy indirect total GHGs emissions"/>
    <x v="1"/>
    <x v="0"/>
    <n v="2021"/>
    <s v="769.0"/>
    <s v="2396.0"/>
    <x v="1"/>
  </r>
  <r>
    <n v="7"/>
    <s v="Scope 2 Energy indirect total GHGs emissions"/>
    <x v="1"/>
    <x v="0"/>
    <n v="2018"/>
    <s v="4376.0"/>
    <s v="7069.0"/>
    <x v="1"/>
  </r>
  <r>
    <n v="8"/>
    <s v="Scope 3 Upstream Energy indirect total GHGs emissions"/>
    <x v="1"/>
    <x v="0"/>
    <n v="2022"/>
    <s v="11398.0"/>
    <s v="11398.0"/>
    <x v="0"/>
  </r>
  <r>
    <n v="8"/>
    <s v="Scope 3 Upstream Energy indirect total GHGs emissions"/>
    <x v="1"/>
    <x v="0"/>
    <n v="2021"/>
    <s v="8838.0"/>
    <s v="8838.0"/>
    <x v="0"/>
  </r>
  <r>
    <n v="8"/>
    <s v="Scope 3 Upstream Energy indirect total GHGs emissions"/>
    <x v="1"/>
    <x v="0"/>
    <n v="2018"/>
    <s v="22482.0"/>
    <s v="22482.0"/>
    <x v="0"/>
  </r>
  <r>
    <n v="6"/>
    <s v="Scope 1 / Direct total GHGs emissions"/>
    <x v="2"/>
    <x v="1"/>
    <n v="2019"/>
    <s v="0.02"/>
    <s v="None"/>
    <x v="1"/>
  </r>
  <r>
    <n v="7"/>
    <s v="Scope 2 Energy indirect total GHGs emissions"/>
    <x v="2"/>
    <x v="1"/>
    <n v="2022"/>
    <s v="75.8"/>
    <s v="None"/>
    <x v="1"/>
  </r>
  <r>
    <n v="7"/>
    <s v="Scope 2 Energy indirect total GHGs emissions"/>
    <x v="2"/>
    <x v="1"/>
    <n v="2021"/>
    <s v="77.9"/>
    <s v="None"/>
    <x v="1"/>
  </r>
  <r>
    <n v="7"/>
    <s v="Scope 2 Energy indirect total GHGs emissions"/>
    <x v="2"/>
    <x v="1"/>
    <n v="2020"/>
    <s v="119.8"/>
    <s v="None"/>
    <x v="1"/>
  </r>
  <r>
    <n v="6"/>
    <s v="Scope 1 / Direct total GHGs emissions"/>
    <x v="3"/>
    <x v="2"/>
    <n v="2022"/>
    <s v="1.55"/>
    <s v="None"/>
    <x v="1"/>
  </r>
  <r>
    <n v="6"/>
    <s v="Scope 1 / Direct total GHGs emissions"/>
    <x v="3"/>
    <x v="2"/>
    <n v="2021"/>
    <s v="0.88"/>
    <s v="None"/>
    <x v="1"/>
  </r>
  <r>
    <n v="6"/>
    <s v="Scope 1 / Direct total GHGs emissions"/>
    <x v="3"/>
    <x v="2"/>
    <n v="2020"/>
    <s v="2.04"/>
    <s v="None"/>
    <x v="1"/>
  </r>
  <r>
    <n v="6"/>
    <s v="Scope 1 / Direct total GHGs emissions"/>
    <x v="3"/>
    <x v="2"/>
    <n v="2019"/>
    <s v="3.83"/>
    <s v="None"/>
    <x v="1"/>
  </r>
  <r>
    <n v="7"/>
    <s v="Scope 2 Energy indirect total GHGs emissions"/>
    <x v="3"/>
    <x v="2"/>
    <n v="2022"/>
    <s v="184.2"/>
    <s v="None"/>
    <x v="1"/>
  </r>
  <r>
    <n v="7"/>
    <s v="Scope 2 Energy indirect total GHGs emissions"/>
    <x v="3"/>
    <x v="2"/>
    <n v="2021"/>
    <s v="188.19"/>
    <s v="None"/>
    <x v="1"/>
  </r>
  <r>
    <n v="7"/>
    <s v="Scope 2 Energy indirect total GHGs emissions"/>
    <x v="3"/>
    <x v="2"/>
    <n v="2020"/>
    <s v="168.25"/>
    <s v="None"/>
    <x v="1"/>
  </r>
  <r>
    <n v="6"/>
    <s v="Scope 1 / Direct total GHGs emissions"/>
    <x v="4"/>
    <x v="3"/>
    <n v="2022"/>
    <s v="23693.5"/>
    <s v="None"/>
    <x v="1"/>
  </r>
  <r>
    <n v="7"/>
    <s v="Scope 2 Energy indirect total GHGs emissions"/>
    <x v="4"/>
    <x v="3"/>
    <n v="2025"/>
    <s v="-30.0"/>
    <s v="None"/>
    <x v="1"/>
  </r>
  <r>
    <n v="8"/>
    <s v="Scope 3 Upstream Energy indirect total GHGs emissions"/>
    <x v="4"/>
    <x v="3"/>
    <n v="2018"/>
    <s v="-30.0"/>
    <s v="None"/>
    <x v="1"/>
  </r>
  <r>
    <n v="6"/>
    <s v="Scope 1 / Direct total GHGs emissions"/>
    <x v="5"/>
    <x v="4"/>
    <n v="2018"/>
    <s v="20.0"/>
    <s v="None"/>
    <x v="1"/>
  </r>
  <r>
    <n v="7"/>
    <s v="Scope 2 Energy indirect total GHGs emissions"/>
    <x v="5"/>
    <x v="4"/>
    <n v="2018"/>
    <s v="120.0"/>
    <s v="None"/>
    <x v="1"/>
  </r>
  <r>
    <n v="6"/>
    <s v="Scope 1 / Direct total GHGs emissions"/>
    <x v="6"/>
    <x v="4"/>
    <n v="2020"/>
    <s v="10630.0"/>
    <s v="11738.0"/>
    <x v="1"/>
  </r>
  <r>
    <n v="6"/>
    <s v="Scope 1 / Direct total GHGs emissions"/>
    <x v="6"/>
    <x v="4"/>
    <n v="2019"/>
    <s v="14180.0"/>
    <s v="14180.0"/>
    <x v="0"/>
  </r>
  <r>
    <n v="7"/>
    <s v="Scope 2 Energy indirect total GHGs emissions"/>
    <x v="6"/>
    <x v="4"/>
    <n v="2020"/>
    <s v="6901.0"/>
    <s v="16879.0"/>
    <x v="1"/>
  </r>
  <r>
    <n v="7"/>
    <s v="Scope 2 Energy indirect total GHGs emissions"/>
    <x v="6"/>
    <x v="4"/>
    <n v="2019"/>
    <s v="8428.0"/>
    <s v="22690.0"/>
    <x v="1"/>
  </r>
  <r>
    <n v="8"/>
    <s v="Scope 3 Upstream Energy indirect total GHGs emissions"/>
    <x v="6"/>
    <x v="4"/>
    <n v="2020"/>
    <s v="4016.0"/>
    <s v="4988.0"/>
    <x v="1"/>
  </r>
  <r>
    <n v="8"/>
    <s v="Scope 3 Upstream Energy indirect total GHGs emissions"/>
    <x v="6"/>
    <x v="4"/>
    <n v="2019"/>
    <s v="13884.0"/>
    <s v="13885.0"/>
    <x v="1"/>
  </r>
  <r>
    <n v="6"/>
    <s v="Scope 1 / Direct total GHGs emissions"/>
    <x v="7"/>
    <x v="4"/>
    <n v="2022"/>
    <s v="0.48"/>
    <s v="None"/>
    <x v="1"/>
  </r>
  <r>
    <n v="7"/>
    <s v="Scope 2 Energy indirect total GHGs emissions"/>
    <x v="7"/>
    <x v="4"/>
    <n v="2022"/>
    <s v="0.74"/>
    <s v="None"/>
    <x v="1"/>
  </r>
  <r>
    <n v="8"/>
    <s v="Scope 3 Upstream Energy indirect total GHGs emissions"/>
    <x v="7"/>
    <x v="4"/>
    <n v="2022"/>
    <s v="100.0"/>
    <s v="None"/>
    <x v="1"/>
  </r>
  <r>
    <n v="6"/>
    <s v="Scope 1 / Direct total GHGs emissions"/>
    <x v="8"/>
    <x v="5"/>
    <n v="2021"/>
    <s v="23362.0"/>
    <s v="23362.0"/>
    <x v="0"/>
  </r>
  <r>
    <n v="6"/>
    <s v="Scope 1 / Direct total GHGs emissions"/>
    <x v="8"/>
    <x v="5"/>
    <n v="2020"/>
    <s v="26292.0"/>
    <s v="26292.0"/>
    <x v="0"/>
  </r>
  <r>
    <n v="7"/>
    <s v="Scope 2 Energy indirect total GHGs emissions"/>
    <x v="8"/>
    <x v="5"/>
    <n v="2021"/>
    <s v="31997.0"/>
    <s v="53492.0"/>
    <x v="1"/>
  </r>
  <r>
    <n v="7"/>
    <s v="Scope 2 Energy indirect total GHGs emissions"/>
    <x v="8"/>
    <x v="5"/>
    <n v="2020"/>
    <s v="40894.0"/>
    <s v="63914.0"/>
    <x v="1"/>
  </r>
  <r>
    <n v="7"/>
    <s v="Scope 2 Energy indirect total GHGs emissions"/>
    <x v="8"/>
    <x v="5"/>
    <n v="2019"/>
    <s v="-1.0"/>
    <s v="88558.0"/>
    <x v="1"/>
  </r>
  <r>
    <n v="8"/>
    <s v="Scope 3 Upstream Energy indirect total GHGs emissions"/>
    <x v="8"/>
    <x v="5"/>
    <n v="2021"/>
    <s v="3866.0"/>
    <s v="3866.0"/>
    <x v="0"/>
  </r>
  <r>
    <n v="8"/>
    <s v="Scope 3 Upstream Energy indirect total GHGs emissions"/>
    <x v="8"/>
    <x v="5"/>
    <n v="2020"/>
    <s v="17460.0"/>
    <s v="17460.0"/>
    <x v="0"/>
  </r>
  <r>
    <n v="6"/>
    <s v="Scope 1 / Direct total GHGs emissions"/>
    <x v="9"/>
    <x v="5"/>
    <n v="2022"/>
    <s v="23280.0"/>
    <s v="23280.0"/>
    <x v="0"/>
  </r>
  <r>
    <n v="6"/>
    <s v="Scope 1 / Direct total GHGs emissions"/>
    <x v="9"/>
    <x v="5"/>
    <n v="2021"/>
    <s v="31226.0"/>
    <s v="23362.0"/>
    <x v="1"/>
  </r>
  <r>
    <n v="6"/>
    <s v="Scope 1 / Direct total GHGs emissions"/>
    <x v="9"/>
    <x v="5"/>
    <n v="2020"/>
    <s v="31962.0"/>
    <s v="26292.0"/>
    <x v="1"/>
  </r>
  <r>
    <n v="6"/>
    <s v="Scope 1 / Direct total GHGs emissions"/>
    <x v="9"/>
    <x v="5"/>
    <n v="2019"/>
    <s v="31136.0"/>
    <s v="37889.0"/>
    <x v="1"/>
  </r>
  <r>
    <n v="7"/>
    <s v="Scope 2 Energy indirect total GHGs emissions"/>
    <x v="9"/>
    <x v="5"/>
    <n v="2022"/>
    <s v="39370.0"/>
    <s v="61136.0"/>
    <x v="1"/>
  </r>
  <r>
    <n v="8"/>
    <s v="Scope 3 Upstream Energy indirect total GHGs emissions"/>
    <x v="9"/>
    <x v="5"/>
    <n v="2022"/>
    <s v="5478.0"/>
    <s v="167549.0"/>
    <x v="1"/>
  </r>
  <r>
    <n v="7"/>
    <s v="Scope 2 Energy indirect total GHGs emissions"/>
    <x v="10"/>
    <x v="6"/>
    <n v="2022"/>
    <s v="127319.0"/>
    <s v="None"/>
    <x v="1"/>
  </r>
  <r>
    <n v="8"/>
    <s v="Scope 3 Upstream Energy indirect total GHGs emissions"/>
    <x v="10"/>
    <x v="6"/>
    <n v="2022"/>
    <s v="104227.0"/>
    <s v="104227.0"/>
    <x v="0"/>
  </r>
  <r>
    <n v="6"/>
    <s v="Scope 1 / Direct total GHGs emissions"/>
    <x v="11"/>
    <x v="7"/>
    <n v="2018"/>
    <s v="13956.0"/>
    <s v="13956.0"/>
    <x v="0"/>
  </r>
  <r>
    <n v="6"/>
    <s v="Scope 1 / Direct total GHGs emissions"/>
    <x v="11"/>
    <x v="7"/>
    <n v="2017"/>
    <s v="14993.0"/>
    <s v="14993.0"/>
    <x v="0"/>
  </r>
  <r>
    <n v="7"/>
    <s v="Scope 2 Energy indirect total GHGs emissions"/>
    <x v="11"/>
    <x v="7"/>
    <n v="2018"/>
    <s v="5382.0"/>
    <s v="48471.0"/>
    <x v="1"/>
  </r>
  <r>
    <n v="6"/>
    <s v="Scope 1 / Direct total GHGs emissions"/>
    <x v="12"/>
    <x v="7"/>
    <n v="2016"/>
    <s v="86.0"/>
    <s v="None"/>
    <x v="1"/>
  </r>
  <r>
    <n v="7"/>
    <s v="Scope 2 Energy indirect total GHGs emissions"/>
    <x v="12"/>
    <x v="7"/>
    <n v="2019"/>
    <s v="4742.0"/>
    <s v="4742.0"/>
    <x v="0"/>
  </r>
  <r>
    <n v="7"/>
    <s v="Scope 2 Energy indirect total GHGs emissions"/>
    <x v="12"/>
    <x v="7"/>
    <n v="2018"/>
    <s v="5442.0"/>
    <s v="5442.0"/>
    <x v="0"/>
  </r>
  <r>
    <n v="6"/>
    <s v="Scope 1 / Direct total GHGs emissions"/>
    <x v="13"/>
    <x v="7"/>
    <n v="2020"/>
    <s v="12137.0"/>
    <s v="10465.0"/>
    <x v="1"/>
  </r>
  <r>
    <n v="6"/>
    <s v="Scope 1 / Direct total GHGs emissions"/>
    <x v="13"/>
    <x v="7"/>
    <n v="2019"/>
    <s v="12474.0"/>
    <s v="12473.0"/>
    <x v="1"/>
  </r>
  <r>
    <n v="7"/>
    <s v="Scope 2 Energy indirect total GHGs emissions"/>
    <x v="13"/>
    <x v="7"/>
    <n v="2020"/>
    <s v="0.76"/>
    <s v="33239.0"/>
    <x v="1"/>
  </r>
  <r>
    <n v="7"/>
    <s v="Scope 2 Energy indirect total GHGs emissions"/>
    <x v="13"/>
    <x v="7"/>
    <n v="2019"/>
    <s v="0.8"/>
    <s v="39260.0"/>
    <x v="1"/>
  </r>
  <r>
    <n v="6"/>
    <s v="Scope 1 / Direct total GHGs emissions"/>
    <x v="14"/>
    <x v="7"/>
    <n v="2021"/>
    <s v="2021.0"/>
    <s v="12279.0"/>
    <x v="1"/>
  </r>
  <r>
    <n v="6"/>
    <s v="Scope 1 / Direct total GHGs emissions"/>
    <x v="14"/>
    <x v="7"/>
    <n v="2020"/>
    <s v="2020.0"/>
    <s v="12136.0"/>
    <x v="1"/>
  </r>
  <r>
    <n v="7"/>
    <s v="Scope 2 Energy indirect total GHGs emissions"/>
    <x v="14"/>
    <x v="7"/>
    <n v="2021"/>
    <s v="4638.0"/>
    <s v="35103.0"/>
    <x v="1"/>
  </r>
  <r>
    <n v="7"/>
    <s v="Scope 2 Energy indirect total GHGs emissions"/>
    <x v="14"/>
    <x v="7"/>
    <n v="2020"/>
    <s v="4541.0"/>
    <s v="37780.0"/>
    <x v="1"/>
  </r>
  <r>
    <n v="8"/>
    <s v="Scope 3 Upstream Energy indirect total GHGs emissions"/>
    <x v="14"/>
    <x v="7"/>
    <n v="2021"/>
    <s v="29.0"/>
    <s v="None"/>
    <x v="1"/>
  </r>
  <r>
    <n v="8"/>
    <s v="Scope 3 Upstream Energy indirect total GHGs emissions"/>
    <x v="14"/>
    <x v="7"/>
    <n v="2020"/>
    <s v="68.0"/>
    <s v="None"/>
    <x v="1"/>
  </r>
  <r>
    <n v="6"/>
    <s v="Scope 1 / Direct total GHGs emissions"/>
    <x v="15"/>
    <x v="7"/>
    <n v="2022"/>
    <s v="25.9"/>
    <s v="11475.0"/>
    <x v="1"/>
  </r>
  <r>
    <n v="6"/>
    <s v="Scope 1 / Direct total GHGs emissions"/>
    <x v="15"/>
    <x v="7"/>
    <n v="2021"/>
    <s v="25.9"/>
    <s v="12279.0"/>
    <x v="1"/>
  </r>
  <r>
    <n v="6"/>
    <s v="Scope 1 / Direct total GHGs emissions"/>
    <x v="15"/>
    <x v="7"/>
    <n v="2020"/>
    <s v="18.6"/>
    <s v="12136.0"/>
    <x v="1"/>
  </r>
  <r>
    <n v="7"/>
    <s v="Scope 2 Energy indirect total GHGs emissions"/>
    <x v="15"/>
    <x v="7"/>
    <n v="2022"/>
    <s v="3889.6"/>
    <s v="29680.0"/>
    <x v="1"/>
  </r>
  <r>
    <n v="7"/>
    <s v="Scope 2 Energy indirect total GHGs emissions"/>
    <x v="15"/>
    <x v="7"/>
    <n v="2021"/>
    <s v="4637.8"/>
    <s v="35102.0"/>
    <x v="1"/>
  </r>
  <r>
    <n v="7"/>
    <s v="Scope 2 Energy indirect total GHGs emissions"/>
    <x v="15"/>
    <x v="7"/>
    <n v="2020"/>
    <s v="4540.7"/>
    <s v="37780.0"/>
    <x v="1"/>
  </r>
  <r>
    <n v="8"/>
    <s v="Scope 3 Upstream Energy indirect total GHGs emissions"/>
    <x v="15"/>
    <x v="7"/>
    <n v="2022"/>
    <s v="12920.8"/>
    <s v="12920.8"/>
    <x v="0"/>
  </r>
  <r>
    <n v="8"/>
    <s v="Scope 3 Upstream Energy indirect total GHGs emissions"/>
    <x v="15"/>
    <x v="7"/>
    <n v="2021"/>
    <s v="13426.7"/>
    <s v="13426.7"/>
    <x v="0"/>
  </r>
  <r>
    <n v="8"/>
    <s v="Scope 3 Upstream Energy indirect total GHGs emissions"/>
    <x v="15"/>
    <x v="7"/>
    <n v="2020"/>
    <s v="15674.8"/>
    <s v="15674.8"/>
    <x v="0"/>
  </r>
  <r>
    <n v="6"/>
    <s v="Scope 1 / Direct total GHGs emissions"/>
    <x v="16"/>
    <x v="8"/>
    <n v="2022"/>
    <s v="1669.0"/>
    <s v="3981.0"/>
    <x v="1"/>
  </r>
  <r>
    <n v="6"/>
    <s v="Scope 1 / Direct total GHGs emissions"/>
    <x v="16"/>
    <x v="8"/>
    <n v="2021"/>
    <s v="2173.0"/>
    <s v="4975.0"/>
    <x v="1"/>
  </r>
  <r>
    <n v="6"/>
    <s v="Scope 1 / Direct total GHGs emissions"/>
    <x v="16"/>
    <x v="8"/>
    <n v="2020"/>
    <s v="2044.0"/>
    <s v="4747.0"/>
    <x v="1"/>
  </r>
  <r>
    <n v="6"/>
    <s v="Scope 1 / Direct total GHGs emissions"/>
    <x v="16"/>
    <x v="8"/>
    <n v="2019"/>
    <s v="2150.0"/>
    <s v="5263.0"/>
    <x v="1"/>
  </r>
  <r>
    <n v="7"/>
    <s v="Scope 2 Energy indirect total GHGs emissions"/>
    <x v="16"/>
    <x v="8"/>
    <n v="2022"/>
    <s v="7.0"/>
    <s v="14619.0"/>
    <x v="1"/>
  </r>
  <r>
    <n v="7"/>
    <s v="Scope 2 Energy indirect total GHGs emissions"/>
    <x v="16"/>
    <x v="8"/>
    <n v="2021"/>
    <s v="10.0"/>
    <s v="17297.0"/>
    <x v="1"/>
  </r>
  <r>
    <n v="7"/>
    <s v="Scope 2 Energy indirect total GHGs emissions"/>
    <x v="16"/>
    <x v="8"/>
    <n v="2020"/>
    <s v="26.0"/>
    <s v="17356.0"/>
    <x v="1"/>
  </r>
  <r>
    <n v="7"/>
    <s v="Scope 2 Energy indirect total GHGs emissions"/>
    <x v="16"/>
    <x v="8"/>
    <n v="2019"/>
    <s v="18.0"/>
    <s v="20964.0"/>
    <x v="1"/>
  </r>
  <r>
    <n v="8"/>
    <s v="Scope 3 Upstream Energy indirect total GHGs emissions"/>
    <x v="16"/>
    <x v="8"/>
    <n v="2022"/>
    <s v="2103.0"/>
    <s v="2994.0"/>
    <x v="1"/>
  </r>
  <r>
    <n v="8"/>
    <s v="Scope 3 Upstream Energy indirect total GHGs emissions"/>
    <x v="16"/>
    <x v="8"/>
    <n v="2021"/>
    <s v="743.0"/>
    <s v="2281.0"/>
    <x v="1"/>
  </r>
  <r>
    <n v="8"/>
    <s v="Scope 3 Upstream Energy indirect total GHGs emissions"/>
    <x v="16"/>
    <x v="8"/>
    <n v="2020"/>
    <s v="1370.0"/>
    <s v="3311.0"/>
    <x v="1"/>
  </r>
  <r>
    <n v="8"/>
    <s v="Scope 3 Upstream Energy indirect total GHGs emissions"/>
    <x v="16"/>
    <x v="8"/>
    <n v="2019"/>
    <s v="2750.0"/>
    <s v="8357.0"/>
    <x v="1"/>
  </r>
  <r>
    <n v="6"/>
    <s v="Scope 1 / Direct total GHGs emissions"/>
    <x v="17"/>
    <x v="9"/>
    <n v="2019"/>
    <s v="0.21"/>
    <s v="None"/>
    <x v="1"/>
  </r>
  <r>
    <n v="7"/>
    <s v="Scope 2 Energy indirect total GHGs emissions"/>
    <x v="17"/>
    <x v="9"/>
    <n v="2022"/>
    <s v="30917.0"/>
    <s v="30917.0"/>
    <x v="0"/>
  </r>
  <r>
    <n v="7"/>
    <s v="Scope 2 Energy indirect total GHGs emissions"/>
    <x v="17"/>
    <x v="9"/>
    <n v="2021"/>
    <s v="52904.0"/>
    <s v="52904.0"/>
    <x v="0"/>
  </r>
  <r>
    <n v="6"/>
    <s v="Scope 1 / Direct total GHGs emissions"/>
    <x v="18"/>
    <x v="10"/>
    <n v="2021"/>
    <s v="0.021"/>
    <s v="4285.0"/>
    <x v="1"/>
  </r>
  <r>
    <n v="6"/>
    <s v="Scope 1 / Direct total GHGs emissions"/>
    <x v="18"/>
    <x v="10"/>
    <n v="2020"/>
    <s v="0.0292"/>
    <s v="5579.0"/>
    <x v="1"/>
  </r>
  <r>
    <n v="6"/>
    <s v="Scope 1 / Direct total GHGs emissions"/>
    <x v="18"/>
    <x v="10"/>
    <n v="2019"/>
    <s v="0.0706"/>
    <s v="4215.0"/>
    <x v="1"/>
  </r>
  <r>
    <n v="6"/>
    <s v="Scope 1 / Direct total GHGs emissions"/>
    <x v="18"/>
    <x v="10"/>
    <n v="2018"/>
    <s v="0.0799"/>
    <s v="None"/>
    <x v="1"/>
  </r>
  <r>
    <n v="6"/>
    <s v="Scope 1 / Direct total GHGs emissions"/>
    <x v="18"/>
    <x v="10"/>
    <n v="2017"/>
    <s v="0.0877"/>
    <s v="None"/>
    <x v="1"/>
  </r>
  <r>
    <n v="7"/>
    <s v="Scope 2 Energy indirect total GHGs emissions"/>
    <x v="18"/>
    <x v="10"/>
    <n v="2021"/>
    <s v="0.021"/>
    <s v="7772.0"/>
    <x v="1"/>
  </r>
  <r>
    <n v="7"/>
    <s v="Scope 2 Energy indirect total GHGs emissions"/>
    <x v="18"/>
    <x v="10"/>
    <n v="2020"/>
    <s v="0.0292"/>
    <s v="10000.0"/>
    <x v="1"/>
  </r>
  <r>
    <n v="7"/>
    <s v="Scope 2 Energy indirect total GHGs emissions"/>
    <x v="18"/>
    <x v="10"/>
    <n v="2019"/>
    <s v="0.0706"/>
    <s v="11747.0"/>
    <x v="1"/>
  </r>
  <r>
    <n v="7"/>
    <s v="Scope 2 Energy indirect total GHGs emissions"/>
    <x v="18"/>
    <x v="10"/>
    <n v="2018"/>
    <s v="0.0799"/>
    <s v="None"/>
    <x v="1"/>
  </r>
  <r>
    <n v="7"/>
    <s v="Scope 2 Energy indirect total GHGs emissions"/>
    <x v="18"/>
    <x v="10"/>
    <n v="2017"/>
    <s v="0.0877"/>
    <s v="None"/>
    <x v="1"/>
  </r>
  <r>
    <n v="8"/>
    <s v="Scope 3 Upstream Energy indirect total GHGs emissions"/>
    <x v="18"/>
    <x v="10"/>
    <n v="2021"/>
    <s v="557.0"/>
    <s v="557.0"/>
    <x v="0"/>
  </r>
  <r>
    <n v="8"/>
    <s v="Scope 3 Upstream Energy indirect total GHGs emissions"/>
    <x v="18"/>
    <x v="10"/>
    <n v="2020"/>
    <s v="2203.0"/>
    <s v="2203.0"/>
    <x v="0"/>
  </r>
  <r>
    <n v="8"/>
    <s v="Scope 3 Upstream Energy indirect total GHGs emissions"/>
    <x v="18"/>
    <x v="10"/>
    <n v="2019"/>
    <s v="5056.0"/>
    <s v="5056.0"/>
    <x v="0"/>
  </r>
  <r>
    <n v="6"/>
    <s v="Scope 1 / Direct total GHGs emissions"/>
    <x v="19"/>
    <x v="10"/>
    <n v="2022"/>
    <s v="3682.0"/>
    <s v="3682.0"/>
    <x v="0"/>
  </r>
  <r>
    <n v="7"/>
    <s v="Scope 2 Energy indirect total GHGs emissions"/>
    <x v="19"/>
    <x v="10"/>
    <n v="2022"/>
    <s v="0.02"/>
    <s v="7102.0"/>
    <x v="1"/>
  </r>
  <r>
    <n v="7"/>
    <s v="Scope 2 Energy indirect total GHGs emissions"/>
    <x v="19"/>
    <x v="10"/>
    <n v="2021"/>
    <s v="0.021"/>
    <s v="7772.0"/>
    <x v="1"/>
  </r>
  <r>
    <n v="7"/>
    <s v="Scope 2 Energy indirect total GHGs emissions"/>
    <x v="19"/>
    <x v="10"/>
    <n v="2020"/>
    <s v="0.0292"/>
    <s v="10000.0"/>
    <x v="1"/>
  </r>
  <r>
    <n v="7"/>
    <s v="Scope 2 Energy indirect total GHGs emissions"/>
    <x v="19"/>
    <x v="10"/>
    <n v="2019"/>
    <s v="0.0706"/>
    <s v="11747.0"/>
    <x v="1"/>
  </r>
  <r>
    <n v="8"/>
    <s v="Scope 3 Upstream Energy indirect total GHGs emissions"/>
    <x v="19"/>
    <x v="10"/>
    <n v="2019"/>
    <s v="5056.0"/>
    <s v="5056.0"/>
    <x v="0"/>
  </r>
  <r>
    <n v="7"/>
    <s v="Scope 2 Energy indirect total GHGs emissions"/>
    <x v="20"/>
    <x v="11"/>
    <n v="2018"/>
    <s v="249942.0"/>
    <s v="None"/>
    <x v="1"/>
  </r>
  <r>
    <n v="6"/>
    <s v="Scope 1 / Direct total GHGs emissions"/>
    <x v="21"/>
    <x v="11"/>
    <n v="2018"/>
    <s v="2017.0"/>
    <s v="None"/>
    <x v="1"/>
  </r>
  <r>
    <n v="7"/>
    <s v="Scope 2 Energy indirect total GHGs emissions"/>
    <x v="21"/>
    <x v="11"/>
    <n v="2019"/>
    <s v="25868.0"/>
    <s v="None"/>
    <x v="1"/>
  </r>
  <r>
    <n v="7"/>
    <s v="Scope 2 Energy indirect total GHGs emissions"/>
    <x v="21"/>
    <x v="11"/>
    <n v="2018"/>
    <s v="24779.0"/>
    <s v="None"/>
    <x v="1"/>
  </r>
  <r>
    <n v="8"/>
    <s v="Scope 3 Upstream Energy indirect total GHGs emissions"/>
    <x v="21"/>
    <x v="11"/>
    <n v="2018"/>
    <s v="2.51"/>
    <s v="None"/>
    <x v="1"/>
  </r>
  <r>
    <n v="7"/>
    <s v="Scope 2 Energy indirect total GHGs emissions"/>
    <x v="22"/>
    <x v="11"/>
    <n v="2020"/>
    <s v="2020.0"/>
    <s v="None"/>
    <x v="1"/>
  </r>
  <r>
    <n v="7"/>
    <s v="Scope 2 Energy indirect total GHGs emissions"/>
    <x v="22"/>
    <x v="11"/>
    <n v="2035"/>
    <s v="2.0"/>
    <s v="None"/>
    <x v="1"/>
  </r>
  <r>
    <n v="6"/>
    <s v="Scope 1 / Direct total GHGs emissions"/>
    <x v="23"/>
    <x v="11"/>
    <n v="2021"/>
    <s v="4548.0"/>
    <s v="None"/>
    <x v="1"/>
  </r>
  <r>
    <n v="7"/>
    <s v="Scope 2 Energy indirect total GHGs emissions"/>
    <x v="23"/>
    <x v="11"/>
    <n v="2021"/>
    <s v="20202021.0"/>
    <s v="None"/>
    <x v="1"/>
  </r>
  <r>
    <n v="7"/>
    <s v="Scope 2 Energy indirect total GHGs emissions"/>
    <x v="23"/>
    <x v="11"/>
    <n v="2020"/>
    <s v="2030.0"/>
    <s v="None"/>
    <x v="1"/>
  </r>
  <r>
    <n v="6"/>
    <s v="Scope 1 / Direct total GHGs emissions"/>
    <x v="24"/>
    <x v="12"/>
    <n v="2019"/>
    <s v="37001.0"/>
    <s v="37001.0"/>
    <x v="0"/>
  </r>
  <r>
    <n v="6"/>
    <s v="Scope 1 / Direct total GHGs emissions"/>
    <x v="24"/>
    <x v="12"/>
    <n v="2020"/>
    <s v="28314.0"/>
    <s v="28314.0"/>
    <x v="0"/>
  </r>
  <r>
    <n v="7"/>
    <s v="Scope 2 Energy indirect total GHGs emissions"/>
    <x v="24"/>
    <x v="12"/>
    <n v="2019"/>
    <s v="98282.0"/>
    <s v="98282.0"/>
    <x v="0"/>
  </r>
  <r>
    <n v="7"/>
    <s v="Scope 2 Energy indirect total GHGs emissions"/>
    <x v="24"/>
    <x v="12"/>
    <n v="2020"/>
    <s v="77903.0"/>
    <s v="77903.0"/>
    <x v="0"/>
  </r>
  <r>
    <n v="6"/>
    <s v="Scope 1 / Direct total GHGs emissions"/>
    <x v="25"/>
    <x v="12"/>
    <n v="2022"/>
    <s v="21613.0"/>
    <s v="21613.0"/>
    <x v="0"/>
  </r>
  <r>
    <n v="7"/>
    <s v="Scope 2 Energy indirect total GHGs emissions"/>
    <x v="25"/>
    <x v="12"/>
    <n v="2022"/>
    <s v="12857.0"/>
    <s v="61916.0"/>
    <x v="1"/>
  </r>
  <r>
    <n v="8"/>
    <s v="Scope 3 Upstream Energy indirect total GHGs emissions"/>
    <x v="25"/>
    <x v="12"/>
    <n v="2022"/>
    <s v="43932.0"/>
    <s v="43932.0"/>
    <x v="0"/>
  </r>
  <r>
    <n v="6"/>
    <s v="Scope 1 / Direct total GHGs emissions"/>
    <x v="26"/>
    <x v="13"/>
    <n v="2022"/>
    <s v="790.0"/>
    <s v="468.0"/>
    <x v="1"/>
  </r>
  <r>
    <n v="7"/>
    <s v="Scope 2 Energy indirect total GHGs emissions"/>
    <x v="26"/>
    <x v="13"/>
    <n v="2022"/>
    <s v="7711.0"/>
    <s v="7711.0"/>
    <x v="0"/>
  </r>
  <r>
    <n v="8"/>
    <s v="Scope 3 Upstream Energy indirect total GHGs emissions"/>
    <x v="26"/>
    <x v="13"/>
    <n v="2022"/>
    <s v="4641.0"/>
    <s v="4641.0"/>
    <x v="0"/>
  </r>
  <r>
    <n v="6"/>
    <s v="Scope 1 / Direct total GHGs emissions"/>
    <x v="27"/>
    <x v="14"/>
    <n v="2018"/>
    <s v="5357316.0"/>
    <s v="1770629.0"/>
    <x v="1"/>
  </r>
  <r>
    <n v="7"/>
    <s v="Scope 2 Energy indirect total GHGs emissions"/>
    <x v="27"/>
    <x v="14"/>
    <n v="2017"/>
    <s v="4844680.0"/>
    <s v="4844680.0"/>
    <x v="0"/>
  </r>
  <r>
    <n v="7"/>
    <s v="Scope 2 Energy indirect total GHGs emissions"/>
    <x v="27"/>
    <x v="14"/>
    <n v="2018"/>
    <s v="5357316.0"/>
    <s v="5357316.0"/>
    <x v="0"/>
  </r>
  <r>
    <n v="7"/>
    <s v="Scope 2 Energy indirect total GHGs emissions"/>
    <x v="28"/>
    <x v="14"/>
    <n v="2018"/>
    <s v="5032804.0"/>
    <s v="5032804.0"/>
    <x v="0"/>
  </r>
  <r>
    <n v="7"/>
    <s v="Scope 2 Energy indirect total GHGs emissions"/>
    <x v="28"/>
    <x v="14"/>
    <n v="2019"/>
    <s v="4412596.0"/>
    <s v="4412596.0"/>
    <x v="0"/>
  </r>
  <r>
    <n v="7"/>
    <s v="Scope 2 Energy indirect total GHGs emissions"/>
    <x v="29"/>
    <x v="14"/>
    <n v="2019"/>
    <s v="4412596.0"/>
    <s v="4412596.0"/>
    <x v="0"/>
  </r>
  <r>
    <n v="7"/>
    <s v="Scope 2 Energy indirect total GHGs emissions"/>
    <x v="29"/>
    <x v="14"/>
    <n v="2020"/>
    <s v="3325254.0"/>
    <s v="3325254.0"/>
    <x v="0"/>
  </r>
  <r>
    <n v="7"/>
    <s v="Scope 2 Energy indirect total GHGs emissions"/>
    <x v="30"/>
    <x v="14"/>
    <n v="2021"/>
    <s v="3113053.0"/>
    <s v="3113053.0"/>
    <x v="0"/>
  </r>
  <r>
    <n v="6"/>
    <s v="Scope 1 / Direct total GHGs emissions"/>
    <x v="31"/>
    <x v="14"/>
    <n v="2021"/>
    <s v="3.0"/>
    <s v="1077192.0"/>
    <x v="1"/>
  </r>
  <r>
    <n v="6"/>
    <s v="Scope 1 / Direct total GHGs emissions"/>
    <x v="31"/>
    <x v="14"/>
    <n v="2022"/>
    <s v="3.11"/>
    <s v="1289200.0"/>
    <x v="1"/>
  </r>
  <r>
    <n v="7"/>
    <s v="Scope 2 Energy indirect total GHGs emissions"/>
    <x v="31"/>
    <x v="14"/>
    <n v="2021"/>
    <s v="3113.0"/>
    <s v="3113053.0"/>
    <x v="1"/>
  </r>
  <r>
    <n v="7"/>
    <s v="Scope 2 Energy indirect total GHGs emissions"/>
    <x v="31"/>
    <x v="14"/>
    <n v="2022"/>
    <s v="2052.0"/>
    <s v="2052460.0"/>
    <x v="1"/>
  </r>
  <r>
    <n v="6"/>
    <s v="Scope 1 / Direct total GHGs emissions"/>
    <x v="32"/>
    <x v="15"/>
    <n v="2018"/>
    <s v="1.3"/>
    <s v="51083.0"/>
    <x v="1"/>
  </r>
  <r>
    <n v="6"/>
    <s v="Scope 1 / Direct total GHGs emissions"/>
    <x v="32"/>
    <x v="15"/>
    <n v="2017"/>
    <s v="51734.0"/>
    <s v="51734.0"/>
    <x v="0"/>
  </r>
  <r>
    <n v="6"/>
    <s v="Scope 1 / Direct total GHGs emissions"/>
    <x v="32"/>
    <x v="15"/>
    <n v="2016"/>
    <s v="59008.0"/>
    <s v="59008.0"/>
    <x v="0"/>
  </r>
  <r>
    <n v="7"/>
    <s v="Scope 2 Energy indirect total GHGs emissions"/>
    <x v="32"/>
    <x v="15"/>
    <n v="2018"/>
    <s v="1.8"/>
    <s v="105516.0"/>
    <x v="1"/>
  </r>
  <r>
    <n v="7"/>
    <s v="Scope 2 Energy indirect total GHGs emissions"/>
    <x v="32"/>
    <x v="15"/>
    <n v="2017"/>
    <s v="107455.0"/>
    <s v="107455.0"/>
    <x v="0"/>
  </r>
  <r>
    <n v="7"/>
    <s v="Scope 2 Energy indirect total GHGs emissions"/>
    <x v="32"/>
    <x v="15"/>
    <n v="2016"/>
    <s v="117737.0"/>
    <s v="117737.0"/>
    <x v="0"/>
  </r>
  <r>
    <n v="8"/>
    <s v="Scope 3 Upstream Energy indirect total GHGs emissions"/>
    <x v="32"/>
    <x v="15"/>
    <n v="2018"/>
    <s v="4.3"/>
    <s v="57646.0"/>
    <x v="1"/>
  </r>
  <r>
    <n v="8"/>
    <s v="Scope 3 Upstream Energy indirect total GHGs emissions"/>
    <x v="32"/>
    <x v="15"/>
    <n v="2017"/>
    <s v="60235.0"/>
    <s v="60235.0"/>
    <x v="0"/>
  </r>
  <r>
    <n v="8"/>
    <s v="Scope 3 Upstream Energy indirect total GHGs emissions"/>
    <x v="32"/>
    <x v="15"/>
    <n v="2016"/>
    <s v="61268.0"/>
    <s v="61268.0"/>
    <x v="0"/>
  </r>
  <r>
    <n v="6"/>
    <s v="Scope 1 / Direct total GHGs emissions"/>
    <x v="33"/>
    <x v="15"/>
    <n v="2019"/>
    <s v="3.4"/>
    <s v="49712.0"/>
    <x v="1"/>
  </r>
  <r>
    <n v="6"/>
    <s v="Scope 1 / Direct total GHGs emissions"/>
    <x v="34"/>
    <x v="15"/>
    <n v="2020"/>
    <s v="16.8"/>
    <s v="41458.0"/>
    <x v="1"/>
  </r>
  <r>
    <n v="6"/>
    <s v="Scope 1 / Direct total GHGs emissions"/>
    <x v="34"/>
    <x v="15"/>
    <n v="2019"/>
    <s v="49846.0"/>
    <s v="49846.0"/>
    <x v="0"/>
  </r>
  <r>
    <n v="6"/>
    <s v="Scope 1 / Direct total GHGs emissions"/>
    <x v="34"/>
    <x v="15"/>
    <n v="2018"/>
    <s v="50639.0"/>
    <s v="50639.0"/>
    <x v="0"/>
  </r>
  <r>
    <n v="7"/>
    <s v="Scope 2 Energy indirect total GHGs emissions"/>
    <x v="34"/>
    <x v="15"/>
    <n v="2020"/>
    <s v="14.9"/>
    <s v="76846.0"/>
    <x v="1"/>
  </r>
  <r>
    <n v="7"/>
    <s v="Scope 2 Energy indirect total GHGs emissions"/>
    <x v="34"/>
    <x v="15"/>
    <n v="2019"/>
    <s v="90338.0"/>
    <s v="90338.0"/>
    <x v="0"/>
  </r>
  <r>
    <n v="7"/>
    <s v="Scope 2 Energy indirect total GHGs emissions"/>
    <x v="34"/>
    <x v="15"/>
    <n v="2018"/>
    <s v="101655.0"/>
    <s v="101655.0"/>
    <x v="0"/>
  </r>
  <r>
    <n v="8"/>
    <s v="Scope 3 Upstream Energy indirect total GHGs emissions"/>
    <x v="34"/>
    <x v="15"/>
    <n v="2020"/>
    <s v="63.8"/>
    <s v="15442.0"/>
    <x v="1"/>
  </r>
  <r>
    <n v="8"/>
    <s v="Scope 3 Upstream Energy indirect total GHGs emissions"/>
    <x v="34"/>
    <x v="15"/>
    <n v="2019"/>
    <s v="42649.0"/>
    <s v="42649.0"/>
    <x v="0"/>
  </r>
  <r>
    <n v="8"/>
    <s v="Scope 3 Upstream Energy indirect total GHGs emissions"/>
    <x v="34"/>
    <x v="15"/>
    <n v="2018"/>
    <s v="56898.0"/>
    <s v="56898.0"/>
    <x v="0"/>
  </r>
  <r>
    <n v="6"/>
    <s v="Scope 1 / Direct total GHGs emissions"/>
    <x v="35"/>
    <x v="15"/>
    <n v="2021"/>
    <s v="16.3"/>
    <s v="32991.0"/>
    <x v="1"/>
  </r>
  <r>
    <n v="6"/>
    <s v="Scope 1 / Direct total GHGs emissions"/>
    <x v="35"/>
    <x v="15"/>
    <n v="2020"/>
    <s v="39408.0"/>
    <s v="39408.0"/>
    <x v="0"/>
  </r>
  <r>
    <n v="6"/>
    <s v="Scope 1 / Direct total GHGs emissions"/>
    <x v="35"/>
    <x v="15"/>
    <n v="2019"/>
    <s v="50273.0"/>
    <s v="50273.0"/>
    <x v="0"/>
  </r>
  <r>
    <n v="7"/>
    <s v="Scope 2 Energy indirect total GHGs emissions"/>
    <x v="35"/>
    <x v="15"/>
    <n v="2021"/>
    <s v="42.6"/>
    <s v="47068.0"/>
    <x v="1"/>
  </r>
  <r>
    <n v="7"/>
    <s v="Scope 2 Energy indirect total GHGs emissions"/>
    <x v="35"/>
    <x v="15"/>
    <n v="2020"/>
    <s v="81959.0"/>
    <s v="81959.0"/>
    <x v="0"/>
  </r>
  <r>
    <n v="7"/>
    <s v="Scope 2 Energy indirect total GHGs emissions"/>
    <x v="35"/>
    <x v="15"/>
    <n v="2019"/>
    <s v="104671.0"/>
    <s v="104671.0"/>
    <x v="0"/>
  </r>
  <r>
    <n v="8"/>
    <s v="Scope 3 Upstream Energy indirect total GHGs emissions"/>
    <x v="35"/>
    <x v="15"/>
    <n v="2021"/>
    <s v="12.6"/>
    <s v="1992706.0"/>
    <x v="1"/>
  </r>
  <r>
    <n v="8"/>
    <s v="Scope 3 Upstream Energy indirect total GHGs emissions"/>
    <x v="35"/>
    <x v="15"/>
    <n v="2020"/>
    <s v="39713.0"/>
    <s v="1912705.0"/>
    <x v="1"/>
  </r>
  <r>
    <n v="8"/>
    <s v="Scope 3 Upstream Energy indirect total GHGs emissions"/>
    <x v="35"/>
    <x v="15"/>
    <n v="2019"/>
    <s v="42608.0"/>
    <s v="2127013.0"/>
    <x v="1"/>
  </r>
  <r>
    <n v="6"/>
    <s v="Scope 1 / Direct total GHGs emissions"/>
    <x v="36"/>
    <x v="15"/>
    <n v="2022"/>
    <s v="19.3"/>
    <s v="25110.0"/>
    <x v="1"/>
  </r>
  <r>
    <n v="6"/>
    <s v="Scope 1 / Direct total GHGs emissions"/>
    <x v="36"/>
    <x v="15"/>
    <n v="2021"/>
    <s v="31122.0"/>
    <s v="31122.0"/>
    <x v="0"/>
  </r>
  <r>
    <n v="6"/>
    <s v="Scope 1 / Direct total GHGs emissions"/>
    <x v="36"/>
    <x v="15"/>
    <n v="2020"/>
    <s v="39875.0"/>
    <s v="39875.0"/>
    <x v="0"/>
  </r>
  <r>
    <n v="7"/>
    <s v="Scope 2 Energy indirect total GHGs emissions"/>
    <x v="36"/>
    <x v="15"/>
    <n v="2022"/>
    <s v="15.4"/>
    <s v="30751.0"/>
    <x v="1"/>
  </r>
  <r>
    <n v="7"/>
    <s v="Scope 2 Energy indirect total GHGs emissions"/>
    <x v="36"/>
    <x v="15"/>
    <n v="2021"/>
    <s v="36331.0"/>
    <s v="36331.0"/>
    <x v="0"/>
  </r>
  <r>
    <n v="7"/>
    <s v="Scope 2 Energy indirect total GHGs emissions"/>
    <x v="36"/>
    <x v="15"/>
    <n v="2020"/>
    <s v="78846.0"/>
    <s v="78846.0"/>
    <x v="0"/>
  </r>
  <r>
    <n v="8"/>
    <s v="Scope 3 Upstream Energy indirect total GHGs emissions"/>
    <x v="36"/>
    <x v="15"/>
    <n v="2022"/>
    <s v="3.7"/>
    <s v="1669367.0"/>
    <x v="1"/>
  </r>
  <r>
    <n v="8"/>
    <s v="Scope 3 Upstream Energy indirect total GHGs emissions"/>
    <x v="36"/>
    <x v="15"/>
    <n v="2021"/>
    <s v="1732938.0"/>
    <s v="1732938.0"/>
    <x v="0"/>
  </r>
  <r>
    <n v="8"/>
    <s v="Scope 3 Upstream Energy indirect total GHGs emissions"/>
    <x v="36"/>
    <x v="15"/>
    <n v="2020"/>
    <s v="1724649.0"/>
    <s v="1724649.0"/>
    <x v="0"/>
  </r>
  <r>
    <n v="6"/>
    <s v="Scope 1 / Direct total GHGs emissions"/>
    <x v="37"/>
    <x v="16"/>
    <n v="2021"/>
    <s v="2.5"/>
    <s v="None"/>
    <x v="1"/>
  </r>
  <r>
    <n v="6"/>
    <s v="Scope 1 / Direct total GHGs emissions"/>
    <x v="38"/>
    <x v="16"/>
    <n v="2022"/>
    <s v="2.9"/>
    <s v="None"/>
    <x v="1"/>
  </r>
  <r>
    <n v="7"/>
    <s v="Scope 2 Energy indirect total GHGs emissions"/>
    <x v="38"/>
    <x v="16"/>
    <n v="2022"/>
    <s v="2.4"/>
    <s v="None"/>
    <x v="1"/>
  </r>
  <r>
    <n v="8"/>
    <s v="Scope 3 Upstream Energy indirect total GHGs emissions"/>
    <x v="39"/>
    <x v="17"/>
    <n v="2020"/>
    <s v="2222.0"/>
    <s v="None"/>
    <x v="1"/>
  </r>
  <r>
    <n v="6"/>
    <s v="Scope 1 / Direct total GHGs emissions"/>
    <x v="40"/>
    <x v="17"/>
    <n v="2022"/>
    <s v="3.5"/>
    <s v="2324493.0"/>
    <x v="1"/>
  </r>
  <r>
    <n v="7"/>
    <s v="Scope 2 Energy indirect total GHGs emissions"/>
    <x v="40"/>
    <x v="17"/>
    <n v="2021"/>
    <s v="3.5"/>
    <s v="2831180.0"/>
    <x v="1"/>
  </r>
  <r>
    <n v="8"/>
    <s v="Scope 3 Upstream Energy indirect total GHGs emissions"/>
    <x v="40"/>
    <x v="17"/>
    <n v="2021"/>
    <s v="3.7"/>
    <s v="18207985.0"/>
    <x v="1"/>
  </r>
  <r>
    <n v="6"/>
    <s v="Scope 1 / Direct total GHGs emissions"/>
    <x v="41"/>
    <x v="18"/>
    <n v="2019"/>
    <s v="385193.0"/>
    <s v="None"/>
    <x v="1"/>
  </r>
  <r>
    <n v="6"/>
    <s v="Scope 1 / Direct total GHGs emissions"/>
    <x v="41"/>
    <x v="18"/>
    <n v="2018"/>
    <s v="235319.0"/>
    <s v="None"/>
    <x v="1"/>
  </r>
  <r>
    <n v="6"/>
    <s v="Scope 1 / Direct total GHGs emissions"/>
    <x v="41"/>
    <x v="18"/>
    <n v="2017"/>
    <s v="418482.0"/>
    <s v="None"/>
    <x v="1"/>
  </r>
  <r>
    <n v="7"/>
    <s v="Scope 2 Energy indirect total GHGs emissions"/>
    <x v="42"/>
    <x v="18"/>
    <n v="2018"/>
    <s v="235.319"/>
    <s v="None"/>
    <x v="1"/>
  </r>
  <r>
    <n v="7"/>
    <s v="Scope 2 Energy indirect total GHGs emissions"/>
    <x v="42"/>
    <x v="18"/>
    <n v="2020"/>
    <s v="584.462"/>
    <s v="None"/>
    <x v="1"/>
  </r>
  <r>
    <n v="7"/>
    <s v="Scope 2 Energy indirect total GHGs emissions"/>
    <x v="42"/>
    <x v="18"/>
    <n v="2019"/>
    <s v="385.193"/>
    <s v="None"/>
    <x v="1"/>
  </r>
  <r>
    <n v="8"/>
    <s v="Scope 3 Upstream Energy indirect total GHGs emissions"/>
    <x v="42"/>
    <x v="18"/>
    <n v="2020"/>
    <s v="260.0"/>
    <s v="None"/>
    <x v="1"/>
  </r>
  <r>
    <n v="8"/>
    <s v="Scope 3 Upstream Energy indirect total GHGs emissions"/>
    <x v="42"/>
    <x v="18"/>
    <n v="2019"/>
    <s v="537.7"/>
    <s v="None"/>
    <x v="1"/>
  </r>
  <r>
    <n v="8"/>
    <s v="Scope 3 Upstream Energy indirect total GHGs emissions"/>
    <x v="42"/>
    <x v="18"/>
    <n v="2018"/>
    <s v="590.9"/>
    <s v="None"/>
    <x v="1"/>
  </r>
  <r>
    <n v="6"/>
    <s v="Scope 1 / Direct total GHGs emissions"/>
    <x v="43"/>
    <x v="18"/>
    <n v="2021"/>
    <s v="9226.0"/>
    <s v="2236.0"/>
    <x v="1"/>
  </r>
  <r>
    <n v="6"/>
    <s v="Scope 1 / Direct total GHGs emissions"/>
    <x v="43"/>
    <x v="18"/>
    <n v="2020"/>
    <s v="8993.0"/>
    <s v="2543.0"/>
    <x v="1"/>
  </r>
  <r>
    <n v="6"/>
    <s v="Scope 1 / Direct total GHGs emissions"/>
    <x v="43"/>
    <x v="18"/>
    <n v="2019"/>
    <s v="14154.0"/>
    <s v="3490.0"/>
    <x v="1"/>
  </r>
  <r>
    <n v="7"/>
    <s v="Scope 2 Energy indirect total GHGs emissions"/>
    <x v="43"/>
    <x v="18"/>
    <n v="2021"/>
    <s v="2935.0"/>
    <s v="2935.0"/>
    <x v="0"/>
  </r>
  <r>
    <n v="7"/>
    <s v="Scope 2 Energy indirect total GHGs emissions"/>
    <x v="43"/>
    <x v="18"/>
    <n v="2020"/>
    <s v="2075.0"/>
    <s v="2075.0"/>
    <x v="0"/>
  </r>
  <r>
    <n v="7"/>
    <s v="Scope 2 Energy indirect total GHGs emissions"/>
    <x v="43"/>
    <x v="18"/>
    <n v="2019"/>
    <s v="2203.0"/>
    <s v="2203.0"/>
    <x v="0"/>
  </r>
  <r>
    <n v="8"/>
    <s v="Scope 3 Upstream Energy indirect total GHGs emissions"/>
    <x v="43"/>
    <x v="18"/>
    <n v="2021"/>
    <s v="4056.0"/>
    <s v="4056.0"/>
    <x v="0"/>
  </r>
  <r>
    <n v="8"/>
    <s v="Scope 3 Upstream Energy indirect total GHGs emissions"/>
    <x v="43"/>
    <x v="18"/>
    <n v="2020"/>
    <s v="4376.0"/>
    <s v="4376.0"/>
    <x v="0"/>
  </r>
  <r>
    <n v="8"/>
    <s v="Scope 3 Upstream Energy indirect total GHGs emissions"/>
    <x v="43"/>
    <x v="18"/>
    <n v="2019"/>
    <s v="8461.0"/>
    <s v="8461.0"/>
    <x v="0"/>
  </r>
  <r>
    <n v="6"/>
    <s v="Scope 1 / Direct total GHGs emissions"/>
    <x v="44"/>
    <x v="18"/>
    <n v="2021"/>
    <s v="2236.0"/>
    <s v="2236.0"/>
    <x v="0"/>
  </r>
  <r>
    <n v="6"/>
    <s v="Scope 1 / Direct total GHGs emissions"/>
    <x v="44"/>
    <x v="18"/>
    <n v="2020"/>
    <s v="2543.0"/>
    <s v="2543.0"/>
    <x v="0"/>
  </r>
  <r>
    <n v="6"/>
    <s v="Scope 1 / Direct total GHGs emissions"/>
    <x v="44"/>
    <x v="18"/>
    <n v="2019"/>
    <s v="3490.0"/>
    <s v="3490.0"/>
    <x v="0"/>
  </r>
  <r>
    <n v="7"/>
    <s v="Scope 2 Energy indirect total GHGs emissions"/>
    <x v="44"/>
    <x v="18"/>
    <n v="2021"/>
    <s v="2935.0"/>
    <s v="2935.0"/>
    <x v="0"/>
  </r>
  <r>
    <n v="7"/>
    <s v="Scope 2 Energy indirect total GHGs emissions"/>
    <x v="44"/>
    <x v="18"/>
    <n v="2020"/>
    <s v="2075.0"/>
    <s v="2075.0"/>
    <x v="0"/>
  </r>
  <r>
    <n v="7"/>
    <s v="Scope 2 Energy indirect total GHGs emissions"/>
    <x v="44"/>
    <x v="18"/>
    <n v="2019"/>
    <s v="2203.0"/>
    <s v="2203.0"/>
    <x v="0"/>
  </r>
  <r>
    <n v="8"/>
    <s v="Scope 3 Upstream Energy indirect total GHGs emissions"/>
    <x v="44"/>
    <x v="18"/>
    <n v="2021"/>
    <s v="4056.0"/>
    <s v="4056.0"/>
    <x v="0"/>
  </r>
  <r>
    <n v="8"/>
    <s v="Scope 3 Upstream Energy indirect total GHGs emissions"/>
    <x v="44"/>
    <x v="18"/>
    <n v="2020"/>
    <s v="4376.0"/>
    <s v="4376.0"/>
    <x v="0"/>
  </r>
  <r>
    <n v="8"/>
    <s v="Scope 3 Upstream Energy indirect total GHGs emissions"/>
    <x v="44"/>
    <x v="18"/>
    <n v="2019"/>
    <s v="8461.0"/>
    <s v="8461.0"/>
    <x v="0"/>
  </r>
  <r>
    <n v="6"/>
    <s v="Scope 1 / Direct total GHGs emissions"/>
    <x v="45"/>
    <x v="19"/>
    <n v="2019"/>
    <s v="29950.0"/>
    <s v="29950.0"/>
    <x v="0"/>
  </r>
  <r>
    <n v="6"/>
    <s v="Scope 1 / Direct total GHGs emissions"/>
    <x v="45"/>
    <x v="19"/>
    <n v="2018"/>
    <s v="27297.0"/>
    <s v="27297.0"/>
    <x v="0"/>
  </r>
  <r>
    <n v="7"/>
    <s v="Scope 2 Energy indirect total GHGs emissions"/>
    <x v="45"/>
    <x v="19"/>
    <n v="2019"/>
    <s v="34884.0"/>
    <s v="34884.0"/>
    <x v="0"/>
  </r>
  <r>
    <n v="7"/>
    <s v="Scope 2 Energy indirect total GHGs emissions"/>
    <x v="45"/>
    <x v="19"/>
    <n v="2018"/>
    <s v="35114.0"/>
    <s v="35114.0"/>
    <x v="0"/>
  </r>
  <r>
    <n v="6"/>
    <s v="Scope 1 / Direct total GHGs emissions"/>
    <x v="46"/>
    <x v="19"/>
    <n v="2020"/>
    <s v="1603.0"/>
    <s v="24929.0"/>
    <x v="1"/>
  </r>
  <r>
    <n v="6"/>
    <s v="Scope 1 / Direct total GHGs emissions"/>
    <x v="46"/>
    <x v="19"/>
    <n v="2019"/>
    <s v="29950.0"/>
    <s v="29950.0"/>
    <x v="0"/>
  </r>
  <r>
    <n v="7"/>
    <s v="Scope 2 Energy indirect total GHGs emissions"/>
    <x v="46"/>
    <x v="19"/>
    <n v="2020"/>
    <s v="32562.0"/>
    <s v="32562.0"/>
    <x v="0"/>
  </r>
  <r>
    <n v="7"/>
    <s v="Scope 2 Energy indirect total GHGs emissions"/>
    <x v="46"/>
    <x v="19"/>
    <n v="2019"/>
    <s v="34884.0"/>
    <s v="34884.0"/>
    <x v="0"/>
  </r>
  <r>
    <n v="6"/>
    <s v="Scope 1 / Direct total GHGs emissions"/>
    <x v="47"/>
    <x v="19"/>
    <n v="2021"/>
    <s v="21530.0"/>
    <s v="21530.0"/>
    <x v="0"/>
  </r>
  <r>
    <n v="6"/>
    <s v="Scope 1 / Direct total GHGs emissions"/>
    <x v="47"/>
    <x v="19"/>
    <n v="2020"/>
    <s v="1603.0"/>
    <s v="24929.0"/>
    <x v="1"/>
  </r>
  <r>
    <n v="7"/>
    <s v="Scope 2 Energy indirect total GHGs emissions"/>
    <x v="47"/>
    <x v="19"/>
    <n v="2021"/>
    <s v="22884.0"/>
    <s v="22884.0"/>
    <x v="0"/>
  </r>
  <r>
    <n v="7"/>
    <s v="Scope 2 Energy indirect total GHGs emissions"/>
    <x v="47"/>
    <x v="19"/>
    <n v="2020"/>
    <s v="32562.0"/>
    <s v="32562.0"/>
    <x v="0"/>
  </r>
  <r>
    <n v="6"/>
    <s v="Scope 1 / Direct total GHGs emissions"/>
    <x v="48"/>
    <x v="19"/>
    <n v="2022"/>
    <s v="5119.0"/>
    <s v="20707.0"/>
    <x v="1"/>
  </r>
  <r>
    <n v="6"/>
    <s v="Scope 1 / Direct total GHGs emissions"/>
    <x v="48"/>
    <x v="19"/>
    <n v="2021"/>
    <s v="21530.0"/>
    <s v="21530.0"/>
    <x v="0"/>
  </r>
  <r>
    <n v="7"/>
    <s v="Scope 2 Energy indirect total GHGs emissions"/>
    <x v="48"/>
    <x v="19"/>
    <n v="2022"/>
    <s v="1981.0"/>
    <s v="18686.0"/>
    <x v="1"/>
  </r>
  <r>
    <n v="7"/>
    <s v="Scope 2 Energy indirect total GHGs emissions"/>
    <x v="48"/>
    <x v="19"/>
    <n v="2021"/>
    <s v="7289.0"/>
    <s v="22884.0"/>
    <x v="1"/>
  </r>
  <r>
    <n v="8"/>
    <s v="Scope 3 Upstream Energy indirect total GHGs emissions"/>
    <x v="48"/>
    <x v="19"/>
    <n v="2022"/>
    <s v="13926.0"/>
    <s v="54578.0"/>
    <x v="1"/>
  </r>
  <r>
    <n v="7"/>
    <s v="Scope 2 Energy indirect total GHGs emissions"/>
    <x v="49"/>
    <x v="20"/>
    <n v="2030"/>
    <s v="2022.0"/>
    <s v="None"/>
    <x v="1"/>
  </r>
  <r>
    <n v="7"/>
    <s v="Scope 2 Energy indirect total GHGs emissions"/>
    <x v="49"/>
    <x v="20"/>
    <n v="2022"/>
    <s v="2.0"/>
    <s v="None"/>
    <x v="1"/>
  </r>
  <r>
    <n v="6"/>
    <s v="Scope 1 / Direct total GHGs emissions"/>
    <x v="50"/>
    <x v="21"/>
    <n v="2022"/>
    <s v="218000.0"/>
    <s v="19000.0"/>
    <x v="1"/>
  </r>
  <r>
    <n v="6"/>
    <s v="Scope 1 / Direct total GHGs emissions"/>
    <x v="50"/>
    <x v="21"/>
    <n v="2021"/>
    <s v="252000.0"/>
    <s v="22000.0"/>
    <x v="1"/>
  </r>
  <r>
    <n v="6"/>
    <s v="Scope 1 / Direct total GHGs emissions"/>
    <x v="50"/>
    <x v="21"/>
    <n v="2020"/>
    <s v="212000.0"/>
    <s v="20000.0"/>
    <x v="1"/>
  </r>
  <r>
    <n v="6"/>
    <s v="Scope 1 / Direct total GHGs emissions"/>
    <x v="50"/>
    <x v="21"/>
    <n v="2019"/>
    <s v="268000.0"/>
    <s v="None"/>
    <x v="1"/>
  </r>
  <r>
    <n v="7"/>
    <s v="Scope 2 Energy indirect total GHGs emissions"/>
    <x v="50"/>
    <x v="21"/>
    <n v="2022"/>
    <s v="1.02"/>
    <s v="224000.0"/>
    <x v="1"/>
  </r>
  <r>
    <n v="7"/>
    <s v="Scope 2 Energy indirect total GHGs emissions"/>
    <x v="50"/>
    <x v="21"/>
    <n v="2021"/>
    <s v="1.37"/>
    <s v="307000.0"/>
    <x v="1"/>
  </r>
  <r>
    <n v="7"/>
    <s v="Scope 2 Energy indirect total GHGs emissions"/>
    <x v="50"/>
    <x v="21"/>
    <n v="2020"/>
    <s v="1.49"/>
    <s v="343000.0"/>
    <x v="1"/>
  </r>
  <r>
    <n v="8"/>
    <s v="Scope 3 Upstream Energy indirect total GHGs emissions"/>
    <x v="50"/>
    <x v="21"/>
    <n v="2022"/>
    <s v="648000.0"/>
    <s v="42000.0"/>
    <x v="1"/>
  </r>
  <r>
    <n v="8"/>
    <s v="Scope 3 Upstream Energy indirect total GHGs emissions"/>
    <x v="50"/>
    <x v="21"/>
    <n v="2021"/>
    <s v="617000.0"/>
    <s v="12000.0"/>
    <x v="1"/>
  </r>
  <r>
    <n v="8"/>
    <s v="Scope 3 Upstream Energy indirect total GHGs emissions"/>
    <x v="50"/>
    <x v="21"/>
    <n v="2020"/>
    <s v="492000.0"/>
    <s v="81000.0"/>
    <x v="1"/>
  </r>
  <r>
    <n v="8"/>
    <s v="Scope 3 Upstream Energy indirect total GHGs emissions"/>
    <x v="50"/>
    <x v="21"/>
    <n v="2019"/>
    <s v="562000.0"/>
    <s v="None"/>
    <x v="1"/>
  </r>
  <r>
    <n v="6"/>
    <s v="Scope 1 / Direct total GHGs emissions"/>
    <x v="51"/>
    <x v="22"/>
    <n v="2019"/>
    <s v="57.5"/>
    <s v="None"/>
    <x v="1"/>
  </r>
  <r>
    <n v="7"/>
    <s v="Scope 2 Energy indirect total GHGs emissions"/>
    <x v="51"/>
    <x v="22"/>
    <n v="2020"/>
    <s v="-43.0"/>
    <s v="-43.0"/>
    <x v="0"/>
  </r>
  <r>
    <n v="7"/>
    <s v="Scope 2 Energy indirect total GHGs emissions"/>
    <x v="51"/>
    <x v="22"/>
    <n v="2017"/>
    <s v="41.6"/>
    <s v="None"/>
    <x v="1"/>
  </r>
  <r>
    <n v="7"/>
    <s v="Scope 2 Energy indirect total GHGs emissions"/>
    <x v="51"/>
    <x v="22"/>
    <n v="2019"/>
    <s v="12.0"/>
    <s v="None"/>
    <x v="1"/>
  </r>
  <r>
    <n v="8"/>
    <s v="Scope 3 Upstream Energy indirect total GHGs emissions"/>
    <x v="51"/>
    <x v="22"/>
    <n v="2020"/>
    <s v="-48.0"/>
    <s v="-26.0"/>
    <x v="1"/>
  </r>
  <r>
    <n v="6"/>
    <s v="Scope 1 / Direct total GHGs emissions"/>
    <x v="52"/>
    <x v="23"/>
    <n v="2022"/>
    <s v="144.0"/>
    <s v="144.0"/>
    <x v="0"/>
  </r>
  <r>
    <n v="6"/>
    <s v="Scope 1 / Direct total GHGs emissions"/>
    <x v="52"/>
    <x v="23"/>
    <n v="2021"/>
    <s v="52.0"/>
    <s v="52.0"/>
    <x v="0"/>
  </r>
  <r>
    <n v="6"/>
    <s v="Scope 1 / Direct total GHGs emissions"/>
    <x v="52"/>
    <x v="23"/>
    <n v="2020"/>
    <s v="63.0"/>
    <s v="63.0"/>
    <x v="0"/>
  </r>
  <r>
    <n v="6"/>
    <s v="Scope 1 / Direct total GHGs emissions"/>
    <x v="52"/>
    <x v="23"/>
    <n v="2019"/>
    <s v="57.0"/>
    <s v="57.0"/>
    <x v="0"/>
  </r>
  <r>
    <n v="7"/>
    <s v="Scope 2 Energy indirect total GHGs emissions"/>
    <x v="52"/>
    <x v="23"/>
    <n v="2022"/>
    <s v="156.0"/>
    <s v="3397.0"/>
    <x v="1"/>
  </r>
  <r>
    <n v="7"/>
    <s v="Scope 2 Energy indirect total GHGs emissions"/>
    <x v="52"/>
    <x v="23"/>
    <n v="2021"/>
    <s v="2759.0"/>
    <s v="3551.0"/>
    <x v="1"/>
  </r>
  <r>
    <n v="7"/>
    <s v="Scope 2 Energy indirect total GHGs emissions"/>
    <x v="52"/>
    <x v="23"/>
    <n v="2020"/>
    <s v="4934.0"/>
    <s v="4782.0"/>
    <x v="1"/>
  </r>
  <r>
    <n v="7"/>
    <s v="Scope 2 Energy indirect total GHGs emissions"/>
    <x v="52"/>
    <x v="23"/>
    <n v="2019"/>
    <s v="4997.0"/>
    <s v="4764.0"/>
    <x v="1"/>
  </r>
  <r>
    <n v="8"/>
    <s v="Scope 3 Upstream Energy indirect total GHGs emissions"/>
    <x v="52"/>
    <x v="23"/>
    <n v="2022"/>
    <s v="4730.0"/>
    <s v="4534.0"/>
    <x v="1"/>
  </r>
  <r>
    <n v="8"/>
    <s v="Scope 3 Upstream Energy indirect total GHGs emissions"/>
    <x v="52"/>
    <x v="23"/>
    <n v="2021"/>
    <s v="1554.0"/>
    <s v="1350.0"/>
    <x v="1"/>
  </r>
  <r>
    <n v="8"/>
    <s v="Scope 3 Upstream Energy indirect total GHGs emissions"/>
    <x v="52"/>
    <x v="23"/>
    <n v="2020"/>
    <s v="3034.0"/>
    <s v="2865.0"/>
    <x v="1"/>
  </r>
  <r>
    <n v="8"/>
    <s v="Scope 3 Upstream Energy indirect total GHGs emissions"/>
    <x v="52"/>
    <x v="23"/>
    <n v="2019"/>
    <s v="7540.0"/>
    <s v="7604.0"/>
    <x v="1"/>
  </r>
  <r>
    <n v="6"/>
    <s v="Scope 1 / Direct total GHGs emissions"/>
    <x v="53"/>
    <x v="24"/>
    <n v="2018"/>
    <s v="2.3"/>
    <s v="37629.0"/>
    <x v="1"/>
  </r>
  <r>
    <n v="6"/>
    <s v="Scope 1 / Direct total GHGs emissions"/>
    <x v="53"/>
    <x v="24"/>
    <n v="2017"/>
    <s v="2.5"/>
    <s v="41730.0"/>
    <x v="1"/>
  </r>
  <r>
    <n v="6"/>
    <s v="Scope 1 / Direct total GHGs emissions"/>
    <x v="53"/>
    <x v="24"/>
    <n v="2016"/>
    <s v="2.9"/>
    <s v="None"/>
    <x v="1"/>
  </r>
  <r>
    <n v="6"/>
    <s v="Scope 1 / Direct total GHGs emissions"/>
    <x v="53"/>
    <x v="24"/>
    <n v="2015"/>
    <s v="3.3"/>
    <s v="None"/>
    <x v="1"/>
  </r>
  <r>
    <n v="7"/>
    <s v="Scope 2 Energy indirect total GHGs emissions"/>
    <x v="53"/>
    <x v="24"/>
    <n v="2018"/>
    <s v="2.3"/>
    <s v="22955.0"/>
    <x v="1"/>
  </r>
  <r>
    <n v="7"/>
    <s v="Scope 2 Energy indirect total GHGs emissions"/>
    <x v="53"/>
    <x v="24"/>
    <n v="2017"/>
    <s v="2.5"/>
    <s v="27551.0"/>
    <x v="1"/>
  </r>
  <r>
    <n v="8"/>
    <s v="Scope 3 Upstream Energy indirect total GHGs emissions"/>
    <x v="53"/>
    <x v="24"/>
    <n v="2018"/>
    <s v="25004.0"/>
    <s v="25004.0"/>
    <x v="0"/>
  </r>
  <r>
    <n v="8"/>
    <s v="Scope 3 Upstream Energy indirect total GHGs emissions"/>
    <x v="53"/>
    <x v="24"/>
    <n v="2017"/>
    <s v="24903.0"/>
    <s v="24903.0"/>
    <x v="0"/>
  </r>
  <r>
    <n v="6"/>
    <s v="Scope 1 / Direct total GHGs emissions"/>
    <x v="54"/>
    <x v="24"/>
    <n v="2019"/>
    <s v="2.0"/>
    <s v="34739.0"/>
    <x v="1"/>
  </r>
  <r>
    <n v="6"/>
    <s v="Scope 1 / Direct total GHGs emissions"/>
    <x v="54"/>
    <x v="24"/>
    <n v="2018"/>
    <s v="2.3"/>
    <s v="37629.0"/>
    <x v="1"/>
  </r>
  <r>
    <n v="6"/>
    <s v="Scope 1 / Direct total GHGs emissions"/>
    <x v="54"/>
    <x v="24"/>
    <n v="2017"/>
    <s v="2.5"/>
    <s v="None"/>
    <x v="1"/>
  </r>
  <r>
    <n v="6"/>
    <s v="Scope 1 / Direct total GHGs emissions"/>
    <x v="54"/>
    <x v="24"/>
    <n v="2016"/>
    <s v="2.9"/>
    <s v="None"/>
    <x v="1"/>
  </r>
  <r>
    <n v="6"/>
    <s v="Scope 1 / Direct total GHGs emissions"/>
    <x v="54"/>
    <x v="24"/>
    <n v="2015"/>
    <s v="3.3"/>
    <s v="None"/>
    <x v="1"/>
  </r>
  <r>
    <n v="7"/>
    <s v="Scope 2 Energy indirect total GHGs emissions"/>
    <x v="54"/>
    <x v="24"/>
    <n v="2019"/>
    <s v="2.0"/>
    <s v="17006.0"/>
    <x v="1"/>
  </r>
  <r>
    <n v="7"/>
    <s v="Scope 2 Energy indirect total GHGs emissions"/>
    <x v="54"/>
    <x v="24"/>
    <n v="2018"/>
    <s v="2.3"/>
    <s v="22955.0"/>
    <x v="1"/>
  </r>
  <r>
    <n v="7"/>
    <s v="Scope 2 Energy indirect total GHGs emissions"/>
    <x v="54"/>
    <x v="24"/>
    <n v="2017"/>
    <s v="2.5"/>
    <s v="None"/>
    <x v="1"/>
  </r>
  <r>
    <n v="7"/>
    <s v="Scope 2 Energy indirect total GHGs emissions"/>
    <x v="54"/>
    <x v="24"/>
    <n v="2016"/>
    <s v="2.9"/>
    <s v="None"/>
    <x v="1"/>
  </r>
  <r>
    <n v="7"/>
    <s v="Scope 2 Energy indirect total GHGs emissions"/>
    <x v="54"/>
    <x v="24"/>
    <n v="2015"/>
    <s v="3.3"/>
    <s v="None"/>
    <x v="1"/>
  </r>
  <r>
    <n v="6"/>
    <s v="Scope 1 / Direct total GHGs emissions"/>
    <x v="55"/>
    <x v="24"/>
    <n v="2020"/>
    <s v="1.5"/>
    <s v="25200.0"/>
    <x v="1"/>
  </r>
  <r>
    <n v="6"/>
    <s v="Scope 1 / Direct total GHGs emissions"/>
    <x v="55"/>
    <x v="24"/>
    <n v="2019"/>
    <s v="2.0"/>
    <s v="34739.0"/>
    <x v="1"/>
  </r>
  <r>
    <n v="6"/>
    <s v="Scope 1 / Direct total GHGs emissions"/>
    <x v="55"/>
    <x v="24"/>
    <n v="2017"/>
    <s v="2.5"/>
    <s v="None"/>
    <x v="1"/>
  </r>
  <r>
    <n v="6"/>
    <s v="Scope 1 / Direct total GHGs emissions"/>
    <x v="55"/>
    <x v="24"/>
    <n v="2016"/>
    <s v="2.9"/>
    <s v="None"/>
    <x v="1"/>
  </r>
  <r>
    <n v="6"/>
    <s v="Scope 1 / Direct total GHGs emissions"/>
    <x v="55"/>
    <x v="24"/>
    <n v="2030"/>
    <s v="80.0"/>
    <s v="None"/>
    <x v="1"/>
  </r>
  <r>
    <n v="6"/>
    <s v="Scope 1 / Direct total GHGs emissions"/>
    <x v="55"/>
    <x v="24"/>
    <n v="2018"/>
    <s v="38.0"/>
    <s v="None"/>
    <x v="1"/>
  </r>
  <r>
    <n v="7"/>
    <s v="Scope 2 Energy indirect total GHGs emissions"/>
    <x v="55"/>
    <x v="24"/>
    <n v="2020"/>
    <s v="1.5"/>
    <s v="11748.0"/>
    <x v="1"/>
  </r>
  <r>
    <n v="7"/>
    <s v="Scope 2 Energy indirect total GHGs emissions"/>
    <x v="55"/>
    <x v="24"/>
    <n v="2019"/>
    <s v="2.0"/>
    <s v="17006.0"/>
    <x v="1"/>
  </r>
  <r>
    <n v="7"/>
    <s v="Scope 2 Energy indirect total GHGs emissions"/>
    <x v="55"/>
    <x v="24"/>
    <n v="2018"/>
    <s v="2.3"/>
    <s v="None"/>
    <x v="1"/>
  </r>
  <r>
    <n v="7"/>
    <s v="Scope 2 Energy indirect total GHGs emissions"/>
    <x v="55"/>
    <x v="24"/>
    <n v="2017"/>
    <s v="2.5"/>
    <s v="None"/>
    <x v="1"/>
  </r>
  <r>
    <n v="7"/>
    <s v="Scope 2 Energy indirect total GHGs emissions"/>
    <x v="55"/>
    <x v="24"/>
    <n v="2016"/>
    <s v="2.9"/>
    <s v="None"/>
    <x v="1"/>
  </r>
  <r>
    <n v="6"/>
    <s v="Scope 1 / Direct total GHGs emissions"/>
    <x v="56"/>
    <x v="24"/>
    <n v="2020"/>
    <s v="1.5"/>
    <s v="25200.0"/>
    <x v="1"/>
  </r>
  <r>
    <n v="6"/>
    <s v="Scope 1 / Direct total GHGs emissions"/>
    <x v="56"/>
    <x v="24"/>
    <n v="2019"/>
    <s v="2.0"/>
    <s v="None"/>
    <x v="1"/>
  </r>
  <r>
    <n v="6"/>
    <s v="Scope 1 / Direct total GHGs emissions"/>
    <x v="56"/>
    <x v="24"/>
    <n v="2018"/>
    <s v="2.3"/>
    <s v="None"/>
    <x v="1"/>
  </r>
  <r>
    <n v="6"/>
    <s v="Scope 1 / Direct total GHGs emissions"/>
    <x v="56"/>
    <x v="24"/>
    <n v="2017"/>
    <s v="2.5"/>
    <s v="None"/>
    <x v="1"/>
  </r>
  <r>
    <n v="6"/>
    <s v="Scope 1 / Direct total GHGs emissions"/>
    <x v="56"/>
    <x v="24"/>
    <n v="2021"/>
    <s v="2015.0"/>
    <s v="19511.0"/>
    <x v="1"/>
  </r>
  <r>
    <n v="7"/>
    <s v="Scope 2 Energy indirect total GHGs emissions"/>
    <x v="56"/>
    <x v="24"/>
    <n v="2017"/>
    <s v="2.48"/>
    <s v="None"/>
    <x v="1"/>
  </r>
  <r>
    <n v="7"/>
    <s v="Scope 2 Energy indirect total GHGs emissions"/>
    <x v="56"/>
    <x v="24"/>
    <n v="2018"/>
    <s v="2.27"/>
    <s v="None"/>
    <x v="1"/>
  </r>
  <r>
    <n v="7"/>
    <s v="Scope 2 Energy indirect total GHGs emissions"/>
    <x v="56"/>
    <x v="24"/>
    <n v="2019"/>
    <s v="1.97"/>
    <s v="None"/>
    <x v="1"/>
  </r>
  <r>
    <n v="7"/>
    <s v="Scope 2 Energy indirect total GHGs emissions"/>
    <x v="56"/>
    <x v="24"/>
    <n v="2020"/>
    <s v="1.54"/>
    <s v="11748.0"/>
    <x v="1"/>
  </r>
  <r>
    <n v="7"/>
    <s v="Scope 2 Energy indirect total GHGs emissions"/>
    <x v="56"/>
    <x v="24"/>
    <n v="2021"/>
    <s v="1.02"/>
    <s v="3857.0"/>
    <x v="1"/>
  </r>
  <r>
    <n v="8"/>
    <s v="Scope 3 Upstream Energy indirect total GHGs emissions"/>
    <x v="56"/>
    <x v="24"/>
    <n v="2021"/>
    <s v="13473.0"/>
    <s v="13473.0"/>
    <x v="0"/>
  </r>
  <r>
    <n v="8"/>
    <s v="Scope 3 Upstream Energy indirect total GHGs emissions"/>
    <x v="56"/>
    <x v="24"/>
    <n v="2020"/>
    <s v="18903.0"/>
    <s v="18903.0"/>
    <x v="0"/>
  </r>
  <r>
    <n v="6"/>
    <s v="Scope 1 / Direct total GHGs emissions"/>
    <x v="57"/>
    <x v="24"/>
    <n v="2022"/>
    <s v="1.2"/>
    <s v="21596.0"/>
    <x v="1"/>
  </r>
  <r>
    <n v="6"/>
    <s v="Scope 1 / Direct total GHGs emissions"/>
    <x v="57"/>
    <x v="24"/>
    <n v="2021"/>
    <s v="1.0"/>
    <s v="19511.0"/>
    <x v="1"/>
  </r>
  <r>
    <n v="6"/>
    <s v="Scope 1 / Direct total GHGs emissions"/>
    <x v="57"/>
    <x v="24"/>
    <n v="2020"/>
    <s v="1.5"/>
    <s v="None"/>
    <x v="1"/>
  </r>
  <r>
    <n v="6"/>
    <s v="Scope 1 / Direct total GHGs emissions"/>
    <x v="57"/>
    <x v="24"/>
    <n v="2019"/>
    <s v="2.0"/>
    <s v="None"/>
    <x v="1"/>
  </r>
  <r>
    <n v="6"/>
    <s v="Scope 1 / Direct total GHGs emissions"/>
    <x v="57"/>
    <x v="24"/>
    <n v="2018"/>
    <s v="2.3"/>
    <s v="None"/>
    <x v="1"/>
  </r>
  <r>
    <n v="7"/>
    <s v="Scope 2 Energy indirect total GHGs emissions"/>
    <x v="57"/>
    <x v="24"/>
    <n v="2022"/>
    <s v="43882.0"/>
    <s v="3482.0"/>
    <x v="1"/>
  </r>
  <r>
    <n v="7"/>
    <s v="Scope 2 Energy indirect total GHGs emissions"/>
    <x v="57"/>
    <x v="24"/>
    <n v="2021"/>
    <s v="36841.0"/>
    <s v="3857.0"/>
    <x v="1"/>
  </r>
  <r>
    <n v="8"/>
    <s v="Scope 3 Upstream Energy indirect total GHGs emissions"/>
    <x v="57"/>
    <x v="24"/>
    <n v="2022"/>
    <s v="43882.0"/>
    <s v="18803.0"/>
    <x v="1"/>
  </r>
  <r>
    <n v="8"/>
    <s v="Scope 3 Upstream Energy indirect total GHGs emissions"/>
    <x v="57"/>
    <x v="24"/>
    <n v="2021"/>
    <s v="36841.0"/>
    <s v="13473.0"/>
    <x v="1"/>
  </r>
  <r>
    <n v="7"/>
    <s v="Scope 2 Energy indirect total GHGs emissions"/>
    <x v="58"/>
    <x v="25"/>
    <n v="2019"/>
    <s v="0.74"/>
    <s v="5849.0"/>
    <x v="1"/>
  </r>
  <r>
    <n v="7"/>
    <s v="Scope 2 Energy indirect total GHGs emissions"/>
    <x v="58"/>
    <x v="25"/>
    <n v="2021"/>
    <s v="83.0"/>
    <s v="4217.0"/>
    <x v="1"/>
  </r>
  <r>
    <n v="7"/>
    <s v="Scope 2 Energy indirect total GHGs emissions"/>
    <x v="58"/>
    <x v="25"/>
    <n v="2020"/>
    <s v="690.0"/>
    <s v="3214.0"/>
    <x v="1"/>
  </r>
  <r>
    <n v="6"/>
    <s v="Scope 1 / Direct total GHGs emissions"/>
    <x v="59"/>
    <x v="25"/>
    <n v="2022"/>
    <s v="1350.0"/>
    <s v="1435.0"/>
    <x v="1"/>
  </r>
  <r>
    <n v="6"/>
    <s v="Scope 1 / Direct total GHGs emissions"/>
    <x v="59"/>
    <x v="25"/>
    <n v="2021"/>
    <s v="1703.0"/>
    <s v="1703.0"/>
    <x v="0"/>
  </r>
  <r>
    <n v="6"/>
    <s v="Scope 1 / Direct total GHGs emissions"/>
    <x v="59"/>
    <x v="25"/>
    <n v="2019"/>
    <s v="2128.0"/>
    <s v="2128.0"/>
    <x v="0"/>
  </r>
  <r>
    <n v="7"/>
    <s v="Scope 2 Energy indirect total GHGs emissions"/>
    <x v="59"/>
    <x v="25"/>
    <n v="2022"/>
    <s v="3.0"/>
    <s v="4079.0"/>
    <x v="1"/>
  </r>
  <r>
    <n v="7"/>
    <s v="Scope 2 Energy indirect total GHGs emissions"/>
    <x v="59"/>
    <x v="25"/>
    <n v="2021"/>
    <s v="184.0"/>
    <s v="4228.0"/>
    <x v="1"/>
  </r>
  <r>
    <n v="7"/>
    <s v="Scope 2 Energy indirect total GHGs emissions"/>
    <x v="59"/>
    <x v="25"/>
    <n v="2019"/>
    <s v="1880.0"/>
    <s v="5849.0"/>
    <x v="1"/>
  </r>
  <r>
    <n v="8"/>
    <s v="Scope 3 Upstream Energy indirect total GHGs emissions"/>
    <x v="59"/>
    <x v="25"/>
    <n v="2022"/>
    <s v="600.6"/>
    <s v="3316.0"/>
    <x v="1"/>
  </r>
  <r>
    <n v="8"/>
    <s v="Scope 3 Upstream Energy indirect total GHGs emissions"/>
    <x v="59"/>
    <x v="25"/>
    <n v="2021"/>
    <s v="607.0"/>
    <s v="368.0"/>
    <x v="1"/>
  </r>
  <r>
    <n v="7"/>
    <s v="Scope 2 Energy indirect total GHGs emissions"/>
    <x v="60"/>
    <x v="26"/>
    <n v="2018"/>
    <s v="58927.36"/>
    <s v="None"/>
    <x v="1"/>
  </r>
  <r>
    <n v="7"/>
    <s v="Scope 2 Energy indirect total GHGs emissions"/>
    <x v="61"/>
    <x v="26"/>
    <n v="2019"/>
    <s v="55118.0"/>
    <s v="None"/>
    <x v="1"/>
  </r>
  <r>
    <n v="6"/>
    <s v="Scope 1 / Direct total GHGs emissions"/>
    <x v="62"/>
    <x v="26"/>
    <n v="2019"/>
    <s v="2922.05"/>
    <s v="2922.0"/>
    <x v="1"/>
  </r>
  <r>
    <n v="6"/>
    <s v="Scope 1 / Direct total GHGs emissions"/>
    <x v="62"/>
    <x v="26"/>
    <n v="2020"/>
    <s v="0.29"/>
    <s v="2285.0"/>
    <x v="1"/>
  </r>
  <r>
    <n v="6"/>
    <s v="Scope 1 / Direct total GHGs emissions"/>
    <x v="62"/>
    <x v="26"/>
    <n v="2021"/>
    <s v="0.32"/>
    <s v="2381.0"/>
    <x v="1"/>
  </r>
  <r>
    <n v="8"/>
    <s v="Scope 3 Upstream Energy indirect total GHGs emissions"/>
    <x v="62"/>
    <x v="26"/>
    <n v="2020"/>
    <s v="2019.0"/>
    <s v="43375.0"/>
    <x v="1"/>
  </r>
  <r>
    <n v="8"/>
    <s v="Scope 3 Upstream Energy indirect total GHGs emissions"/>
    <x v="62"/>
    <x v="26"/>
    <n v="2021"/>
    <s v="42393.96"/>
    <s v="30558.0"/>
    <x v="1"/>
  </r>
  <r>
    <n v="8"/>
    <s v="Scope 3 Upstream Energy indirect total GHGs emissions"/>
    <x v="62"/>
    <x v="26"/>
    <n v="2019"/>
    <s v="2.0"/>
    <s v="146.0"/>
    <x v="1"/>
  </r>
  <r>
    <n v="6"/>
    <s v="Scope 1 / Direct total GHGs emissions"/>
    <x v="63"/>
    <x v="26"/>
    <n v="2016"/>
    <s v="195.0"/>
    <s v="None"/>
    <x v="1"/>
  </r>
  <r>
    <n v="7"/>
    <s v="Scope 2 Energy indirect total GHGs emissions"/>
    <x v="63"/>
    <x v="26"/>
    <n v="2021"/>
    <s v="0"/>
    <s v="19161.0"/>
    <x v="1"/>
  </r>
  <r>
    <n v="7"/>
    <s v="Scope 2 Energy indirect total GHGs emissions"/>
    <x v="63"/>
    <x v="26"/>
    <n v="2022"/>
    <s v="0"/>
    <s v="15143.0"/>
    <x v="1"/>
  </r>
  <r>
    <n v="7"/>
    <s v="Scope 2 Energy indirect total GHGs emissions"/>
    <x v="63"/>
    <x v="26"/>
    <n v="2020"/>
    <s v="-99.0"/>
    <s v="20989.0"/>
    <x v="1"/>
  </r>
  <r>
    <n v="8"/>
    <s v="Scope 3 Upstream Energy indirect total GHGs emissions"/>
    <x v="63"/>
    <x v="26"/>
    <n v="2022"/>
    <s v="332577.0"/>
    <s v="43690.0"/>
    <x v="1"/>
  </r>
  <r>
    <n v="7"/>
    <s v="Scope 2 Energy indirect total GHGs emissions"/>
    <x v="64"/>
    <x v="27"/>
    <n v="2018"/>
    <s v="1.6"/>
    <s v="None"/>
    <x v="1"/>
  </r>
  <r>
    <n v="7"/>
    <s v="Scope 2 Energy indirect total GHGs emissions"/>
    <x v="64"/>
    <x v="27"/>
    <n v="2017"/>
    <s v="1.7"/>
    <s v="None"/>
    <x v="1"/>
  </r>
  <r>
    <n v="7"/>
    <s v="Scope 2 Energy indirect total GHGs emissions"/>
    <x v="64"/>
    <x v="27"/>
    <n v="2016"/>
    <s v="1.9"/>
    <s v="None"/>
    <x v="1"/>
  </r>
  <r>
    <n v="7"/>
    <s v="Scope 2 Energy indirect total GHGs emissions"/>
    <x v="65"/>
    <x v="27"/>
    <n v="2019"/>
    <s v="1.4"/>
    <s v="None"/>
    <x v="1"/>
  </r>
  <r>
    <n v="7"/>
    <s v="Scope 2 Energy indirect total GHGs emissions"/>
    <x v="65"/>
    <x v="27"/>
    <n v="2018"/>
    <s v="1.6"/>
    <s v="None"/>
    <x v="1"/>
  </r>
  <r>
    <n v="7"/>
    <s v="Scope 2 Energy indirect total GHGs emissions"/>
    <x v="65"/>
    <x v="27"/>
    <n v="2017"/>
    <s v="1.7"/>
    <s v="None"/>
    <x v="1"/>
  </r>
  <r>
    <n v="6"/>
    <s v="Scope 1 / Direct total GHGs emissions"/>
    <x v="66"/>
    <x v="27"/>
    <n v="2019"/>
    <s v="68.0"/>
    <s v="None"/>
    <x v="1"/>
  </r>
  <r>
    <n v="7"/>
    <s v="Scope 2 Energy indirect total GHGs emissions"/>
    <x v="66"/>
    <x v="27"/>
    <n v="2020"/>
    <s v="0.9"/>
    <s v="None"/>
    <x v="1"/>
  </r>
  <r>
    <n v="7"/>
    <s v="Scope 2 Energy indirect total GHGs emissions"/>
    <x v="66"/>
    <x v="27"/>
    <n v="2019"/>
    <s v="1.5"/>
    <s v="None"/>
    <x v="1"/>
  </r>
  <r>
    <n v="7"/>
    <s v="Scope 2 Energy indirect total GHGs emissions"/>
    <x v="66"/>
    <x v="27"/>
    <n v="2018"/>
    <s v="1.7"/>
    <s v="None"/>
    <x v="1"/>
  </r>
  <r>
    <n v="6"/>
    <s v="Scope 1 / Direct total GHGs emissions"/>
    <x v="67"/>
    <x v="27"/>
    <n v="2021"/>
    <s v="91.0"/>
    <s v="None"/>
    <x v="1"/>
  </r>
  <r>
    <n v="6"/>
    <s v="Scope 1 / Direct total GHGs emissions"/>
    <x v="67"/>
    <x v="27"/>
    <n v="2023"/>
    <s v="0.42"/>
    <s v="None"/>
    <x v="1"/>
  </r>
  <r>
    <n v="7"/>
    <s v="Scope 2 Energy indirect total GHGs emissions"/>
    <x v="67"/>
    <x v="27"/>
    <n v="2021"/>
    <s v="0.5"/>
    <s v="None"/>
    <x v="1"/>
  </r>
  <r>
    <n v="7"/>
    <s v="Scope 2 Energy indirect total GHGs emissions"/>
    <x v="67"/>
    <x v="27"/>
    <n v="2020"/>
    <s v="0.6"/>
    <s v="None"/>
    <x v="1"/>
  </r>
  <r>
    <n v="7"/>
    <s v="Scope 2 Energy indirect total GHGs emissions"/>
    <x v="67"/>
    <x v="27"/>
    <n v="2019"/>
    <s v="1.3"/>
    <s v="None"/>
    <x v="1"/>
  </r>
  <r>
    <n v="6"/>
    <s v="Scope 1 / Direct total GHGs emissions"/>
    <x v="68"/>
    <x v="27"/>
    <n v="2022"/>
    <s v="0.6"/>
    <s v="4.0"/>
    <x v="1"/>
  </r>
  <r>
    <n v="6"/>
    <s v="Scope 1 / Direct total GHGs emissions"/>
    <x v="68"/>
    <x v="27"/>
    <n v="2021"/>
    <s v="0.6"/>
    <s v="4.0"/>
    <x v="1"/>
  </r>
  <r>
    <n v="6"/>
    <s v="Scope 1 / Direct total GHGs emissions"/>
    <x v="68"/>
    <x v="27"/>
    <n v="2020"/>
    <s v="0.7"/>
    <s v="5.0"/>
    <x v="1"/>
  </r>
  <r>
    <n v="7"/>
    <s v="Scope 2 Energy indirect total GHGs emissions"/>
    <x v="68"/>
    <x v="27"/>
    <n v="2022"/>
    <s v="3.0"/>
    <s v="7.0"/>
    <x v="1"/>
  </r>
  <r>
    <n v="7"/>
    <s v="Scope 2 Energy indirect total GHGs emissions"/>
    <x v="68"/>
    <x v="27"/>
    <n v="2021"/>
    <s v="5.0"/>
    <s v="9.0"/>
    <x v="1"/>
  </r>
  <r>
    <n v="7"/>
    <s v="Scope 2 Energy indirect total GHGs emissions"/>
    <x v="68"/>
    <x v="27"/>
    <n v="2020"/>
    <s v="5.0"/>
    <s v="11.0"/>
    <x v="1"/>
  </r>
  <r>
    <n v="8"/>
    <s v="Scope 3 Upstream Energy indirect total GHGs emissions"/>
    <x v="68"/>
    <x v="27"/>
    <n v="2022"/>
    <s v="2.0"/>
    <s v="2.0"/>
    <x v="0"/>
  </r>
  <r>
    <n v="8"/>
    <s v="Scope 3 Upstream Energy indirect total GHGs emissions"/>
    <x v="68"/>
    <x v="27"/>
    <n v="2021"/>
    <s v="0.5"/>
    <s v="0.5"/>
    <x v="0"/>
  </r>
  <r>
    <n v="8"/>
    <s v="Scope 3 Upstream Energy indirect total GHGs emissions"/>
    <x v="68"/>
    <x v="27"/>
    <n v="2020"/>
    <s v="1.0"/>
    <s v="1.0"/>
    <x v="0"/>
  </r>
  <r>
    <n v="6"/>
    <s v="Scope 1 / Direct total GHGs emissions"/>
    <x v="69"/>
    <x v="28"/>
    <n v="2016"/>
    <s v="78.0"/>
    <s v="None"/>
    <x v="1"/>
  </r>
  <r>
    <n v="7"/>
    <s v="Scope 2 Energy indirect total GHGs emissions"/>
    <x v="69"/>
    <x v="28"/>
    <n v="2018"/>
    <s v="0.0"/>
    <s v="None"/>
    <x v="1"/>
  </r>
  <r>
    <n v="8"/>
    <s v="Scope 3 Upstream Energy indirect total GHGs emissions"/>
    <x v="69"/>
    <x v="28"/>
    <n v="2018"/>
    <s v="1890.0"/>
    <s v="None"/>
    <x v="1"/>
  </r>
  <r>
    <n v="6"/>
    <s v="Scope 1 / Direct total GHGs emissions"/>
    <x v="70"/>
    <x v="28"/>
    <n v="2016"/>
    <s v="1738.0"/>
    <s v="None"/>
    <x v="1"/>
  </r>
  <r>
    <n v="7"/>
    <s v="Scope 2 Energy indirect total GHGs emissions"/>
    <x v="70"/>
    <x v="28"/>
    <n v="2019"/>
    <s v="0.0"/>
    <s v="None"/>
    <x v="1"/>
  </r>
  <r>
    <n v="7"/>
    <s v="Scope 2 Energy indirect total GHGs emissions"/>
    <x v="70"/>
    <x v="28"/>
    <n v="2018"/>
    <s v="0.0"/>
    <s v="None"/>
    <x v="1"/>
  </r>
  <r>
    <n v="8"/>
    <s v="Scope 3 Upstream Energy indirect total GHGs emissions"/>
    <x v="70"/>
    <x v="28"/>
    <n v="2019"/>
    <s v="2599.0"/>
    <s v="None"/>
    <x v="1"/>
  </r>
  <r>
    <n v="8"/>
    <s v="Scope 3 Upstream Energy indirect total GHGs emissions"/>
    <x v="70"/>
    <x v="28"/>
    <n v="2018"/>
    <s v="16.0"/>
    <s v="None"/>
    <x v="1"/>
  </r>
  <r>
    <n v="6"/>
    <s v="Scope 1 / Direct total GHGs emissions"/>
    <x v="71"/>
    <x v="28"/>
    <n v="2016"/>
    <s v="1736.0"/>
    <s v="None"/>
    <x v="1"/>
  </r>
  <r>
    <n v="7"/>
    <s v="Scope 2 Energy indirect total GHGs emissions"/>
    <x v="71"/>
    <x v="28"/>
    <n v="2020"/>
    <s v="3904.0"/>
    <s v="None"/>
    <x v="1"/>
  </r>
  <r>
    <n v="7"/>
    <s v="Scope 2 Energy indirect total GHGs emissions"/>
    <x v="71"/>
    <x v="28"/>
    <n v="2018"/>
    <s v="5509.0"/>
    <s v="None"/>
    <x v="1"/>
  </r>
  <r>
    <n v="7"/>
    <s v="Scope 2 Energy indirect total GHGs emissions"/>
    <x v="71"/>
    <x v="28"/>
    <n v="2019"/>
    <s v="882.0"/>
    <s v="None"/>
    <x v="1"/>
  </r>
  <r>
    <n v="8"/>
    <s v="Scope 3 Upstream Energy indirect total GHGs emissions"/>
    <x v="71"/>
    <x v="28"/>
    <n v="2020"/>
    <s v="1892.0"/>
    <s v="None"/>
    <x v="1"/>
  </r>
  <r>
    <n v="8"/>
    <s v="Scope 3 Upstream Energy indirect total GHGs emissions"/>
    <x v="71"/>
    <x v="28"/>
    <n v="2019"/>
    <s v="499410.0"/>
    <s v="None"/>
    <x v="1"/>
  </r>
  <r>
    <n v="8"/>
    <s v="Scope 3 Upstream Energy indirect total GHGs emissions"/>
    <x v="71"/>
    <x v="28"/>
    <n v="2018"/>
    <s v="11.0"/>
    <s v="None"/>
    <x v="1"/>
  </r>
  <r>
    <n v="6"/>
    <s v="Scope 1 / Direct total GHGs emissions"/>
    <x v="72"/>
    <x v="28"/>
    <n v="2016"/>
    <s v="78.0"/>
    <s v="None"/>
    <x v="1"/>
  </r>
  <r>
    <n v="7"/>
    <s v="Scope 2 Energy indirect total GHGs emissions"/>
    <x v="73"/>
    <x v="29"/>
    <n v="2014"/>
    <s v="10491.0"/>
    <s v="None"/>
    <x v="1"/>
  </r>
  <r>
    <n v="7"/>
    <s v="Scope 2 Energy indirect total GHGs emissions"/>
    <x v="73"/>
    <x v="29"/>
    <n v="2015"/>
    <s v="10743.0"/>
    <s v="None"/>
    <x v="1"/>
  </r>
  <r>
    <n v="7"/>
    <s v="Scope 2 Energy indirect total GHGs emissions"/>
    <x v="73"/>
    <x v="29"/>
    <n v="2016"/>
    <s v="13781.0"/>
    <s v="None"/>
    <x v="1"/>
  </r>
  <r>
    <n v="7"/>
    <s v="Scope 2 Energy indirect total GHGs emissions"/>
    <x v="73"/>
    <x v="29"/>
    <n v="2017"/>
    <s v="15381.0"/>
    <s v="None"/>
    <x v="1"/>
  </r>
  <r>
    <n v="7"/>
    <s v="Scope 2 Energy indirect total GHGs emissions"/>
    <x v="73"/>
    <x v="29"/>
    <n v="2018"/>
    <s v="18000.0"/>
    <s v="None"/>
    <x v="1"/>
  </r>
  <r>
    <n v="6"/>
    <s v="Scope 1 / Direct total GHGs emissions"/>
    <x v="74"/>
    <x v="29"/>
    <n v="2015"/>
    <s v="5458.0"/>
    <s v="5458.0"/>
    <x v="0"/>
  </r>
  <r>
    <n v="6"/>
    <s v="Scope 1 / Direct total GHGs emissions"/>
    <x v="74"/>
    <x v="29"/>
    <n v="2016"/>
    <s v="5272.0"/>
    <s v="5272.0"/>
    <x v="0"/>
  </r>
  <r>
    <n v="6"/>
    <s v="Scope 1 / Direct total GHGs emissions"/>
    <x v="74"/>
    <x v="29"/>
    <n v="2017"/>
    <s v="6781.0"/>
    <s v="6781.0"/>
    <x v="0"/>
  </r>
  <r>
    <n v="7"/>
    <s v="Scope 2 Energy indirect total GHGs emissions"/>
    <x v="75"/>
    <x v="29"/>
    <n v="2016"/>
    <s v="8509.0"/>
    <s v="8509.0"/>
    <x v="0"/>
  </r>
  <r>
    <n v="7"/>
    <s v="Scope 2 Energy indirect total GHGs emissions"/>
    <x v="75"/>
    <x v="29"/>
    <n v="2017"/>
    <s v="8600.0"/>
    <s v="8600.0"/>
    <x v="0"/>
  </r>
  <r>
    <n v="7"/>
    <s v="Scope 2 Energy indirect total GHGs emissions"/>
    <x v="75"/>
    <x v="29"/>
    <n v="2018"/>
    <s v="10540.0"/>
    <s v="10540.0"/>
    <x v="0"/>
  </r>
  <r>
    <n v="7"/>
    <s v="Scope 2 Energy indirect total GHGs emissions"/>
    <x v="75"/>
    <x v="29"/>
    <n v="2019"/>
    <s v="10786.0"/>
    <s v="10786.0"/>
    <x v="0"/>
  </r>
  <r>
    <n v="8"/>
    <s v="Scope 3 Upstream Energy indirect total GHGs emissions"/>
    <x v="75"/>
    <x v="29"/>
    <n v="2020"/>
    <s v="8.0"/>
    <s v="None"/>
    <x v="1"/>
  </r>
  <r>
    <n v="6"/>
    <s v="Scope 1 / Direct total GHGs emissions"/>
    <x v="76"/>
    <x v="29"/>
    <n v="2017"/>
    <s v="6781.0"/>
    <s v="6781.0"/>
    <x v="0"/>
  </r>
  <r>
    <n v="6"/>
    <s v="Scope 1 / Direct total GHGs emissions"/>
    <x v="76"/>
    <x v="29"/>
    <n v="2018"/>
    <s v="6714.0"/>
    <s v="6714.0"/>
    <x v="0"/>
  </r>
  <r>
    <n v="6"/>
    <s v="Scope 1 / Direct total GHGs emissions"/>
    <x v="76"/>
    <x v="29"/>
    <n v="2019"/>
    <s v="6779.0"/>
    <s v="6779.0"/>
    <x v="0"/>
  </r>
  <r>
    <n v="7"/>
    <s v="Scope 2 Energy indirect total GHGs emissions"/>
    <x v="76"/>
    <x v="29"/>
    <n v="2021"/>
    <s v="2021.0"/>
    <s v="9904.0"/>
    <x v="1"/>
  </r>
  <r>
    <n v="6"/>
    <s v="Scope 1 / Direct total GHGs emissions"/>
    <x v="77"/>
    <x v="29"/>
    <n v="2018"/>
    <s v="6714.0"/>
    <s v="6714.0"/>
    <x v="0"/>
  </r>
  <r>
    <n v="6"/>
    <s v="Scope 1 / Direct total GHGs emissions"/>
    <x v="77"/>
    <x v="29"/>
    <n v="2019"/>
    <s v="6779.0"/>
    <s v="6779.0"/>
    <x v="0"/>
  </r>
  <r>
    <n v="6"/>
    <s v="Scope 1 / Direct total GHGs emissions"/>
    <x v="77"/>
    <x v="29"/>
    <n v="2021"/>
    <s v="6548.0"/>
    <s v="6548.0"/>
    <x v="0"/>
  </r>
  <r>
    <n v="6"/>
    <s v="Scope 1 / Direct total GHGs emissions"/>
    <x v="77"/>
    <x v="29"/>
    <n v="2022"/>
    <s v="667.0"/>
    <s v="667.0"/>
    <x v="0"/>
  </r>
  <r>
    <n v="7"/>
    <s v="Scope 2 Energy indirect total GHGs emissions"/>
    <x v="77"/>
    <x v="29"/>
    <n v="2022"/>
    <s v="7675.0"/>
    <s v="11496.0"/>
    <x v="1"/>
  </r>
  <r>
    <n v="6"/>
    <s v="Scope 1 / Direct total GHGs emissions"/>
    <x v="78"/>
    <x v="30"/>
    <n v="2018"/>
    <s v="5944.0"/>
    <s v="5944.0"/>
    <x v="0"/>
  </r>
  <r>
    <n v="6"/>
    <s v="Scope 1 / Direct total GHGs emissions"/>
    <x v="78"/>
    <x v="30"/>
    <n v="2017"/>
    <s v="6270.0"/>
    <s v="6270.0"/>
    <x v="0"/>
  </r>
  <r>
    <n v="7"/>
    <s v="Scope 2 Energy indirect total GHGs emissions"/>
    <x v="78"/>
    <x v="30"/>
    <n v="2018"/>
    <s v="27795.0"/>
    <s v="26283.0"/>
    <x v="1"/>
  </r>
  <r>
    <n v="7"/>
    <s v="Scope 2 Energy indirect total GHGs emissions"/>
    <x v="78"/>
    <x v="30"/>
    <n v="2017"/>
    <s v="26203.0"/>
    <s v="26442.0"/>
    <x v="1"/>
  </r>
  <r>
    <n v="8"/>
    <s v="Scope 3 Upstream Energy indirect total GHGs emissions"/>
    <x v="78"/>
    <x v="30"/>
    <n v="2018"/>
    <s v="21406.0"/>
    <s v="21406.0"/>
    <x v="0"/>
  </r>
  <r>
    <n v="8"/>
    <s v="Scope 3 Upstream Energy indirect total GHGs emissions"/>
    <x v="78"/>
    <x v="30"/>
    <n v="2017"/>
    <s v="21226.0"/>
    <s v="21226.0"/>
    <x v="0"/>
  </r>
  <r>
    <n v="6"/>
    <s v="Scope 1 / Direct total GHGs emissions"/>
    <x v="79"/>
    <x v="30"/>
    <n v="2016"/>
    <s v="121124129.0"/>
    <s v="None"/>
    <x v="1"/>
  </r>
  <r>
    <n v="7"/>
    <s v="Scope 2 Energy indirect total GHGs emissions"/>
    <x v="79"/>
    <x v="30"/>
    <n v="2019"/>
    <s v="38976.0"/>
    <s v="49708.0"/>
    <x v="1"/>
  </r>
  <r>
    <n v="6"/>
    <s v="Scope 1 / Direct total GHGs emissions"/>
    <x v="80"/>
    <x v="30"/>
    <n v="2020"/>
    <s v="134638.0"/>
    <s v="6221.0"/>
    <x v="1"/>
  </r>
  <r>
    <n v="7"/>
    <s v="Scope 2 Energy indirect total GHGs emissions"/>
    <x v="80"/>
    <x v="30"/>
    <n v="2020"/>
    <s v="297.0"/>
    <s v="46427.0"/>
    <x v="1"/>
  </r>
  <r>
    <n v="6"/>
    <s v="Scope 1 / Direct total GHGs emissions"/>
    <x v="81"/>
    <x v="30"/>
    <n v="2021"/>
    <s v="4827.0"/>
    <s v="4827.0"/>
    <x v="0"/>
  </r>
  <r>
    <n v="6"/>
    <s v="Scope 1 / Direct total GHGs emissions"/>
    <x v="81"/>
    <x v="30"/>
    <n v="2020"/>
    <s v="6444.0"/>
    <s v="6444.0"/>
    <x v="0"/>
  </r>
  <r>
    <n v="7"/>
    <s v="Scope 2 Energy indirect total GHGs emissions"/>
    <x v="81"/>
    <x v="30"/>
    <n v="2021"/>
    <s v="46212.0"/>
    <s v="41064.0"/>
    <x v="1"/>
  </r>
  <r>
    <n v="7"/>
    <s v="Scope 2 Energy indirect total GHGs emissions"/>
    <x v="81"/>
    <x v="30"/>
    <n v="2020"/>
    <s v="50782.0"/>
    <s v="46445.0"/>
    <x v="1"/>
  </r>
  <r>
    <n v="8"/>
    <s v="Scope 3 Upstream Energy indirect total GHGs emissions"/>
    <x v="81"/>
    <x v="30"/>
    <n v="2021"/>
    <s v="30925.0"/>
    <s v="30925.0"/>
    <x v="0"/>
  </r>
  <r>
    <n v="8"/>
    <s v="Scope 3 Upstream Energy indirect total GHGs emissions"/>
    <x v="81"/>
    <x v="30"/>
    <n v="2020"/>
    <s v="34244.0"/>
    <s v="34244.0"/>
    <x v="0"/>
  </r>
  <r>
    <n v="6"/>
    <s v="Scope 1 / Direct total GHGs emissions"/>
    <x v="82"/>
    <x v="30"/>
    <n v="2022"/>
    <s v="6060.0"/>
    <s v="6060.0"/>
    <x v="0"/>
  </r>
  <r>
    <n v="6"/>
    <s v="Scope 1 / Direct total GHGs emissions"/>
    <x v="82"/>
    <x v="30"/>
    <n v="2021"/>
    <s v="4827.0"/>
    <s v="4827.0"/>
    <x v="0"/>
  </r>
  <r>
    <n v="7"/>
    <s v="Scope 2 Energy indirect total GHGs emissions"/>
    <x v="82"/>
    <x v="30"/>
    <n v="2022"/>
    <s v="40212.0"/>
    <s v="35111.0"/>
    <x v="1"/>
  </r>
  <r>
    <n v="7"/>
    <s v="Scope 2 Energy indirect total GHGs emissions"/>
    <x v="82"/>
    <x v="30"/>
    <n v="2021"/>
    <s v="46626.0"/>
    <s v="41064.0"/>
    <x v="1"/>
  </r>
  <r>
    <n v="8"/>
    <s v="Scope 3 Upstream Energy indirect total GHGs emissions"/>
    <x v="82"/>
    <x v="30"/>
    <n v="2022"/>
    <s v="29656.0"/>
    <s v="29656.0"/>
    <x v="0"/>
  </r>
  <r>
    <n v="8"/>
    <s v="Scope 3 Upstream Energy indirect total GHGs emissions"/>
    <x v="82"/>
    <x v="30"/>
    <n v="2021"/>
    <s v="30925.0"/>
    <s v="30925.0"/>
    <x v="0"/>
  </r>
  <r>
    <n v="6"/>
    <s v="Scope 1 / Direct total GHGs emissions"/>
    <x v="83"/>
    <x v="31"/>
    <n v="2021"/>
    <s v="522.0"/>
    <s v="None"/>
    <x v="1"/>
  </r>
  <r>
    <n v="6"/>
    <s v="Scope 1 / Direct total GHGs emissions"/>
    <x v="83"/>
    <x v="31"/>
    <n v="2022"/>
    <s v="625.0"/>
    <s v="None"/>
    <x v="1"/>
  </r>
  <r>
    <n v="7"/>
    <s v="Scope 2 Energy indirect total GHGs emissions"/>
    <x v="83"/>
    <x v="31"/>
    <n v="2022"/>
    <s v="0"/>
    <s v="None"/>
    <x v="1"/>
  </r>
  <r>
    <n v="7"/>
    <s v="Scope 2 Energy indirect total GHGs emissions"/>
    <x v="83"/>
    <x v="31"/>
    <n v="2021"/>
    <s v="0"/>
    <s v="None"/>
    <x v="1"/>
  </r>
  <r>
    <n v="7"/>
    <s v="Scope 2 Energy indirect total GHGs emissions"/>
    <x v="83"/>
    <x v="31"/>
    <n v="2020"/>
    <s v="0"/>
    <s v="None"/>
    <x v="1"/>
  </r>
  <r>
    <n v="8"/>
    <s v="Scope 3 Upstream Energy indirect total GHGs emissions"/>
    <x v="83"/>
    <x v="31"/>
    <n v="2022"/>
    <s v="0.0"/>
    <s v="None"/>
    <x v="1"/>
  </r>
  <r>
    <n v="8"/>
    <s v="Scope 3 Upstream Energy indirect total GHGs emissions"/>
    <x v="83"/>
    <x v="31"/>
    <n v="2021"/>
    <s v="446.6"/>
    <s v="None"/>
    <x v="1"/>
  </r>
  <r>
    <n v="8"/>
    <s v="Scope 3 Upstream Energy indirect total GHGs emissions"/>
    <x v="83"/>
    <x v="31"/>
    <n v="2020"/>
    <s v="433.1"/>
    <s v="None"/>
    <x v="1"/>
  </r>
  <r>
    <n v="6"/>
    <s v="Scope 1 / Direct total GHGs emissions"/>
    <x v="84"/>
    <x v="32"/>
    <n v="2018"/>
    <s v="198.0"/>
    <s v="1017.0"/>
    <x v="1"/>
  </r>
  <r>
    <n v="7"/>
    <s v="Scope 2 Energy indirect total GHGs emissions"/>
    <x v="84"/>
    <x v="32"/>
    <n v="2018"/>
    <s v="6014.0"/>
    <s v="6014.0"/>
    <x v="0"/>
  </r>
  <r>
    <n v="7"/>
    <s v="Scope 2 Energy indirect total GHGs emissions"/>
    <x v="84"/>
    <x v="32"/>
    <n v="2017"/>
    <s v="7771.0"/>
    <s v="7771.0"/>
    <x v="0"/>
  </r>
  <r>
    <n v="7"/>
    <s v="Scope 2 Energy indirect total GHGs emissions"/>
    <x v="84"/>
    <x v="32"/>
    <n v="2016"/>
    <s v="16583.0"/>
    <s v="16583.0"/>
    <x v="0"/>
  </r>
  <r>
    <n v="8"/>
    <s v="Scope 3 Upstream Energy indirect total GHGs emissions"/>
    <x v="84"/>
    <x v="32"/>
    <n v="2018"/>
    <s v="19952.0"/>
    <s v="19952.0"/>
    <x v="0"/>
  </r>
  <r>
    <n v="8"/>
    <s v="Scope 3 Upstream Energy indirect total GHGs emissions"/>
    <x v="84"/>
    <x v="32"/>
    <n v="2017"/>
    <s v="20791.0"/>
    <s v="20791.0"/>
    <x v="0"/>
  </r>
  <r>
    <n v="8"/>
    <s v="Scope 3 Upstream Energy indirect total GHGs emissions"/>
    <x v="84"/>
    <x v="32"/>
    <n v="2016"/>
    <s v="19893.0"/>
    <s v="19893.0"/>
    <x v="0"/>
  </r>
  <r>
    <n v="6"/>
    <s v="Scope 1 / Direct total GHGs emissions"/>
    <x v="85"/>
    <x v="32"/>
    <n v="2016"/>
    <s v="204.0"/>
    <s v="None"/>
    <x v="1"/>
  </r>
  <r>
    <n v="7"/>
    <s v="Scope 2 Energy indirect total GHGs emissions"/>
    <x v="85"/>
    <x v="32"/>
    <n v="2019"/>
    <s v="6067.0"/>
    <s v="6067.0"/>
    <x v="0"/>
  </r>
  <r>
    <n v="7"/>
    <s v="Scope 2 Energy indirect total GHGs emissions"/>
    <x v="85"/>
    <x v="32"/>
    <n v="2018"/>
    <s v="6014.0"/>
    <s v="6014.0"/>
    <x v="0"/>
  </r>
  <r>
    <n v="7"/>
    <s v="Scope 2 Energy indirect total GHGs emissions"/>
    <x v="85"/>
    <x v="32"/>
    <n v="2017"/>
    <s v="7771.0"/>
    <s v="7771.0"/>
    <x v="0"/>
  </r>
  <r>
    <n v="8"/>
    <s v="Scope 3 Upstream Energy indirect total GHGs emissions"/>
    <x v="85"/>
    <x v="32"/>
    <n v="2019"/>
    <s v="17927.0"/>
    <s v="17927.0"/>
    <x v="0"/>
  </r>
  <r>
    <n v="8"/>
    <s v="Scope 3 Upstream Energy indirect total GHGs emissions"/>
    <x v="85"/>
    <x v="32"/>
    <n v="2018"/>
    <s v="19952.0"/>
    <s v="19952.0"/>
    <x v="0"/>
  </r>
  <r>
    <n v="8"/>
    <s v="Scope 3 Upstream Energy indirect total GHGs emissions"/>
    <x v="85"/>
    <x v="32"/>
    <n v="2017"/>
    <s v="20791.0"/>
    <s v="20791.0"/>
    <x v="0"/>
  </r>
  <r>
    <n v="6"/>
    <s v="Scope 1 / Direct total GHGs emissions"/>
    <x v="86"/>
    <x v="32"/>
    <n v="2016"/>
    <s v="220.0"/>
    <s v="None"/>
    <x v="1"/>
  </r>
  <r>
    <n v="7"/>
    <s v="Scope 2 Energy indirect total GHGs emissions"/>
    <x v="86"/>
    <x v="32"/>
    <n v="2020"/>
    <s v="5331.0"/>
    <s v="5331.0"/>
    <x v="0"/>
  </r>
  <r>
    <n v="7"/>
    <s v="Scope 2 Energy indirect total GHGs emissions"/>
    <x v="86"/>
    <x v="32"/>
    <n v="2019"/>
    <s v="6067.0"/>
    <s v="6067.0"/>
    <x v="0"/>
  </r>
  <r>
    <n v="7"/>
    <s v="Scope 2 Energy indirect total GHGs emissions"/>
    <x v="86"/>
    <x v="32"/>
    <n v="2018"/>
    <s v="6014.0"/>
    <s v="6014.0"/>
    <x v="0"/>
  </r>
  <r>
    <n v="8"/>
    <s v="Scope 3 Upstream Energy indirect total GHGs emissions"/>
    <x v="86"/>
    <x v="32"/>
    <n v="2020"/>
    <s v="5683.0"/>
    <s v="5683.0"/>
    <x v="0"/>
  </r>
  <r>
    <n v="8"/>
    <s v="Scope 3 Upstream Energy indirect total GHGs emissions"/>
    <x v="86"/>
    <x v="32"/>
    <n v="2019"/>
    <s v="17927.0"/>
    <s v="17927.0"/>
    <x v="0"/>
  </r>
  <r>
    <n v="8"/>
    <s v="Scope 3 Upstream Energy indirect total GHGs emissions"/>
    <x v="86"/>
    <x v="32"/>
    <n v="2018"/>
    <s v="19952.0"/>
    <s v="19952.0"/>
    <x v="0"/>
  </r>
  <r>
    <n v="6"/>
    <s v="Scope 1 / Direct total GHGs emissions"/>
    <x v="87"/>
    <x v="32"/>
    <n v="2021"/>
    <s v="1.7"/>
    <s v="466.0"/>
    <x v="1"/>
  </r>
  <r>
    <n v="6"/>
    <s v="Scope 1 / Direct total GHGs emissions"/>
    <x v="87"/>
    <x v="32"/>
    <n v="2020"/>
    <s v="2.4"/>
    <s v="632.0"/>
    <x v="1"/>
  </r>
  <r>
    <n v="6"/>
    <s v="Scope 1 / Direct total GHGs emissions"/>
    <x v="87"/>
    <x v="32"/>
    <n v="2019"/>
    <s v="3.5"/>
    <s v="1020.0"/>
    <x v="1"/>
  </r>
  <r>
    <n v="7"/>
    <s v="Scope 2 Energy indirect total GHGs emissions"/>
    <x v="87"/>
    <x v="32"/>
    <n v="2021"/>
    <s v="4787.0"/>
    <s v="4787.0"/>
    <x v="0"/>
  </r>
  <r>
    <n v="7"/>
    <s v="Scope 2 Energy indirect total GHGs emissions"/>
    <x v="87"/>
    <x v="32"/>
    <n v="2020"/>
    <s v="5331.0"/>
    <s v="5331.0"/>
    <x v="0"/>
  </r>
  <r>
    <n v="7"/>
    <s v="Scope 2 Energy indirect total GHGs emissions"/>
    <x v="87"/>
    <x v="32"/>
    <n v="2019"/>
    <s v="6067.0"/>
    <s v="6067.0"/>
    <x v="0"/>
  </r>
  <r>
    <n v="8"/>
    <s v="Scope 3 Upstream Energy indirect total GHGs emissions"/>
    <x v="87"/>
    <x v="32"/>
    <n v="2021"/>
    <s v="3948.0"/>
    <s v="3948.0"/>
    <x v="0"/>
  </r>
  <r>
    <n v="8"/>
    <s v="Scope 3 Upstream Energy indirect total GHGs emissions"/>
    <x v="87"/>
    <x v="32"/>
    <n v="2020"/>
    <s v="5683.0"/>
    <s v="5683.0"/>
    <x v="0"/>
  </r>
  <r>
    <n v="8"/>
    <s v="Scope 3 Upstream Energy indirect total GHGs emissions"/>
    <x v="87"/>
    <x v="32"/>
    <n v="2019"/>
    <s v="17927.0"/>
    <s v="17927.0"/>
    <x v="0"/>
  </r>
  <r>
    <n v="6"/>
    <s v="Scope 1 / Direct total GHGs emissions"/>
    <x v="88"/>
    <x v="32"/>
    <n v="2022"/>
    <s v="622.0"/>
    <s v="622.0"/>
    <x v="0"/>
  </r>
  <r>
    <n v="6"/>
    <s v="Scope 1 / Direct total GHGs emissions"/>
    <x v="88"/>
    <x v="32"/>
    <n v="2021"/>
    <s v="466.0"/>
    <s v="466.0"/>
    <x v="0"/>
  </r>
  <r>
    <n v="6"/>
    <s v="Scope 1 / Direct total GHGs emissions"/>
    <x v="88"/>
    <x v="32"/>
    <n v="2020"/>
    <s v="632.0"/>
    <s v="632.0"/>
    <x v="0"/>
  </r>
  <r>
    <n v="7"/>
    <s v="Scope 2 Energy indirect total GHGs emissions"/>
    <x v="88"/>
    <x v="32"/>
    <n v="2022"/>
    <s v="5065.0"/>
    <s v="5065.0"/>
    <x v="0"/>
  </r>
  <r>
    <n v="7"/>
    <s v="Scope 2 Energy indirect total GHGs emissions"/>
    <x v="88"/>
    <x v="32"/>
    <n v="2021"/>
    <s v="4787.0"/>
    <s v="4787.0"/>
    <x v="0"/>
  </r>
  <r>
    <n v="7"/>
    <s v="Scope 2 Energy indirect total GHGs emissions"/>
    <x v="88"/>
    <x v="32"/>
    <n v="2020"/>
    <s v="5331.0"/>
    <s v="5331.0"/>
    <x v="0"/>
  </r>
  <r>
    <n v="8"/>
    <s v="Scope 3 Upstream Energy indirect total GHGs emissions"/>
    <x v="88"/>
    <x v="32"/>
    <n v="2022"/>
    <s v="8872.0"/>
    <s v="8872.0"/>
    <x v="0"/>
  </r>
  <r>
    <n v="8"/>
    <s v="Scope 3 Upstream Energy indirect total GHGs emissions"/>
    <x v="88"/>
    <x v="32"/>
    <n v="2021"/>
    <s v="3948.0"/>
    <s v="3948.0"/>
    <x v="0"/>
  </r>
  <r>
    <n v="8"/>
    <s v="Scope 3 Upstream Energy indirect total GHGs emissions"/>
    <x v="88"/>
    <x v="32"/>
    <n v="2020"/>
    <s v="5683.0"/>
    <s v="5683.0"/>
    <x v="0"/>
  </r>
  <r>
    <n v="6"/>
    <s v="Scope 1 / Direct total GHGs emissions"/>
    <x v="89"/>
    <x v="33"/>
    <n v="2012"/>
    <s v="18.3"/>
    <s v="None"/>
    <x v="1"/>
  </r>
  <r>
    <n v="6"/>
    <s v="Scope 1 / Direct total GHGs emissions"/>
    <x v="90"/>
    <x v="33"/>
    <n v="2020"/>
    <s v="796.0"/>
    <s v="796.0"/>
    <x v="0"/>
  </r>
  <r>
    <n v="6"/>
    <s v="Scope 1 / Direct total GHGs emissions"/>
    <x v="90"/>
    <x v="33"/>
    <n v="2010"/>
    <s v="17.0"/>
    <s v="None"/>
    <x v="1"/>
  </r>
  <r>
    <n v="6"/>
    <s v="Scope 1 / Direct total GHGs emissions"/>
    <x v="90"/>
    <x v="33"/>
    <n v="2015"/>
    <s v="16.0"/>
    <s v="None"/>
    <x v="1"/>
  </r>
  <r>
    <n v="7"/>
    <s v="Scope 2 Energy indirect total GHGs emissions"/>
    <x v="90"/>
    <x v="33"/>
    <n v="2020"/>
    <s v="20661.0"/>
    <s v="20661.0"/>
    <x v="0"/>
  </r>
  <r>
    <n v="8"/>
    <s v="Scope 3 Upstream Energy indirect total GHGs emissions"/>
    <x v="90"/>
    <x v="33"/>
    <n v="2020"/>
    <s v="2377.0"/>
    <s v="2377.0"/>
    <x v="0"/>
  </r>
  <r>
    <n v="6"/>
    <s v="Scope 1 / Direct total GHGs emissions"/>
    <x v="91"/>
    <x v="33"/>
    <n v="2015"/>
    <s v="928.0"/>
    <s v="928.0"/>
    <x v="0"/>
  </r>
  <r>
    <n v="6"/>
    <s v="Scope 1 / Direct total GHGs emissions"/>
    <x v="91"/>
    <x v="33"/>
    <n v="2016"/>
    <s v="1050.0"/>
    <s v="1050.0"/>
    <x v="0"/>
  </r>
  <r>
    <n v="6"/>
    <s v="Scope 1 / Direct total GHGs emissions"/>
    <x v="91"/>
    <x v="33"/>
    <n v="2017"/>
    <s v="1259.0"/>
    <s v="1259.0"/>
    <x v="0"/>
  </r>
  <r>
    <n v="6"/>
    <s v="Scope 1 / Direct total GHGs emissions"/>
    <x v="91"/>
    <x v="33"/>
    <n v="2018"/>
    <s v="2162.0"/>
    <s v="2162.0"/>
    <x v="0"/>
  </r>
  <r>
    <n v="6"/>
    <s v="Scope 1 / Direct total GHGs emissions"/>
    <x v="91"/>
    <x v="33"/>
    <n v="2019"/>
    <s v="1424.0"/>
    <s v="1424.0"/>
    <x v="0"/>
  </r>
  <r>
    <n v="6"/>
    <s v="Scope 1 / Direct total GHGs emissions"/>
    <x v="91"/>
    <x v="33"/>
    <n v="2020"/>
    <s v="796.0"/>
    <s v="796.0"/>
    <x v="0"/>
  </r>
  <r>
    <n v="6"/>
    <s v="Scope 1 / Direct total GHGs emissions"/>
    <x v="91"/>
    <x v="33"/>
    <n v="2021"/>
    <s v="877.0"/>
    <s v="877.0"/>
    <x v="0"/>
  </r>
  <r>
    <n v="7"/>
    <s v="Scope 2 Energy indirect total GHGs emissions"/>
    <x v="91"/>
    <x v="33"/>
    <n v="2015"/>
    <s v="36650.0"/>
    <s v="36650.0"/>
    <x v="0"/>
  </r>
  <r>
    <n v="7"/>
    <s v="Scope 2 Energy indirect total GHGs emissions"/>
    <x v="91"/>
    <x v="33"/>
    <n v="2016"/>
    <s v="34065.0"/>
    <s v="34065.0"/>
    <x v="0"/>
  </r>
  <r>
    <n v="7"/>
    <s v="Scope 2 Energy indirect total GHGs emissions"/>
    <x v="91"/>
    <x v="33"/>
    <n v="2017"/>
    <s v="28877.0"/>
    <s v="28877.0"/>
    <x v="0"/>
  </r>
  <r>
    <n v="7"/>
    <s v="Scope 2 Energy indirect total GHGs emissions"/>
    <x v="91"/>
    <x v="33"/>
    <n v="2018"/>
    <s v="28607.0"/>
    <s v="28607.0"/>
    <x v="0"/>
  </r>
  <r>
    <n v="7"/>
    <s v="Scope 2 Energy indirect total GHGs emissions"/>
    <x v="91"/>
    <x v="33"/>
    <n v="2019"/>
    <s v="24791.0"/>
    <s v="24791.0"/>
    <x v="0"/>
  </r>
  <r>
    <n v="7"/>
    <s v="Scope 2 Energy indirect total GHGs emissions"/>
    <x v="91"/>
    <x v="33"/>
    <n v="2020"/>
    <s v="20661.0"/>
    <s v="20661.0"/>
    <x v="0"/>
  </r>
  <r>
    <n v="7"/>
    <s v="Scope 2 Energy indirect total GHGs emissions"/>
    <x v="91"/>
    <x v="33"/>
    <n v="2021"/>
    <s v="18887.0"/>
    <s v="18887.0"/>
    <x v="0"/>
  </r>
  <r>
    <n v="8"/>
    <s v="Scope 3 Upstream Energy indirect total GHGs emissions"/>
    <x v="91"/>
    <x v="33"/>
    <n v="2015"/>
    <s v="5941.0"/>
    <s v="5941.0"/>
    <x v="0"/>
  </r>
  <r>
    <n v="8"/>
    <s v="Scope 3 Upstream Energy indirect total GHGs emissions"/>
    <x v="91"/>
    <x v="33"/>
    <n v="2016"/>
    <s v="6410.0"/>
    <s v="6410.0"/>
    <x v="0"/>
  </r>
  <r>
    <n v="8"/>
    <s v="Scope 3 Upstream Energy indirect total GHGs emissions"/>
    <x v="91"/>
    <x v="33"/>
    <n v="2017"/>
    <s v="6699.0"/>
    <s v="6699.0"/>
    <x v="0"/>
  </r>
  <r>
    <n v="8"/>
    <s v="Scope 3 Upstream Energy indirect total GHGs emissions"/>
    <x v="91"/>
    <x v="33"/>
    <n v="2018"/>
    <s v="8357.0"/>
    <s v="8357.0"/>
    <x v="0"/>
  </r>
  <r>
    <n v="8"/>
    <s v="Scope 3 Upstream Energy indirect total GHGs emissions"/>
    <x v="91"/>
    <x v="33"/>
    <n v="2019"/>
    <s v="10204.0"/>
    <s v="10204.0"/>
    <x v="0"/>
  </r>
  <r>
    <n v="8"/>
    <s v="Scope 3 Upstream Energy indirect total GHGs emissions"/>
    <x v="91"/>
    <x v="33"/>
    <n v="2020"/>
    <s v="2377.0"/>
    <s v="2377.0"/>
    <x v="0"/>
  </r>
  <r>
    <n v="8"/>
    <s v="Scope 3 Upstream Energy indirect total GHGs emissions"/>
    <x v="91"/>
    <x v="33"/>
    <n v="2021"/>
    <s v="468.0"/>
    <s v="468.0"/>
    <x v="0"/>
  </r>
  <r>
    <n v="6"/>
    <s v="Scope 1 / Direct total GHGs emissions"/>
    <x v="92"/>
    <x v="33"/>
    <n v="2016"/>
    <s v="1050.0"/>
    <s v="1050.0"/>
    <x v="0"/>
  </r>
  <r>
    <n v="6"/>
    <s v="Scope 1 / Direct total GHGs emissions"/>
    <x v="92"/>
    <x v="33"/>
    <n v="2017"/>
    <s v="1259.0"/>
    <s v="1259.0"/>
    <x v="0"/>
  </r>
  <r>
    <n v="6"/>
    <s v="Scope 1 / Direct total GHGs emissions"/>
    <x v="92"/>
    <x v="33"/>
    <n v="2018"/>
    <s v="2162.0"/>
    <s v="2162.0"/>
    <x v="0"/>
  </r>
  <r>
    <n v="6"/>
    <s v="Scope 1 / Direct total GHGs emissions"/>
    <x v="92"/>
    <x v="33"/>
    <n v="2019"/>
    <s v="1424.0"/>
    <s v="1424.0"/>
    <x v="0"/>
  </r>
  <r>
    <n v="6"/>
    <s v="Scope 1 / Direct total GHGs emissions"/>
    <x v="92"/>
    <x v="33"/>
    <n v="2020"/>
    <s v="796.0"/>
    <s v="796.0"/>
    <x v="0"/>
  </r>
  <r>
    <n v="6"/>
    <s v="Scope 1 / Direct total GHGs emissions"/>
    <x v="92"/>
    <x v="33"/>
    <n v="2021"/>
    <s v="877.0"/>
    <s v="877.0"/>
    <x v="0"/>
  </r>
  <r>
    <n v="6"/>
    <s v="Scope 1 / Direct total GHGs emissions"/>
    <x v="92"/>
    <x v="33"/>
    <n v="2022"/>
    <s v="941.0"/>
    <s v="941.0"/>
    <x v="0"/>
  </r>
  <r>
    <n v="7"/>
    <s v="Scope 2 Energy indirect total GHGs emissions"/>
    <x v="92"/>
    <x v="33"/>
    <n v="2016"/>
    <s v="34065.0"/>
    <s v="34065.0"/>
    <x v="0"/>
  </r>
  <r>
    <n v="7"/>
    <s v="Scope 2 Energy indirect total GHGs emissions"/>
    <x v="92"/>
    <x v="33"/>
    <n v="2017"/>
    <s v="28877.0"/>
    <s v="28877.0"/>
    <x v="0"/>
  </r>
  <r>
    <n v="7"/>
    <s v="Scope 2 Energy indirect total GHGs emissions"/>
    <x v="92"/>
    <x v="33"/>
    <n v="2018"/>
    <s v="28607.0"/>
    <s v="28607.0"/>
    <x v="0"/>
  </r>
  <r>
    <n v="7"/>
    <s v="Scope 2 Energy indirect total GHGs emissions"/>
    <x v="92"/>
    <x v="33"/>
    <n v="2019"/>
    <s v="24791.0"/>
    <s v="24791.0"/>
    <x v="0"/>
  </r>
  <r>
    <n v="7"/>
    <s v="Scope 2 Energy indirect total GHGs emissions"/>
    <x v="92"/>
    <x v="33"/>
    <n v="2020"/>
    <s v="20661.0"/>
    <s v="20661.0"/>
    <x v="0"/>
  </r>
  <r>
    <n v="7"/>
    <s v="Scope 2 Energy indirect total GHGs emissions"/>
    <x v="92"/>
    <x v="33"/>
    <n v="2021"/>
    <s v="18887.0"/>
    <s v="18887.0"/>
    <x v="0"/>
  </r>
  <r>
    <n v="7"/>
    <s v="Scope 2 Energy indirect total GHGs emissions"/>
    <x v="92"/>
    <x v="33"/>
    <n v="2022"/>
    <s v="19210.0"/>
    <s v="19210.0"/>
    <x v="0"/>
  </r>
  <r>
    <n v="8"/>
    <s v="Scope 3 Upstream Energy indirect total GHGs emissions"/>
    <x v="92"/>
    <x v="33"/>
    <n v="2022"/>
    <s v="14826.0"/>
    <s v="14826.0"/>
    <x v="0"/>
  </r>
  <r>
    <n v="6"/>
    <s v="Scope 1 / Direct total GHGs emissions"/>
    <x v="6"/>
    <x v="4"/>
    <n v="2021"/>
    <s v="None"/>
    <s v="10630.0"/>
    <x v="2"/>
  </r>
  <r>
    <n v="7"/>
    <s v="Scope 2 Energy indirect total GHGs emissions"/>
    <x v="6"/>
    <x v="4"/>
    <n v="2021"/>
    <s v="None"/>
    <s v="13067.0"/>
    <x v="2"/>
  </r>
  <r>
    <n v="8"/>
    <s v="Scope 3 Upstream Energy indirect total GHGs emissions"/>
    <x v="6"/>
    <x v="4"/>
    <n v="2021"/>
    <s v="None"/>
    <s v="4016.0"/>
    <x v="2"/>
  </r>
  <r>
    <n v="6"/>
    <s v="Scope 1 / Direct total GHGs emissions"/>
    <x v="8"/>
    <x v="5"/>
    <n v="2019"/>
    <s v="None"/>
    <s v="37889.0"/>
    <x v="2"/>
  </r>
  <r>
    <n v="8"/>
    <s v="Scope 3 Upstream Energy indirect total GHGs emissions"/>
    <x v="8"/>
    <x v="5"/>
    <n v="2019"/>
    <s v="None"/>
    <s v="90584.0"/>
    <x v="2"/>
  </r>
  <r>
    <n v="7"/>
    <s v="Scope 2 Energy indirect total GHGs emissions"/>
    <x v="9"/>
    <x v="5"/>
    <n v="2021"/>
    <s v="None"/>
    <s v="53492.0"/>
    <x v="2"/>
  </r>
  <r>
    <n v="7"/>
    <s v="Scope 2 Energy indirect total GHGs emissions"/>
    <x v="9"/>
    <x v="5"/>
    <n v="2020"/>
    <s v="None"/>
    <s v="63914.0"/>
    <x v="2"/>
  </r>
  <r>
    <n v="7"/>
    <s v="Scope 2 Energy indirect total GHGs emissions"/>
    <x v="9"/>
    <x v="5"/>
    <n v="2019"/>
    <s v="None"/>
    <s v="88558.0"/>
    <x v="2"/>
  </r>
  <r>
    <n v="8"/>
    <s v="Scope 3 Upstream Energy indirect total GHGs emissions"/>
    <x v="9"/>
    <x v="5"/>
    <n v="2021"/>
    <s v="None"/>
    <s v="108432.0"/>
    <x v="2"/>
  </r>
  <r>
    <n v="8"/>
    <s v="Scope 3 Upstream Energy indirect total GHGs emissions"/>
    <x v="9"/>
    <x v="5"/>
    <n v="2020"/>
    <s v="None"/>
    <s v="128996.0"/>
    <x v="2"/>
  </r>
  <r>
    <n v="8"/>
    <s v="Scope 3 Upstream Energy indirect total GHGs emissions"/>
    <x v="9"/>
    <x v="5"/>
    <n v="2019"/>
    <s v="None"/>
    <s v="238976.0"/>
    <x v="2"/>
  </r>
  <r>
    <n v="6"/>
    <s v="Scope 1 / Direct total GHGs emissions"/>
    <x v="12"/>
    <x v="7"/>
    <n v="2019"/>
    <s v="None"/>
    <s v="12473.0"/>
    <x v="2"/>
  </r>
  <r>
    <n v="6"/>
    <s v="Scope 1 / Direct total GHGs emissions"/>
    <x v="12"/>
    <x v="7"/>
    <n v="2018"/>
    <s v="None"/>
    <s v="13956.0"/>
    <x v="2"/>
  </r>
  <r>
    <n v="6"/>
    <s v="Scope 1 / Direct total GHGs emissions"/>
    <x v="17"/>
    <x v="9"/>
    <n v="2022"/>
    <s v="None"/>
    <s v="21967.0"/>
    <x v="2"/>
  </r>
  <r>
    <n v="6"/>
    <s v="Scope 1 / Direct total GHGs emissions"/>
    <x v="17"/>
    <x v="9"/>
    <n v="2021"/>
    <s v="None"/>
    <s v="25672.0"/>
    <x v="2"/>
  </r>
  <r>
    <n v="8"/>
    <s v="Scope 3 Upstream Energy indirect total GHGs emissions"/>
    <x v="17"/>
    <x v="9"/>
    <n v="2022"/>
    <s v="None"/>
    <s v="81535.0"/>
    <x v="2"/>
  </r>
  <r>
    <n v="8"/>
    <s v="Scope 3 Upstream Energy indirect total GHGs emissions"/>
    <x v="17"/>
    <x v="9"/>
    <n v="2021"/>
    <s v="None"/>
    <s v="35420.0"/>
    <x v="2"/>
  </r>
  <r>
    <n v="6"/>
    <s v="Scope 1 / Direct total GHGs emissions"/>
    <x v="19"/>
    <x v="10"/>
    <n v="2021"/>
    <s v="None"/>
    <s v="4285.0"/>
    <x v="2"/>
  </r>
  <r>
    <n v="6"/>
    <s v="Scope 1 / Direct total GHGs emissions"/>
    <x v="19"/>
    <x v="10"/>
    <n v="2020"/>
    <s v="None"/>
    <s v="5579.0"/>
    <x v="2"/>
  </r>
  <r>
    <n v="6"/>
    <s v="Scope 1 / Direct total GHGs emissions"/>
    <x v="19"/>
    <x v="10"/>
    <n v="2019"/>
    <s v="None"/>
    <s v="4215.0"/>
    <x v="2"/>
  </r>
  <r>
    <n v="8"/>
    <s v="Scope 3 Upstream Energy indirect total GHGs emissions"/>
    <x v="19"/>
    <x v="10"/>
    <n v="2022"/>
    <s v="None"/>
    <s v="3261.0"/>
    <x v="2"/>
  </r>
  <r>
    <n v="8"/>
    <s v="Scope 3 Upstream Energy indirect total GHGs emissions"/>
    <x v="19"/>
    <x v="10"/>
    <n v="2021"/>
    <s v="None"/>
    <s v="557.0"/>
    <x v="2"/>
  </r>
  <r>
    <n v="8"/>
    <s v="Scope 3 Upstream Energy indirect total GHGs emissions"/>
    <x v="19"/>
    <x v="10"/>
    <n v="2020"/>
    <s v="None"/>
    <s v="2203.0"/>
    <x v="2"/>
  </r>
  <r>
    <n v="8"/>
    <s v="Scope 3 Upstream Energy indirect total GHGs emissions"/>
    <x v="24"/>
    <x v="12"/>
    <n v="2020"/>
    <s v="None"/>
    <s v="43372.0"/>
    <x v="2"/>
  </r>
  <r>
    <n v="8"/>
    <s v="Scope 3 Upstream Energy indirect total GHGs emissions"/>
    <x v="24"/>
    <x v="12"/>
    <n v="2019"/>
    <s v="None"/>
    <s v="71794.0"/>
    <x v="2"/>
  </r>
  <r>
    <n v="6"/>
    <s v="Scope 1 / Direct total GHGs emissions"/>
    <x v="26"/>
    <x v="13"/>
    <n v="2021"/>
    <s v="None"/>
    <s v="787.0"/>
    <x v="2"/>
  </r>
  <r>
    <n v="6"/>
    <s v="Scope 1 / Direct total GHGs emissions"/>
    <x v="26"/>
    <x v="13"/>
    <n v="2020"/>
    <s v="None"/>
    <s v="810.0"/>
    <x v="2"/>
  </r>
  <r>
    <n v="6"/>
    <s v="Scope 1 / Direct total GHGs emissions"/>
    <x v="26"/>
    <x v="13"/>
    <n v="2019"/>
    <s v="None"/>
    <s v="790.0"/>
    <x v="2"/>
  </r>
  <r>
    <n v="7"/>
    <s v="Scope 2 Energy indirect total GHGs emissions"/>
    <x v="26"/>
    <x v="13"/>
    <n v="2021"/>
    <s v="None"/>
    <s v="8037.0"/>
    <x v="2"/>
  </r>
  <r>
    <n v="7"/>
    <s v="Scope 2 Energy indirect total GHGs emissions"/>
    <x v="26"/>
    <x v="13"/>
    <n v="2020"/>
    <s v="None"/>
    <s v="15084.0"/>
    <x v="2"/>
  </r>
  <r>
    <n v="7"/>
    <s v="Scope 2 Energy indirect total GHGs emissions"/>
    <x v="26"/>
    <x v="13"/>
    <n v="2019"/>
    <s v="None"/>
    <s v="25417.0"/>
    <x v="2"/>
  </r>
  <r>
    <n v="8"/>
    <s v="Scope 3 Upstream Energy indirect total GHGs emissions"/>
    <x v="26"/>
    <x v="13"/>
    <n v="2021"/>
    <s v="None"/>
    <s v="1161.0"/>
    <x v="2"/>
  </r>
  <r>
    <n v="8"/>
    <s v="Scope 3 Upstream Energy indirect total GHGs emissions"/>
    <x v="26"/>
    <x v="13"/>
    <n v="2020"/>
    <s v="None"/>
    <s v="3942.0"/>
    <x v="2"/>
  </r>
  <r>
    <n v="8"/>
    <s v="Scope 3 Upstream Energy indirect total GHGs emissions"/>
    <x v="26"/>
    <x v="13"/>
    <n v="2019"/>
    <s v="None"/>
    <s v="9960.0"/>
    <x v="2"/>
  </r>
  <r>
    <n v="6"/>
    <s v="Scope 1 / Direct total GHGs emissions"/>
    <x v="27"/>
    <x v="14"/>
    <n v="2017"/>
    <s v="None"/>
    <s v="1844898.0"/>
    <x v="2"/>
  </r>
  <r>
    <n v="6"/>
    <s v="Scope 1 / Direct total GHGs emissions"/>
    <x v="27"/>
    <x v="14"/>
    <n v="2016"/>
    <s v="None"/>
    <s v="1815069.0"/>
    <x v="2"/>
  </r>
  <r>
    <n v="6"/>
    <s v="Scope 1 / Direct total GHGs emissions"/>
    <x v="27"/>
    <x v="14"/>
    <n v="2015"/>
    <s v="None"/>
    <s v="1859778.0"/>
    <x v="2"/>
  </r>
  <r>
    <n v="7"/>
    <s v="Scope 2 Energy indirect total GHGs emissions"/>
    <x v="27"/>
    <x v="14"/>
    <n v="2016"/>
    <s v="None"/>
    <s v="5016864.0"/>
    <x v="2"/>
  </r>
  <r>
    <n v="7"/>
    <s v="Scope 2 Energy indirect total GHGs emissions"/>
    <x v="27"/>
    <x v="14"/>
    <n v="2015"/>
    <s v="None"/>
    <s v="7183277.0"/>
    <x v="2"/>
  </r>
  <r>
    <n v="8"/>
    <s v="Scope 3 Upstream Energy indirect total GHGs emissions"/>
    <x v="27"/>
    <x v="14"/>
    <n v="2018"/>
    <s v="None"/>
    <s v="3641129.0"/>
    <x v="2"/>
  </r>
  <r>
    <n v="8"/>
    <s v="Scope 3 Upstream Energy indirect total GHGs emissions"/>
    <x v="27"/>
    <x v="14"/>
    <n v="2017"/>
    <s v="None"/>
    <s v="3898611.0"/>
    <x v="2"/>
  </r>
  <r>
    <n v="8"/>
    <s v="Scope 3 Upstream Energy indirect total GHGs emissions"/>
    <x v="27"/>
    <x v="14"/>
    <n v="2016"/>
    <s v="None"/>
    <s v="3361295.0"/>
    <x v="2"/>
  </r>
  <r>
    <n v="8"/>
    <s v="Scope 3 Upstream Energy indirect total GHGs emissions"/>
    <x v="27"/>
    <x v="14"/>
    <n v="2015"/>
    <s v="None"/>
    <s v="3364716.0"/>
    <x v="2"/>
  </r>
  <r>
    <n v="6"/>
    <s v="Scope 1 / Direct total GHGs emissions"/>
    <x v="28"/>
    <x v="14"/>
    <n v="2019"/>
    <s v="None"/>
    <s v="1760145.0"/>
    <x v="2"/>
  </r>
  <r>
    <n v="6"/>
    <s v="Scope 1 / Direct total GHGs emissions"/>
    <x v="28"/>
    <x v="14"/>
    <n v="2018"/>
    <s v="None"/>
    <s v="1770629.0"/>
    <x v="2"/>
  </r>
  <r>
    <n v="6"/>
    <s v="Scope 1 / Direct total GHGs emissions"/>
    <x v="28"/>
    <x v="14"/>
    <n v="2017"/>
    <s v="None"/>
    <s v="1844898.0"/>
    <x v="2"/>
  </r>
  <r>
    <n v="6"/>
    <s v="Scope 1 / Direct total GHGs emissions"/>
    <x v="28"/>
    <x v="14"/>
    <n v="2016"/>
    <s v="None"/>
    <s v="1815.069"/>
    <x v="2"/>
  </r>
  <r>
    <n v="7"/>
    <s v="Scope 2 Energy indirect total GHGs emissions"/>
    <x v="28"/>
    <x v="14"/>
    <n v="2017"/>
    <s v="None"/>
    <s v="5017844.0"/>
    <x v="2"/>
  </r>
  <r>
    <n v="7"/>
    <s v="Scope 2 Energy indirect total GHGs emissions"/>
    <x v="28"/>
    <x v="14"/>
    <n v="2016"/>
    <s v="None"/>
    <s v="5158.802"/>
    <x v="2"/>
  </r>
  <r>
    <n v="8"/>
    <s v="Scope 3 Upstream Energy indirect total GHGs emissions"/>
    <x v="28"/>
    <x v="14"/>
    <n v="2019"/>
    <s v="None"/>
    <s v="3213905.0"/>
    <x v="2"/>
  </r>
  <r>
    <n v="8"/>
    <s v="Scope 3 Upstream Energy indirect total GHGs emissions"/>
    <x v="28"/>
    <x v="14"/>
    <n v="2018"/>
    <s v="None"/>
    <s v="3641129.0"/>
    <x v="2"/>
  </r>
  <r>
    <n v="8"/>
    <s v="Scope 3 Upstream Energy indirect total GHGs emissions"/>
    <x v="28"/>
    <x v="14"/>
    <n v="2017"/>
    <s v="None"/>
    <s v="3898611.0"/>
    <x v="2"/>
  </r>
  <r>
    <n v="8"/>
    <s v="Scope 3 Upstream Energy indirect total GHGs emissions"/>
    <x v="28"/>
    <x v="14"/>
    <n v="2016"/>
    <s v="None"/>
    <s v="3361.295"/>
    <x v="2"/>
  </r>
  <r>
    <n v="6"/>
    <s v="Scope 1 / Direct total GHGs emissions"/>
    <x v="29"/>
    <x v="14"/>
    <n v="2020"/>
    <s v="None"/>
    <s v="1263411.0"/>
    <x v="2"/>
  </r>
  <r>
    <n v="6"/>
    <s v="Scope 1 / Direct total GHGs emissions"/>
    <x v="29"/>
    <x v="14"/>
    <n v="2019"/>
    <s v="None"/>
    <s v="1760145.0"/>
    <x v="2"/>
  </r>
  <r>
    <n v="6"/>
    <s v="Scope 1 / Direct total GHGs emissions"/>
    <x v="29"/>
    <x v="14"/>
    <n v="2018"/>
    <s v="None"/>
    <s v="1770629.0"/>
    <x v="2"/>
  </r>
  <r>
    <n v="6"/>
    <s v="Scope 1 / Direct total GHGs emissions"/>
    <x v="29"/>
    <x v="14"/>
    <n v="2017"/>
    <s v="None"/>
    <s v="1844898.0"/>
    <x v="2"/>
  </r>
  <r>
    <n v="7"/>
    <s v="Scope 2 Energy indirect total GHGs emissions"/>
    <x v="29"/>
    <x v="14"/>
    <n v="2018"/>
    <s v="None"/>
    <s v="5032804.0"/>
    <x v="2"/>
  </r>
  <r>
    <n v="7"/>
    <s v="Scope 2 Energy indirect total GHGs emissions"/>
    <x v="29"/>
    <x v="14"/>
    <n v="2017"/>
    <s v="None"/>
    <s v="5017844.0"/>
    <x v="2"/>
  </r>
  <r>
    <n v="8"/>
    <s v="Scope 3 Upstream Energy indirect total GHGs emissions"/>
    <x v="29"/>
    <x v="14"/>
    <n v="2020"/>
    <s v="None"/>
    <s v="1821813.0"/>
    <x v="2"/>
  </r>
  <r>
    <n v="8"/>
    <s v="Scope 3 Upstream Energy indirect total GHGs emissions"/>
    <x v="29"/>
    <x v="14"/>
    <n v="2019"/>
    <s v="None"/>
    <s v="3213905.0"/>
    <x v="2"/>
  </r>
  <r>
    <n v="8"/>
    <s v="Scope 3 Upstream Energy indirect total GHGs emissions"/>
    <x v="29"/>
    <x v="14"/>
    <n v="2018"/>
    <s v="None"/>
    <s v="3641129.0"/>
    <x v="2"/>
  </r>
  <r>
    <n v="8"/>
    <s v="Scope 3 Upstream Energy indirect total GHGs emissions"/>
    <x v="29"/>
    <x v="14"/>
    <n v="2017"/>
    <s v="None"/>
    <s v="3898611.0"/>
    <x v="2"/>
  </r>
  <r>
    <n v="6"/>
    <s v="Scope 1 / Direct total GHGs emissions"/>
    <x v="30"/>
    <x v="14"/>
    <n v="2021"/>
    <s v="None"/>
    <s v="1077192.0"/>
    <x v="2"/>
  </r>
  <r>
    <n v="6"/>
    <s v="Scope 1 / Direct total GHGs emissions"/>
    <x v="30"/>
    <x v="14"/>
    <n v="2020"/>
    <s v="None"/>
    <s v="1263411.0"/>
    <x v="2"/>
  </r>
  <r>
    <n v="6"/>
    <s v="Scope 1 / Direct total GHGs emissions"/>
    <x v="30"/>
    <x v="14"/>
    <n v="2019"/>
    <s v="None"/>
    <s v="1760145.0"/>
    <x v="2"/>
  </r>
  <r>
    <n v="6"/>
    <s v="Scope 1 / Direct total GHGs emissions"/>
    <x v="30"/>
    <x v="14"/>
    <n v="2018"/>
    <s v="None"/>
    <s v="1770629.0"/>
    <x v="2"/>
  </r>
  <r>
    <n v="7"/>
    <s v="Scope 2 Energy indirect total GHGs emissions"/>
    <x v="30"/>
    <x v="14"/>
    <n v="2020"/>
    <s v="None"/>
    <s v="3118779.0"/>
    <x v="2"/>
  </r>
  <r>
    <n v="7"/>
    <s v="Scope 2 Energy indirect total GHGs emissions"/>
    <x v="30"/>
    <x v="14"/>
    <n v="2019"/>
    <s v="None"/>
    <s v="4412596.0"/>
    <x v="2"/>
  </r>
  <r>
    <n v="7"/>
    <s v="Scope 2 Energy indirect total GHGs emissions"/>
    <x v="30"/>
    <x v="14"/>
    <n v="2018"/>
    <s v="None"/>
    <s v="5020602.0"/>
    <x v="2"/>
  </r>
  <r>
    <n v="8"/>
    <s v="Scope 3 Upstream Energy indirect total GHGs emissions"/>
    <x v="30"/>
    <x v="14"/>
    <n v="2021"/>
    <s v="None"/>
    <s v="2009122.0"/>
    <x v="2"/>
  </r>
  <r>
    <n v="8"/>
    <s v="Scope 3 Upstream Energy indirect total GHGs emissions"/>
    <x v="30"/>
    <x v="14"/>
    <n v="2020"/>
    <s v="None"/>
    <s v="1817312.0"/>
    <x v="2"/>
  </r>
  <r>
    <n v="8"/>
    <s v="Scope 3 Upstream Energy indirect total GHGs emissions"/>
    <x v="30"/>
    <x v="14"/>
    <n v="2019"/>
    <s v="None"/>
    <s v="3228339.0"/>
    <x v="2"/>
  </r>
  <r>
    <n v="8"/>
    <s v="Scope 3 Upstream Energy indirect total GHGs emissions"/>
    <x v="30"/>
    <x v="14"/>
    <n v="2018"/>
    <s v="None"/>
    <s v="3641129.0"/>
    <x v="2"/>
  </r>
  <r>
    <n v="6"/>
    <s v="Scope 1 / Direct total GHGs emissions"/>
    <x v="31"/>
    <x v="14"/>
    <n v="2020"/>
    <s v="None"/>
    <s v="1263411.0"/>
    <x v="2"/>
  </r>
  <r>
    <n v="6"/>
    <s v="Scope 1 / Direct total GHGs emissions"/>
    <x v="31"/>
    <x v="14"/>
    <n v="2019"/>
    <s v="None"/>
    <s v="1760145.0"/>
    <x v="2"/>
  </r>
  <r>
    <n v="7"/>
    <s v="Scope 2 Energy indirect total GHGs emissions"/>
    <x v="31"/>
    <x v="14"/>
    <n v="2020"/>
    <s v="None"/>
    <s v="3118779.0"/>
    <x v="2"/>
  </r>
  <r>
    <n v="7"/>
    <s v="Scope 2 Energy indirect total GHGs emissions"/>
    <x v="31"/>
    <x v="14"/>
    <n v="2019"/>
    <s v="None"/>
    <s v="4412596.0"/>
    <x v="2"/>
  </r>
  <r>
    <n v="8"/>
    <s v="Scope 3 Upstream Energy indirect total GHGs emissions"/>
    <x v="31"/>
    <x v="14"/>
    <n v="2022"/>
    <s v="None"/>
    <s v="2891850.0"/>
    <x v="2"/>
  </r>
  <r>
    <n v="8"/>
    <s v="Scope 3 Upstream Energy indirect total GHGs emissions"/>
    <x v="31"/>
    <x v="14"/>
    <n v="2021"/>
    <s v="None"/>
    <s v="2009122.0"/>
    <x v="2"/>
  </r>
  <r>
    <n v="8"/>
    <s v="Scope 3 Upstream Energy indirect total GHGs emissions"/>
    <x v="31"/>
    <x v="14"/>
    <n v="2020"/>
    <s v="None"/>
    <s v="1817312.0"/>
    <x v="2"/>
  </r>
  <r>
    <n v="8"/>
    <s v="Scope 3 Upstream Energy indirect total GHGs emissions"/>
    <x v="31"/>
    <x v="14"/>
    <n v="2019"/>
    <s v="None"/>
    <s v="3228399.0"/>
    <x v="2"/>
  </r>
  <r>
    <n v="6"/>
    <s v="Scope 1 / Direct total GHGs emissions"/>
    <x v="33"/>
    <x v="15"/>
    <n v="2018"/>
    <s v="None"/>
    <s v="51473.0"/>
    <x v="2"/>
  </r>
  <r>
    <n v="6"/>
    <s v="Scope 1 / Direct total GHGs emissions"/>
    <x v="33"/>
    <x v="15"/>
    <n v="2017"/>
    <s v="None"/>
    <s v="52071.0"/>
    <x v="2"/>
  </r>
  <r>
    <n v="7"/>
    <s v="Scope 2 Energy indirect total GHGs emissions"/>
    <x v="33"/>
    <x v="15"/>
    <n v="2019"/>
    <s v="None"/>
    <s v="104009.0"/>
    <x v="2"/>
  </r>
  <r>
    <n v="7"/>
    <s v="Scope 2 Energy indirect total GHGs emissions"/>
    <x v="33"/>
    <x v="15"/>
    <n v="2018"/>
    <s v="None"/>
    <s v="105541.0"/>
    <x v="2"/>
  </r>
  <r>
    <n v="7"/>
    <s v="Scope 2 Energy indirect total GHGs emissions"/>
    <x v="33"/>
    <x v="15"/>
    <n v="2017"/>
    <s v="None"/>
    <s v="107546.0"/>
    <x v="2"/>
  </r>
  <r>
    <n v="8"/>
    <s v="Scope 3 Upstream Energy indirect total GHGs emissions"/>
    <x v="33"/>
    <x v="15"/>
    <n v="2019"/>
    <s v="None"/>
    <s v="47480.0"/>
    <x v="2"/>
  </r>
  <r>
    <n v="8"/>
    <s v="Scope 3 Upstream Energy indirect total GHGs emissions"/>
    <x v="33"/>
    <x v="15"/>
    <n v="2018"/>
    <s v="None"/>
    <s v="57308.0"/>
    <x v="2"/>
  </r>
  <r>
    <n v="8"/>
    <s v="Scope 3 Upstream Energy indirect total GHGs emissions"/>
    <x v="33"/>
    <x v="15"/>
    <n v="2017"/>
    <s v="None"/>
    <s v="60598.0"/>
    <x v="2"/>
  </r>
  <r>
    <n v="6"/>
    <s v="Scope 1 / Direct total GHGs emissions"/>
    <x v="40"/>
    <x v="17"/>
    <n v="2021"/>
    <s v="None"/>
    <s v="2831180.0"/>
    <x v="2"/>
  </r>
  <r>
    <n v="7"/>
    <s v="Scope 2 Energy indirect total GHGs emissions"/>
    <x v="40"/>
    <x v="17"/>
    <n v="2022"/>
    <s v="None"/>
    <s v="2324493.0"/>
    <x v="2"/>
  </r>
  <r>
    <n v="8"/>
    <s v="Scope 3 Upstream Energy indirect total GHGs emissions"/>
    <x v="40"/>
    <x v="17"/>
    <n v="2022"/>
    <s v="None"/>
    <s v="15991641.0"/>
    <x v="2"/>
  </r>
  <r>
    <n v="6"/>
    <s v="Scope 1 / Direct total GHGs emissions"/>
    <x v="51"/>
    <x v="22"/>
    <n v="2020"/>
    <s v="None"/>
    <s v="-43.0"/>
    <x v="2"/>
  </r>
  <r>
    <n v="8"/>
    <s v="Scope 3 Upstream Energy indirect total GHGs emissions"/>
    <x v="54"/>
    <x v="24"/>
    <n v="2019"/>
    <s v="None"/>
    <s v="21024.0"/>
    <x v="2"/>
  </r>
  <r>
    <n v="8"/>
    <s v="Scope 3 Upstream Energy indirect total GHGs emissions"/>
    <x v="54"/>
    <x v="24"/>
    <n v="2018"/>
    <s v="None"/>
    <s v="25004.0"/>
    <x v="2"/>
  </r>
  <r>
    <n v="8"/>
    <s v="Scope 3 Upstream Energy indirect total GHGs emissions"/>
    <x v="55"/>
    <x v="24"/>
    <n v="2020"/>
    <s v="None"/>
    <s v="18903.0"/>
    <x v="2"/>
  </r>
  <r>
    <n v="8"/>
    <s v="Scope 3 Upstream Energy indirect total GHGs emissions"/>
    <x v="55"/>
    <x v="24"/>
    <n v="2019"/>
    <s v="None"/>
    <s v="21024.0"/>
    <x v="2"/>
  </r>
  <r>
    <n v="6"/>
    <s v="Scope 1 / Direct total GHGs emissions"/>
    <x v="58"/>
    <x v="25"/>
    <n v="2021"/>
    <s v="None"/>
    <s v="1600.0"/>
    <x v="2"/>
  </r>
  <r>
    <n v="6"/>
    <s v="Scope 1 / Direct total GHGs emissions"/>
    <x v="58"/>
    <x v="25"/>
    <n v="2020"/>
    <s v="None"/>
    <s v="1587.0"/>
    <x v="2"/>
  </r>
  <r>
    <n v="6"/>
    <s v="Scope 1 / Direct total GHGs emissions"/>
    <x v="58"/>
    <x v="25"/>
    <n v="2019"/>
    <s v="None"/>
    <s v="2127.0"/>
    <x v="2"/>
  </r>
  <r>
    <n v="8"/>
    <s v="Scope 3 Upstream Energy indirect total GHGs emissions"/>
    <x v="58"/>
    <x v="25"/>
    <n v="2021"/>
    <s v="None"/>
    <s v="368.0"/>
    <x v="2"/>
  </r>
  <r>
    <n v="8"/>
    <s v="Scope 3 Upstream Energy indirect total GHGs emissions"/>
    <x v="58"/>
    <x v="25"/>
    <n v="2020"/>
    <s v="None"/>
    <s v="1501.0"/>
    <x v="2"/>
  </r>
  <r>
    <n v="8"/>
    <s v="Scope 3 Upstream Energy indirect total GHGs emissions"/>
    <x v="58"/>
    <x v="25"/>
    <n v="2019"/>
    <s v="None"/>
    <s v="9449.0"/>
    <x v="2"/>
  </r>
  <r>
    <n v="8"/>
    <s v="Scope 3 Upstream Energy indirect total GHGs emissions"/>
    <x v="59"/>
    <x v="25"/>
    <n v="2019"/>
    <s v="None"/>
    <s v="9449.0"/>
    <x v="2"/>
  </r>
  <r>
    <n v="7"/>
    <s v="Scope 2 Energy indirect total GHGs emissions"/>
    <x v="62"/>
    <x v="26"/>
    <n v="2019"/>
    <s v="None"/>
    <s v="52218.0"/>
    <x v="2"/>
  </r>
  <r>
    <n v="7"/>
    <s v="Scope 2 Energy indirect total GHGs emissions"/>
    <x v="62"/>
    <x v="26"/>
    <n v="2020"/>
    <s v="None"/>
    <s v="20988.0"/>
    <x v="2"/>
  </r>
  <r>
    <n v="7"/>
    <s v="Scope 2 Energy indirect total GHGs emissions"/>
    <x v="62"/>
    <x v="26"/>
    <n v="2021"/>
    <s v="None"/>
    <s v="19160.0"/>
    <x v="2"/>
  </r>
  <r>
    <n v="6"/>
    <s v="Scope 1 / Direct total GHGs emissions"/>
    <x v="63"/>
    <x v="26"/>
    <n v="2020"/>
    <s v="None"/>
    <s v="2259.0"/>
    <x v="2"/>
  </r>
  <r>
    <n v="6"/>
    <s v="Scope 1 / Direct total GHGs emissions"/>
    <x v="63"/>
    <x v="26"/>
    <n v="2021"/>
    <s v="None"/>
    <s v="2381.0"/>
    <x v="2"/>
  </r>
  <r>
    <n v="6"/>
    <s v="Scope 1 / Direct total GHGs emissions"/>
    <x v="63"/>
    <x v="26"/>
    <n v="2022"/>
    <s v="None"/>
    <s v="2742.0"/>
    <x v="2"/>
  </r>
  <r>
    <n v="8"/>
    <s v="Scope 3 Upstream Energy indirect total GHGs emissions"/>
    <x v="63"/>
    <x v="26"/>
    <n v="2020"/>
    <s v="None"/>
    <s v="53378.0"/>
    <x v="2"/>
  </r>
  <r>
    <n v="8"/>
    <s v="Scope 3 Upstream Energy indirect total GHGs emissions"/>
    <x v="63"/>
    <x v="26"/>
    <n v="2021"/>
    <s v="None"/>
    <s v="49296.0"/>
    <x v="2"/>
  </r>
  <r>
    <n v="6"/>
    <s v="Scope 1 / Direct total GHGs emissions"/>
    <x v="93"/>
    <x v="34"/>
    <n v="2022"/>
    <s v="None"/>
    <s v="322.0"/>
    <x v="2"/>
  </r>
  <r>
    <n v="6"/>
    <s v="Scope 1 / Direct total GHGs emissions"/>
    <x v="93"/>
    <x v="34"/>
    <n v="2021"/>
    <s v="None"/>
    <s v="176.0"/>
    <x v="2"/>
  </r>
  <r>
    <n v="8"/>
    <s v="Scope 3 Upstream Energy indirect total GHGs emissions"/>
    <x v="93"/>
    <x v="34"/>
    <n v="2022"/>
    <s v="None"/>
    <s v="3587138.0"/>
    <x v="2"/>
  </r>
  <r>
    <n v="8"/>
    <s v="Scope 3 Upstream Energy indirect total GHGs emissions"/>
    <x v="93"/>
    <x v="34"/>
    <n v="2021"/>
    <s v="None"/>
    <s v="4536725.0"/>
    <x v="2"/>
  </r>
  <r>
    <n v="6"/>
    <s v="Scope 1 / Direct total GHGs emissions"/>
    <x v="74"/>
    <x v="29"/>
    <n v="2018"/>
    <s v="None"/>
    <s v="6714.0"/>
    <x v="2"/>
  </r>
  <r>
    <n v="6"/>
    <s v="Scope 1 / Direct total GHGs emissions"/>
    <x v="74"/>
    <x v="29"/>
    <n v="2019"/>
    <s v="None"/>
    <s v="6779.0"/>
    <x v="2"/>
  </r>
  <r>
    <n v="7"/>
    <s v="Scope 2 Energy indirect total GHGs emissions"/>
    <x v="74"/>
    <x v="29"/>
    <n v="2015"/>
    <s v="None"/>
    <s v="5285.0"/>
    <x v="2"/>
  </r>
  <r>
    <n v="7"/>
    <s v="Scope 2 Energy indirect total GHGs emissions"/>
    <x v="74"/>
    <x v="29"/>
    <n v="2016"/>
    <s v="None"/>
    <s v="8509.0"/>
    <x v="2"/>
  </r>
  <r>
    <n v="7"/>
    <s v="Scope 2 Energy indirect total GHGs emissions"/>
    <x v="74"/>
    <x v="29"/>
    <n v="2017"/>
    <s v="None"/>
    <s v="8600.0"/>
    <x v="2"/>
  </r>
  <r>
    <n v="7"/>
    <s v="Scope 2 Energy indirect total GHGs emissions"/>
    <x v="74"/>
    <x v="29"/>
    <n v="2018"/>
    <s v="None"/>
    <s v="10540.0"/>
    <x v="2"/>
  </r>
  <r>
    <n v="7"/>
    <s v="Scope 2 Energy indirect total GHGs emissions"/>
    <x v="74"/>
    <x v="29"/>
    <n v="2019"/>
    <s v="None"/>
    <s v="10789.0"/>
    <x v="2"/>
  </r>
  <r>
    <n v="6"/>
    <s v="Scope 1 / Direct total GHGs emissions"/>
    <x v="75"/>
    <x v="29"/>
    <n v="2016"/>
    <s v="None"/>
    <s v="5272.0"/>
    <x v="2"/>
  </r>
  <r>
    <n v="6"/>
    <s v="Scope 1 / Direct total GHGs emissions"/>
    <x v="75"/>
    <x v="29"/>
    <n v="2017"/>
    <s v="None"/>
    <s v="6781.0"/>
    <x v="2"/>
  </r>
  <r>
    <n v="6"/>
    <s v="Scope 1 / Direct total GHGs emissions"/>
    <x v="75"/>
    <x v="29"/>
    <n v="2018"/>
    <s v="None"/>
    <s v="6714.0"/>
    <x v="2"/>
  </r>
  <r>
    <n v="6"/>
    <s v="Scope 1 / Direct total GHGs emissions"/>
    <x v="75"/>
    <x v="29"/>
    <n v="2019"/>
    <s v="None"/>
    <s v="6779.0"/>
    <x v="2"/>
  </r>
  <r>
    <n v="6"/>
    <s v="Scope 1 / Direct total GHGs emissions"/>
    <x v="75"/>
    <x v="29"/>
    <n v="2020"/>
    <s v="None"/>
    <s v="6078.0"/>
    <x v="2"/>
  </r>
  <r>
    <n v="7"/>
    <s v="Scope 2 Energy indirect total GHGs emissions"/>
    <x v="75"/>
    <x v="29"/>
    <n v="2020"/>
    <s v="None"/>
    <s v="9883.0"/>
    <x v="2"/>
  </r>
  <r>
    <n v="6"/>
    <s v="Scope 1 / Direct total GHGs emissions"/>
    <x v="76"/>
    <x v="29"/>
    <n v="2020"/>
    <s v="None"/>
    <s v="6078.0"/>
    <x v="2"/>
  </r>
  <r>
    <n v="6"/>
    <s v="Scope 1 / Direct total GHGs emissions"/>
    <x v="76"/>
    <x v="29"/>
    <n v="2021"/>
    <s v="None"/>
    <s v="6548.0"/>
    <x v="2"/>
  </r>
  <r>
    <n v="7"/>
    <s v="Scope 2 Energy indirect total GHGs emissions"/>
    <x v="76"/>
    <x v="29"/>
    <n v="2017"/>
    <s v="None"/>
    <s v="8600.0"/>
    <x v="2"/>
  </r>
  <r>
    <n v="7"/>
    <s v="Scope 2 Energy indirect total GHGs emissions"/>
    <x v="76"/>
    <x v="29"/>
    <n v="2018"/>
    <s v="None"/>
    <s v="10540.0"/>
    <x v="2"/>
  </r>
  <r>
    <n v="7"/>
    <s v="Scope 2 Energy indirect total GHGs emissions"/>
    <x v="76"/>
    <x v="29"/>
    <n v="2019"/>
    <s v="None"/>
    <s v="10786.0"/>
    <x v="2"/>
  </r>
  <r>
    <n v="7"/>
    <s v="Scope 2 Energy indirect total GHGs emissions"/>
    <x v="76"/>
    <x v="29"/>
    <n v="2020"/>
    <s v="None"/>
    <s v="9883.0"/>
    <x v="2"/>
  </r>
  <r>
    <n v="6"/>
    <s v="Scope 1 / Direct total GHGs emissions"/>
    <x v="77"/>
    <x v="29"/>
    <n v="2020"/>
    <s v="None"/>
    <s v="6078.0"/>
    <x v="2"/>
  </r>
  <r>
    <n v="7"/>
    <s v="Scope 2 Energy indirect total GHGs emissions"/>
    <x v="77"/>
    <x v="29"/>
    <n v="2018"/>
    <s v="None"/>
    <s v="1054.0"/>
    <x v="2"/>
  </r>
  <r>
    <n v="7"/>
    <s v="Scope 2 Energy indirect total GHGs emissions"/>
    <x v="77"/>
    <x v="29"/>
    <n v="2019"/>
    <s v="None"/>
    <s v="10786.0"/>
    <x v="2"/>
  </r>
  <r>
    <n v="7"/>
    <s v="Scope 2 Energy indirect total GHGs emissions"/>
    <x v="77"/>
    <x v="29"/>
    <n v="2020"/>
    <s v="None"/>
    <s v="9883.0"/>
    <x v="2"/>
  </r>
  <r>
    <n v="7"/>
    <s v="Scope 2 Energy indirect total GHGs emissions"/>
    <x v="77"/>
    <x v="29"/>
    <n v="2021"/>
    <s v="None"/>
    <s v="9904.0"/>
    <x v="2"/>
  </r>
  <r>
    <n v="6"/>
    <s v="Scope 1 / Direct total GHGs emissions"/>
    <x v="78"/>
    <x v="30"/>
    <n v="2016"/>
    <s v="None"/>
    <s v="6027.0"/>
    <x v="2"/>
  </r>
  <r>
    <n v="7"/>
    <s v="Scope 2 Energy indirect total GHGs emissions"/>
    <x v="78"/>
    <x v="30"/>
    <n v="2016"/>
    <s v="None"/>
    <s v="25801.0"/>
    <x v="2"/>
  </r>
  <r>
    <n v="8"/>
    <s v="Scope 3 Upstream Energy indirect total GHGs emissions"/>
    <x v="78"/>
    <x v="30"/>
    <n v="2016"/>
    <s v="None"/>
    <s v="27318.0"/>
    <x v="2"/>
  </r>
  <r>
    <n v="6"/>
    <s v="Scope 1 / Direct total GHGs emissions"/>
    <x v="79"/>
    <x v="30"/>
    <n v="2019"/>
    <s v="None"/>
    <s v="7073.0"/>
    <x v="2"/>
  </r>
  <r>
    <n v="6"/>
    <s v="Scope 1 / Direct total GHGs emissions"/>
    <x v="79"/>
    <x v="30"/>
    <n v="2018"/>
    <s v="None"/>
    <s v="7696.0"/>
    <x v="2"/>
  </r>
  <r>
    <n v="7"/>
    <s v="Scope 2 Energy indirect total GHGs emissions"/>
    <x v="79"/>
    <x v="30"/>
    <n v="2018"/>
    <s v="None"/>
    <s v="53825.0"/>
    <x v="2"/>
  </r>
  <r>
    <n v="8"/>
    <s v="Scope 3 Upstream Energy indirect total GHGs emissions"/>
    <x v="79"/>
    <x v="30"/>
    <n v="2019"/>
    <s v="None"/>
    <s v="40856.0"/>
    <x v="2"/>
  </r>
  <r>
    <n v="8"/>
    <s v="Scope 3 Upstream Energy indirect total GHGs emissions"/>
    <x v="79"/>
    <x v="30"/>
    <n v="2018"/>
    <s v="None"/>
    <s v="42535.0"/>
    <x v="2"/>
  </r>
  <r>
    <n v="6"/>
    <s v="Scope 1 / Direct total GHGs emissions"/>
    <x v="80"/>
    <x v="30"/>
    <n v="2019"/>
    <s v="None"/>
    <s v="7455.0"/>
    <x v="2"/>
  </r>
  <r>
    <n v="7"/>
    <s v="Scope 2 Energy indirect total GHGs emissions"/>
    <x v="80"/>
    <x v="30"/>
    <n v="2019"/>
    <s v="None"/>
    <s v="49708.0"/>
    <x v="2"/>
  </r>
  <r>
    <n v="8"/>
    <s v="Scope 3 Upstream Energy indirect total GHGs emissions"/>
    <x v="80"/>
    <x v="30"/>
    <n v="2020"/>
    <s v="None"/>
    <s v="33371.0"/>
    <x v="2"/>
  </r>
  <r>
    <n v="8"/>
    <s v="Scope 3 Upstream Energy indirect total GHGs emissions"/>
    <x v="80"/>
    <x v="30"/>
    <n v="2019"/>
    <s v="None"/>
    <s v="41345.0"/>
    <x v="2"/>
  </r>
  <r>
    <n v="6"/>
    <s v="Scope 1 / Direct total GHGs emissions"/>
    <x v="84"/>
    <x v="32"/>
    <n v="2017"/>
    <s v="None"/>
    <s v="780.0"/>
    <x v="2"/>
  </r>
  <r>
    <n v="6"/>
    <s v="Scope 1 / Direct total GHGs emissions"/>
    <x v="84"/>
    <x v="32"/>
    <n v="2016"/>
    <s v="None"/>
    <s v="881.0"/>
    <x v="2"/>
  </r>
  <r>
    <n v="6"/>
    <s v="Scope 1 / Direct total GHGs emissions"/>
    <x v="85"/>
    <x v="32"/>
    <n v="2019"/>
    <s v="None"/>
    <s v="1020.0"/>
    <x v="2"/>
  </r>
  <r>
    <n v="6"/>
    <s v="Scope 1 / Direct total GHGs emissions"/>
    <x v="85"/>
    <x v="32"/>
    <n v="2018"/>
    <s v="None"/>
    <s v="1017.0"/>
    <x v="2"/>
  </r>
  <r>
    <n v="6"/>
    <s v="Scope 1 / Direct total GHGs emissions"/>
    <x v="85"/>
    <x v="32"/>
    <n v="2017"/>
    <s v="None"/>
    <s v="780.0"/>
    <x v="2"/>
  </r>
  <r>
    <n v="6"/>
    <s v="Scope 1 / Direct total GHGs emissions"/>
    <x v="86"/>
    <x v="32"/>
    <n v="2020"/>
    <s v="None"/>
    <s v="632.0"/>
    <x v="2"/>
  </r>
  <r>
    <n v="6"/>
    <s v="Scope 1 / Direct total GHGs emissions"/>
    <x v="86"/>
    <x v="32"/>
    <n v="2019"/>
    <s v="None"/>
    <s v="1020.0"/>
    <x v="2"/>
  </r>
  <r>
    <n v="6"/>
    <s v="Scope 1 / Direct total GHGs emissions"/>
    <x v="86"/>
    <x v="32"/>
    <n v="2018"/>
    <s v="None"/>
    <s v="1017.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7">
  <r>
    <n v="6"/>
    <s v="Scope 1 / Direct total GHGs emissions"/>
    <s v="Aberdeen Asset Management AG Germany_Asset Manager_EN_2021"/>
    <x v="0"/>
    <n v="2021"/>
    <s v="1061.0"/>
    <s v="1061.0"/>
    <x v="0"/>
  </r>
  <r>
    <n v="6"/>
    <s v="Scope 1 / Direct total GHGs emissions"/>
    <s v="Aberdeen Asset Management AG Germany_Asset Manager_EN_2021"/>
    <x v="0"/>
    <n v="2020"/>
    <s v="1212.0"/>
    <s v="1212.0"/>
    <x v="0"/>
  </r>
  <r>
    <n v="6"/>
    <s v="Scope 1 / Direct total GHGs emissions"/>
    <s v="Aberdeen Asset Management AG Germany_Asset Manager_EN_2021"/>
    <x v="0"/>
    <n v="2018"/>
    <s v="2667.0"/>
    <s v="2667.0"/>
    <x v="0"/>
  </r>
  <r>
    <n v="7"/>
    <s v="Scope 2 Energy indirect total GHGs emissions"/>
    <s v="Aberdeen Asset Management AG Germany_Asset Manager_EN_2021"/>
    <x v="0"/>
    <n v="2021"/>
    <s v="769.0"/>
    <s v="2396.0"/>
    <x v="1"/>
  </r>
  <r>
    <n v="7"/>
    <s v="Scope 2 Energy indirect total GHGs emissions"/>
    <s v="Aberdeen Asset Management AG Germany_Asset Manager_EN_2021"/>
    <x v="0"/>
    <n v="2020"/>
    <s v="1081.0"/>
    <s v="3177.0"/>
    <x v="1"/>
  </r>
  <r>
    <n v="7"/>
    <s v="Scope 2 Energy indirect total GHGs emissions"/>
    <s v="Aberdeen Asset Management AG Germany_Asset Manager_EN_2021"/>
    <x v="0"/>
    <n v="2018"/>
    <s v="4376.0"/>
    <s v="7069.0"/>
    <x v="1"/>
  </r>
  <r>
    <n v="8"/>
    <s v="Scope 3 Upstream Energy indirect total GHGs emissions"/>
    <s v="Aberdeen Asset Management AG Germany_Asset Manager_EN_2021"/>
    <x v="0"/>
    <n v="2021"/>
    <s v="8838.0"/>
    <s v="8838.0"/>
    <x v="0"/>
  </r>
  <r>
    <n v="8"/>
    <s v="Scope 3 Upstream Energy indirect total GHGs emissions"/>
    <s v="Aberdeen Asset Management AG Germany_Asset Manager_EN_2021"/>
    <x v="0"/>
    <n v="2020"/>
    <s v="10045.0"/>
    <s v="10045.0"/>
    <x v="0"/>
  </r>
  <r>
    <n v="8"/>
    <s v="Scope 3 Upstream Energy indirect total GHGs emissions"/>
    <s v="Aberdeen Asset Management AG Germany_Asset Manager_EN_2021"/>
    <x v="0"/>
    <n v="2018"/>
    <s v="22482.0"/>
    <s v="22482.0"/>
    <x v="0"/>
  </r>
  <r>
    <n v="6"/>
    <s v="Scope 1 / Direct total GHGs emissions"/>
    <s v="Aberdeen Asset Management AG Germany_Asset Manager_EN_2022"/>
    <x v="0"/>
    <n v="2022"/>
    <s v="817.0"/>
    <s v="817.0"/>
    <x v="0"/>
  </r>
  <r>
    <n v="6"/>
    <s v="Scope 1 / Direct total GHGs emissions"/>
    <s v="Aberdeen Asset Management AG Germany_Asset Manager_EN_2022"/>
    <x v="0"/>
    <n v="2021"/>
    <s v="1061.0"/>
    <s v="1061.0"/>
    <x v="0"/>
  </r>
  <r>
    <n v="6"/>
    <s v="Scope 1 / Direct total GHGs emissions"/>
    <s v="Aberdeen Asset Management AG Germany_Asset Manager_EN_2022"/>
    <x v="0"/>
    <n v="2018"/>
    <s v="2667.0"/>
    <s v="2667.0"/>
    <x v="0"/>
  </r>
  <r>
    <n v="7"/>
    <s v="Scope 2 Energy indirect total GHGs emissions"/>
    <s v="Aberdeen Asset Management AG Germany_Asset Manager_EN_2022"/>
    <x v="0"/>
    <n v="2022"/>
    <s v="687.0"/>
    <s v="2031.0"/>
    <x v="1"/>
  </r>
  <r>
    <n v="7"/>
    <s v="Scope 2 Energy indirect total GHGs emissions"/>
    <s v="Aberdeen Asset Management AG Germany_Asset Manager_EN_2022"/>
    <x v="0"/>
    <n v="2021"/>
    <s v="769.0"/>
    <s v="2396.0"/>
    <x v="1"/>
  </r>
  <r>
    <n v="7"/>
    <s v="Scope 2 Energy indirect total GHGs emissions"/>
    <s v="Aberdeen Asset Management AG Germany_Asset Manager_EN_2022"/>
    <x v="0"/>
    <n v="2018"/>
    <s v="4376.0"/>
    <s v="7069.0"/>
    <x v="1"/>
  </r>
  <r>
    <n v="8"/>
    <s v="Scope 3 Upstream Energy indirect total GHGs emissions"/>
    <s v="Aberdeen Asset Management AG Germany_Asset Manager_EN_2022"/>
    <x v="0"/>
    <n v="2022"/>
    <s v="11398.0"/>
    <s v="11398.0"/>
    <x v="0"/>
  </r>
  <r>
    <n v="8"/>
    <s v="Scope 3 Upstream Energy indirect total GHGs emissions"/>
    <s v="Aberdeen Asset Management AG Germany_Asset Manager_EN_2022"/>
    <x v="0"/>
    <n v="2021"/>
    <s v="8838.0"/>
    <s v="8838.0"/>
    <x v="0"/>
  </r>
  <r>
    <n v="8"/>
    <s v="Scope 3 Upstream Energy indirect total GHGs emissions"/>
    <s v="Aberdeen Asset Management AG Germany_Asset Manager_EN_2022"/>
    <x v="0"/>
    <n v="2018"/>
    <s v="22482.0"/>
    <s v="22482.0"/>
    <x v="0"/>
  </r>
  <r>
    <n v="6"/>
    <s v="Scope 1 / Direct total GHGs emissions"/>
    <s v="Allianz Global Investors GmbH_Asset Manager_EN_2022"/>
    <x v="1"/>
    <n v="2019"/>
    <s v="0.02"/>
    <s v="None"/>
    <x v="1"/>
  </r>
  <r>
    <n v="7"/>
    <s v="Scope 2 Energy indirect total GHGs emissions"/>
    <s v="Allianz Global Investors GmbH_Asset Manager_EN_2022"/>
    <x v="1"/>
    <n v="2022"/>
    <s v="75.8"/>
    <s v="None"/>
    <x v="1"/>
  </r>
  <r>
    <n v="7"/>
    <s v="Scope 2 Energy indirect total GHGs emissions"/>
    <s v="Allianz Global Investors GmbH_Asset Manager_EN_2022"/>
    <x v="1"/>
    <n v="2021"/>
    <s v="77.9"/>
    <s v="None"/>
    <x v="1"/>
  </r>
  <r>
    <n v="7"/>
    <s v="Scope 2 Energy indirect total GHGs emissions"/>
    <s v="Allianz Global Investors GmbH_Asset Manager_EN_2022"/>
    <x v="1"/>
    <n v="2020"/>
    <s v="119.8"/>
    <s v="None"/>
    <x v="1"/>
  </r>
  <r>
    <n v="6"/>
    <s v="Scope 1 / Direct total GHGs emissions"/>
    <s v="Allianz Global Investors_AM_EN_2021"/>
    <x v="2"/>
    <n v="2022"/>
    <s v="1.55"/>
    <s v="None"/>
    <x v="1"/>
  </r>
  <r>
    <n v="6"/>
    <s v="Scope 1 / Direct total GHGs emissions"/>
    <s v="Allianz Global Investors_AM_EN_2021"/>
    <x v="2"/>
    <n v="2021"/>
    <s v="0.88"/>
    <s v="None"/>
    <x v="1"/>
  </r>
  <r>
    <n v="6"/>
    <s v="Scope 1 / Direct total GHGs emissions"/>
    <s v="Allianz Global Investors_AM_EN_2021"/>
    <x v="2"/>
    <n v="2020"/>
    <s v="2.04"/>
    <s v="None"/>
    <x v="1"/>
  </r>
  <r>
    <n v="6"/>
    <s v="Scope 1 / Direct total GHGs emissions"/>
    <s v="Allianz Global Investors_AM_EN_2021"/>
    <x v="2"/>
    <n v="2019"/>
    <s v="3.83"/>
    <s v="None"/>
    <x v="1"/>
  </r>
  <r>
    <n v="7"/>
    <s v="Scope 2 Energy indirect total GHGs emissions"/>
    <s v="Allianz Global Investors_AM_EN_2021"/>
    <x v="2"/>
    <n v="2022"/>
    <s v="184.2"/>
    <s v="None"/>
    <x v="1"/>
  </r>
  <r>
    <n v="7"/>
    <s v="Scope 2 Energy indirect total GHGs emissions"/>
    <s v="Allianz Global Investors_AM_EN_2021"/>
    <x v="2"/>
    <n v="2021"/>
    <s v="188.19"/>
    <s v="None"/>
    <x v="1"/>
  </r>
  <r>
    <n v="7"/>
    <s v="Scope 2 Energy indirect total GHGs emissions"/>
    <s v="Allianz Global Investors_AM_EN_2021"/>
    <x v="2"/>
    <n v="2020"/>
    <s v="168.25"/>
    <s v="None"/>
    <x v="1"/>
  </r>
  <r>
    <n v="6"/>
    <s v="Scope 1 / Direct total GHGs emissions"/>
    <s v="Amundi_AM_EN_2022"/>
    <x v="3"/>
    <n v="2022"/>
    <s v="23693.5"/>
    <s v="None"/>
    <x v="1"/>
  </r>
  <r>
    <n v="7"/>
    <s v="Scope 2 Energy indirect total GHGs emissions"/>
    <s v="Amundi_AM_EN_2022"/>
    <x v="3"/>
    <n v="2025"/>
    <s v="-30.0"/>
    <s v="None"/>
    <x v="1"/>
  </r>
  <r>
    <n v="8"/>
    <s v="Scope 3 Upstream Energy indirect total GHGs emissions"/>
    <s v="Amundi_AM_EN_2022"/>
    <x v="3"/>
    <n v="2018"/>
    <s v="-30.0"/>
    <s v="None"/>
    <x v="1"/>
  </r>
  <r>
    <n v="6"/>
    <s v="Scope 1 / Direct total GHGs emissions"/>
    <s v="Aviva Investors_AM_EN_2018"/>
    <x v="4"/>
    <n v="2018"/>
    <s v="20.0"/>
    <s v="None"/>
    <x v="1"/>
  </r>
  <r>
    <n v="7"/>
    <s v="Scope 2 Energy indirect total GHGs emissions"/>
    <s v="Aviva Investors_AM_EN_2018"/>
    <x v="4"/>
    <n v="2018"/>
    <s v="120.0"/>
    <s v="None"/>
    <x v="1"/>
  </r>
  <r>
    <n v="6"/>
    <s v="Scope 1 / Direct total GHGs emissions"/>
    <s v="Aviva Investors_AM_EN_2021"/>
    <x v="4"/>
    <n v="2019"/>
    <s v="14180.0"/>
    <s v="14180.0"/>
    <x v="0"/>
  </r>
  <r>
    <n v="7"/>
    <s v="Scope 2 Energy indirect total GHGs emissions"/>
    <s v="Aviva Investors_AM_EN_2021"/>
    <x v="4"/>
    <n v="2019"/>
    <s v="8428.0"/>
    <s v="22690.0"/>
    <x v="1"/>
  </r>
  <r>
    <n v="8"/>
    <s v="Scope 3 Upstream Energy indirect total GHGs emissions"/>
    <s v="Aviva Investors_AM_EN_2021"/>
    <x v="4"/>
    <n v="2019"/>
    <s v="13884.0"/>
    <s v="13885.0"/>
    <x v="1"/>
  </r>
  <r>
    <n v="6"/>
    <s v="Scope 1 / Direct total GHGs emissions"/>
    <s v="Aviva Investors_AM_EN_2021"/>
    <x v="4"/>
    <n v="2020"/>
    <s v="10630.0"/>
    <s v="11738.0"/>
    <x v="1"/>
  </r>
  <r>
    <n v="7"/>
    <s v="Scope 2 Energy indirect total GHGs emissions"/>
    <s v="Aviva Investors_AM_EN_2021"/>
    <x v="4"/>
    <n v="2020"/>
    <s v="6901.0"/>
    <s v="16879.0"/>
    <x v="1"/>
  </r>
  <r>
    <n v="8"/>
    <s v="Scope 3 Upstream Energy indirect total GHGs emissions"/>
    <s v="Aviva Investors_AM_EN_2021"/>
    <x v="4"/>
    <n v="2020"/>
    <s v="4016.0"/>
    <s v="4988.0"/>
    <x v="1"/>
  </r>
  <r>
    <n v="6"/>
    <s v="Scope 1 / Direct total GHGs emissions"/>
    <s v="Aviva Investors_AM_EN_2021"/>
    <x v="4"/>
    <n v="2021"/>
    <s v="None"/>
    <s v="10630.0"/>
    <x v="2"/>
  </r>
  <r>
    <n v="7"/>
    <s v="Scope 2 Energy indirect total GHGs emissions"/>
    <s v="Aviva Investors_AM_EN_2021"/>
    <x v="4"/>
    <n v="2021"/>
    <s v="None"/>
    <s v="13067.0"/>
    <x v="2"/>
  </r>
  <r>
    <n v="8"/>
    <s v="Scope 3 Upstream Energy indirect total GHGs emissions"/>
    <s v="Aviva Investors_AM_EN_2021"/>
    <x v="4"/>
    <n v="2021"/>
    <s v="None"/>
    <s v="4016.0"/>
    <x v="2"/>
  </r>
  <r>
    <n v="6"/>
    <s v="Scope 1 / Direct total GHGs emissions"/>
    <s v="Aviva Investors_AM_EN_2022"/>
    <x v="4"/>
    <n v="2022"/>
    <s v="0.48"/>
    <s v="None"/>
    <x v="1"/>
  </r>
  <r>
    <n v="7"/>
    <s v="Scope 2 Energy indirect total GHGs emissions"/>
    <s v="Aviva Investors_AM_EN_2022"/>
    <x v="4"/>
    <n v="2022"/>
    <s v="0.74"/>
    <s v="None"/>
    <x v="1"/>
  </r>
  <r>
    <n v="8"/>
    <s v="Scope 3 Upstream Energy indirect total GHGs emissions"/>
    <s v="Aviva Investors_AM_EN_2022"/>
    <x v="4"/>
    <n v="2022"/>
    <s v="100.0"/>
    <s v="None"/>
    <x v="1"/>
  </r>
  <r>
    <n v="7"/>
    <s v="Scope 2 Energy indirect total GHGs emissions"/>
    <s v="axa investment managers deutschland gmbh_Asset Manager_EN_2021"/>
    <x v="5"/>
    <n v="2019"/>
    <s v="-1.0"/>
    <s v="88558.0"/>
    <x v="1"/>
  </r>
  <r>
    <n v="6"/>
    <s v="Scope 1 / Direct total GHGs emissions"/>
    <s v="axa investment managers deutschland gmbh_Asset Manager_EN_2021"/>
    <x v="5"/>
    <n v="2019"/>
    <s v="None"/>
    <s v="37889.0"/>
    <x v="2"/>
  </r>
  <r>
    <n v="8"/>
    <s v="Scope 3 Upstream Energy indirect total GHGs emissions"/>
    <s v="axa investment managers deutschland gmbh_Asset Manager_EN_2021"/>
    <x v="5"/>
    <n v="2019"/>
    <s v="None"/>
    <s v="90584.0"/>
    <x v="2"/>
  </r>
  <r>
    <n v="6"/>
    <s v="Scope 1 / Direct total GHGs emissions"/>
    <s v="axa investment managers deutschland gmbh_Asset Manager_EN_2021"/>
    <x v="5"/>
    <n v="2020"/>
    <s v="26292.0"/>
    <s v="26292.0"/>
    <x v="0"/>
  </r>
  <r>
    <n v="7"/>
    <s v="Scope 2 Energy indirect total GHGs emissions"/>
    <s v="axa investment managers deutschland gmbh_Asset Manager_EN_2021"/>
    <x v="5"/>
    <n v="2020"/>
    <s v="40894.0"/>
    <s v="63914.0"/>
    <x v="1"/>
  </r>
  <r>
    <n v="8"/>
    <s v="Scope 3 Upstream Energy indirect total GHGs emissions"/>
    <s v="axa investment managers deutschland gmbh_Asset Manager_EN_2021"/>
    <x v="5"/>
    <n v="2020"/>
    <s v="17460.0"/>
    <s v="17460.0"/>
    <x v="0"/>
  </r>
  <r>
    <n v="6"/>
    <s v="Scope 1 / Direct total GHGs emissions"/>
    <s v="axa investment managers deutschland gmbh_Asset Manager_EN_2021"/>
    <x v="5"/>
    <n v="2021"/>
    <s v="23362.0"/>
    <s v="23362.0"/>
    <x v="0"/>
  </r>
  <r>
    <n v="7"/>
    <s v="Scope 2 Energy indirect total GHGs emissions"/>
    <s v="axa investment managers deutschland gmbh_Asset Manager_EN_2021"/>
    <x v="5"/>
    <n v="2021"/>
    <s v="31997.0"/>
    <s v="53492.0"/>
    <x v="1"/>
  </r>
  <r>
    <n v="8"/>
    <s v="Scope 3 Upstream Energy indirect total GHGs emissions"/>
    <s v="axa investment managers deutschland gmbh_Asset Manager_EN_2021"/>
    <x v="5"/>
    <n v="2021"/>
    <s v="3866.0"/>
    <s v="3866.0"/>
    <x v="0"/>
  </r>
  <r>
    <n v="6"/>
    <s v="Scope 1 / Direct total GHGs emissions"/>
    <s v="axa investment managers deutschland gmbh_Asset Manager_EN_2022"/>
    <x v="5"/>
    <n v="2019"/>
    <s v="31136.0"/>
    <s v="37889.0"/>
    <x v="1"/>
  </r>
  <r>
    <n v="7"/>
    <s v="Scope 2 Energy indirect total GHGs emissions"/>
    <s v="axa investment managers deutschland gmbh_Asset Manager_EN_2022"/>
    <x v="5"/>
    <n v="2019"/>
    <s v="None"/>
    <s v="88558.0"/>
    <x v="2"/>
  </r>
  <r>
    <n v="8"/>
    <s v="Scope 3 Upstream Energy indirect total GHGs emissions"/>
    <s v="axa investment managers deutschland gmbh_Asset Manager_EN_2022"/>
    <x v="5"/>
    <n v="2019"/>
    <s v="None"/>
    <s v="90584.0"/>
    <x v="2"/>
  </r>
  <r>
    <n v="6"/>
    <s v="Scope 1 / Direct total GHGs emissions"/>
    <s v="axa investment managers deutschland gmbh_Asset Manager_EN_2022"/>
    <x v="5"/>
    <n v="2020"/>
    <s v="31962.0"/>
    <s v="26292.0"/>
    <x v="1"/>
  </r>
  <r>
    <n v="7"/>
    <s v="Scope 2 Energy indirect total GHGs emissions"/>
    <s v="axa investment managers deutschland gmbh_Asset Manager_EN_2022"/>
    <x v="5"/>
    <n v="2020"/>
    <s v="None"/>
    <s v="63914.0"/>
    <x v="2"/>
  </r>
  <r>
    <n v="8"/>
    <s v="Scope 3 Upstream Energy indirect total GHGs emissions"/>
    <s v="axa investment managers deutschland gmbh_Asset Manager_EN_2022"/>
    <x v="5"/>
    <n v="2020"/>
    <s v="None"/>
    <s v="17460.0"/>
    <x v="2"/>
  </r>
  <r>
    <n v="6"/>
    <s v="Scope 1 / Direct total GHGs emissions"/>
    <s v="axa investment managers deutschland gmbh_Asset Manager_EN_2022"/>
    <x v="5"/>
    <n v="2021"/>
    <s v="31226.0"/>
    <s v="23362.0"/>
    <x v="1"/>
  </r>
  <r>
    <n v="7"/>
    <s v="Scope 2 Energy indirect total GHGs emissions"/>
    <s v="axa investment managers deutschland gmbh_Asset Manager_EN_2022"/>
    <x v="5"/>
    <n v="2021"/>
    <s v="None"/>
    <s v="53492.0"/>
    <x v="2"/>
  </r>
  <r>
    <n v="8"/>
    <s v="Scope 3 Upstream Energy indirect total GHGs emissions"/>
    <s v="axa investment managers deutschland gmbh_Asset Manager_EN_2022"/>
    <x v="5"/>
    <n v="2021"/>
    <s v="None"/>
    <s v="3866.0"/>
    <x v="2"/>
  </r>
  <r>
    <n v="6"/>
    <s v="Scope 1 / Direct total GHGs emissions"/>
    <s v="axa investment managers deutschland gmbh_Asset Manager_EN_2022"/>
    <x v="5"/>
    <n v="2022"/>
    <s v="23280.0"/>
    <s v="23280.0"/>
    <x v="0"/>
  </r>
  <r>
    <n v="7"/>
    <s v="Scope 2 Energy indirect total GHGs emissions"/>
    <s v="axa investment managers deutschland gmbh_Asset Manager_EN_2022"/>
    <x v="5"/>
    <n v="2022"/>
    <s v="39370.0"/>
    <s v="61136.0"/>
    <x v="1"/>
  </r>
  <r>
    <n v="8"/>
    <s v="Scope 3 Upstream Energy indirect total GHGs emissions"/>
    <s v="axa investment managers deutschland gmbh_Asset Manager_EN_2022"/>
    <x v="5"/>
    <n v="2022"/>
    <s v="5478.0"/>
    <s v="23279.0"/>
    <x v="1"/>
  </r>
  <r>
    <n v="7"/>
    <s v="Scope 2 Energy indirect total GHGs emissions"/>
    <s v="Baillie Gifford_AM_EN_2022"/>
    <x v="6"/>
    <n v="2022"/>
    <s v="127319.0"/>
    <s v="None"/>
    <x v="1"/>
  </r>
  <r>
    <n v="8"/>
    <s v="Scope 3 Upstream Energy indirect total GHGs emissions"/>
    <s v="Baillie Gifford_AM_EN_2022"/>
    <x v="6"/>
    <n v="2022"/>
    <s v="104227.0"/>
    <s v="None"/>
    <x v="1"/>
  </r>
  <r>
    <n v="6"/>
    <s v="Scope 1 / Direct total GHGs emissions"/>
    <s v="Banco BPM_Bank_EN_2018"/>
    <x v="7"/>
    <n v="2018"/>
    <s v="13956.0"/>
    <s v="13956.0"/>
    <x v="0"/>
  </r>
  <r>
    <n v="6"/>
    <s v="Scope 1 / Direct total GHGs emissions"/>
    <s v="Banco BPM_Bank_EN_2018"/>
    <x v="7"/>
    <n v="2017"/>
    <s v="14993.0"/>
    <s v="14993.0"/>
    <x v="0"/>
  </r>
  <r>
    <n v="7"/>
    <s v="Scope 2 Energy indirect total GHGs emissions"/>
    <s v="Banco BPM_Bank_EN_2018"/>
    <x v="7"/>
    <n v="2018"/>
    <s v="5382.0"/>
    <s v="48471.0"/>
    <x v="1"/>
  </r>
  <r>
    <n v="6"/>
    <s v="Scope 1 / Direct total GHGs emissions"/>
    <s v="Banco BPM_Bank_EN_2019"/>
    <x v="7"/>
    <n v="2016"/>
    <s v="86.0"/>
    <s v="None"/>
    <x v="1"/>
  </r>
  <r>
    <n v="7"/>
    <s v="Scope 2 Energy indirect total GHGs emissions"/>
    <s v="Banco BPM_Bank_EN_2019"/>
    <x v="7"/>
    <n v="2019"/>
    <s v="4742.0"/>
    <s v="4742.0"/>
    <x v="0"/>
  </r>
  <r>
    <n v="7"/>
    <s v="Scope 2 Energy indirect total GHGs emissions"/>
    <s v="Banco BPM_Bank_EN_2019"/>
    <x v="7"/>
    <n v="2018"/>
    <s v="5442.0"/>
    <s v="5442.0"/>
    <x v="0"/>
  </r>
  <r>
    <n v="6"/>
    <s v="Scope 1 / Direct total GHGs emissions"/>
    <s v="Banco BPM_Bank_EN_2019"/>
    <x v="7"/>
    <n v="2019"/>
    <s v="None"/>
    <s v="12473.0"/>
    <x v="2"/>
  </r>
  <r>
    <n v="6"/>
    <s v="Scope 1 / Direct total GHGs emissions"/>
    <s v="Banco BPM_Bank_EN_2019"/>
    <x v="7"/>
    <n v="2018"/>
    <s v="None"/>
    <s v="13956.0"/>
    <x v="2"/>
  </r>
  <r>
    <n v="6"/>
    <s v="Scope 1 / Direct total GHGs emissions"/>
    <s v="Banco BPM_Bank_EN_2020"/>
    <x v="7"/>
    <n v="2020"/>
    <s v="12137.0"/>
    <s v="10465.0"/>
    <x v="1"/>
  </r>
  <r>
    <n v="6"/>
    <s v="Scope 1 / Direct total GHGs emissions"/>
    <s v="Banco BPM_Bank_EN_2020"/>
    <x v="7"/>
    <n v="2019"/>
    <s v="12474.0"/>
    <s v="12473.0"/>
    <x v="1"/>
  </r>
  <r>
    <n v="7"/>
    <s v="Scope 2 Energy indirect total GHGs emissions"/>
    <s v="Banco BPM_Bank_EN_2020"/>
    <x v="7"/>
    <n v="2020"/>
    <s v="0.76"/>
    <s v="33239.0"/>
    <x v="1"/>
  </r>
  <r>
    <n v="7"/>
    <s v="Scope 2 Energy indirect total GHGs emissions"/>
    <s v="Banco BPM_Bank_EN_2020"/>
    <x v="7"/>
    <n v="2019"/>
    <s v="0.8"/>
    <s v="39260.0"/>
    <x v="1"/>
  </r>
  <r>
    <n v="6"/>
    <s v="Scope 1 / Direct total GHGs emissions"/>
    <s v="Banco BPM_Bank_EN_2021"/>
    <x v="7"/>
    <n v="2021"/>
    <s v="2021.0"/>
    <s v="12279.0"/>
    <x v="1"/>
  </r>
  <r>
    <n v="6"/>
    <s v="Scope 1 / Direct total GHGs emissions"/>
    <s v="Banco BPM_Bank_EN_2021"/>
    <x v="7"/>
    <n v="2020"/>
    <s v="2020.0"/>
    <s v="12136.0"/>
    <x v="1"/>
  </r>
  <r>
    <n v="7"/>
    <s v="Scope 2 Energy indirect total GHGs emissions"/>
    <s v="Banco BPM_Bank_EN_2021"/>
    <x v="7"/>
    <n v="2021"/>
    <s v="4638.0"/>
    <s v="35103.0"/>
    <x v="1"/>
  </r>
  <r>
    <n v="7"/>
    <s v="Scope 2 Energy indirect total GHGs emissions"/>
    <s v="Banco BPM_Bank_EN_2021"/>
    <x v="7"/>
    <n v="2020"/>
    <s v="4541.0"/>
    <s v="37780.0"/>
    <x v="1"/>
  </r>
  <r>
    <n v="8"/>
    <s v="Scope 3 Upstream Energy indirect total GHGs emissions"/>
    <s v="Banco BPM_Bank_EN_2021"/>
    <x v="7"/>
    <n v="2021"/>
    <s v="29.0"/>
    <s v="None"/>
    <x v="1"/>
  </r>
  <r>
    <n v="8"/>
    <s v="Scope 3 Upstream Energy indirect total GHGs emissions"/>
    <s v="Banco BPM_Bank_EN_2021"/>
    <x v="7"/>
    <n v="2020"/>
    <s v="68.0"/>
    <s v="None"/>
    <x v="1"/>
  </r>
  <r>
    <n v="6"/>
    <s v="Scope 1 / Direct total GHGs emissions"/>
    <s v="Banco BPM_Bank_EN_2022"/>
    <x v="7"/>
    <n v="2022"/>
    <s v="25.9"/>
    <s v="11475.0"/>
    <x v="1"/>
  </r>
  <r>
    <n v="6"/>
    <s v="Scope 1 / Direct total GHGs emissions"/>
    <s v="Banco BPM_Bank_EN_2022"/>
    <x v="7"/>
    <n v="2021"/>
    <s v="25.9"/>
    <s v="12279.0"/>
    <x v="1"/>
  </r>
  <r>
    <n v="6"/>
    <s v="Scope 1 / Direct total GHGs emissions"/>
    <s v="Banco BPM_Bank_EN_2022"/>
    <x v="7"/>
    <n v="2020"/>
    <s v="18.6"/>
    <s v="12136.0"/>
    <x v="1"/>
  </r>
  <r>
    <n v="7"/>
    <s v="Scope 2 Energy indirect total GHGs emissions"/>
    <s v="Banco BPM_Bank_EN_2022"/>
    <x v="7"/>
    <n v="2022"/>
    <s v="3889.6"/>
    <s v="29680.0"/>
    <x v="1"/>
  </r>
  <r>
    <n v="7"/>
    <s v="Scope 2 Energy indirect total GHGs emissions"/>
    <s v="Banco BPM_Bank_EN_2022"/>
    <x v="7"/>
    <n v="2021"/>
    <s v="4637.8"/>
    <s v="35102.0"/>
    <x v="1"/>
  </r>
  <r>
    <n v="7"/>
    <s v="Scope 2 Energy indirect total GHGs emissions"/>
    <s v="Banco BPM_Bank_EN_2022"/>
    <x v="7"/>
    <n v="2020"/>
    <s v="4540.7"/>
    <s v="37780.0"/>
    <x v="1"/>
  </r>
  <r>
    <n v="8"/>
    <s v="Scope 3 Upstream Energy indirect total GHGs emissions"/>
    <s v="Banco BPM_Bank_EN_2022"/>
    <x v="7"/>
    <n v="2022"/>
    <s v="12920.8"/>
    <s v="12.9208"/>
    <x v="1"/>
  </r>
  <r>
    <n v="8"/>
    <s v="Scope 3 Upstream Energy indirect total GHGs emissions"/>
    <s v="Banco BPM_Bank_EN_2022"/>
    <x v="7"/>
    <n v="2021"/>
    <s v="13426.7"/>
    <s v="13426.7"/>
    <x v="0"/>
  </r>
  <r>
    <n v="8"/>
    <s v="Scope 3 Upstream Energy indirect total GHGs emissions"/>
    <s v="Banco BPM_Bank_EN_2022"/>
    <x v="7"/>
    <n v="2020"/>
    <s v="15674.8"/>
    <s v="15674.0"/>
    <x v="1"/>
  </r>
  <r>
    <n v="6"/>
    <s v="Scope 1 / Direct total GHGs emissions"/>
    <s v="Banco Sabadell_Bank_EN_2022"/>
    <x v="8"/>
    <n v="2022"/>
    <s v="1669.0"/>
    <s v="3981.0"/>
    <x v="1"/>
  </r>
  <r>
    <n v="6"/>
    <s v="Scope 1 / Direct total GHGs emissions"/>
    <s v="Banco Sabadell_Bank_EN_2022"/>
    <x v="8"/>
    <n v="2021"/>
    <s v="2173.0"/>
    <s v="4975.0"/>
    <x v="1"/>
  </r>
  <r>
    <n v="6"/>
    <s v="Scope 1 / Direct total GHGs emissions"/>
    <s v="Banco Sabadell_Bank_EN_2022"/>
    <x v="8"/>
    <n v="2020"/>
    <s v="2044.0"/>
    <s v="4747.0"/>
    <x v="1"/>
  </r>
  <r>
    <n v="6"/>
    <s v="Scope 1 / Direct total GHGs emissions"/>
    <s v="Banco Sabadell_Bank_EN_2022"/>
    <x v="8"/>
    <n v="2019"/>
    <s v="2150.0"/>
    <s v="5263.0"/>
    <x v="1"/>
  </r>
  <r>
    <n v="7"/>
    <s v="Scope 2 Energy indirect total GHGs emissions"/>
    <s v="Banco Sabadell_Bank_EN_2022"/>
    <x v="8"/>
    <n v="2022"/>
    <s v="7.0"/>
    <s v="14619.0"/>
    <x v="1"/>
  </r>
  <r>
    <n v="7"/>
    <s v="Scope 2 Energy indirect total GHGs emissions"/>
    <s v="Banco Sabadell_Bank_EN_2022"/>
    <x v="8"/>
    <n v="2021"/>
    <s v="10.0"/>
    <s v="17297.0"/>
    <x v="1"/>
  </r>
  <r>
    <n v="7"/>
    <s v="Scope 2 Energy indirect total GHGs emissions"/>
    <s v="Banco Sabadell_Bank_EN_2022"/>
    <x v="8"/>
    <n v="2020"/>
    <s v="26.0"/>
    <s v="17356.0"/>
    <x v="1"/>
  </r>
  <r>
    <n v="7"/>
    <s v="Scope 2 Energy indirect total GHGs emissions"/>
    <s v="Banco Sabadell_Bank_EN_2022"/>
    <x v="8"/>
    <n v="2019"/>
    <s v="18.0"/>
    <s v="20964.0"/>
    <x v="1"/>
  </r>
  <r>
    <n v="8"/>
    <s v="Scope 3 Upstream Energy indirect total GHGs emissions"/>
    <s v="Banco Sabadell_Bank_EN_2022"/>
    <x v="8"/>
    <n v="2022"/>
    <s v="2103.0"/>
    <s v="2994.0"/>
    <x v="1"/>
  </r>
  <r>
    <n v="8"/>
    <s v="Scope 3 Upstream Energy indirect total GHGs emissions"/>
    <s v="Banco Sabadell_Bank_EN_2022"/>
    <x v="8"/>
    <n v="2021"/>
    <s v="743.0"/>
    <s v="2281.0"/>
    <x v="1"/>
  </r>
  <r>
    <n v="8"/>
    <s v="Scope 3 Upstream Energy indirect total GHGs emissions"/>
    <s v="Banco Sabadell_Bank_EN_2022"/>
    <x v="8"/>
    <n v="2020"/>
    <s v="1370.0"/>
    <s v="3311.0"/>
    <x v="1"/>
  </r>
  <r>
    <n v="8"/>
    <s v="Scope 3 Upstream Energy indirect total GHGs emissions"/>
    <s v="Banco Sabadell_Bank_EN_2022"/>
    <x v="8"/>
    <n v="2019"/>
    <s v="2750.0"/>
    <s v="8357.0"/>
    <x v="1"/>
  </r>
  <r>
    <n v="6"/>
    <s v="Scope 1 / Direct total GHGs emissions"/>
    <s v="Banco Santander_Bank_EN_2022"/>
    <x v="9"/>
    <n v="2019"/>
    <s v="0.21"/>
    <s v="None"/>
    <x v="1"/>
  </r>
  <r>
    <n v="7"/>
    <s v="Scope 2 Energy indirect total GHGs emissions"/>
    <s v="Banco Santander_Bank_EN_2022"/>
    <x v="9"/>
    <n v="2022"/>
    <s v="30917.0"/>
    <s v="30917.0"/>
    <x v="0"/>
  </r>
  <r>
    <n v="7"/>
    <s v="Scope 2 Energy indirect total GHGs emissions"/>
    <s v="Banco Santander_Bank_EN_2022"/>
    <x v="9"/>
    <n v="2021"/>
    <s v="52904.0"/>
    <s v="None"/>
    <x v="1"/>
  </r>
  <r>
    <n v="6"/>
    <s v="Scope 1 / Direct total GHGs emissions"/>
    <s v="Banco Santander_Bank_EN_2022"/>
    <x v="9"/>
    <n v="2022"/>
    <s v="None"/>
    <s v="21967.0"/>
    <x v="2"/>
  </r>
  <r>
    <n v="8"/>
    <s v="Scope 3 Upstream Energy indirect total GHGs emissions"/>
    <s v="Banco Santander_Bank_EN_2022"/>
    <x v="9"/>
    <n v="2022"/>
    <s v="None"/>
    <s v="81535.0"/>
    <x v="2"/>
  </r>
  <r>
    <n v="6"/>
    <s v="Scope 1 / Direct total GHGs emissions"/>
    <s v="Bank of Ireland_Bank_EN_2021"/>
    <x v="10"/>
    <n v="2021"/>
    <s v="0.021"/>
    <s v="4285.0"/>
    <x v="1"/>
  </r>
  <r>
    <n v="6"/>
    <s v="Scope 1 / Direct total GHGs emissions"/>
    <s v="Bank of Ireland_Bank_EN_2021"/>
    <x v="10"/>
    <n v="2020"/>
    <s v="0.0292"/>
    <s v="5579.0"/>
    <x v="1"/>
  </r>
  <r>
    <n v="6"/>
    <s v="Scope 1 / Direct total GHGs emissions"/>
    <s v="Bank of Ireland_Bank_EN_2021"/>
    <x v="10"/>
    <n v="2019"/>
    <s v="0.0706"/>
    <s v="None"/>
    <x v="1"/>
  </r>
  <r>
    <n v="6"/>
    <s v="Scope 1 / Direct total GHGs emissions"/>
    <s v="Bank of Ireland_Bank_EN_2021"/>
    <x v="10"/>
    <n v="2018"/>
    <s v="0.0799"/>
    <s v="None"/>
    <x v="1"/>
  </r>
  <r>
    <n v="6"/>
    <s v="Scope 1 / Direct total GHGs emissions"/>
    <s v="Bank of Ireland_Bank_EN_2021"/>
    <x v="10"/>
    <n v="2017"/>
    <s v="0.0877"/>
    <s v="None"/>
    <x v="1"/>
  </r>
  <r>
    <n v="7"/>
    <s v="Scope 2 Energy indirect total GHGs emissions"/>
    <s v="Bank of Ireland_Bank_EN_2021"/>
    <x v="10"/>
    <n v="2021"/>
    <s v="0.021"/>
    <s v="22.0"/>
    <x v="1"/>
  </r>
  <r>
    <n v="7"/>
    <s v="Scope 2 Energy indirect total GHGs emissions"/>
    <s v="Bank of Ireland_Bank_EN_2021"/>
    <x v="10"/>
    <n v="2020"/>
    <s v="0.0292"/>
    <s v="659.0"/>
    <x v="1"/>
  </r>
  <r>
    <n v="7"/>
    <s v="Scope 2 Energy indirect total GHGs emissions"/>
    <s v="Bank of Ireland_Bank_EN_2021"/>
    <x v="10"/>
    <n v="2019"/>
    <s v="0.0706"/>
    <s v="None"/>
    <x v="1"/>
  </r>
  <r>
    <n v="7"/>
    <s v="Scope 2 Energy indirect total GHGs emissions"/>
    <s v="Bank of Ireland_Bank_EN_2021"/>
    <x v="10"/>
    <n v="2018"/>
    <s v="0.0799"/>
    <s v="None"/>
    <x v="1"/>
  </r>
  <r>
    <n v="7"/>
    <s v="Scope 2 Energy indirect total GHGs emissions"/>
    <s v="Bank of Ireland_Bank_EN_2021"/>
    <x v="10"/>
    <n v="2017"/>
    <s v="0.0877"/>
    <s v="None"/>
    <x v="1"/>
  </r>
  <r>
    <n v="8"/>
    <s v="Scope 3 Upstream Energy indirect total GHGs emissions"/>
    <s v="Bank of Ireland_Bank_EN_2021"/>
    <x v="10"/>
    <n v="2021"/>
    <s v="557.0"/>
    <s v="7772.0"/>
    <x v="1"/>
  </r>
  <r>
    <n v="8"/>
    <s v="Scope 3 Upstream Energy indirect total GHGs emissions"/>
    <s v="Bank of Ireland_Bank_EN_2021"/>
    <x v="10"/>
    <n v="2020"/>
    <s v="2203.0"/>
    <s v="10000.0"/>
    <x v="1"/>
  </r>
  <r>
    <n v="8"/>
    <s v="Scope 3 Upstream Energy indirect total GHGs emissions"/>
    <s v="Bank of Ireland_Bank_EN_2021"/>
    <x v="10"/>
    <n v="2019"/>
    <s v="5056.0"/>
    <s v="None"/>
    <x v="1"/>
  </r>
  <r>
    <n v="6"/>
    <s v="Scope 1 / Direct total GHGs emissions"/>
    <s v="Bank of Ireland_Bank_EN_2022"/>
    <x v="10"/>
    <n v="2022"/>
    <s v="3682.0"/>
    <s v="3682.0"/>
    <x v="0"/>
  </r>
  <r>
    <n v="7"/>
    <s v="Scope 2 Energy indirect total GHGs emissions"/>
    <s v="Bank of Ireland_Bank_EN_2022"/>
    <x v="10"/>
    <n v="2022"/>
    <s v="0.02"/>
    <s v="7102.0"/>
    <x v="1"/>
  </r>
  <r>
    <n v="7"/>
    <s v="Scope 2 Energy indirect total GHGs emissions"/>
    <s v="Bank of Ireland_Bank_EN_2022"/>
    <x v="10"/>
    <n v="2021"/>
    <s v="0.021"/>
    <s v="7772.0"/>
    <x v="1"/>
  </r>
  <r>
    <n v="7"/>
    <s v="Scope 2 Energy indirect total GHGs emissions"/>
    <s v="Bank of Ireland_Bank_EN_2022"/>
    <x v="10"/>
    <n v="2020"/>
    <s v="0.0292"/>
    <s v="10000.0"/>
    <x v="1"/>
  </r>
  <r>
    <n v="7"/>
    <s v="Scope 2 Energy indirect total GHGs emissions"/>
    <s v="Bank of Ireland_Bank_EN_2022"/>
    <x v="10"/>
    <n v="2019"/>
    <s v="0.0706"/>
    <s v="11747.0"/>
    <x v="1"/>
  </r>
  <r>
    <n v="8"/>
    <s v="Scope 3 Upstream Energy indirect total GHGs emissions"/>
    <s v="Bank of Ireland_Bank_EN_2022"/>
    <x v="10"/>
    <n v="2019"/>
    <s v="5056.0"/>
    <s v="5056.0"/>
    <x v="0"/>
  </r>
  <r>
    <n v="6"/>
    <s v="Scope 1 / Direct total GHGs emissions"/>
    <s v="Bank of Ireland_Bank_EN_2022"/>
    <x v="10"/>
    <n v="2021"/>
    <s v="None"/>
    <s v="4285.0"/>
    <x v="2"/>
  </r>
  <r>
    <n v="6"/>
    <s v="Scope 1 / Direct total GHGs emissions"/>
    <s v="Bank of Ireland_Bank_EN_2022"/>
    <x v="10"/>
    <n v="2020"/>
    <s v="None"/>
    <s v="5579.0"/>
    <x v="2"/>
  </r>
  <r>
    <n v="6"/>
    <s v="Scope 1 / Direct total GHGs emissions"/>
    <s v="Bank of Ireland_Bank_EN_2022"/>
    <x v="10"/>
    <n v="2019"/>
    <s v="None"/>
    <s v="4215.0"/>
    <x v="2"/>
  </r>
  <r>
    <n v="8"/>
    <s v="Scope 3 Upstream Energy indirect total GHGs emissions"/>
    <s v="Bank of Ireland_Bank_EN_2022"/>
    <x v="10"/>
    <n v="2022"/>
    <s v="None"/>
    <s v="3261.0"/>
    <x v="2"/>
  </r>
  <r>
    <n v="8"/>
    <s v="Scope 3 Upstream Energy indirect total GHGs emissions"/>
    <s v="Bank of Ireland_Bank_EN_2022"/>
    <x v="10"/>
    <n v="2021"/>
    <s v="None"/>
    <s v="557.0"/>
    <x v="2"/>
  </r>
  <r>
    <n v="8"/>
    <s v="Scope 3 Upstream Energy indirect total GHGs emissions"/>
    <s v="Bank of Ireland_Bank_EN_2022"/>
    <x v="10"/>
    <n v="2020"/>
    <s v="None"/>
    <s v="2203.0"/>
    <x v="2"/>
  </r>
  <r>
    <n v="7"/>
    <s v="Scope 2 Energy indirect total GHGs emissions"/>
    <s v="Barclays_Bank_EN_2018"/>
    <x v="11"/>
    <n v="2018"/>
    <s v="249942.0"/>
    <s v="None"/>
    <x v="1"/>
  </r>
  <r>
    <n v="6"/>
    <s v="Scope 1 / Direct total GHGs emissions"/>
    <s v="Barclays_Bank_EN_2019"/>
    <x v="11"/>
    <n v="2018"/>
    <s v="2017.0"/>
    <s v="None"/>
    <x v="1"/>
  </r>
  <r>
    <n v="7"/>
    <s v="Scope 2 Energy indirect total GHGs emissions"/>
    <s v="Barclays_Bank_EN_2019"/>
    <x v="11"/>
    <n v="2019"/>
    <s v="25868.0"/>
    <s v="None"/>
    <x v="1"/>
  </r>
  <r>
    <n v="7"/>
    <s v="Scope 2 Energy indirect total GHGs emissions"/>
    <s v="Barclays_Bank_EN_2019"/>
    <x v="11"/>
    <n v="2018"/>
    <s v="24779.0"/>
    <s v="None"/>
    <x v="1"/>
  </r>
  <r>
    <n v="8"/>
    <s v="Scope 3 Upstream Energy indirect total GHGs emissions"/>
    <s v="Barclays_Bank_EN_2019"/>
    <x v="11"/>
    <n v="2018"/>
    <s v="2.51"/>
    <s v="None"/>
    <x v="1"/>
  </r>
  <r>
    <n v="7"/>
    <s v="Scope 2 Energy indirect total GHGs emissions"/>
    <s v="Barclays_Bank_EN_2020"/>
    <x v="11"/>
    <n v="2020"/>
    <s v="2020.0"/>
    <s v="None"/>
    <x v="1"/>
  </r>
  <r>
    <n v="7"/>
    <s v="Scope 2 Energy indirect total GHGs emissions"/>
    <s v="Barclays_Bank_EN_2020"/>
    <x v="11"/>
    <n v="2035"/>
    <s v="2.0"/>
    <s v="None"/>
    <x v="1"/>
  </r>
  <r>
    <n v="6"/>
    <s v="Scope 1 / Direct total GHGs emissions"/>
    <s v="Barclays_Bank_EN_2021"/>
    <x v="11"/>
    <n v="2021"/>
    <s v="4548.0"/>
    <s v="None"/>
    <x v="1"/>
  </r>
  <r>
    <n v="7"/>
    <s v="Scope 2 Energy indirect total GHGs emissions"/>
    <s v="Barclays_Bank_EN_2021"/>
    <x v="11"/>
    <n v="2021"/>
    <s v="20202021.0"/>
    <s v="None"/>
    <x v="1"/>
  </r>
  <r>
    <n v="7"/>
    <s v="Scope 2 Energy indirect total GHGs emissions"/>
    <s v="Barclays_Bank_EN_2021"/>
    <x v="11"/>
    <n v="2020"/>
    <s v="2030.0"/>
    <s v="None"/>
    <x v="1"/>
  </r>
  <r>
    <n v="6"/>
    <s v="Scope 1 / Direct total GHGs emissions"/>
    <s v="Commerzbank_Bank_EN_2021"/>
    <x v="12"/>
    <n v="2019"/>
    <s v="37001.0"/>
    <s v="37001.0"/>
    <x v="0"/>
  </r>
  <r>
    <n v="6"/>
    <s v="Scope 1 / Direct total GHGs emissions"/>
    <s v="Commerzbank_Bank_EN_2021"/>
    <x v="12"/>
    <n v="2020"/>
    <s v="28314.0"/>
    <s v="28314.0"/>
    <x v="0"/>
  </r>
  <r>
    <n v="7"/>
    <s v="Scope 2 Energy indirect total GHGs emissions"/>
    <s v="Commerzbank_Bank_EN_2021"/>
    <x v="12"/>
    <n v="2019"/>
    <s v="98282.0"/>
    <s v="98282.0"/>
    <x v="0"/>
  </r>
  <r>
    <n v="7"/>
    <s v="Scope 2 Energy indirect total GHGs emissions"/>
    <s v="Commerzbank_Bank_EN_2021"/>
    <x v="12"/>
    <n v="2020"/>
    <s v="77903.0"/>
    <s v="77903.0"/>
    <x v="0"/>
  </r>
  <r>
    <n v="8"/>
    <s v="Scope 3 Upstream Energy indirect total GHGs emissions"/>
    <s v="Commerzbank_Bank_EN_2021"/>
    <x v="12"/>
    <n v="2020"/>
    <s v="None"/>
    <s v="43372.0"/>
    <x v="2"/>
  </r>
  <r>
    <n v="8"/>
    <s v="Scope 3 Upstream Energy indirect total GHGs emissions"/>
    <s v="Commerzbank_Bank_EN_2021"/>
    <x v="12"/>
    <n v="2019"/>
    <s v="None"/>
    <s v="71794.0"/>
    <x v="2"/>
  </r>
  <r>
    <n v="6"/>
    <s v="Scope 1 / Direct total GHGs emissions"/>
    <s v="Commerzbank_Bank_EN_2022"/>
    <x v="12"/>
    <n v="2022"/>
    <s v="21613.0"/>
    <s v="21613.0"/>
    <x v="0"/>
  </r>
  <r>
    <n v="7"/>
    <s v="Scope 2 Energy indirect total GHGs emissions"/>
    <s v="Commerzbank_Bank_EN_2022"/>
    <x v="12"/>
    <n v="2022"/>
    <s v="12857.0"/>
    <s v="61916.0"/>
    <x v="1"/>
  </r>
  <r>
    <n v="8"/>
    <s v="Scope 3 Upstream Energy indirect total GHGs emissions"/>
    <s v="Commerzbank_Bank_EN_2022"/>
    <x v="12"/>
    <n v="2022"/>
    <s v="43932.0"/>
    <s v="43932.0"/>
    <x v="0"/>
  </r>
  <r>
    <n v="6"/>
    <s v="Scope 1 / Direct total GHGs emissions"/>
    <s v="Commmerz real_Asset Manager_EN_2021"/>
    <x v="13"/>
    <n v="2019"/>
    <s v="37001.0"/>
    <s v="None"/>
    <x v="1"/>
  </r>
  <r>
    <n v="6"/>
    <s v="Scope 1 / Direct total GHGs emissions"/>
    <s v="Commmerz real_Asset Manager_EN_2021"/>
    <x v="13"/>
    <n v="2020"/>
    <s v="28314.0"/>
    <s v="None"/>
    <x v="1"/>
  </r>
  <r>
    <n v="7"/>
    <s v="Scope 2 Energy indirect total GHGs emissions"/>
    <s v="Commmerz real_Asset Manager_EN_2021"/>
    <x v="13"/>
    <n v="2019"/>
    <s v="98282.0"/>
    <s v="None"/>
    <x v="1"/>
  </r>
  <r>
    <n v="7"/>
    <s v="Scope 2 Energy indirect total GHGs emissions"/>
    <s v="Commmerz real_Asset Manager_EN_2021"/>
    <x v="13"/>
    <n v="2020"/>
    <s v="77903.0"/>
    <s v="None"/>
    <x v="1"/>
  </r>
  <r>
    <n v="6"/>
    <s v="Scope 1 / Direct total GHGs emissions"/>
    <s v="Commmerz real_Asset Manager_EN_2022"/>
    <x v="13"/>
    <n v="2022"/>
    <s v="21613.0"/>
    <s v="None"/>
    <x v="1"/>
  </r>
  <r>
    <n v="7"/>
    <s v="Scope 2 Energy indirect total GHGs emissions"/>
    <s v="Commmerz real_Asset Manager_EN_2022"/>
    <x v="13"/>
    <n v="2022"/>
    <s v="12857.0"/>
    <s v="None"/>
    <x v="1"/>
  </r>
  <r>
    <n v="8"/>
    <s v="Scope 3 Upstream Energy indirect total GHGs emissions"/>
    <s v="Commmerz real_Asset Manager_EN_2022"/>
    <x v="13"/>
    <n v="2022"/>
    <s v="43932.0"/>
    <s v="None"/>
    <x v="1"/>
  </r>
  <r>
    <n v="6"/>
    <s v="Scope 1 / Direct total GHGs emissions"/>
    <s v="Danske Bank_Bank_EN_2022"/>
    <x v="14"/>
    <n v="2022"/>
    <s v="790.0"/>
    <s v="None"/>
    <x v="1"/>
  </r>
  <r>
    <n v="7"/>
    <s v="Scope 2 Energy indirect total GHGs emissions"/>
    <s v="Danske Bank_Bank_EN_2022"/>
    <x v="14"/>
    <n v="2022"/>
    <s v="7711.0"/>
    <s v="None"/>
    <x v="1"/>
  </r>
  <r>
    <n v="8"/>
    <s v="Scope 3 Upstream Energy indirect total GHGs emissions"/>
    <s v="Danske Bank_Bank_EN_2022"/>
    <x v="14"/>
    <n v="2022"/>
    <s v="4641.0"/>
    <s v="None"/>
    <x v="1"/>
  </r>
  <r>
    <n v="6"/>
    <s v="Scope 1 / Direct total GHGs emissions"/>
    <s v="Danske Bank_Bank_EN_2022"/>
    <x v="14"/>
    <n v="2021"/>
    <s v="None"/>
    <s v="2381.01"/>
    <x v="2"/>
  </r>
  <r>
    <n v="6"/>
    <s v="Scope 1 / Direct total GHGs emissions"/>
    <s v="Danske Bank_Bank_EN_2022"/>
    <x v="14"/>
    <n v="2020"/>
    <s v="None"/>
    <s v="2258.53"/>
    <x v="2"/>
  </r>
  <r>
    <n v="6"/>
    <s v="Scope 1 / Direct total GHGs emissions"/>
    <s v="Danske Bank_Bank_EN_2022"/>
    <x v="14"/>
    <n v="2019"/>
    <s v="None"/>
    <s v="2922.05"/>
    <x v="2"/>
  </r>
  <r>
    <n v="7"/>
    <s v="Scope 2 Energy indirect total GHGs emissions"/>
    <s v="Danske Bank_Bank_EN_2022"/>
    <x v="14"/>
    <n v="2021"/>
    <s v="None"/>
    <s v="19160.61"/>
    <x v="2"/>
  </r>
  <r>
    <n v="7"/>
    <s v="Scope 2 Energy indirect total GHGs emissions"/>
    <s v="Danske Bank_Bank_EN_2022"/>
    <x v="14"/>
    <n v="2020"/>
    <s v="None"/>
    <s v="20988.7"/>
    <x v="2"/>
  </r>
  <r>
    <n v="7"/>
    <s v="Scope 2 Energy indirect total GHGs emissions"/>
    <s v="Danske Bank_Bank_EN_2022"/>
    <x v="14"/>
    <n v="2019"/>
    <s v="None"/>
    <s v="52218.86"/>
    <x v="2"/>
  </r>
  <r>
    <n v="8"/>
    <s v="Scope 3 Upstream Energy indirect total GHGs emissions"/>
    <s v="Danske Bank_Bank_EN_2022"/>
    <x v="14"/>
    <n v="2021"/>
    <s v="None"/>
    <s v="30558.21"/>
    <x v="2"/>
  </r>
  <r>
    <n v="8"/>
    <s v="Scope 3 Upstream Energy indirect total GHGs emissions"/>
    <s v="Danske Bank_Bank_EN_2022"/>
    <x v="14"/>
    <n v="2020"/>
    <s v="None"/>
    <s v="43375.66"/>
    <x v="2"/>
  </r>
  <r>
    <n v="8"/>
    <s v="Scope 3 Upstream Energy indirect total GHGs emissions"/>
    <s v="Danske Bank_Bank_EN_2022"/>
    <x v="14"/>
    <n v="2019"/>
    <s v="None"/>
    <s v="146.77"/>
    <x v="2"/>
  </r>
  <r>
    <n v="6"/>
    <s v="Scope 1 / Direct total GHGs emissions"/>
    <s v="DekaBank Deutsche Girozentrale_Asset Manager_EN_2018"/>
    <x v="15"/>
    <n v="2018"/>
    <s v="5357316.0"/>
    <s v="1770629.0"/>
    <x v="1"/>
  </r>
  <r>
    <n v="6"/>
    <s v="Scope 1 / Direct total GHGs emissions"/>
    <s v="DekaBank Deutsche Girozentrale_Asset Manager_EN_2018"/>
    <x v="15"/>
    <n v="2017"/>
    <s v="None"/>
    <s v="1844898.0"/>
    <x v="2"/>
  </r>
  <r>
    <n v="6"/>
    <s v="Scope 1 / Direct total GHGs emissions"/>
    <s v="DekaBank Deutsche Girozentrale_Asset Manager_EN_2018"/>
    <x v="15"/>
    <n v="2016"/>
    <s v="None"/>
    <s v="1815069.0"/>
    <x v="2"/>
  </r>
  <r>
    <n v="6"/>
    <s v="Scope 1 / Direct total GHGs emissions"/>
    <s v="DekaBank Deutsche Girozentrale_Asset Manager_EN_2018"/>
    <x v="15"/>
    <n v="2015"/>
    <s v="None"/>
    <s v="1859778.0"/>
    <x v="2"/>
  </r>
  <r>
    <n v="7"/>
    <s v="Scope 2 Energy indirect total GHGs emissions"/>
    <s v="DekaBank Deutsche Girozentrale_Asset Manager_EN_2018"/>
    <x v="15"/>
    <n v="2017"/>
    <s v="4844680.0"/>
    <s v="4844680.0"/>
    <x v="0"/>
  </r>
  <r>
    <n v="7"/>
    <s v="Scope 2 Energy indirect total GHGs emissions"/>
    <s v="DekaBank Deutsche Girozentrale_Asset Manager_EN_2018"/>
    <x v="15"/>
    <n v="2018"/>
    <s v="5357316.0"/>
    <s v="5357319.0"/>
    <x v="1"/>
  </r>
  <r>
    <n v="7"/>
    <s v="Scope 2 Energy indirect total GHGs emissions"/>
    <s v="DekaBank Deutsche Girozentrale_Asset Manager_EN_2018"/>
    <x v="15"/>
    <n v="2016"/>
    <s v="None"/>
    <s v="5016864.0"/>
    <x v="2"/>
  </r>
  <r>
    <n v="7"/>
    <s v="Scope 2 Energy indirect total GHGs emissions"/>
    <s v="DekaBank Deutsche Girozentrale_Asset Manager_EN_2018"/>
    <x v="15"/>
    <n v="2015"/>
    <s v="None"/>
    <s v="7183277.0"/>
    <x v="2"/>
  </r>
  <r>
    <n v="8"/>
    <s v="Scope 3 Upstream Energy indirect total GHGs emissions"/>
    <s v="DekaBank Deutsche Girozentrale_Asset Manager_EN_2018"/>
    <x v="15"/>
    <n v="2018"/>
    <s v="None"/>
    <s v="3641129.0"/>
    <x v="2"/>
  </r>
  <r>
    <n v="8"/>
    <s v="Scope 3 Upstream Energy indirect total GHGs emissions"/>
    <s v="DekaBank Deutsche Girozentrale_Asset Manager_EN_2018"/>
    <x v="15"/>
    <n v="2017"/>
    <s v="None"/>
    <s v="3898611.0"/>
    <x v="2"/>
  </r>
  <r>
    <n v="8"/>
    <s v="Scope 3 Upstream Energy indirect total GHGs emissions"/>
    <s v="DekaBank Deutsche Girozentrale_Asset Manager_EN_2018"/>
    <x v="15"/>
    <n v="2016"/>
    <s v="None"/>
    <s v="3361295.0"/>
    <x v="2"/>
  </r>
  <r>
    <n v="8"/>
    <s v="Scope 3 Upstream Energy indirect total GHGs emissions"/>
    <s v="DekaBank Deutsche Girozentrale_Asset Manager_EN_2018"/>
    <x v="15"/>
    <n v="2015"/>
    <s v="None"/>
    <s v="3364716.0"/>
    <x v="2"/>
  </r>
  <r>
    <n v="7"/>
    <s v="Scope 2 Energy indirect total GHGs emissions"/>
    <s v="DekaBank Deutsche Girozentrale_Asset Manager_EN_2019"/>
    <x v="15"/>
    <n v="2018"/>
    <s v="5032804.0"/>
    <s v="5357319.0"/>
    <x v="1"/>
  </r>
  <r>
    <n v="7"/>
    <s v="Scope 2 Energy indirect total GHGs emissions"/>
    <s v="DekaBank Deutsche Girozentrale_Asset Manager_EN_2019"/>
    <x v="15"/>
    <n v="2019"/>
    <s v="4412596.0"/>
    <s v="4412596.0"/>
    <x v="0"/>
  </r>
  <r>
    <n v="6"/>
    <s v="Scope 1 / Direct total GHGs emissions"/>
    <s v="DekaBank Deutsche Girozentrale_Asset Manager_EN_2019"/>
    <x v="15"/>
    <n v="2019"/>
    <s v="None"/>
    <s v="1760145.0"/>
    <x v="2"/>
  </r>
  <r>
    <n v="6"/>
    <s v="Scope 1 / Direct total GHGs emissions"/>
    <s v="DekaBank Deutsche Girozentrale_Asset Manager_EN_2019"/>
    <x v="15"/>
    <n v="2018"/>
    <s v="None"/>
    <s v="1770629.0"/>
    <x v="2"/>
  </r>
  <r>
    <n v="6"/>
    <s v="Scope 1 / Direct total GHGs emissions"/>
    <s v="DekaBank Deutsche Girozentrale_Asset Manager_EN_2019"/>
    <x v="15"/>
    <n v="2017"/>
    <s v="None"/>
    <s v="1844898.0"/>
    <x v="2"/>
  </r>
  <r>
    <n v="6"/>
    <s v="Scope 1 / Direct total GHGs emissions"/>
    <s v="DekaBank Deutsche Girozentrale_Asset Manager_EN_2019"/>
    <x v="15"/>
    <n v="2016"/>
    <s v="None"/>
    <s v="1815.069"/>
    <x v="2"/>
  </r>
  <r>
    <n v="7"/>
    <s v="Scope 2 Energy indirect total GHGs emissions"/>
    <s v="DekaBank Deutsche Girozentrale_Asset Manager_EN_2019"/>
    <x v="15"/>
    <n v="2017"/>
    <s v="None"/>
    <s v="4844680.0"/>
    <x v="2"/>
  </r>
  <r>
    <n v="7"/>
    <s v="Scope 2 Energy indirect total GHGs emissions"/>
    <s v="DekaBank Deutsche Girozentrale_Asset Manager_EN_2019"/>
    <x v="15"/>
    <n v="2016"/>
    <s v="None"/>
    <s v="5016.864"/>
    <x v="2"/>
  </r>
  <r>
    <n v="8"/>
    <s v="Scope 3 Upstream Energy indirect total GHGs emissions"/>
    <s v="DekaBank Deutsche Girozentrale_Asset Manager_EN_2019"/>
    <x v="15"/>
    <n v="2019"/>
    <s v="None"/>
    <s v="3213905.0"/>
    <x v="2"/>
  </r>
  <r>
    <n v="8"/>
    <s v="Scope 3 Upstream Energy indirect total GHGs emissions"/>
    <s v="DekaBank Deutsche Girozentrale_Asset Manager_EN_2019"/>
    <x v="15"/>
    <n v="2018"/>
    <s v="None"/>
    <s v="3641129.0"/>
    <x v="2"/>
  </r>
  <r>
    <n v="8"/>
    <s v="Scope 3 Upstream Energy indirect total GHGs emissions"/>
    <s v="DekaBank Deutsche Girozentrale_Asset Manager_EN_2019"/>
    <x v="15"/>
    <n v="2017"/>
    <s v="None"/>
    <s v="3898611.0"/>
    <x v="2"/>
  </r>
  <r>
    <n v="8"/>
    <s v="Scope 3 Upstream Energy indirect total GHGs emissions"/>
    <s v="DekaBank Deutsche Girozentrale_Asset Manager_EN_2019"/>
    <x v="15"/>
    <n v="2016"/>
    <s v="None"/>
    <s v="3361.295"/>
    <x v="2"/>
  </r>
  <r>
    <n v="7"/>
    <s v="Scope 2 Energy indirect total GHGs emissions"/>
    <s v="DekaBank Deutsche Girozentrale_Asset Manager_EN_2020"/>
    <x v="15"/>
    <n v="2019"/>
    <s v="4412596.0"/>
    <s v="4412596.0"/>
    <x v="0"/>
  </r>
  <r>
    <n v="7"/>
    <s v="Scope 2 Energy indirect total GHGs emissions"/>
    <s v="DekaBank Deutsche Girozentrale_Asset Manager_EN_2020"/>
    <x v="15"/>
    <n v="2020"/>
    <s v="3325254.0"/>
    <s v="3325254.0"/>
    <x v="0"/>
  </r>
  <r>
    <n v="6"/>
    <s v="Scope 1 / Direct total GHGs emissions"/>
    <s v="DekaBank Deutsche Girozentrale_Asset Manager_EN_2020"/>
    <x v="15"/>
    <n v="2020"/>
    <s v="None"/>
    <s v="1263411.0"/>
    <x v="2"/>
  </r>
  <r>
    <n v="6"/>
    <s v="Scope 1 / Direct total GHGs emissions"/>
    <s v="DekaBank Deutsche Girozentrale_Asset Manager_EN_2020"/>
    <x v="15"/>
    <n v="2019"/>
    <s v="None"/>
    <s v="1760145.0"/>
    <x v="2"/>
  </r>
  <r>
    <n v="6"/>
    <s v="Scope 1 / Direct total GHGs emissions"/>
    <s v="DekaBank Deutsche Girozentrale_Asset Manager_EN_2020"/>
    <x v="15"/>
    <n v="2018"/>
    <s v="None"/>
    <s v="1770629.0"/>
    <x v="2"/>
  </r>
  <r>
    <n v="6"/>
    <s v="Scope 1 / Direct total GHGs emissions"/>
    <s v="DekaBank Deutsche Girozentrale_Asset Manager_EN_2020"/>
    <x v="15"/>
    <n v="2017"/>
    <s v="None"/>
    <s v="1844898.0"/>
    <x v="2"/>
  </r>
  <r>
    <n v="7"/>
    <s v="Scope 2 Energy indirect total GHGs emissions"/>
    <s v="DekaBank Deutsche Girozentrale_Asset Manager_EN_2020"/>
    <x v="15"/>
    <n v="2018"/>
    <s v="None"/>
    <s v="5357319.0"/>
    <x v="2"/>
  </r>
  <r>
    <n v="7"/>
    <s v="Scope 2 Energy indirect total GHGs emissions"/>
    <s v="DekaBank Deutsche Girozentrale_Asset Manager_EN_2020"/>
    <x v="15"/>
    <n v="2017"/>
    <s v="None"/>
    <s v="4844680.0"/>
    <x v="2"/>
  </r>
  <r>
    <n v="8"/>
    <s v="Scope 3 Upstream Energy indirect total GHGs emissions"/>
    <s v="DekaBank Deutsche Girozentrale_Asset Manager_EN_2020"/>
    <x v="15"/>
    <n v="2020"/>
    <s v="None"/>
    <s v="1821813.0"/>
    <x v="2"/>
  </r>
  <r>
    <n v="8"/>
    <s v="Scope 3 Upstream Energy indirect total GHGs emissions"/>
    <s v="DekaBank Deutsche Girozentrale_Asset Manager_EN_2020"/>
    <x v="15"/>
    <n v="2019"/>
    <s v="None"/>
    <s v="3213905.0"/>
    <x v="2"/>
  </r>
  <r>
    <n v="8"/>
    <s v="Scope 3 Upstream Energy indirect total GHGs emissions"/>
    <s v="DekaBank Deutsche Girozentrale_Asset Manager_EN_2020"/>
    <x v="15"/>
    <n v="2018"/>
    <s v="None"/>
    <s v="3641129.0"/>
    <x v="2"/>
  </r>
  <r>
    <n v="8"/>
    <s v="Scope 3 Upstream Energy indirect total GHGs emissions"/>
    <s v="DekaBank Deutsche Girozentrale_Asset Manager_EN_2020"/>
    <x v="15"/>
    <n v="2017"/>
    <s v="None"/>
    <s v="3898611.0"/>
    <x v="2"/>
  </r>
  <r>
    <n v="7"/>
    <s v="Scope 2 Energy indirect total GHGs emissions"/>
    <s v="DekaBank Deutsche Girozentrale_Asset Manager_EN_2021"/>
    <x v="15"/>
    <n v="2021"/>
    <s v="3113053.0"/>
    <s v="3113053.0"/>
    <x v="0"/>
  </r>
  <r>
    <n v="6"/>
    <s v="Scope 1 / Direct total GHGs emissions"/>
    <s v="DekaBank Deutsche Girozentrale_Asset Manager_EN_2021"/>
    <x v="15"/>
    <n v="2021"/>
    <s v="None"/>
    <s v="1077192.0"/>
    <x v="2"/>
  </r>
  <r>
    <n v="6"/>
    <s v="Scope 1 / Direct total GHGs emissions"/>
    <s v="DekaBank Deutsche Girozentrale_Asset Manager_EN_2021"/>
    <x v="15"/>
    <n v="2020"/>
    <s v="None"/>
    <s v="1263411.0"/>
    <x v="2"/>
  </r>
  <r>
    <n v="6"/>
    <s v="Scope 1 / Direct total GHGs emissions"/>
    <s v="DekaBank Deutsche Girozentrale_Asset Manager_EN_2021"/>
    <x v="15"/>
    <n v="2019"/>
    <s v="None"/>
    <s v="1760145.0"/>
    <x v="2"/>
  </r>
  <r>
    <n v="6"/>
    <s v="Scope 1 / Direct total GHGs emissions"/>
    <s v="DekaBank Deutsche Girozentrale_Asset Manager_EN_2021"/>
    <x v="15"/>
    <n v="2018"/>
    <s v="None"/>
    <s v="1770629.0"/>
    <x v="2"/>
  </r>
  <r>
    <n v="7"/>
    <s v="Scope 2 Energy indirect total GHGs emissions"/>
    <s v="DekaBank Deutsche Girozentrale_Asset Manager_EN_2021"/>
    <x v="15"/>
    <n v="2020"/>
    <s v="None"/>
    <s v="3325254.0"/>
    <x v="2"/>
  </r>
  <r>
    <n v="7"/>
    <s v="Scope 2 Energy indirect total GHGs emissions"/>
    <s v="DekaBank Deutsche Girozentrale_Asset Manager_EN_2021"/>
    <x v="15"/>
    <n v="2019"/>
    <s v="None"/>
    <s v="4412596.0"/>
    <x v="2"/>
  </r>
  <r>
    <n v="7"/>
    <s v="Scope 2 Energy indirect total GHGs emissions"/>
    <s v="DekaBank Deutsche Girozentrale_Asset Manager_EN_2021"/>
    <x v="15"/>
    <n v="2018"/>
    <s v="None"/>
    <s v="5357319.0"/>
    <x v="2"/>
  </r>
  <r>
    <n v="8"/>
    <s v="Scope 3 Upstream Energy indirect total GHGs emissions"/>
    <s v="DekaBank Deutsche Girozentrale_Asset Manager_EN_2021"/>
    <x v="15"/>
    <n v="2021"/>
    <s v="None"/>
    <s v="2009122.0"/>
    <x v="2"/>
  </r>
  <r>
    <n v="8"/>
    <s v="Scope 3 Upstream Energy indirect total GHGs emissions"/>
    <s v="DekaBank Deutsche Girozentrale_Asset Manager_EN_2021"/>
    <x v="15"/>
    <n v="2020"/>
    <s v="None"/>
    <s v="1821813.0"/>
    <x v="2"/>
  </r>
  <r>
    <n v="8"/>
    <s v="Scope 3 Upstream Energy indirect total GHGs emissions"/>
    <s v="DekaBank Deutsche Girozentrale_Asset Manager_EN_2021"/>
    <x v="15"/>
    <n v="2019"/>
    <s v="None"/>
    <s v="3213905.0"/>
    <x v="2"/>
  </r>
  <r>
    <n v="8"/>
    <s v="Scope 3 Upstream Energy indirect total GHGs emissions"/>
    <s v="DekaBank Deutsche Girozentrale_Asset Manager_EN_2021"/>
    <x v="15"/>
    <n v="2018"/>
    <s v="None"/>
    <s v="3641129.0"/>
    <x v="2"/>
  </r>
  <r>
    <n v="6"/>
    <s v="Scope 1 / Direct total GHGs emissions"/>
    <s v="DekaBank Deutsche Girozentrale_Asset Manager_EN_2022"/>
    <x v="15"/>
    <n v="2021"/>
    <s v="3.0"/>
    <s v="1077192.0"/>
    <x v="1"/>
  </r>
  <r>
    <n v="6"/>
    <s v="Scope 1 / Direct total GHGs emissions"/>
    <s v="DekaBank Deutsche Girozentrale_Asset Manager_EN_2022"/>
    <x v="15"/>
    <n v="2022"/>
    <s v="3.11"/>
    <s v="1289200.0"/>
    <x v="1"/>
  </r>
  <r>
    <n v="7"/>
    <s v="Scope 2 Energy indirect total GHGs emissions"/>
    <s v="DekaBank Deutsche Girozentrale_Asset Manager_EN_2022"/>
    <x v="15"/>
    <n v="2021"/>
    <s v="3113.0"/>
    <s v="3113053.0"/>
    <x v="1"/>
  </r>
  <r>
    <n v="7"/>
    <s v="Scope 2 Energy indirect total GHGs emissions"/>
    <s v="DekaBank Deutsche Girozentrale_Asset Manager_EN_2022"/>
    <x v="15"/>
    <n v="2022"/>
    <s v="2052.0"/>
    <s v="2052460.0"/>
    <x v="1"/>
  </r>
  <r>
    <n v="6"/>
    <s v="Scope 1 / Direct total GHGs emissions"/>
    <s v="DekaBank Deutsche Girozentrale_Asset Manager_EN_2022"/>
    <x v="15"/>
    <n v="2020"/>
    <s v="None"/>
    <s v="1263411.0"/>
    <x v="2"/>
  </r>
  <r>
    <n v="6"/>
    <s v="Scope 1 / Direct total GHGs emissions"/>
    <s v="DekaBank Deutsche Girozentrale_Asset Manager_EN_2022"/>
    <x v="15"/>
    <n v="2019"/>
    <s v="None"/>
    <s v="1760145.0"/>
    <x v="2"/>
  </r>
  <r>
    <n v="7"/>
    <s v="Scope 2 Energy indirect total GHGs emissions"/>
    <s v="DekaBank Deutsche Girozentrale_Asset Manager_EN_2022"/>
    <x v="15"/>
    <n v="2020"/>
    <s v="None"/>
    <s v="3118779.0"/>
    <x v="2"/>
  </r>
  <r>
    <n v="7"/>
    <s v="Scope 2 Energy indirect total GHGs emissions"/>
    <s v="DekaBank Deutsche Girozentrale_Asset Manager_EN_2022"/>
    <x v="15"/>
    <n v="2019"/>
    <s v="None"/>
    <s v="4412596.0"/>
    <x v="2"/>
  </r>
  <r>
    <n v="8"/>
    <s v="Scope 3 Upstream Energy indirect total GHGs emissions"/>
    <s v="DekaBank Deutsche Girozentrale_Asset Manager_EN_2022"/>
    <x v="15"/>
    <n v="2022"/>
    <s v="None"/>
    <s v="2891850.0"/>
    <x v="2"/>
  </r>
  <r>
    <n v="8"/>
    <s v="Scope 3 Upstream Energy indirect total GHGs emissions"/>
    <s v="DekaBank Deutsche Girozentrale_Asset Manager_EN_2022"/>
    <x v="15"/>
    <n v="2021"/>
    <s v="None"/>
    <s v="2009122.0"/>
    <x v="2"/>
  </r>
  <r>
    <n v="8"/>
    <s v="Scope 3 Upstream Energy indirect total GHGs emissions"/>
    <s v="DekaBank Deutsche Girozentrale_Asset Manager_EN_2022"/>
    <x v="15"/>
    <n v="2020"/>
    <s v="None"/>
    <s v="1817312.0"/>
    <x v="2"/>
  </r>
  <r>
    <n v="8"/>
    <s v="Scope 3 Upstream Energy indirect total GHGs emissions"/>
    <s v="DekaBank Deutsche Girozentrale_Asset Manager_EN_2022"/>
    <x v="15"/>
    <n v="2019"/>
    <s v="None"/>
    <s v="3228399.0"/>
    <x v="2"/>
  </r>
  <r>
    <n v="6"/>
    <s v="Scope 1 / Direct total GHGs emissions"/>
    <s v="Deutsche Bank_Bank_EN_2018"/>
    <x v="16"/>
    <n v="2018"/>
    <s v="1.3"/>
    <s v="51083.0"/>
    <x v="1"/>
  </r>
  <r>
    <n v="6"/>
    <s v="Scope 1 / Direct total GHGs emissions"/>
    <s v="Deutsche Bank_Bank_EN_2018"/>
    <x v="16"/>
    <n v="2017"/>
    <s v="51734.0"/>
    <s v="51734.0"/>
    <x v="0"/>
  </r>
  <r>
    <n v="6"/>
    <s v="Scope 1 / Direct total GHGs emissions"/>
    <s v="Deutsche Bank_Bank_EN_2018"/>
    <x v="16"/>
    <n v="2016"/>
    <s v="59008.0"/>
    <s v="59008.0"/>
    <x v="0"/>
  </r>
  <r>
    <n v="7"/>
    <s v="Scope 2 Energy indirect total GHGs emissions"/>
    <s v="Deutsche Bank_Bank_EN_2018"/>
    <x v="16"/>
    <n v="2018"/>
    <s v="1.8"/>
    <s v="105516.0"/>
    <x v="1"/>
  </r>
  <r>
    <n v="7"/>
    <s v="Scope 2 Energy indirect total GHGs emissions"/>
    <s v="Deutsche Bank_Bank_EN_2018"/>
    <x v="16"/>
    <n v="2017"/>
    <s v="107455.0"/>
    <s v="107455.0"/>
    <x v="0"/>
  </r>
  <r>
    <n v="7"/>
    <s v="Scope 2 Energy indirect total GHGs emissions"/>
    <s v="Deutsche Bank_Bank_EN_2018"/>
    <x v="16"/>
    <n v="2016"/>
    <s v="117737.0"/>
    <s v="117373.0"/>
    <x v="1"/>
  </r>
  <r>
    <n v="8"/>
    <s v="Scope 3 Upstream Energy indirect total GHGs emissions"/>
    <s v="Deutsche Bank_Bank_EN_2018"/>
    <x v="16"/>
    <n v="2018"/>
    <s v="4.3"/>
    <s v="57646.0"/>
    <x v="1"/>
  </r>
  <r>
    <n v="8"/>
    <s v="Scope 3 Upstream Energy indirect total GHGs emissions"/>
    <s v="Deutsche Bank_Bank_EN_2018"/>
    <x v="16"/>
    <n v="2017"/>
    <s v="60235.0"/>
    <s v="60235.0"/>
    <x v="0"/>
  </r>
  <r>
    <n v="8"/>
    <s v="Scope 3 Upstream Energy indirect total GHGs emissions"/>
    <s v="Deutsche Bank_Bank_EN_2018"/>
    <x v="16"/>
    <n v="2016"/>
    <s v="61268.0"/>
    <s v="61268.0"/>
    <x v="0"/>
  </r>
  <r>
    <n v="6"/>
    <s v="Scope 1 / Direct total GHGs emissions"/>
    <s v="Deutsche Bank_Bank_EN_2019"/>
    <x v="16"/>
    <n v="2019"/>
    <s v="3.4"/>
    <s v="49712.0"/>
    <x v="1"/>
  </r>
  <r>
    <n v="6"/>
    <s v="Scope 1 / Direct total GHGs emissions"/>
    <s v="Deutsche Bank_Bank_EN_2019"/>
    <x v="16"/>
    <n v="2018"/>
    <s v="None"/>
    <s v="51473.0"/>
    <x v="2"/>
  </r>
  <r>
    <n v="6"/>
    <s v="Scope 1 / Direct total GHGs emissions"/>
    <s v="Deutsche Bank_Bank_EN_2019"/>
    <x v="16"/>
    <n v="2017"/>
    <s v="None"/>
    <s v="52071.0"/>
    <x v="2"/>
  </r>
  <r>
    <n v="7"/>
    <s v="Scope 2 Energy indirect total GHGs emissions"/>
    <s v="Deutsche Bank_Bank_EN_2019"/>
    <x v="16"/>
    <n v="2019"/>
    <s v="None"/>
    <s v="104009.0"/>
    <x v="2"/>
  </r>
  <r>
    <n v="7"/>
    <s v="Scope 2 Energy indirect total GHGs emissions"/>
    <s v="Deutsche Bank_Bank_EN_2019"/>
    <x v="16"/>
    <n v="2018"/>
    <s v="None"/>
    <s v="105541.0"/>
    <x v="2"/>
  </r>
  <r>
    <n v="7"/>
    <s v="Scope 2 Energy indirect total GHGs emissions"/>
    <s v="Deutsche Bank_Bank_EN_2019"/>
    <x v="16"/>
    <n v="2017"/>
    <s v="None"/>
    <s v="107546.0"/>
    <x v="2"/>
  </r>
  <r>
    <n v="8"/>
    <s v="Scope 3 Upstream Energy indirect total GHGs emissions"/>
    <s v="Deutsche Bank_Bank_EN_2019"/>
    <x v="16"/>
    <n v="2019"/>
    <s v="None"/>
    <s v="47480.0"/>
    <x v="2"/>
  </r>
  <r>
    <n v="8"/>
    <s v="Scope 3 Upstream Energy indirect total GHGs emissions"/>
    <s v="Deutsche Bank_Bank_EN_2019"/>
    <x v="16"/>
    <n v="2018"/>
    <s v="None"/>
    <s v="57308.0"/>
    <x v="2"/>
  </r>
  <r>
    <n v="8"/>
    <s v="Scope 3 Upstream Energy indirect total GHGs emissions"/>
    <s v="Deutsche Bank_Bank_EN_2019"/>
    <x v="16"/>
    <n v="2017"/>
    <s v="None"/>
    <s v="60598.0"/>
    <x v="2"/>
  </r>
  <r>
    <n v="6"/>
    <s v="Scope 1 / Direct total GHGs emissions"/>
    <s v="Deutsche Bank_Bank_EN_2020"/>
    <x v="16"/>
    <n v="2020"/>
    <s v="16.8"/>
    <s v="41458.0"/>
    <x v="1"/>
  </r>
  <r>
    <n v="6"/>
    <s v="Scope 1 / Direct total GHGs emissions"/>
    <s v="Deutsche Bank_Bank_EN_2020"/>
    <x v="16"/>
    <n v="2019"/>
    <s v="49846.0"/>
    <s v="49846.0"/>
    <x v="0"/>
  </r>
  <r>
    <n v="6"/>
    <s v="Scope 1 / Direct total GHGs emissions"/>
    <s v="Deutsche Bank_Bank_EN_2020"/>
    <x v="16"/>
    <n v="2018"/>
    <s v="50639.0"/>
    <s v="50639.0"/>
    <x v="0"/>
  </r>
  <r>
    <n v="7"/>
    <s v="Scope 2 Energy indirect total GHGs emissions"/>
    <s v="Deutsche Bank_Bank_EN_2020"/>
    <x v="16"/>
    <n v="2020"/>
    <s v="14.9"/>
    <s v="76846.0"/>
    <x v="1"/>
  </r>
  <r>
    <n v="7"/>
    <s v="Scope 2 Energy indirect total GHGs emissions"/>
    <s v="Deutsche Bank_Bank_EN_2020"/>
    <x v="16"/>
    <n v="2019"/>
    <s v="90338.0"/>
    <s v="90338.0"/>
    <x v="0"/>
  </r>
  <r>
    <n v="7"/>
    <s v="Scope 2 Energy indirect total GHGs emissions"/>
    <s v="Deutsche Bank_Bank_EN_2020"/>
    <x v="16"/>
    <n v="2018"/>
    <s v="101655.0"/>
    <s v="101655.0"/>
    <x v="0"/>
  </r>
  <r>
    <n v="8"/>
    <s v="Scope 3 Upstream Energy indirect total GHGs emissions"/>
    <s v="Deutsche Bank_Bank_EN_2020"/>
    <x v="16"/>
    <n v="2020"/>
    <s v="63.8"/>
    <s v="15442.0"/>
    <x v="1"/>
  </r>
  <r>
    <n v="8"/>
    <s v="Scope 3 Upstream Energy indirect total GHGs emissions"/>
    <s v="Deutsche Bank_Bank_EN_2020"/>
    <x v="16"/>
    <n v="2019"/>
    <s v="42649.0"/>
    <s v="42649.0"/>
    <x v="0"/>
  </r>
  <r>
    <n v="8"/>
    <s v="Scope 3 Upstream Energy indirect total GHGs emissions"/>
    <s v="Deutsche Bank_Bank_EN_2020"/>
    <x v="16"/>
    <n v="2018"/>
    <s v="56898.0"/>
    <s v="56898.0"/>
    <x v="0"/>
  </r>
  <r>
    <n v="6"/>
    <s v="Scope 1 / Direct total GHGs emissions"/>
    <s v="Deutsche Bank_Bank_EN_2021"/>
    <x v="16"/>
    <n v="2021"/>
    <s v="16.3"/>
    <s v="32991.0"/>
    <x v="1"/>
  </r>
  <r>
    <n v="6"/>
    <s v="Scope 1 / Direct total GHGs emissions"/>
    <s v="Deutsche Bank_Bank_EN_2021"/>
    <x v="16"/>
    <n v="2020"/>
    <s v="39408.0"/>
    <s v="39408.0"/>
    <x v="0"/>
  </r>
  <r>
    <n v="6"/>
    <s v="Scope 1 / Direct total GHGs emissions"/>
    <s v="Deutsche Bank_Bank_EN_2021"/>
    <x v="16"/>
    <n v="2019"/>
    <s v="50273.0"/>
    <s v="50273.0"/>
    <x v="0"/>
  </r>
  <r>
    <n v="7"/>
    <s v="Scope 2 Energy indirect total GHGs emissions"/>
    <s v="Deutsche Bank_Bank_EN_2021"/>
    <x v="16"/>
    <n v="2021"/>
    <s v="42.6"/>
    <s v="47068.0"/>
    <x v="1"/>
  </r>
  <r>
    <n v="7"/>
    <s v="Scope 2 Energy indirect total GHGs emissions"/>
    <s v="Deutsche Bank_Bank_EN_2021"/>
    <x v="16"/>
    <n v="2020"/>
    <s v="81959.0"/>
    <s v="81959.0"/>
    <x v="0"/>
  </r>
  <r>
    <n v="7"/>
    <s v="Scope 2 Energy indirect total GHGs emissions"/>
    <s v="Deutsche Bank_Bank_EN_2021"/>
    <x v="16"/>
    <n v="2019"/>
    <s v="104671.0"/>
    <s v="104671.0"/>
    <x v="0"/>
  </r>
  <r>
    <n v="8"/>
    <s v="Scope 3 Upstream Energy indirect total GHGs emissions"/>
    <s v="Deutsche Bank_Bank_EN_2021"/>
    <x v="16"/>
    <n v="2021"/>
    <s v="12.6"/>
    <s v="1992706.0"/>
    <x v="1"/>
  </r>
  <r>
    <n v="8"/>
    <s v="Scope 3 Upstream Energy indirect total GHGs emissions"/>
    <s v="Deutsche Bank_Bank_EN_2021"/>
    <x v="16"/>
    <n v="2020"/>
    <s v="39713.0"/>
    <s v="1912705.0"/>
    <x v="1"/>
  </r>
  <r>
    <n v="8"/>
    <s v="Scope 3 Upstream Energy indirect total GHGs emissions"/>
    <s v="Deutsche Bank_Bank_EN_2021"/>
    <x v="16"/>
    <n v="2019"/>
    <s v="42608.0"/>
    <s v="2127013.0"/>
    <x v="1"/>
  </r>
  <r>
    <n v="6"/>
    <s v="Scope 1 / Direct total GHGs emissions"/>
    <s v="Deutsche Bank_Bank_EN_2022"/>
    <x v="16"/>
    <n v="2022"/>
    <s v="19.3"/>
    <s v="25110.0"/>
    <x v="1"/>
  </r>
  <r>
    <n v="6"/>
    <s v="Scope 1 / Direct total GHGs emissions"/>
    <s v="Deutsche Bank_Bank_EN_2022"/>
    <x v="16"/>
    <n v="2021"/>
    <s v="31122.0"/>
    <s v="31122.0"/>
    <x v="0"/>
  </r>
  <r>
    <n v="6"/>
    <s v="Scope 1 / Direct total GHGs emissions"/>
    <s v="Deutsche Bank_Bank_EN_2022"/>
    <x v="16"/>
    <n v="2020"/>
    <s v="39875.0"/>
    <s v="39875.0"/>
    <x v="0"/>
  </r>
  <r>
    <n v="7"/>
    <s v="Scope 2 Energy indirect total GHGs emissions"/>
    <s v="Deutsche Bank_Bank_EN_2022"/>
    <x v="16"/>
    <n v="2022"/>
    <s v="15.4"/>
    <s v="30751.0"/>
    <x v="1"/>
  </r>
  <r>
    <n v="7"/>
    <s v="Scope 2 Energy indirect total GHGs emissions"/>
    <s v="Deutsche Bank_Bank_EN_2022"/>
    <x v="16"/>
    <n v="2021"/>
    <s v="36331.0"/>
    <s v="36331.0"/>
    <x v="0"/>
  </r>
  <r>
    <n v="7"/>
    <s v="Scope 2 Energy indirect total GHGs emissions"/>
    <s v="Deutsche Bank_Bank_EN_2022"/>
    <x v="16"/>
    <n v="2020"/>
    <s v="78846.0"/>
    <s v="78846.0"/>
    <x v="0"/>
  </r>
  <r>
    <n v="8"/>
    <s v="Scope 3 Upstream Energy indirect total GHGs emissions"/>
    <s v="Deutsche Bank_Bank_EN_2022"/>
    <x v="16"/>
    <n v="2022"/>
    <s v="3.7"/>
    <s v="1669367.0"/>
    <x v="1"/>
  </r>
  <r>
    <n v="8"/>
    <s v="Scope 3 Upstream Energy indirect total GHGs emissions"/>
    <s v="Deutsche Bank_Bank_EN_2022"/>
    <x v="16"/>
    <n v="2021"/>
    <s v="1732938.0"/>
    <s v="1732938.0"/>
    <x v="0"/>
  </r>
  <r>
    <n v="8"/>
    <s v="Scope 3 Upstream Energy indirect total GHGs emissions"/>
    <s v="Deutsche Bank_Bank_EN_2022"/>
    <x v="16"/>
    <n v="2020"/>
    <s v="1724649.0"/>
    <s v="1724649.0"/>
    <x v="0"/>
  </r>
  <r>
    <n v="6"/>
    <s v="Scope 1 / Direct total GHGs emissions"/>
    <s v="Deutsche Beteiligungs AG_Asset Manager_EN_2021"/>
    <x v="17"/>
    <n v="2021"/>
    <s v="2.5"/>
    <s v="None"/>
    <x v="1"/>
  </r>
  <r>
    <n v="6"/>
    <s v="Scope 1 / Direct total GHGs emissions"/>
    <s v="Deutsche Beteiligungs AG_Asset Manager_EN_2022"/>
    <x v="17"/>
    <n v="2022"/>
    <s v="2.9"/>
    <s v="None"/>
    <x v="1"/>
  </r>
  <r>
    <n v="7"/>
    <s v="Scope 2 Energy indirect total GHGs emissions"/>
    <s v="Deutsche Beteiligungs AG_Asset Manager_EN_2022"/>
    <x v="17"/>
    <n v="2022"/>
    <s v="2.4"/>
    <s v="None"/>
    <x v="1"/>
  </r>
  <r>
    <n v="8"/>
    <s v="Scope 3 Upstream Energy indirect total GHGs emissions"/>
    <s v="DNB ASA_Bank_EN_2020"/>
    <x v="18"/>
    <n v="2020"/>
    <s v="2222.0"/>
    <s v="None"/>
    <x v="1"/>
  </r>
  <r>
    <n v="6"/>
    <s v="Scope 1 / Direct total GHGs emissions"/>
    <s v="DNB ASA_Bank_EN_2022"/>
    <x v="18"/>
    <n v="2022"/>
    <s v="3.5"/>
    <s v="2324493.0"/>
    <x v="1"/>
  </r>
  <r>
    <n v="7"/>
    <s v="Scope 2 Energy indirect total GHGs emissions"/>
    <s v="DNB ASA_Bank_EN_2022"/>
    <x v="18"/>
    <n v="2021"/>
    <s v="3.5"/>
    <s v="2831180.0"/>
    <x v="1"/>
  </r>
  <r>
    <n v="8"/>
    <s v="Scope 3 Upstream Energy indirect total GHGs emissions"/>
    <s v="DNB ASA_Bank_EN_2022"/>
    <x v="18"/>
    <n v="2021"/>
    <s v="3.7"/>
    <s v="18207985.0"/>
    <x v="1"/>
  </r>
  <r>
    <n v="6"/>
    <s v="Scope 1 / Direct total GHGs emissions"/>
    <s v="DNB ASA_Bank_EN_2022"/>
    <x v="18"/>
    <n v="2021"/>
    <s v="None"/>
    <s v="2831180.0"/>
    <x v="2"/>
  </r>
  <r>
    <n v="7"/>
    <s v="Scope 2 Energy indirect total GHGs emissions"/>
    <s v="DNB ASA_Bank_EN_2022"/>
    <x v="18"/>
    <n v="2022"/>
    <s v="None"/>
    <s v="2324493.0"/>
    <x v="2"/>
  </r>
  <r>
    <n v="8"/>
    <s v="Scope 3 Upstream Energy indirect total GHGs emissions"/>
    <s v="DNB ASA_Bank_EN_2022"/>
    <x v="18"/>
    <n v="2022"/>
    <s v="None"/>
    <s v="15991641.0"/>
    <x v="2"/>
  </r>
  <r>
    <n v="6"/>
    <s v="Scope 1 / Direct total GHGs emissions"/>
    <s v="DZ Bank_Bank_EN_2019"/>
    <x v="19"/>
    <n v="2019"/>
    <s v="385193.0"/>
    <s v="None"/>
    <x v="1"/>
  </r>
  <r>
    <n v="6"/>
    <s v="Scope 1 / Direct total GHGs emissions"/>
    <s v="DZ Bank_Bank_EN_2019"/>
    <x v="19"/>
    <n v="2018"/>
    <s v="235319.0"/>
    <s v="None"/>
    <x v="1"/>
  </r>
  <r>
    <n v="6"/>
    <s v="Scope 1 / Direct total GHGs emissions"/>
    <s v="DZ Bank_Bank_EN_2019"/>
    <x v="19"/>
    <n v="2017"/>
    <s v="418482.0"/>
    <s v="None"/>
    <x v="1"/>
  </r>
  <r>
    <n v="7"/>
    <s v="Scope 2 Energy indirect total GHGs emissions"/>
    <s v="DZ Bank_Bank_EN_2020"/>
    <x v="19"/>
    <n v="2018"/>
    <s v="235.319"/>
    <s v="None"/>
    <x v="1"/>
  </r>
  <r>
    <n v="7"/>
    <s v="Scope 2 Energy indirect total GHGs emissions"/>
    <s v="DZ Bank_Bank_EN_2020"/>
    <x v="19"/>
    <n v="2020"/>
    <s v="584.462"/>
    <s v="None"/>
    <x v="1"/>
  </r>
  <r>
    <n v="7"/>
    <s v="Scope 2 Energy indirect total GHGs emissions"/>
    <s v="DZ Bank_Bank_EN_2020"/>
    <x v="19"/>
    <n v="2019"/>
    <s v="385.193"/>
    <s v="None"/>
    <x v="1"/>
  </r>
  <r>
    <n v="8"/>
    <s v="Scope 3 Upstream Energy indirect total GHGs emissions"/>
    <s v="DZ Bank_Bank_EN_2020"/>
    <x v="19"/>
    <n v="2020"/>
    <s v="260.0"/>
    <s v="None"/>
    <x v="1"/>
  </r>
  <r>
    <n v="8"/>
    <s v="Scope 3 Upstream Energy indirect total GHGs emissions"/>
    <s v="DZ Bank_Bank_EN_2020"/>
    <x v="19"/>
    <n v="2019"/>
    <s v="537.7"/>
    <s v="None"/>
    <x v="1"/>
  </r>
  <r>
    <n v="8"/>
    <s v="Scope 3 Upstream Energy indirect total GHGs emissions"/>
    <s v="DZ Bank_Bank_EN_2020"/>
    <x v="19"/>
    <n v="2018"/>
    <s v="590.9"/>
    <s v="None"/>
    <x v="1"/>
  </r>
  <r>
    <n v="6"/>
    <s v="Scope 1 / Direct total GHGs emissions"/>
    <s v="DZ Bank_Bank_EN_2021"/>
    <x v="19"/>
    <n v="2021"/>
    <s v="9226.0"/>
    <s v="2236.0"/>
    <x v="1"/>
  </r>
  <r>
    <n v="6"/>
    <s v="Scope 1 / Direct total GHGs emissions"/>
    <s v="DZ Bank_Bank_EN_2021"/>
    <x v="19"/>
    <n v="2020"/>
    <s v="8993.0"/>
    <s v="2543.0"/>
    <x v="1"/>
  </r>
  <r>
    <n v="6"/>
    <s v="Scope 1 / Direct total GHGs emissions"/>
    <s v="DZ Bank_Bank_EN_2021"/>
    <x v="19"/>
    <n v="2019"/>
    <s v="14154.0"/>
    <s v="3490.0"/>
    <x v="1"/>
  </r>
  <r>
    <n v="7"/>
    <s v="Scope 2 Energy indirect total GHGs emissions"/>
    <s v="DZ Bank_Bank_EN_2021"/>
    <x v="19"/>
    <n v="2021"/>
    <s v="2935.0"/>
    <s v="2935.0"/>
    <x v="0"/>
  </r>
  <r>
    <n v="7"/>
    <s v="Scope 2 Energy indirect total GHGs emissions"/>
    <s v="DZ Bank_Bank_EN_2021"/>
    <x v="19"/>
    <n v="2020"/>
    <s v="2075.0"/>
    <s v="2075.0"/>
    <x v="0"/>
  </r>
  <r>
    <n v="7"/>
    <s v="Scope 2 Energy indirect total GHGs emissions"/>
    <s v="DZ Bank_Bank_EN_2021"/>
    <x v="19"/>
    <n v="2019"/>
    <s v="2203.0"/>
    <s v="2203.0"/>
    <x v="0"/>
  </r>
  <r>
    <n v="8"/>
    <s v="Scope 3 Upstream Energy indirect total GHGs emissions"/>
    <s v="DZ Bank_Bank_EN_2021"/>
    <x v="19"/>
    <n v="2021"/>
    <s v="4056.0"/>
    <s v="4056.0"/>
    <x v="0"/>
  </r>
  <r>
    <n v="8"/>
    <s v="Scope 3 Upstream Energy indirect total GHGs emissions"/>
    <s v="DZ Bank_Bank_EN_2021"/>
    <x v="19"/>
    <n v="2020"/>
    <s v="4376.0"/>
    <s v="4376.0"/>
    <x v="0"/>
  </r>
  <r>
    <n v="8"/>
    <s v="Scope 3 Upstream Energy indirect total GHGs emissions"/>
    <s v="DZ Bank_Bank_EN_2021"/>
    <x v="19"/>
    <n v="2019"/>
    <s v="8461.0"/>
    <s v="8461.0"/>
    <x v="0"/>
  </r>
  <r>
    <n v="6"/>
    <s v="Scope 1 / Direct total GHGs emissions"/>
    <s v="DZ Bank_Bank_EN_2022"/>
    <x v="19"/>
    <n v="2021"/>
    <s v="2236.0"/>
    <s v="2236.0"/>
    <x v="0"/>
  </r>
  <r>
    <n v="6"/>
    <s v="Scope 1 / Direct total GHGs emissions"/>
    <s v="DZ Bank_Bank_EN_2022"/>
    <x v="19"/>
    <n v="2020"/>
    <s v="2543.0"/>
    <s v="2543.0"/>
    <x v="0"/>
  </r>
  <r>
    <n v="6"/>
    <s v="Scope 1 / Direct total GHGs emissions"/>
    <s v="DZ Bank_Bank_EN_2022"/>
    <x v="19"/>
    <n v="2019"/>
    <s v="3490.0"/>
    <s v="3490.0"/>
    <x v="0"/>
  </r>
  <r>
    <n v="7"/>
    <s v="Scope 2 Energy indirect total GHGs emissions"/>
    <s v="DZ Bank_Bank_EN_2022"/>
    <x v="19"/>
    <n v="2021"/>
    <s v="2935.0"/>
    <s v="2935.0"/>
    <x v="0"/>
  </r>
  <r>
    <n v="7"/>
    <s v="Scope 2 Energy indirect total GHGs emissions"/>
    <s v="DZ Bank_Bank_EN_2022"/>
    <x v="19"/>
    <n v="2020"/>
    <s v="2075.0"/>
    <s v="2075.0"/>
    <x v="0"/>
  </r>
  <r>
    <n v="7"/>
    <s v="Scope 2 Energy indirect total GHGs emissions"/>
    <s v="DZ Bank_Bank_EN_2022"/>
    <x v="19"/>
    <n v="2019"/>
    <s v="2203.0"/>
    <s v="2203.0"/>
    <x v="0"/>
  </r>
  <r>
    <n v="8"/>
    <s v="Scope 3 Upstream Energy indirect total GHGs emissions"/>
    <s v="DZ Bank_Bank_EN_2022"/>
    <x v="19"/>
    <n v="2021"/>
    <s v="4056.0"/>
    <s v="4056.0"/>
    <x v="0"/>
  </r>
  <r>
    <n v="8"/>
    <s v="Scope 3 Upstream Energy indirect total GHGs emissions"/>
    <s v="DZ Bank_Bank_EN_2022"/>
    <x v="19"/>
    <n v="2020"/>
    <s v="4376.0"/>
    <s v="4376.0"/>
    <x v="0"/>
  </r>
  <r>
    <n v="8"/>
    <s v="Scope 3 Upstream Energy indirect total GHGs emissions"/>
    <s v="DZ Bank_Bank_EN_2022"/>
    <x v="19"/>
    <n v="2019"/>
    <s v="8461.0"/>
    <s v="8461.0"/>
    <x v="0"/>
  </r>
  <r>
    <n v="6"/>
    <s v="Scope 1 / Direct total GHGs emissions"/>
    <s v="Erste Group Bank_Bank_EN_2019"/>
    <x v="20"/>
    <n v="2019"/>
    <s v="29950.0"/>
    <s v="29950.0"/>
    <x v="0"/>
  </r>
  <r>
    <n v="6"/>
    <s v="Scope 1 / Direct total GHGs emissions"/>
    <s v="Erste Group Bank_Bank_EN_2019"/>
    <x v="20"/>
    <n v="2018"/>
    <s v="27297.0"/>
    <s v="27297.0"/>
    <x v="0"/>
  </r>
  <r>
    <n v="7"/>
    <s v="Scope 2 Energy indirect total GHGs emissions"/>
    <s v="Erste Group Bank_Bank_EN_2019"/>
    <x v="20"/>
    <n v="2019"/>
    <s v="34884.0"/>
    <s v="34884.0"/>
    <x v="0"/>
  </r>
  <r>
    <n v="7"/>
    <s v="Scope 2 Energy indirect total GHGs emissions"/>
    <s v="Erste Group Bank_Bank_EN_2019"/>
    <x v="20"/>
    <n v="2018"/>
    <s v="35114.0"/>
    <s v="35114.0"/>
    <x v="0"/>
  </r>
  <r>
    <n v="6"/>
    <s v="Scope 1 / Direct total GHGs emissions"/>
    <s v="Erste Group Bank_Bank_EN_2020"/>
    <x v="20"/>
    <n v="2020"/>
    <s v="1603.0"/>
    <s v="24929.0"/>
    <x v="1"/>
  </r>
  <r>
    <n v="6"/>
    <s v="Scope 1 / Direct total GHGs emissions"/>
    <s v="Erste Group Bank_Bank_EN_2020"/>
    <x v="20"/>
    <n v="2019"/>
    <s v="29950.0"/>
    <s v="29950.0"/>
    <x v="0"/>
  </r>
  <r>
    <n v="7"/>
    <s v="Scope 2 Energy indirect total GHGs emissions"/>
    <s v="Erste Group Bank_Bank_EN_2020"/>
    <x v="20"/>
    <n v="2020"/>
    <s v="32562.0"/>
    <s v="32562.0"/>
    <x v="0"/>
  </r>
  <r>
    <n v="7"/>
    <s v="Scope 2 Energy indirect total GHGs emissions"/>
    <s v="Erste Group Bank_Bank_EN_2020"/>
    <x v="20"/>
    <n v="2019"/>
    <s v="34884.0"/>
    <s v="34884.0"/>
    <x v="0"/>
  </r>
  <r>
    <n v="6"/>
    <s v="Scope 1 / Direct total GHGs emissions"/>
    <s v="Erste Group Bank_Bank_EN_2021"/>
    <x v="20"/>
    <n v="2021"/>
    <s v="21530.0"/>
    <s v="21530.0"/>
    <x v="0"/>
  </r>
  <r>
    <n v="6"/>
    <s v="Scope 1 / Direct total GHGs emissions"/>
    <s v="Erste Group Bank_Bank_EN_2021"/>
    <x v="20"/>
    <n v="2020"/>
    <s v="1603.0"/>
    <s v="24929.0"/>
    <x v="1"/>
  </r>
  <r>
    <n v="7"/>
    <s v="Scope 2 Energy indirect total GHGs emissions"/>
    <s v="Erste Group Bank_Bank_EN_2021"/>
    <x v="20"/>
    <n v="2021"/>
    <s v="22884.0"/>
    <s v="22884.0"/>
    <x v="0"/>
  </r>
  <r>
    <n v="7"/>
    <s v="Scope 2 Energy indirect total GHGs emissions"/>
    <s v="Erste Group Bank_Bank_EN_2021"/>
    <x v="20"/>
    <n v="2020"/>
    <s v="32562.0"/>
    <s v="32562.0"/>
    <x v="0"/>
  </r>
  <r>
    <n v="6"/>
    <s v="Scope 1 / Direct total GHGs emissions"/>
    <s v="Erste Group Bank_Bank_EN_2022"/>
    <x v="20"/>
    <n v="2022"/>
    <s v="5119.0"/>
    <s v="20707.0"/>
    <x v="1"/>
  </r>
  <r>
    <n v="6"/>
    <s v="Scope 1 / Direct total GHGs emissions"/>
    <s v="Erste Group Bank_Bank_EN_2022"/>
    <x v="20"/>
    <n v="2021"/>
    <s v="21530.0"/>
    <s v="21530.0"/>
    <x v="0"/>
  </r>
  <r>
    <n v="7"/>
    <s v="Scope 2 Energy indirect total GHGs emissions"/>
    <s v="Erste Group Bank_Bank_EN_2022"/>
    <x v="20"/>
    <n v="2022"/>
    <s v="1981.0"/>
    <s v="18686.0"/>
    <x v="1"/>
  </r>
  <r>
    <n v="7"/>
    <s v="Scope 2 Energy indirect total GHGs emissions"/>
    <s v="Erste Group Bank_Bank_EN_2022"/>
    <x v="20"/>
    <n v="2021"/>
    <s v="7289.0"/>
    <s v="22884.0"/>
    <x v="1"/>
  </r>
  <r>
    <n v="8"/>
    <s v="Scope 3 Upstream Energy indirect total GHGs emissions"/>
    <s v="Erste Group Bank_Bank_EN_2022"/>
    <x v="20"/>
    <n v="2022"/>
    <s v="13926.0"/>
    <s v="54578.0"/>
    <x v="1"/>
  </r>
  <r>
    <n v="7"/>
    <s v="Scope 2 Energy indirect total GHGs emissions"/>
    <s v="Handelsbanken_Bank_EN_2022"/>
    <x v="21"/>
    <n v="2030"/>
    <s v="2022.0"/>
    <s v="None"/>
    <x v="1"/>
  </r>
  <r>
    <n v="7"/>
    <s v="Scope 2 Energy indirect total GHGs emissions"/>
    <s v="Handelsbanken_Bank_EN_2022"/>
    <x v="21"/>
    <n v="2022"/>
    <s v="2.0"/>
    <s v="None"/>
    <x v="1"/>
  </r>
  <r>
    <n v="6"/>
    <s v="Scope 1 / Direct total GHGs emissions"/>
    <s v="HSBC Holdings plc_Bank_EN_2022"/>
    <x v="22"/>
    <n v="2022"/>
    <s v="218000.0"/>
    <s v="19000.0"/>
    <x v="1"/>
  </r>
  <r>
    <n v="6"/>
    <s v="Scope 1 / Direct total GHGs emissions"/>
    <s v="HSBC Holdings plc_Bank_EN_2022"/>
    <x v="22"/>
    <n v="2021"/>
    <s v="252000.0"/>
    <s v="22000.0"/>
    <x v="1"/>
  </r>
  <r>
    <n v="6"/>
    <s v="Scope 1 / Direct total GHGs emissions"/>
    <s v="HSBC Holdings plc_Bank_EN_2022"/>
    <x v="22"/>
    <n v="2020"/>
    <s v="212000.0"/>
    <s v="20000.0"/>
    <x v="1"/>
  </r>
  <r>
    <n v="6"/>
    <s v="Scope 1 / Direct total GHGs emissions"/>
    <s v="HSBC Holdings plc_Bank_EN_2022"/>
    <x v="22"/>
    <n v="2019"/>
    <s v="268000.0"/>
    <s v="None"/>
    <x v="1"/>
  </r>
  <r>
    <n v="7"/>
    <s v="Scope 2 Energy indirect total GHGs emissions"/>
    <s v="HSBC Holdings plc_Bank_EN_2022"/>
    <x v="22"/>
    <n v="2022"/>
    <s v="1.02"/>
    <s v="224000.0"/>
    <x v="1"/>
  </r>
  <r>
    <n v="7"/>
    <s v="Scope 2 Energy indirect total GHGs emissions"/>
    <s v="HSBC Holdings plc_Bank_EN_2022"/>
    <x v="22"/>
    <n v="2021"/>
    <s v="1.37"/>
    <s v="307000.0"/>
    <x v="1"/>
  </r>
  <r>
    <n v="7"/>
    <s v="Scope 2 Energy indirect total GHGs emissions"/>
    <s v="HSBC Holdings plc_Bank_EN_2022"/>
    <x v="22"/>
    <n v="2020"/>
    <s v="1.49"/>
    <s v="343000.0"/>
    <x v="1"/>
  </r>
  <r>
    <n v="8"/>
    <s v="Scope 3 Upstream Energy indirect total GHGs emissions"/>
    <s v="HSBC Holdings plc_Bank_EN_2022"/>
    <x v="22"/>
    <n v="2022"/>
    <s v="648000.0"/>
    <s v="42000.0"/>
    <x v="1"/>
  </r>
  <r>
    <n v="8"/>
    <s v="Scope 3 Upstream Energy indirect total GHGs emissions"/>
    <s v="HSBC Holdings plc_Bank_EN_2022"/>
    <x v="22"/>
    <n v="2021"/>
    <s v="617000.0"/>
    <s v="12000.0"/>
    <x v="1"/>
  </r>
  <r>
    <n v="8"/>
    <s v="Scope 3 Upstream Energy indirect total GHGs emissions"/>
    <s v="HSBC Holdings plc_Bank_EN_2022"/>
    <x v="22"/>
    <n v="2020"/>
    <s v="492000.0"/>
    <s v="81000.0"/>
    <x v="1"/>
  </r>
  <r>
    <n v="8"/>
    <s v="Scope 3 Upstream Energy indirect total GHGs emissions"/>
    <s v="HSBC Holdings plc_Bank_EN_2022"/>
    <x v="22"/>
    <n v="2019"/>
    <s v="562000.0"/>
    <s v="None"/>
    <x v="1"/>
  </r>
  <r>
    <n v="6"/>
    <s v="Scope 1 / Direct total GHGs emissions"/>
    <s v="Intesa Sanpaolo_Bank_EN_2021"/>
    <x v="23"/>
    <n v="2019"/>
    <s v="57.5"/>
    <s v="None"/>
    <x v="1"/>
  </r>
  <r>
    <n v="7"/>
    <s v="Scope 2 Energy indirect total GHGs emissions"/>
    <s v="Intesa Sanpaolo_Bank_EN_2021"/>
    <x v="23"/>
    <n v="2020"/>
    <s v="-43.0"/>
    <s v="None"/>
    <x v="1"/>
  </r>
  <r>
    <n v="7"/>
    <s v="Scope 2 Energy indirect total GHGs emissions"/>
    <s v="Intesa Sanpaolo_Bank_EN_2021"/>
    <x v="23"/>
    <n v="2017"/>
    <s v="41.6"/>
    <s v="None"/>
    <x v="1"/>
  </r>
  <r>
    <n v="7"/>
    <s v="Scope 2 Energy indirect total GHGs emissions"/>
    <s v="Intesa Sanpaolo_Bank_EN_2021"/>
    <x v="23"/>
    <n v="2019"/>
    <s v="12.0"/>
    <s v="None"/>
    <x v="1"/>
  </r>
  <r>
    <n v="8"/>
    <s v="Scope 3 Upstream Energy indirect total GHGs emissions"/>
    <s v="Intesa Sanpaolo_Bank_EN_2021"/>
    <x v="23"/>
    <n v="2020"/>
    <s v="-48.0"/>
    <s v="None"/>
    <x v="1"/>
  </r>
  <r>
    <n v="6"/>
    <s v="Scope 1 / Direct total GHGs emissions"/>
    <s v="Intesa Sanpaolo_Bank_EN_2021"/>
    <x v="23"/>
    <n v="2012"/>
    <s v="None"/>
    <s v="113533.0"/>
    <x v="2"/>
  </r>
  <r>
    <n v="7"/>
    <s v="Scope 2 Energy indirect total GHGs emissions"/>
    <s v="Intesa Sanpaolo_Bank_EN_2021"/>
    <x v="23"/>
    <n v="2012"/>
    <s v="None"/>
    <s v="113533.0"/>
    <x v="2"/>
  </r>
  <r>
    <n v="8"/>
    <s v="Scope 3 Upstream Energy indirect total GHGs emissions"/>
    <s v="Intesa Sanpaolo_Bank_EN_2021"/>
    <x v="23"/>
    <n v="2012"/>
    <s v="None"/>
    <s v="16608.0"/>
    <x v="2"/>
  </r>
  <r>
    <n v="6"/>
    <s v="Scope 1 / Direct total GHGs emissions"/>
    <s v="Janus Henderson Investors_AM_EN_2022"/>
    <x v="24"/>
    <n v="2022"/>
    <s v="144.0"/>
    <s v="144.0"/>
    <x v="0"/>
  </r>
  <r>
    <n v="6"/>
    <s v="Scope 1 / Direct total GHGs emissions"/>
    <s v="Janus Henderson Investors_AM_EN_2022"/>
    <x v="24"/>
    <n v="2021"/>
    <s v="52.0"/>
    <s v="52.0"/>
    <x v="0"/>
  </r>
  <r>
    <n v="6"/>
    <s v="Scope 1 / Direct total GHGs emissions"/>
    <s v="Janus Henderson Investors_AM_EN_2022"/>
    <x v="24"/>
    <n v="2020"/>
    <s v="63.0"/>
    <s v="63.0"/>
    <x v="0"/>
  </r>
  <r>
    <n v="6"/>
    <s v="Scope 1 / Direct total GHGs emissions"/>
    <s v="Janus Henderson Investors_AM_EN_2022"/>
    <x v="24"/>
    <n v="2019"/>
    <s v="57.0"/>
    <s v="57.0"/>
    <x v="0"/>
  </r>
  <r>
    <n v="7"/>
    <s v="Scope 2 Energy indirect total GHGs emissions"/>
    <s v="Janus Henderson Investors_AM_EN_2022"/>
    <x v="24"/>
    <n v="2022"/>
    <s v="156.0"/>
    <s v="3397.0"/>
    <x v="1"/>
  </r>
  <r>
    <n v="7"/>
    <s v="Scope 2 Energy indirect total GHGs emissions"/>
    <s v="Janus Henderson Investors_AM_EN_2022"/>
    <x v="24"/>
    <n v="2021"/>
    <s v="2759.0"/>
    <s v="3551.0"/>
    <x v="1"/>
  </r>
  <r>
    <n v="7"/>
    <s v="Scope 2 Energy indirect total GHGs emissions"/>
    <s v="Janus Henderson Investors_AM_EN_2022"/>
    <x v="24"/>
    <n v="2020"/>
    <s v="4934.0"/>
    <s v="4782.0"/>
    <x v="1"/>
  </r>
  <r>
    <n v="7"/>
    <s v="Scope 2 Energy indirect total GHGs emissions"/>
    <s v="Janus Henderson Investors_AM_EN_2022"/>
    <x v="24"/>
    <n v="2019"/>
    <s v="4997.0"/>
    <s v="4764.0"/>
    <x v="1"/>
  </r>
  <r>
    <n v="8"/>
    <s v="Scope 3 Upstream Energy indirect total GHGs emissions"/>
    <s v="Janus Henderson Investors_AM_EN_2022"/>
    <x v="24"/>
    <n v="2022"/>
    <s v="4730.0"/>
    <s v="4534.0"/>
    <x v="1"/>
  </r>
  <r>
    <n v="8"/>
    <s v="Scope 3 Upstream Energy indirect total GHGs emissions"/>
    <s v="Janus Henderson Investors_AM_EN_2022"/>
    <x v="24"/>
    <n v="2021"/>
    <s v="1554.0"/>
    <s v="1350.0"/>
    <x v="1"/>
  </r>
  <r>
    <n v="8"/>
    <s v="Scope 3 Upstream Energy indirect total GHGs emissions"/>
    <s v="Janus Henderson Investors_AM_EN_2022"/>
    <x v="24"/>
    <n v="2020"/>
    <s v="3034.0"/>
    <s v="2865.0"/>
    <x v="1"/>
  </r>
  <r>
    <n v="8"/>
    <s v="Scope 3 Upstream Energy indirect total GHGs emissions"/>
    <s v="Janus Henderson Investors_AM_EN_2022"/>
    <x v="24"/>
    <n v="2019"/>
    <s v="7540.0"/>
    <s v="7604.0"/>
    <x v="1"/>
  </r>
  <r>
    <n v="6"/>
    <s v="Scope 1 / Direct total GHGs emissions"/>
    <s v="KBC Group_Bank_EN_2018"/>
    <x v="25"/>
    <n v="2018"/>
    <s v="2.3"/>
    <s v="37629.0"/>
    <x v="1"/>
  </r>
  <r>
    <n v="6"/>
    <s v="Scope 1 / Direct total GHGs emissions"/>
    <s v="KBC Group_Bank_EN_2018"/>
    <x v="25"/>
    <n v="2017"/>
    <s v="2.5"/>
    <s v="41730.0"/>
    <x v="1"/>
  </r>
  <r>
    <n v="6"/>
    <s v="Scope 1 / Direct total GHGs emissions"/>
    <s v="KBC Group_Bank_EN_2018"/>
    <x v="25"/>
    <n v="2016"/>
    <s v="2.9"/>
    <s v="None"/>
    <x v="1"/>
  </r>
  <r>
    <n v="6"/>
    <s v="Scope 1 / Direct total GHGs emissions"/>
    <s v="KBC Group_Bank_EN_2018"/>
    <x v="25"/>
    <n v="2015"/>
    <s v="3.3"/>
    <s v="None"/>
    <x v="1"/>
  </r>
  <r>
    <n v="7"/>
    <s v="Scope 2 Energy indirect total GHGs emissions"/>
    <s v="KBC Group_Bank_EN_2018"/>
    <x v="25"/>
    <n v="2018"/>
    <s v="2.3"/>
    <s v="22955.0"/>
    <x v="1"/>
  </r>
  <r>
    <n v="7"/>
    <s v="Scope 2 Energy indirect total GHGs emissions"/>
    <s v="KBC Group_Bank_EN_2018"/>
    <x v="25"/>
    <n v="2017"/>
    <s v="2.5"/>
    <s v="27551.0"/>
    <x v="1"/>
  </r>
  <r>
    <n v="8"/>
    <s v="Scope 3 Upstream Energy indirect total GHGs emissions"/>
    <s v="KBC Group_Bank_EN_2018"/>
    <x v="25"/>
    <n v="2018"/>
    <s v="25004.0"/>
    <s v="25004.0"/>
    <x v="0"/>
  </r>
  <r>
    <n v="8"/>
    <s v="Scope 3 Upstream Energy indirect total GHGs emissions"/>
    <s v="KBC Group_Bank_EN_2018"/>
    <x v="25"/>
    <n v="2017"/>
    <s v="24903.0"/>
    <s v="24903.0"/>
    <x v="0"/>
  </r>
  <r>
    <n v="6"/>
    <s v="Scope 1 / Direct total GHGs emissions"/>
    <s v="KBC Group_Bank_EN_2019"/>
    <x v="25"/>
    <n v="2019"/>
    <s v="2.0"/>
    <s v="34739.0"/>
    <x v="1"/>
  </r>
  <r>
    <n v="6"/>
    <s v="Scope 1 / Direct total GHGs emissions"/>
    <s v="KBC Group_Bank_EN_2019"/>
    <x v="25"/>
    <n v="2018"/>
    <s v="2.3"/>
    <s v="37629.0"/>
    <x v="1"/>
  </r>
  <r>
    <n v="6"/>
    <s v="Scope 1 / Direct total GHGs emissions"/>
    <s v="KBC Group_Bank_EN_2019"/>
    <x v="25"/>
    <n v="2017"/>
    <s v="2.5"/>
    <s v="None"/>
    <x v="1"/>
  </r>
  <r>
    <n v="6"/>
    <s v="Scope 1 / Direct total GHGs emissions"/>
    <s v="KBC Group_Bank_EN_2019"/>
    <x v="25"/>
    <n v="2016"/>
    <s v="2.9"/>
    <s v="None"/>
    <x v="1"/>
  </r>
  <r>
    <n v="6"/>
    <s v="Scope 1 / Direct total GHGs emissions"/>
    <s v="KBC Group_Bank_EN_2019"/>
    <x v="25"/>
    <n v="2015"/>
    <s v="3.3"/>
    <s v="None"/>
    <x v="1"/>
  </r>
  <r>
    <n v="7"/>
    <s v="Scope 2 Energy indirect total GHGs emissions"/>
    <s v="KBC Group_Bank_EN_2019"/>
    <x v="25"/>
    <n v="2019"/>
    <s v="2.0"/>
    <s v="17006.0"/>
    <x v="1"/>
  </r>
  <r>
    <n v="7"/>
    <s v="Scope 2 Energy indirect total GHGs emissions"/>
    <s v="KBC Group_Bank_EN_2019"/>
    <x v="25"/>
    <n v="2018"/>
    <s v="2.3"/>
    <s v="22955.0"/>
    <x v="1"/>
  </r>
  <r>
    <n v="7"/>
    <s v="Scope 2 Energy indirect total GHGs emissions"/>
    <s v="KBC Group_Bank_EN_2019"/>
    <x v="25"/>
    <n v="2017"/>
    <s v="2.5"/>
    <s v="None"/>
    <x v="1"/>
  </r>
  <r>
    <n v="7"/>
    <s v="Scope 2 Energy indirect total GHGs emissions"/>
    <s v="KBC Group_Bank_EN_2019"/>
    <x v="25"/>
    <n v="2016"/>
    <s v="2.9"/>
    <s v="None"/>
    <x v="1"/>
  </r>
  <r>
    <n v="7"/>
    <s v="Scope 2 Energy indirect total GHGs emissions"/>
    <s v="KBC Group_Bank_EN_2019"/>
    <x v="25"/>
    <n v="2015"/>
    <s v="3.3"/>
    <s v="None"/>
    <x v="1"/>
  </r>
  <r>
    <n v="8"/>
    <s v="Scope 3 Upstream Energy indirect total GHGs emissions"/>
    <s v="KBC Group_Bank_EN_2019"/>
    <x v="25"/>
    <n v="2019"/>
    <s v="None"/>
    <s v="21024.0"/>
    <x v="2"/>
  </r>
  <r>
    <n v="8"/>
    <s v="Scope 3 Upstream Energy indirect total GHGs emissions"/>
    <s v="KBC Group_Bank_EN_2019"/>
    <x v="25"/>
    <n v="2018"/>
    <s v="None"/>
    <s v="25004.0"/>
    <x v="2"/>
  </r>
  <r>
    <n v="6"/>
    <s v="Scope 1 / Direct total GHGs emissions"/>
    <s v="KBC Group_Bank_EN_2020"/>
    <x v="25"/>
    <n v="2020"/>
    <s v="1.5"/>
    <s v="25200.0"/>
    <x v="1"/>
  </r>
  <r>
    <n v="6"/>
    <s v="Scope 1 / Direct total GHGs emissions"/>
    <s v="KBC Group_Bank_EN_2020"/>
    <x v="25"/>
    <n v="2019"/>
    <s v="2.0"/>
    <s v="34739.0"/>
    <x v="1"/>
  </r>
  <r>
    <n v="6"/>
    <s v="Scope 1 / Direct total GHGs emissions"/>
    <s v="KBC Group_Bank_EN_2020"/>
    <x v="25"/>
    <n v="2017"/>
    <s v="2.5"/>
    <s v="None"/>
    <x v="1"/>
  </r>
  <r>
    <n v="6"/>
    <s v="Scope 1 / Direct total GHGs emissions"/>
    <s v="KBC Group_Bank_EN_2020"/>
    <x v="25"/>
    <n v="2016"/>
    <s v="2.9"/>
    <s v="None"/>
    <x v="1"/>
  </r>
  <r>
    <n v="6"/>
    <s v="Scope 1 / Direct total GHGs emissions"/>
    <s v="KBC Group_Bank_EN_2020"/>
    <x v="25"/>
    <n v="2030"/>
    <s v="80.0"/>
    <s v="None"/>
    <x v="1"/>
  </r>
  <r>
    <n v="6"/>
    <s v="Scope 1 / Direct total GHGs emissions"/>
    <s v="KBC Group_Bank_EN_2020"/>
    <x v="25"/>
    <n v="2018"/>
    <s v="38.0"/>
    <s v="None"/>
    <x v="1"/>
  </r>
  <r>
    <n v="7"/>
    <s v="Scope 2 Energy indirect total GHGs emissions"/>
    <s v="KBC Group_Bank_EN_2020"/>
    <x v="25"/>
    <n v="2020"/>
    <s v="1.5"/>
    <s v="11748.0"/>
    <x v="1"/>
  </r>
  <r>
    <n v="7"/>
    <s v="Scope 2 Energy indirect total GHGs emissions"/>
    <s v="KBC Group_Bank_EN_2020"/>
    <x v="25"/>
    <n v="2019"/>
    <s v="2.0"/>
    <s v="17006.0"/>
    <x v="1"/>
  </r>
  <r>
    <n v="7"/>
    <s v="Scope 2 Energy indirect total GHGs emissions"/>
    <s v="KBC Group_Bank_EN_2020"/>
    <x v="25"/>
    <n v="2018"/>
    <s v="2.3"/>
    <s v="None"/>
    <x v="1"/>
  </r>
  <r>
    <n v="7"/>
    <s v="Scope 2 Energy indirect total GHGs emissions"/>
    <s v="KBC Group_Bank_EN_2020"/>
    <x v="25"/>
    <n v="2017"/>
    <s v="2.5"/>
    <s v="None"/>
    <x v="1"/>
  </r>
  <r>
    <n v="7"/>
    <s v="Scope 2 Energy indirect total GHGs emissions"/>
    <s v="KBC Group_Bank_EN_2020"/>
    <x v="25"/>
    <n v="2016"/>
    <s v="2.9"/>
    <s v="None"/>
    <x v="1"/>
  </r>
  <r>
    <n v="8"/>
    <s v="Scope 3 Upstream Energy indirect total GHGs emissions"/>
    <s v="KBC Group_Bank_EN_2020"/>
    <x v="25"/>
    <n v="2020"/>
    <s v="None"/>
    <s v="18903.0"/>
    <x v="2"/>
  </r>
  <r>
    <n v="8"/>
    <s v="Scope 3 Upstream Energy indirect total GHGs emissions"/>
    <s v="KBC Group_Bank_EN_2020"/>
    <x v="25"/>
    <n v="2019"/>
    <s v="None"/>
    <s v="21024.0"/>
    <x v="2"/>
  </r>
  <r>
    <n v="6"/>
    <s v="Scope 1 / Direct total GHGs emissions"/>
    <s v="KBC Group_Bank_EN_2021"/>
    <x v="25"/>
    <n v="2020"/>
    <s v="1.5"/>
    <s v="25200.0"/>
    <x v="1"/>
  </r>
  <r>
    <n v="6"/>
    <s v="Scope 1 / Direct total GHGs emissions"/>
    <s v="KBC Group_Bank_EN_2021"/>
    <x v="25"/>
    <n v="2019"/>
    <s v="2.0"/>
    <s v="None"/>
    <x v="1"/>
  </r>
  <r>
    <n v="6"/>
    <s v="Scope 1 / Direct total GHGs emissions"/>
    <s v="KBC Group_Bank_EN_2021"/>
    <x v="25"/>
    <n v="2018"/>
    <s v="2.3"/>
    <s v="None"/>
    <x v="1"/>
  </r>
  <r>
    <n v="6"/>
    <s v="Scope 1 / Direct total GHGs emissions"/>
    <s v="KBC Group_Bank_EN_2021"/>
    <x v="25"/>
    <n v="2017"/>
    <s v="2.5"/>
    <s v="None"/>
    <x v="1"/>
  </r>
  <r>
    <n v="6"/>
    <s v="Scope 1 / Direct total GHGs emissions"/>
    <s v="KBC Group_Bank_EN_2021"/>
    <x v="25"/>
    <n v="2021"/>
    <s v="2015.0"/>
    <s v="19511.0"/>
    <x v="1"/>
  </r>
  <r>
    <n v="7"/>
    <s v="Scope 2 Energy indirect total GHGs emissions"/>
    <s v="KBC Group_Bank_EN_2021"/>
    <x v="25"/>
    <n v="2017"/>
    <s v="2.48"/>
    <s v="None"/>
    <x v="1"/>
  </r>
  <r>
    <n v="7"/>
    <s v="Scope 2 Energy indirect total GHGs emissions"/>
    <s v="KBC Group_Bank_EN_2021"/>
    <x v="25"/>
    <n v="2018"/>
    <s v="2.27"/>
    <s v="None"/>
    <x v="1"/>
  </r>
  <r>
    <n v="7"/>
    <s v="Scope 2 Energy indirect total GHGs emissions"/>
    <s v="KBC Group_Bank_EN_2021"/>
    <x v="25"/>
    <n v="2019"/>
    <s v="1.97"/>
    <s v="None"/>
    <x v="1"/>
  </r>
  <r>
    <n v="7"/>
    <s v="Scope 2 Energy indirect total GHGs emissions"/>
    <s v="KBC Group_Bank_EN_2021"/>
    <x v="25"/>
    <n v="2020"/>
    <s v="1.54"/>
    <s v="11748.0"/>
    <x v="1"/>
  </r>
  <r>
    <n v="7"/>
    <s v="Scope 2 Energy indirect total GHGs emissions"/>
    <s v="KBC Group_Bank_EN_2021"/>
    <x v="25"/>
    <n v="2021"/>
    <s v="1.02"/>
    <s v="3857.0"/>
    <x v="1"/>
  </r>
  <r>
    <n v="8"/>
    <s v="Scope 3 Upstream Energy indirect total GHGs emissions"/>
    <s v="KBC Group_Bank_EN_2021"/>
    <x v="25"/>
    <n v="2021"/>
    <s v="13473.0"/>
    <s v="13473.0"/>
    <x v="0"/>
  </r>
  <r>
    <n v="8"/>
    <s v="Scope 3 Upstream Energy indirect total GHGs emissions"/>
    <s v="KBC Group_Bank_EN_2021"/>
    <x v="25"/>
    <n v="2020"/>
    <s v="18903.0"/>
    <s v="18903.0"/>
    <x v="0"/>
  </r>
  <r>
    <n v="6"/>
    <s v="Scope 1 / Direct total GHGs emissions"/>
    <s v="KBC Group_Bank_EN_2022"/>
    <x v="25"/>
    <n v="2022"/>
    <s v="1.2"/>
    <s v="21596.0"/>
    <x v="1"/>
  </r>
  <r>
    <n v="6"/>
    <s v="Scope 1 / Direct total GHGs emissions"/>
    <s v="KBC Group_Bank_EN_2022"/>
    <x v="25"/>
    <n v="2021"/>
    <s v="1.0"/>
    <s v="19511.0"/>
    <x v="1"/>
  </r>
  <r>
    <n v="6"/>
    <s v="Scope 1 / Direct total GHGs emissions"/>
    <s v="KBC Group_Bank_EN_2022"/>
    <x v="25"/>
    <n v="2020"/>
    <s v="1.5"/>
    <s v="None"/>
    <x v="1"/>
  </r>
  <r>
    <n v="6"/>
    <s v="Scope 1 / Direct total GHGs emissions"/>
    <s v="KBC Group_Bank_EN_2022"/>
    <x v="25"/>
    <n v="2019"/>
    <s v="2.0"/>
    <s v="None"/>
    <x v="1"/>
  </r>
  <r>
    <n v="6"/>
    <s v="Scope 1 / Direct total GHGs emissions"/>
    <s v="KBC Group_Bank_EN_2022"/>
    <x v="25"/>
    <n v="2018"/>
    <s v="2.3"/>
    <s v="None"/>
    <x v="1"/>
  </r>
  <r>
    <n v="7"/>
    <s v="Scope 2 Energy indirect total GHGs emissions"/>
    <s v="KBC Group_Bank_EN_2022"/>
    <x v="25"/>
    <n v="2022"/>
    <s v="43882.0"/>
    <s v="3482.0"/>
    <x v="1"/>
  </r>
  <r>
    <n v="7"/>
    <s v="Scope 2 Energy indirect total GHGs emissions"/>
    <s v="KBC Group_Bank_EN_2022"/>
    <x v="25"/>
    <n v="2021"/>
    <s v="36841.0"/>
    <s v="3857.0"/>
    <x v="1"/>
  </r>
  <r>
    <n v="8"/>
    <s v="Scope 3 Upstream Energy indirect total GHGs emissions"/>
    <s v="KBC Group_Bank_EN_2022"/>
    <x v="25"/>
    <n v="2022"/>
    <s v="43882.0"/>
    <s v="18803.0"/>
    <x v="1"/>
  </r>
  <r>
    <n v="8"/>
    <s v="Scope 3 Upstream Energy indirect total GHGs emissions"/>
    <s v="KBC Group_Bank_EN_2022"/>
    <x v="25"/>
    <n v="2021"/>
    <s v="36841.0"/>
    <s v="13473.0"/>
    <x v="1"/>
  </r>
  <r>
    <n v="7"/>
    <s v="Scope 2 Energy indirect total GHGs emissions"/>
    <s v="M&amp;G Investments_AM_EN_2021"/>
    <x v="26"/>
    <n v="2019"/>
    <s v="0.74"/>
    <s v="5849.0"/>
    <x v="1"/>
  </r>
  <r>
    <n v="7"/>
    <s v="Scope 2 Energy indirect total GHGs emissions"/>
    <s v="M&amp;G Investments_AM_EN_2021"/>
    <x v="26"/>
    <n v="2021"/>
    <s v="83.0"/>
    <s v="4217.0"/>
    <x v="1"/>
  </r>
  <r>
    <n v="7"/>
    <s v="Scope 2 Energy indirect total GHGs emissions"/>
    <s v="M&amp;G Investments_AM_EN_2021"/>
    <x v="26"/>
    <n v="2020"/>
    <s v="690.0"/>
    <s v="3214.0"/>
    <x v="1"/>
  </r>
  <r>
    <n v="6"/>
    <s v="Scope 1 / Direct total GHGs emissions"/>
    <s v="M&amp;G Investments_AM_EN_2021"/>
    <x v="26"/>
    <n v="2021"/>
    <s v="None"/>
    <s v="1600.0"/>
    <x v="2"/>
  </r>
  <r>
    <n v="6"/>
    <s v="Scope 1 / Direct total GHGs emissions"/>
    <s v="M&amp;G Investments_AM_EN_2021"/>
    <x v="26"/>
    <n v="2020"/>
    <s v="None"/>
    <s v="1587.0"/>
    <x v="2"/>
  </r>
  <r>
    <n v="6"/>
    <s v="Scope 1 / Direct total GHGs emissions"/>
    <s v="M&amp;G Investments_AM_EN_2021"/>
    <x v="26"/>
    <n v="2019"/>
    <s v="None"/>
    <s v="2127.0"/>
    <x v="2"/>
  </r>
  <r>
    <n v="8"/>
    <s v="Scope 3 Upstream Energy indirect total GHGs emissions"/>
    <s v="M&amp;G Investments_AM_EN_2021"/>
    <x v="26"/>
    <n v="2021"/>
    <s v="None"/>
    <s v="368.0"/>
    <x v="2"/>
  </r>
  <r>
    <n v="8"/>
    <s v="Scope 3 Upstream Energy indirect total GHGs emissions"/>
    <s v="M&amp;G Investments_AM_EN_2021"/>
    <x v="26"/>
    <n v="2020"/>
    <s v="None"/>
    <s v="1501.0"/>
    <x v="2"/>
  </r>
  <r>
    <n v="8"/>
    <s v="Scope 3 Upstream Energy indirect total GHGs emissions"/>
    <s v="M&amp;G Investments_AM_EN_2021"/>
    <x v="26"/>
    <n v="2019"/>
    <s v="None"/>
    <s v="9449.0"/>
    <x v="2"/>
  </r>
  <r>
    <n v="6"/>
    <s v="Scope 1 / Direct total GHGs emissions"/>
    <s v="M&amp;G Investments_AM_EN_2022"/>
    <x v="26"/>
    <n v="2022"/>
    <s v="1350.0"/>
    <s v="1435.0"/>
    <x v="1"/>
  </r>
  <r>
    <n v="6"/>
    <s v="Scope 1 / Direct total GHGs emissions"/>
    <s v="M&amp;G Investments_AM_EN_2022"/>
    <x v="26"/>
    <n v="2021"/>
    <s v="1703.0"/>
    <s v="1703.0"/>
    <x v="0"/>
  </r>
  <r>
    <n v="6"/>
    <s v="Scope 1 / Direct total GHGs emissions"/>
    <s v="M&amp;G Investments_AM_EN_2022"/>
    <x v="26"/>
    <n v="2019"/>
    <s v="2128.0"/>
    <s v="2128.0"/>
    <x v="0"/>
  </r>
  <r>
    <n v="7"/>
    <s v="Scope 2 Energy indirect total GHGs emissions"/>
    <s v="M&amp;G Investments_AM_EN_2022"/>
    <x v="26"/>
    <n v="2022"/>
    <s v="3.0"/>
    <s v="None"/>
    <x v="1"/>
  </r>
  <r>
    <n v="7"/>
    <s v="Scope 2 Energy indirect total GHGs emissions"/>
    <s v="M&amp;G Investments_AM_EN_2022"/>
    <x v="26"/>
    <n v="2021"/>
    <s v="184.0"/>
    <s v="None"/>
    <x v="1"/>
  </r>
  <r>
    <n v="7"/>
    <s v="Scope 2 Energy indirect total GHGs emissions"/>
    <s v="M&amp;G Investments_AM_EN_2022"/>
    <x v="26"/>
    <n v="2019"/>
    <s v="1880.0"/>
    <s v="None"/>
    <x v="1"/>
  </r>
  <r>
    <n v="8"/>
    <s v="Scope 3 Upstream Energy indirect total GHGs emissions"/>
    <s v="M&amp;G Investments_AM_EN_2022"/>
    <x v="26"/>
    <n v="2022"/>
    <s v="600.6"/>
    <s v="None"/>
    <x v="1"/>
  </r>
  <r>
    <n v="8"/>
    <s v="Scope 3 Upstream Energy indirect total GHGs emissions"/>
    <s v="M&amp;G Investments_AM_EN_2022"/>
    <x v="26"/>
    <n v="2021"/>
    <s v="607.0"/>
    <s v="None"/>
    <x v="1"/>
  </r>
  <r>
    <n v="6"/>
    <s v="Scope 2 Energy indirect total GHGs emissions"/>
    <s v="M&amp;G Investments_AM_EN_2022"/>
    <x v="26"/>
    <n v="2022"/>
    <s v="None"/>
    <s v="4079.0"/>
    <x v="2"/>
  </r>
  <r>
    <n v="6"/>
    <s v="Scope 2 Energy indirect total GHGs emissions"/>
    <s v="M&amp;G Investments_AM_EN_2022"/>
    <x v="26"/>
    <n v="2021"/>
    <s v="None"/>
    <s v="4228.0"/>
    <x v="2"/>
  </r>
  <r>
    <n v="6"/>
    <s v="Scope 2 Energy indirect total GHGs emissions"/>
    <s v="M&amp;G Investments_AM_EN_2022"/>
    <x v="26"/>
    <n v="2019"/>
    <s v="None"/>
    <s v="5849.0"/>
    <x v="2"/>
  </r>
  <r>
    <n v="6"/>
    <s v="Scope 3 Upstream Energy indirect total GHGs emissions"/>
    <s v="M&amp;G Investments_AM_EN_2022"/>
    <x v="26"/>
    <n v="2022"/>
    <s v="None"/>
    <s v="3316.0"/>
    <x v="2"/>
  </r>
  <r>
    <n v="6"/>
    <s v="Scope 3 Upstream Energy indirect total GHGs emissions"/>
    <s v="M&amp;G Investments_AM_EN_2022"/>
    <x v="26"/>
    <n v="2021"/>
    <s v="None"/>
    <s v="368.0"/>
    <x v="2"/>
  </r>
  <r>
    <n v="6"/>
    <s v="Scope 3 Upstream Energy indirect total GHGs emissions"/>
    <s v="M&amp;G Investments_AM_EN_2022"/>
    <x v="26"/>
    <n v="2019"/>
    <s v="None"/>
    <s v="9449.0"/>
    <x v="2"/>
  </r>
  <r>
    <n v="7"/>
    <s v="Scope 2 Energy indirect total GHGs emissions"/>
    <s v="National Bank of Greece_Bank_EN_2018"/>
    <x v="27"/>
    <n v="2018"/>
    <s v="58927.36"/>
    <s v="None"/>
    <x v="1"/>
  </r>
  <r>
    <n v="7"/>
    <s v="Scope 2 Energy indirect total GHGs emissions"/>
    <s v="National Bank of Greece_Bank_EN_2019"/>
    <x v="27"/>
    <n v="2019"/>
    <s v="55118.0"/>
    <s v="None"/>
    <x v="1"/>
  </r>
  <r>
    <n v="6"/>
    <s v="Scope 1 / Direct total GHGs emissions"/>
    <s v="National Bank of Greece_Bank_EN_2021"/>
    <x v="27"/>
    <n v="2019"/>
    <s v="2922.05"/>
    <s v="2922.0"/>
    <x v="1"/>
  </r>
  <r>
    <n v="6"/>
    <s v="Scope 1 / Direct total GHGs emissions"/>
    <s v="National Bank of Greece_Bank_EN_2021"/>
    <x v="27"/>
    <n v="2020"/>
    <s v="0.29"/>
    <s v="2285.0"/>
    <x v="1"/>
  </r>
  <r>
    <n v="6"/>
    <s v="Scope 1 / Direct total GHGs emissions"/>
    <s v="National Bank of Greece_Bank_EN_2021"/>
    <x v="27"/>
    <n v="2021"/>
    <s v="0.32"/>
    <s v="2381.0"/>
    <x v="1"/>
  </r>
  <r>
    <n v="8"/>
    <s v="Scope 3 Upstream Energy indirect total GHGs emissions"/>
    <s v="National Bank of Greece_Bank_EN_2021"/>
    <x v="27"/>
    <n v="2020"/>
    <s v="2019.0"/>
    <s v="43375.0"/>
    <x v="1"/>
  </r>
  <r>
    <n v="8"/>
    <s v="Scope 3 Upstream Energy indirect total GHGs emissions"/>
    <s v="National Bank of Greece_Bank_EN_2021"/>
    <x v="27"/>
    <n v="2021"/>
    <s v="42393.96"/>
    <s v="30558.0"/>
    <x v="1"/>
  </r>
  <r>
    <n v="8"/>
    <s v="Scope 3 Upstream Energy indirect total GHGs emissions"/>
    <s v="National Bank of Greece_Bank_EN_2021"/>
    <x v="27"/>
    <n v="2019"/>
    <s v="2.0"/>
    <s v="146.0"/>
    <x v="1"/>
  </r>
  <r>
    <n v="7"/>
    <s v="Scope 2 Energy indirect total GHGs emissions"/>
    <s v="National Bank of Greece_Bank_EN_2021"/>
    <x v="27"/>
    <n v="2019"/>
    <s v="None"/>
    <s v="52218.0"/>
    <x v="2"/>
  </r>
  <r>
    <n v="7"/>
    <s v="Scope 2 Energy indirect total GHGs emissions"/>
    <s v="National Bank of Greece_Bank_EN_2021"/>
    <x v="27"/>
    <n v="2020"/>
    <s v="None"/>
    <s v="20988.0"/>
    <x v="2"/>
  </r>
  <r>
    <n v="7"/>
    <s v="Scope 2 Energy indirect total GHGs emissions"/>
    <s v="National Bank of Greece_Bank_EN_2021"/>
    <x v="27"/>
    <n v="2021"/>
    <s v="None"/>
    <s v="19160.0"/>
    <x v="2"/>
  </r>
  <r>
    <n v="6"/>
    <s v="Scope 1 / Direct total GHGs emissions"/>
    <s v="National Bank of Greece_Bank_EN_2022"/>
    <x v="27"/>
    <n v="2016"/>
    <s v="195.0"/>
    <s v="None"/>
    <x v="1"/>
  </r>
  <r>
    <n v="7"/>
    <s v="Scope 2 Energy indirect total GHGs emissions"/>
    <s v="National Bank of Greece_Bank_EN_2022"/>
    <x v="27"/>
    <n v="2021"/>
    <s v="0"/>
    <s v="19161.0"/>
    <x v="1"/>
  </r>
  <r>
    <n v="7"/>
    <s v="Scope 2 Energy indirect total GHGs emissions"/>
    <s v="National Bank of Greece_Bank_EN_2022"/>
    <x v="27"/>
    <n v="2022"/>
    <s v="0"/>
    <s v="15143.0"/>
    <x v="1"/>
  </r>
  <r>
    <n v="7"/>
    <s v="Scope 2 Energy indirect total GHGs emissions"/>
    <s v="National Bank of Greece_Bank_EN_2022"/>
    <x v="27"/>
    <n v="2020"/>
    <s v="-99.0"/>
    <s v="20989.0"/>
    <x v="1"/>
  </r>
  <r>
    <n v="8"/>
    <s v="Scope 3 Upstream Energy indirect total GHGs emissions"/>
    <s v="National Bank of Greece_Bank_EN_2022"/>
    <x v="27"/>
    <n v="2022"/>
    <s v="332577.0"/>
    <s v="43690.0"/>
    <x v="1"/>
  </r>
  <r>
    <n v="6"/>
    <s v="Scope 1 / Direct total GHGs emissions"/>
    <s v="National Bank of Greece_Bank_EN_2022"/>
    <x v="27"/>
    <n v="2020"/>
    <s v="None"/>
    <s v="2259.0"/>
    <x v="2"/>
  </r>
  <r>
    <n v="6"/>
    <s v="Scope 1 / Direct total GHGs emissions"/>
    <s v="National Bank of Greece_Bank_EN_2022"/>
    <x v="27"/>
    <n v="2021"/>
    <s v="None"/>
    <s v="2381.0"/>
    <x v="2"/>
  </r>
  <r>
    <n v="6"/>
    <s v="Scope 1 / Direct total GHGs emissions"/>
    <s v="National Bank of Greece_Bank_EN_2022"/>
    <x v="27"/>
    <n v="2022"/>
    <s v="None"/>
    <s v="2742.0"/>
    <x v="2"/>
  </r>
  <r>
    <n v="8"/>
    <s v="Scope 3 Upstream Energy indirect total GHGs emissions"/>
    <s v="National Bank of Greece_Bank_EN_2022"/>
    <x v="27"/>
    <n v="2020"/>
    <s v="None"/>
    <s v="53378.0"/>
    <x v="2"/>
  </r>
  <r>
    <n v="8"/>
    <s v="Scope 3 Upstream Energy indirect total GHGs emissions"/>
    <s v="National Bank of Greece_Bank_EN_2022"/>
    <x v="27"/>
    <n v="2021"/>
    <s v="None"/>
    <s v="49296.0"/>
    <x v="2"/>
  </r>
  <r>
    <n v="6"/>
    <s v="Scope 1 / Direct total GHGs emissions"/>
    <s v="NIBC Bank Deutschland AG_Bank_EN_2022"/>
    <x v="28"/>
    <n v="2022"/>
    <s v="None"/>
    <s v="322.0"/>
    <x v="2"/>
  </r>
  <r>
    <n v="6"/>
    <s v="Scope 1 / Direct total GHGs emissions"/>
    <s v="NIBC Bank Deutschland AG_Bank_EN_2022"/>
    <x v="28"/>
    <n v="2021"/>
    <s v="None"/>
    <s v="176.0"/>
    <x v="2"/>
  </r>
  <r>
    <n v="8"/>
    <s v="Scope 3 Upstream Energy indirect total GHGs emissions"/>
    <s v="NIBC Bank Deutschland AG_Bank_EN_2022"/>
    <x v="28"/>
    <n v="2022"/>
    <s v="None"/>
    <s v="3587138.0"/>
    <x v="2"/>
  </r>
  <r>
    <n v="8"/>
    <s v="Scope 3 Upstream Energy indirect total GHGs emissions"/>
    <s v="NIBC Bank Deutschland AG_Bank_EN_2022"/>
    <x v="28"/>
    <n v="2021"/>
    <s v="None"/>
    <s v="4536725.0"/>
    <x v="2"/>
  </r>
  <r>
    <n v="7"/>
    <s v="Scope 2 Energy indirect total GHGs emissions"/>
    <s v="NN Investment Partners_AM_EN_2018"/>
    <x v="29"/>
    <n v="2018"/>
    <s v="1.6"/>
    <s v="None"/>
    <x v="1"/>
  </r>
  <r>
    <n v="7"/>
    <s v="Scope 2 Energy indirect total GHGs emissions"/>
    <s v="NN Investment Partners_AM_EN_2018"/>
    <x v="29"/>
    <n v="2017"/>
    <s v="1.7"/>
    <s v="None"/>
    <x v="1"/>
  </r>
  <r>
    <n v="7"/>
    <s v="Scope 2 Energy indirect total GHGs emissions"/>
    <s v="NN Investment Partners_AM_EN_2018"/>
    <x v="29"/>
    <n v="2016"/>
    <s v="1.9"/>
    <s v="None"/>
    <x v="1"/>
  </r>
  <r>
    <n v="7"/>
    <s v="Scope 2 Energy indirect total GHGs emissions"/>
    <s v="NN Investment Partners_AM_EN_2019"/>
    <x v="29"/>
    <n v="2019"/>
    <s v="1.4"/>
    <s v="None"/>
    <x v="1"/>
  </r>
  <r>
    <n v="7"/>
    <s v="Scope 2 Energy indirect total GHGs emissions"/>
    <s v="NN Investment Partners_AM_EN_2019"/>
    <x v="29"/>
    <n v="2018"/>
    <s v="1.6"/>
    <s v="None"/>
    <x v="1"/>
  </r>
  <r>
    <n v="7"/>
    <s v="Scope 2 Energy indirect total GHGs emissions"/>
    <s v="NN Investment Partners_AM_EN_2019"/>
    <x v="29"/>
    <n v="2017"/>
    <s v="1.7"/>
    <s v="None"/>
    <x v="1"/>
  </r>
  <r>
    <n v="6"/>
    <s v="Scope 1 / Direct total GHGs emissions"/>
    <s v="NN Investment Partners_AM_EN_2020"/>
    <x v="29"/>
    <n v="2019"/>
    <s v="68.0"/>
    <s v="None"/>
    <x v="1"/>
  </r>
  <r>
    <n v="7"/>
    <s v="Scope 2 Energy indirect total GHGs emissions"/>
    <s v="NN Investment Partners_AM_EN_2020"/>
    <x v="29"/>
    <n v="2020"/>
    <s v="0.9"/>
    <s v="None"/>
    <x v="1"/>
  </r>
  <r>
    <n v="7"/>
    <s v="Scope 2 Energy indirect total GHGs emissions"/>
    <s v="NN Investment Partners_AM_EN_2020"/>
    <x v="29"/>
    <n v="2019"/>
    <s v="1.5"/>
    <s v="None"/>
    <x v="1"/>
  </r>
  <r>
    <n v="7"/>
    <s v="Scope 2 Energy indirect total GHGs emissions"/>
    <s v="NN Investment Partners_AM_EN_2020"/>
    <x v="29"/>
    <n v="2018"/>
    <s v="1.7"/>
    <s v="None"/>
    <x v="1"/>
  </r>
  <r>
    <n v="6"/>
    <s v="Scope 1 / Direct total GHGs emissions"/>
    <s v="NN Investment Partners_AM_EN_2021"/>
    <x v="29"/>
    <n v="2021"/>
    <s v="91.0"/>
    <s v="None"/>
    <x v="1"/>
  </r>
  <r>
    <n v="6"/>
    <s v="Scope 1 / Direct total GHGs emissions"/>
    <s v="NN Investment Partners_AM_EN_2021"/>
    <x v="29"/>
    <n v="2023"/>
    <s v="0.42"/>
    <s v="None"/>
    <x v="1"/>
  </r>
  <r>
    <n v="7"/>
    <s v="Scope 2 Energy indirect total GHGs emissions"/>
    <s v="NN Investment Partners_AM_EN_2021"/>
    <x v="29"/>
    <n v="2021"/>
    <s v="0.5"/>
    <s v="None"/>
    <x v="1"/>
  </r>
  <r>
    <n v="7"/>
    <s v="Scope 2 Energy indirect total GHGs emissions"/>
    <s v="NN Investment Partners_AM_EN_2021"/>
    <x v="29"/>
    <n v="2020"/>
    <s v="0.6"/>
    <s v="None"/>
    <x v="1"/>
  </r>
  <r>
    <n v="7"/>
    <s v="Scope 2 Energy indirect total GHGs emissions"/>
    <s v="NN Investment Partners_AM_EN_2021"/>
    <x v="29"/>
    <n v="2019"/>
    <s v="1.3"/>
    <s v="None"/>
    <x v="1"/>
  </r>
  <r>
    <n v="6"/>
    <s v="Scope 1 / Direct total GHGs emissions"/>
    <s v="NN Investment Partners_AM_EN_2022"/>
    <x v="29"/>
    <n v="2022"/>
    <s v="0.6"/>
    <s v="4.0"/>
    <x v="1"/>
  </r>
  <r>
    <n v="6"/>
    <s v="Scope 1 / Direct total GHGs emissions"/>
    <s v="NN Investment Partners_AM_EN_2022"/>
    <x v="29"/>
    <n v="2021"/>
    <s v="0.6"/>
    <s v="4.0"/>
    <x v="1"/>
  </r>
  <r>
    <n v="6"/>
    <s v="Scope 1 / Direct total GHGs emissions"/>
    <s v="NN Investment Partners_AM_EN_2022"/>
    <x v="29"/>
    <n v="2020"/>
    <s v="0.7"/>
    <s v="5.0"/>
    <x v="1"/>
  </r>
  <r>
    <n v="7"/>
    <s v="Scope 2 Energy indirect total GHGs emissions"/>
    <s v="NN Investment Partners_AM_EN_2022"/>
    <x v="29"/>
    <n v="2022"/>
    <s v="3.0"/>
    <s v="7.0"/>
    <x v="1"/>
  </r>
  <r>
    <n v="7"/>
    <s v="Scope 2 Energy indirect total GHGs emissions"/>
    <s v="NN Investment Partners_AM_EN_2022"/>
    <x v="29"/>
    <n v="2021"/>
    <s v="5.0"/>
    <s v="9.0"/>
    <x v="1"/>
  </r>
  <r>
    <n v="7"/>
    <s v="Scope 2 Energy indirect total GHGs emissions"/>
    <s v="NN Investment Partners_AM_EN_2022"/>
    <x v="29"/>
    <n v="2020"/>
    <s v="5.0"/>
    <s v="11.0"/>
    <x v="1"/>
  </r>
  <r>
    <n v="8"/>
    <s v="Scope 3 Upstream Energy indirect total GHGs emissions"/>
    <s v="NN Investment Partners_AM_EN_2022"/>
    <x v="29"/>
    <n v="2022"/>
    <s v="2.0"/>
    <s v="2.0"/>
    <x v="0"/>
  </r>
  <r>
    <n v="8"/>
    <s v="Scope 3 Upstream Energy indirect total GHGs emissions"/>
    <s v="NN Investment Partners_AM_EN_2022"/>
    <x v="29"/>
    <n v="2021"/>
    <s v="0.5"/>
    <s v="0.5"/>
    <x v="0"/>
  </r>
  <r>
    <n v="8"/>
    <s v="Scope 3 Upstream Energy indirect total GHGs emissions"/>
    <s v="NN Investment Partners_AM_EN_2022"/>
    <x v="29"/>
    <n v="2020"/>
    <s v="1.0"/>
    <s v="1.0"/>
    <x v="0"/>
  </r>
  <r>
    <n v="6"/>
    <s v="Scope 1 / Direct total GHGs emissions"/>
    <s v="Nordea Bank_Bank_EN_2018"/>
    <x v="30"/>
    <n v="2016"/>
    <s v="78.0"/>
    <s v="None"/>
    <x v="1"/>
  </r>
  <r>
    <n v="7"/>
    <s v="Scope 2 Energy indirect total GHGs emissions"/>
    <s v="Nordea Bank_Bank_EN_2018"/>
    <x v="30"/>
    <n v="2018"/>
    <s v="0.0"/>
    <s v="None"/>
    <x v="1"/>
  </r>
  <r>
    <n v="8"/>
    <s v="Scope 3 Upstream Energy indirect total GHGs emissions"/>
    <s v="Nordea Bank_Bank_EN_2018"/>
    <x v="30"/>
    <n v="2018"/>
    <s v="1890.0"/>
    <s v="None"/>
    <x v="1"/>
  </r>
  <r>
    <n v="6"/>
    <s v="Scope 1 / Direct total GHGs emissions"/>
    <s v="Nordea Bank_Bank_EN_2019"/>
    <x v="30"/>
    <n v="2016"/>
    <s v="1738.0"/>
    <s v="None"/>
    <x v="1"/>
  </r>
  <r>
    <n v="7"/>
    <s v="Scope 2 Energy indirect total GHGs emissions"/>
    <s v="Nordea Bank_Bank_EN_2019"/>
    <x v="30"/>
    <n v="2019"/>
    <s v="0.0"/>
    <s v="None"/>
    <x v="1"/>
  </r>
  <r>
    <n v="7"/>
    <s v="Scope 2 Energy indirect total GHGs emissions"/>
    <s v="Nordea Bank_Bank_EN_2019"/>
    <x v="30"/>
    <n v="2018"/>
    <s v="0.0"/>
    <s v="None"/>
    <x v="1"/>
  </r>
  <r>
    <n v="8"/>
    <s v="Scope 3 Upstream Energy indirect total GHGs emissions"/>
    <s v="Nordea Bank_Bank_EN_2019"/>
    <x v="30"/>
    <n v="2019"/>
    <s v="2599.0"/>
    <s v="None"/>
    <x v="1"/>
  </r>
  <r>
    <n v="8"/>
    <s v="Scope 3 Upstream Energy indirect total GHGs emissions"/>
    <s v="Nordea Bank_Bank_EN_2019"/>
    <x v="30"/>
    <n v="2018"/>
    <s v="16.0"/>
    <s v="None"/>
    <x v="1"/>
  </r>
  <r>
    <n v="6"/>
    <s v="Scope 1 / Direct total GHGs emissions"/>
    <s v="Nordea Bank_Bank_EN_2020"/>
    <x v="30"/>
    <n v="2016"/>
    <s v="1736.0"/>
    <s v="None"/>
    <x v="1"/>
  </r>
  <r>
    <n v="7"/>
    <s v="Scope 2 Energy indirect total GHGs emissions"/>
    <s v="Nordea Bank_Bank_EN_2020"/>
    <x v="30"/>
    <n v="2020"/>
    <s v="3904.0"/>
    <s v="None"/>
    <x v="1"/>
  </r>
  <r>
    <n v="7"/>
    <s v="Scope 2 Energy indirect total GHGs emissions"/>
    <s v="Nordea Bank_Bank_EN_2020"/>
    <x v="30"/>
    <n v="2018"/>
    <s v="5509.0"/>
    <s v="None"/>
    <x v="1"/>
  </r>
  <r>
    <n v="7"/>
    <s v="Scope 2 Energy indirect total GHGs emissions"/>
    <s v="Nordea Bank_Bank_EN_2020"/>
    <x v="30"/>
    <n v="2019"/>
    <s v="882.0"/>
    <s v="None"/>
    <x v="1"/>
  </r>
  <r>
    <n v="8"/>
    <s v="Scope 3 Upstream Energy indirect total GHGs emissions"/>
    <s v="Nordea Bank_Bank_EN_2020"/>
    <x v="30"/>
    <n v="2020"/>
    <s v="1892.0"/>
    <s v="None"/>
    <x v="1"/>
  </r>
  <r>
    <n v="8"/>
    <s v="Scope 3 Upstream Energy indirect total GHGs emissions"/>
    <s v="Nordea Bank_Bank_EN_2020"/>
    <x v="30"/>
    <n v="2019"/>
    <s v="499410.0"/>
    <s v="None"/>
    <x v="1"/>
  </r>
  <r>
    <n v="8"/>
    <s v="Scope 3 Upstream Energy indirect total GHGs emissions"/>
    <s v="Nordea Bank_Bank_EN_2020"/>
    <x v="30"/>
    <n v="2018"/>
    <s v="11.0"/>
    <s v="None"/>
    <x v="1"/>
  </r>
  <r>
    <n v="6"/>
    <s v="Scope 1 / Direct total GHGs emissions"/>
    <s v="Nordea Bank_Bank_EN_2021"/>
    <x v="30"/>
    <n v="2016"/>
    <s v="78.0"/>
    <s v="None"/>
    <x v="1"/>
  </r>
  <r>
    <n v="7"/>
    <s v="Scope 2 Energy indirect total GHGs emissions"/>
    <s v="OTP Bank_Bank_EN_2018"/>
    <x v="31"/>
    <n v="2014"/>
    <s v="10491.0"/>
    <s v="None"/>
    <x v="1"/>
  </r>
  <r>
    <n v="7"/>
    <s v="Scope 2 Energy indirect total GHGs emissions"/>
    <s v="OTP Bank_Bank_EN_2018"/>
    <x v="31"/>
    <n v="2015"/>
    <s v="10743.0"/>
    <s v="None"/>
    <x v="1"/>
  </r>
  <r>
    <n v="7"/>
    <s v="Scope 2 Energy indirect total GHGs emissions"/>
    <s v="OTP Bank_Bank_EN_2018"/>
    <x v="31"/>
    <n v="2016"/>
    <s v="13781.0"/>
    <s v="None"/>
    <x v="1"/>
  </r>
  <r>
    <n v="7"/>
    <s v="Scope 2 Energy indirect total GHGs emissions"/>
    <s v="OTP Bank_Bank_EN_2018"/>
    <x v="31"/>
    <n v="2017"/>
    <s v="15381.0"/>
    <s v="None"/>
    <x v="1"/>
  </r>
  <r>
    <n v="7"/>
    <s v="Scope 2 Energy indirect total GHGs emissions"/>
    <s v="OTP Bank_Bank_EN_2018"/>
    <x v="31"/>
    <n v="2018"/>
    <s v="18000.0"/>
    <s v="None"/>
    <x v="1"/>
  </r>
  <r>
    <n v="6"/>
    <s v="Scope 1 / Direct total GHGs emissions"/>
    <s v="OTP Bank_Bank_EN_2019"/>
    <x v="31"/>
    <n v="2015"/>
    <s v="5458.0"/>
    <s v="5458.0"/>
    <x v="0"/>
  </r>
  <r>
    <n v="6"/>
    <s v="Scope 1 / Direct total GHGs emissions"/>
    <s v="OTP Bank_Bank_EN_2019"/>
    <x v="31"/>
    <n v="2016"/>
    <s v="5272.0"/>
    <s v="5272.0"/>
    <x v="0"/>
  </r>
  <r>
    <n v="6"/>
    <s v="Scope 1 / Direct total GHGs emissions"/>
    <s v="OTP Bank_Bank_EN_2019"/>
    <x v="31"/>
    <n v="2017"/>
    <s v="6781.0"/>
    <s v="6781.0"/>
    <x v="0"/>
  </r>
  <r>
    <n v="6"/>
    <s v="Scope 1 / Direct total GHGs emissions"/>
    <s v="OTP Bank_Bank_EN_2019"/>
    <x v="31"/>
    <n v="2018"/>
    <s v="None"/>
    <s v="6714.0"/>
    <x v="2"/>
  </r>
  <r>
    <n v="6"/>
    <s v="Scope 1 / Direct total GHGs emissions"/>
    <s v="OTP Bank_Bank_EN_2019"/>
    <x v="31"/>
    <n v="2019"/>
    <s v="None"/>
    <s v="6779.0"/>
    <x v="2"/>
  </r>
  <r>
    <n v="7"/>
    <s v="Scope 2 Energy indirect total GHGs emissions"/>
    <s v="OTP Bank_Bank_EN_2019"/>
    <x v="31"/>
    <n v="2015"/>
    <s v="None"/>
    <s v="5285.0"/>
    <x v="2"/>
  </r>
  <r>
    <n v="7"/>
    <s v="Scope 2 Energy indirect total GHGs emissions"/>
    <s v="OTP Bank_Bank_EN_2019"/>
    <x v="31"/>
    <n v="2016"/>
    <s v="None"/>
    <s v="8509.0"/>
    <x v="2"/>
  </r>
  <r>
    <n v="7"/>
    <s v="Scope 2 Energy indirect total GHGs emissions"/>
    <s v="OTP Bank_Bank_EN_2019"/>
    <x v="31"/>
    <n v="2017"/>
    <s v="None"/>
    <s v="8600.0"/>
    <x v="2"/>
  </r>
  <r>
    <n v="7"/>
    <s v="Scope 2 Energy indirect total GHGs emissions"/>
    <s v="OTP Bank_Bank_EN_2019"/>
    <x v="31"/>
    <n v="2018"/>
    <s v="None"/>
    <s v="10540.0"/>
    <x v="2"/>
  </r>
  <r>
    <n v="7"/>
    <s v="Scope 2 Energy indirect total GHGs emissions"/>
    <s v="OTP Bank_Bank_EN_2019"/>
    <x v="31"/>
    <n v="2019"/>
    <s v="None"/>
    <s v="10789.0"/>
    <x v="2"/>
  </r>
  <r>
    <n v="7"/>
    <s v="Scope 2 Energy indirect total GHGs emissions"/>
    <s v="OTP Bank_Bank_EN_2020"/>
    <x v="31"/>
    <n v="2016"/>
    <s v="8509.0"/>
    <s v="8509.0"/>
    <x v="0"/>
  </r>
  <r>
    <n v="7"/>
    <s v="Scope 2 Energy indirect total GHGs emissions"/>
    <s v="OTP Bank_Bank_EN_2020"/>
    <x v="31"/>
    <n v="2017"/>
    <s v="8600.0"/>
    <s v="8600.0"/>
    <x v="0"/>
  </r>
  <r>
    <n v="7"/>
    <s v="Scope 2 Energy indirect total GHGs emissions"/>
    <s v="OTP Bank_Bank_EN_2020"/>
    <x v="31"/>
    <n v="2018"/>
    <s v="10540.0"/>
    <s v="10540.0"/>
    <x v="0"/>
  </r>
  <r>
    <n v="7"/>
    <s v="Scope 2 Energy indirect total GHGs emissions"/>
    <s v="OTP Bank_Bank_EN_2020"/>
    <x v="31"/>
    <n v="2019"/>
    <s v="10786.0"/>
    <s v="10786.0"/>
    <x v="0"/>
  </r>
  <r>
    <n v="8"/>
    <s v="Scope 3 Upstream Energy indirect total GHGs emissions"/>
    <s v="OTP Bank_Bank_EN_2020"/>
    <x v="31"/>
    <n v="2020"/>
    <s v="8.0"/>
    <s v="None"/>
    <x v="1"/>
  </r>
  <r>
    <n v="6"/>
    <s v="Scope 1 / Direct total GHGs emissions"/>
    <s v="OTP Bank_Bank_EN_2020"/>
    <x v="31"/>
    <n v="2016"/>
    <s v="None"/>
    <s v="5272.0"/>
    <x v="2"/>
  </r>
  <r>
    <n v="6"/>
    <s v="Scope 1 / Direct total GHGs emissions"/>
    <s v="OTP Bank_Bank_EN_2020"/>
    <x v="31"/>
    <n v="2017"/>
    <s v="None"/>
    <s v="6781.0"/>
    <x v="2"/>
  </r>
  <r>
    <n v="6"/>
    <s v="Scope 1 / Direct total GHGs emissions"/>
    <s v="OTP Bank_Bank_EN_2020"/>
    <x v="31"/>
    <n v="2018"/>
    <s v="None"/>
    <s v="6714.0"/>
    <x v="2"/>
  </r>
  <r>
    <n v="6"/>
    <s v="Scope 1 / Direct total GHGs emissions"/>
    <s v="OTP Bank_Bank_EN_2020"/>
    <x v="31"/>
    <n v="2019"/>
    <s v="None"/>
    <s v="6779.0"/>
    <x v="2"/>
  </r>
  <r>
    <n v="6"/>
    <s v="Scope 1 / Direct total GHGs emissions"/>
    <s v="OTP Bank_Bank_EN_2020"/>
    <x v="31"/>
    <n v="2020"/>
    <s v="None"/>
    <s v="6078.0"/>
    <x v="2"/>
  </r>
  <r>
    <n v="7"/>
    <s v="Scope 2 Energy indirect total GHGs emissions"/>
    <s v="OTP Bank_Bank_EN_2020"/>
    <x v="31"/>
    <n v="2020"/>
    <s v="None"/>
    <s v="9883.0"/>
    <x v="2"/>
  </r>
  <r>
    <n v="6"/>
    <s v="Scope 1 / Direct total GHGs emissions"/>
    <s v="OTP Bank_Bank_EN_2021"/>
    <x v="31"/>
    <n v="2017"/>
    <s v="6781.0"/>
    <s v="6781.0"/>
    <x v="0"/>
  </r>
  <r>
    <n v="6"/>
    <s v="Scope 1 / Direct total GHGs emissions"/>
    <s v="OTP Bank_Bank_EN_2021"/>
    <x v="31"/>
    <n v="2018"/>
    <s v="6714.0"/>
    <s v="6714.0"/>
    <x v="0"/>
  </r>
  <r>
    <n v="6"/>
    <s v="Scope 1 / Direct total GHGs emissions"/>
    <s v="OTP Bank_Bank_EN_2021"/>
    <x v="31"/>
    <n v="2019"/>
    <s v="6779.0"/>
    <s v="6779.0"/>
    <x v="0"/>
  </r>
  <r>
    <n v="7"/>
    <s v="Scope 2 Energy indirect total GHGs emissions"/>
    <s v="OTP Bank_Bank_EN_2021"/>
    <x v="31"/>
    <n v="2021"/>
    <s v="2021.0"/>
    <s v="9904.0"/>
    <x v="1"/>
  </r>
  <r>
    <n v="6"/>
    <s v="Scope 1 / Direct total GHGs emissions"/>
    <s v="OTP Bank_Bank_EN_2021"/>
    <x v="31"/>
    <n v="2020"/>
    <s v="None"/>
    <s v="6078.0"/>
    <x v="2"/>
  </r>
  <r>
    <n v="6"/>
    <s v="Scope 1 / Direct total GHGs emissions"/>
    <s v="OTP Bank_Bank_EN_2021"/>
    <x v="31"/>
    <n v="2021"/>
    <s v="None"/>
    <s v="6548.0"/>
    <x v="2"/>
  </r>
  <r>
    <n v="7"/>
    <s v="Scope 2 Energy indirect total GHGs emissions"/>
    <s v="OTP Bank_Bank_EN_2021"/>
    <x v="31"/>
    <n v="2017"/>
    <s v="None"/>
    <s v="8600.0"/>
    <x v="2"/>
  </r>
  <r>
    <n v="7"/>
    <s v="Scope 2 Energy indirect total GHGs emissions"/>
    <s v="OTP Bank_Bank_EN_2021"/>
    <x v="31"/>
    <n v="2018"/>
    <s v="None"/>
    <s v="10540.0"/>
    <x v="2"/>
  </r>
  <r>
    <n v="7"/>
    <s v="Scope 2 Energy indirect total GHGs emissions"/>
    <s v="OTP Bank_Bank_EN_2021"/>
    <x v="31"/>
    <n v="2019"/>
    <s v="None"/>
    <s v="10786.0"/>
    <x v="2"/>
  </r>
  <r>
    <n v="7"/>
    <s v="Scope 2 Energy indirect total GHGs emissions"/>
    <s v="OTP Bank_Bank_EN_2021"/>
    <x v="31"/>
    <n v="2020"/>
    <s v="None"/>
    <s v="9883.0"/>
    <x v="2"/>
  </r>
  <r>
    <n v="6"/>
    <s v="Scope 1 / Direct total GHGs emissions"/>
    <s v="OTP Bank_Bank_EN_2022"/>
    <x v="31"/>
    <n v="2018"/>
    <s v="6714.0"/>
    <s v="6714.0"/>
    <x v="0"/>
  </r>
  <r>
    <n v="6"/>
    <s v="Scope 1 / Direct total GHGs emissions"/>
    <s v="OTP Bank_Bank_EN_2022"/>
    <x v="31"/>
    <n v="2019"/>
    <s v="6779.0"/>
    <s v="6779.0"/>
    <x v="0"/>
  </r>
  <r>
    <n v="6"/>
    <s v="Scope 1 / Direct total GHGs emissions"/>
    <s v="OTP Bank_Bank_EN_2022"/>
    <x v="31"/>
    <n v="2021"/>
    <s v="6548.0"/>
    <s v="6548.0"/>
    <x v="0"/>
  </r>
  <r>
    <n v="6"/>
    <s v="Scope 1 / Direct total GHGs emissions"/>
    <s v="OTP Bank_Bank_EN_2022"/>
    <x v="31"/>
    <n v="2022"/>
    <s v="667.0"/>
    <s v="667.0"/>
    <x v="0"/>
  </r>
  <r>
    <n v="7"/>
    <s v="Scope 2 Energy indirect total GHGs emissions"/>
    <s v="OTP Bank_Bank_EN_2022"/>
    <x v="31"/>
    <n v="2022"/>
    <s v="7675.0"/>
    <s v="11496.0"/>
    <x v="1"/>
  </r>
  <r>
    <n v="6"/>
    <s v="Scope 1 / Direct total GHGs emissions"/>
    <s v="OTP Bank_Bank_EN_2022"/>
    <x v="31"/>
    <n v="2020"/>
    <s v="None"/>
    <s v="6078.0"/>
    <x v="2"/>
  </r>
  <r>
    <n v="7"/>
    <s v="Scope 2 Energy indirect total GHGs emissions"/>
    <s v="OTP Bank_Bank_EN_2022"/>
    <x v="31"/>
    <n v="2018"/>
    <s v="None"/>
    <s v="1054.0"/>
    <x v="2"/>
  </r>
  <r>
    <n v="7"/>
    <s v="Scope 2 Energy indirect total GHGs emissions"/>
    <s v="OTP Bank_Bank_EN_2022"/>
    <x v="31"/>
    <n v="2019"/>
    <s v="None"/>
    <s v="10786.0"/>
    <x v="2"/>
  </r>
  <r>
    <n v="7"/>
    <s v="Scope 2 Energy indirect total GHGs emissions"/>
    <s v="OTP Bank_Bank_EN_2022"/>
    <x v="31"/>
    <n v="2020"/>
    <s v="None"/>
    <s v="9883.0"/>
    <x v="2"/>
  </r>
  <r>
    <n v="7"/>
    <s v="Scope 2 Energy indirect total GHGs emissions"/>
    <s v="OTP Bank_Bank_EN_2022"/>
    <x v="31"/>
    <n v="2021"/>
    <s v="None"/>
    <s v="9904.0"/>
    <x v="2"/>
  </r>
  <r>
    <n v="6"/>
    <s v="Scope 1 / Direct total GHGs emissions"/>
    <s v="Raiffeisen Bank International_Bank_EN_2018"/>
    <x v="32"/>
    <n v="2018"/>
    <s v="5944.0"/>
    <s v="5944.0"/>
    <x v="0"/>
  </r>
  <r>
    <n v="6"/>
    <s v="Scope 1 / Direct total GHGs emissions"/>
    <s v="Raiffeisen Bank International_Bank_EN_2018"/>
    <x v="32"/>
    <n v="2017"/>
    <s v="6270.0"/>
    <s v="6270.0"/>
    <x v="0"/>
  </r>
  <r>
    <n v="7"/>
    <s v="Scope 2 Energy indirect total GHGs emissions"/>
    <s v="Raiffeisen Bank International_Bank_EN_2018"/>
    <x v="32"/>
    <n v="2018"/>
    <s v="27795.0"/>
    <s v="26283.0"/>
    <x v="1"/>
  </r>
  <r>
    <n v="7"/>
    <s v="Scope 2 Energy indirect total GHGs emissions"/>
    <s v="Raiffeisen Bank International_Bank_EN_2018"/>
    <x v="32"/>
    <n v="2017"/>
    <s v="26203.0"/>
    <s v="26442.0"/>
    <x v="1"/>
  </r>
  <r>
    <n v="8"/>
    <s v="Scope 3 Upstream Energy indirect total GHGs emissions"/>
    <s v="Raiffeisen Bank International_Bank_EN_2018"/>
    <x v="32"/>
    <n v="2018"/>
    <s v="21406.0"/>
    <s v="21406.0"/>
    <x v="0"/>
  </r>
  <r>
    <n v="8"/>
    <s v="Scope 3 Upstream Energy indirect total GHGs emissions"/>
    <s v="Raiffeisen Bank International_Bank_EN_2018"/>
    <x v="32"/>
    <n v="2017"/>
    <s v="21226.0"/>
    <s v="21226.0"/>
    <x v="0"/>
  </r>
  <r>
    <n v="6"/>
    <s v="Scope 1 / Direct total GHGs emissions"/>
    <s v="Raiffeisen Bank International_Bank_EN_2018"/>
    <x v="32"/>
    <n v="2016"/>
    <s v="None"/>
    <s v="6027.0"/>
    <x v="2"/>
  </r>
  <r>
    <n v="7"/>
    <s v="Scope 2 Energy indirect total GHGs emissions"/>
    <s v="Raiffeisen Bank International_Bank_EN_2018"/>
    <x v="32"/>
    <n v="2016"/>
    <s v="None"/>
    <s v="25801.0"/>
    <x v="2"/>
  </r>
  <r>
    <n v="8"/>
    <s v="Scope 3 Upstream Energy indirect total GHGs emissions"/>
    <s v="Raiffeisen Bank International_Bank_EN_2018"/>
    <x v="32"/>
    <n v="2016"/>
    <s v="None"/>
    <s v="27318.0"/>
    <x v="2"/>
  </r>
  <r>
    <n v="6"/>
    <s v="Scope 1 / Direct total GHGs emissions"/>
    <s v="Raiffeisen Bank International_Bank_EN_2019"/>
    <x v="32"/>
    <n v="2016"/>
    <s v="121124129.0"/>
    <s v="None"/>
    <x v="1"/>
  </r>
  <r>
    <n v="7"/>
    <s v="Scope 2 Energy indirect total GHGs emissions"/>
    <s v="Raiffeisen Bank International_Bank_EN_2019"/>
    <x v="32"/>
    <n v="2019"/>
    <s v="38976.0"/>
    <s v="49708.0"/>
    <x v="1"/>
  </r>
  <r>
    <n v="6"/>
    <s v="Scope 1 / Direct total GHGs emissions"/>
    <s v="Raiffeisen Bank International_Bank_EN_2019"/>
    <x v="32"/>
    <n v="2019"/>
    <s v="None"/>
    <s v="7073.0"/>
    <x v="2"/>
  </r>
  <r>
    <n v="6"/>
    <s v="Scope 1 / Direct total GHGs emissions"/>
    <s v="Raiffeisen Bank International_Bank_EN_2019"/>
    <x v="32"/>
    <n v="2018"/>
    <s v="None"/>
    <s v="7696.0"/>
    <x v="2"/>
  </r>
  <r>
    <n v="7"/>
    <s v="Scope 2 Energy indirect total GHGs emissions"/>
    <s v="Raiffeisen Bank International_Bank_EN_2019"/>
    <x v="32"/>
    <n v="2018"/>
    <s v="None"/>
    <s v="53825.0"/>
    <x v="2"/>
  </r>
  <r>
    <n v="8"/>
    <s v="Scope 3 Upstream Energy indirect total GHGs emissions"/>
    <s v="Raiffeisen Bank International_Bank_EN_2019"/>
    <x v="32"/>
    <n v="2019"/>
    <s v="None"/>
    <s v="40856.0"/>
    <x v="2"/>
  </r>
  <r>
    <n v="8"/>
    <s v="Scope 3 Upstream Energy indirect total GHGs emissions"/>
    <s v="Raiffeisen Bank International_Bank_EN_2019"/>
    <x v="32"/>
    <n v="2018"/>
    <s v="None"/>
    <s v="42535.0"/>
    <x v="2"/>
  </r>
  <r>
    <n v="6"/>
    <s v="Scope 1 / Direct total GHGs emissions"/>
    <s v="Raiffeisen Bank International_Bank_EN_2020"/>
    <x v="32"/>
    <n v="2020"/>
    <s v="134638.0"/>
    <s v="6221.0"/>
    <x v="1"/>
  </r>
  <r>
    <n v="7"/>
    <s v="Scope 2 Energy indirect total GHGs emissions"/>
    <s v="Raiffeisen Bank International_Bank_EN_2020"/>
    <x v="32"/>
    <n v="2020"/>
    <s v="297.0"/>
    <s v="46427.0"/>
    <x v="1"/>
  </r>
  <r>
    <n v="6"/>
    <s v="Scope 1 / Direct total GHGs emissions"/>
    <s v="Raiffeisen Bank International_Bank_EN_2020"/>
    <x v="32"/>
    <n v="2019"/>
    <s v="None"/>
    <s v="7455.0"/>
    <x v="2"/>
  </r>
  <r>
    <n v="7"/>
    <s v="Scope 2 Energy indirect total GHGs emissions"/>
    <s v="Raiffeisen Bank International_Bank_EN_2020"/>
    <x v="32"/>
    <n v="2019"/>
    <s v="None"/>
    <s v="49708.0"/>
    <x v="2"/>
  </r>
  <r>
    <n v="8"/>
    <s v="Scope 3 Upstream Energy indirect total GHGs emissions"/>
    <s v="Raiffeisen Bank International_Bank_EN_2020"/>
    <x v="32"/>
    <n v="2020"/>
    <s v="None"/>
    <s v="33371.0"/>
    <x v="2"/>
  </r>
  <r>
    <n v="8"/>
    <s v="Scope 3 Upstream Energy indirect total GHGs emissions"/>
    <s v="Raiffeisen Bank International_Bank_EN_2020"/>
    <x v="32"/>
    <n v="2019"/>
    <s v="None"/>
    <s v="41345.0"/>
    <x v="2"/>
  </r>
  <r>
    <n v="6"/>
    <s v="Scope 1 / Direct total GHGs emissions"/>
    <s v="Raiffeisen Bank International_Bank_EN_2021"/>
    <x v="32"/>
    <n v="2021"/>
    <s v="4827.0"/>
    <s v="4827.0"/>
    <x v="0"/>
  </r>
  <r>
    <n v="6"/>
    <s v="Scope 1 / Direct total GHGs emissions"/>
    <s v="Raiffeisen Bank International_Bank_EN_2021"/>
    <x v="32"/>
    <n v="2020"/>
    <s v="6444.0"/>
    <s v="6444.0"/>
    <x v="0"/>
  </r>
  <r>
    <n v="7"/>
    <s v="Scope 2 Energy indirect total GHGs emissions"/>
    <s v="Raiffeisen Bank International_Bank_EN_2021"/>
    <x v="32"/>
    <n v="2021"/>
    <s v="46212.0"/>
    <s v="41064.0"/>
    <x v="1"/>
  </r>
  <r>
    <n v="7"/>
    <s v="Scope 2 Energy indirect total GHGs emissions"/>
    <s v="Raiffeisen Bank International_Bank_EN_2021"/>
    <x v="32"/>
    <n v="2020"/>
    <s v="50782.0"/>
    <s v="46445.0"/>
    <x v="1"/>
  </r>
  <r>
    <n v="8"/>
    <s v="Scope 3 Upstream Energy indirect total GHGs emissions"/>
    <s v="Raiffeisen Bank International_Bank_EN_2021"/>
    <x v="32"/>
    <n v="2021"/>
    <s v="30925.0"/>
    <s v="30925.0"/>
    <x v="0"/>
  </r>
  <r>
    <n v="8"/>
    <s v="Scope 3 Upstream Energy indirect total GHGs emissions"/>
    <s v="Raiffeisen Bank International_Bank_EN_2021"/>
    <x v="32"/>
    <n v="2020"/>
    <s v="34244.0"/>
    <s v="34244.0"/>
    <x v="0"/>
  </r>
  <r>
    <n v="6"/>
    <s v="Scope 1 / Direct total GHGs emissions"/>
    <s v="Raiffeisen Bank International_Bank_EN_2022"/>
    <x v="32"/>
    <n v="2022"/>
    <s v="6060.0"/>
    <s v="6060.0"/>
    <x v="0"/>
  </r>
  <r>
    <n v="6"/>
    <s v="Scope 1 / Direct total GHGs emissions"/>
    <s v="Raiffeisen Bank International_Bank_EN_2022"/>
    <x v="32"/>
    <n v="2021"/>
    <s v="4827.0"/>
    <s v="4827.0"/>
    <x v="0"/>
  </r>
  <r>
    <n v="7"/>
    <s v="Scope 2 Energy indirect total GHGs emissions"/>
    <s v="Raiffeisen Bank International_Bank_EN_2022"/>
    <x v="32"/>
    <n v="2022"/>
    <s v="40212.0"/>
    <s v="35111.0"/>
    <x v="1"/>
  </r>
  <r>
    <n v="7"/>
    <s v="Scope 2 Energy indirect total GHGs emissions"/>
    <s v="Raiffeisen Bank International_Bank_EN_2022"/>
    <x v="32"/>
    <n v="2021"/>
    <s v="46626.0"/>
    <s v="41064.0"/>
    <x v="1"/>
  </r>
  <r>
    <n v="8"/>
    <s v="Scope 3 Upstream Energy indirect total GHGs emissions"/>
    <s v="Raiffeisen Bank International_Bank_EN_2022"/>
    <x v="32"/>
    <n v="2022"/>
    <s v="29656.0"/>
    <s v="29656.0"/>
    <x v="0"/>
  </r>
  <r>
    <n v="8"/>
    <s v="Scope 3 Upstream Energy indirect total GHGs emissions"/>
    <s v="Raiffeisen Bank International_Bank_EN_2022"/>
    <x v="32"/>
    <n v="2021"/>
    <s v="30925.0"/>
    <s v="30925.0"/>
    <x v="0"/>
  </r>
  <r>
    <n v="6"/>
    <s v="Scope 1 / Direct total GHGs emissions"/>
    <s v="Robeco_AM_EN_2022"/>
    <x v="33"/>
    <n v="2021"/>
    <s v="522.0"/>
    <s v="None"/>
    <x v="1"/>
  </r>
  <r>
    <n v="6"/>
    <s v="Scope 1 / Direct total GHGs emissions"/>
    <s v="Robeco_AM_EN_2022"/>
    <x v="33"/>
    <n v="2022"/>
    <s v="625.0"/>
    <s v="None"/>
    <x v="1"/>
  </r>
  <r>
    <n v="7"/>
    <s v="Scope 2 Energy indirect total GHGs emissions"/>
    <s v="Robeco_AM_EN_2022"/>
    <x v="33"/>
    <n v="2022"/>
    <s v="0"/>
    <s v="None"/>
    <x v="1"/>
  </r>
  <r>
    <n v="7"/>
    <s v="Scope 2 Energy indirect total GHGs emissions"/>
    <s v="Robeco_AM_EN_2022"/>
    <x v="33"/>
    <n v="2021"/>
    <s v="0"/>
    <s v="None"/>
    <x v="1"/>
  </r>
  <r>
    <n v="7"/>
    <s v="Scope 2 Energy indirect total GHGs emissions"/>
    <s v="Robeco_AM_EN_2022"/>
    <x v="33"/>
    <n v="2020"/>
    <s v="0"/>
    <s v="None"/>
    <x v="1"/>
  </r>
  <r>
    <n v="8"/>
    <s v="Scope 3 Upstream Energy indirect total GHGs emissions"/>
    <s v="Robeco_AM_EN_2022"/>
    <x v="33"/>
    <n v="2022"/>
    <s v="0.0"/>
    <s v="None"/>
    <x v="1"/>
  </r>
  <r>
    <n v="8"/>
    <s v="Scope 3 Upstream Energy indirect total GHGs emissions"/>
    <s v="Robeco_AM_EN_2022"/>
    <x v="33"/>
    <n v="2021"/>
    <s v="446.6"/>
    <s v="None"/>
    <x v="1"/>
  </r>
  <r>
    <n v="8"/>
    <s v="Scope 3 Upstream Energy indirect total GHGs emissions"/>
    <s v="Robeco_AM_EN_2022"/>
    <x v="33"/>
    <n v="2020"/>
    <s v="433.1"/>
    <s v="None"/>
    <x v="1"/>
  </r>
  <r>
    <n v="6"/>
    <s v="Scope 1 / Direct total GHGs emissions"/>
    <s v="Swedbank_Bank_EN_2018"/>
    <x v="34"/>
    <n v="2018"/>
    <s v="198.0"/>
    <s v="1017.0"/>
    <x v="1"/>
  </r>
  <r>
    <n v="7"/>
    <s v="Scope 2 Energy indirect total GHGs emissions"/>
    <s v="Swedbank_Bank_EN_2018"/>
    <x v="34"/>
    <n v="2018"/>
    <s v="6014.0"/>
    <s v="6014.0"/>
    <x v="0"/>
  </r>
  <r>
    <n v="7"/>
    <s v="Scope 2 Energy indirect total GHGs emissions"/>
    <s v="Swedbank_Bank_EN_2018"/>
    <x v="34"/>
    <n v="2017"/>
    <s v="7771.0"/>
    <s v="7771.0"/>
    <x v="0"/>
  </r>
  <r>
    <n v="7"/>
    <s v="Scope 2 Energy indirect total GHGs emissions"/>
    <s v="Swedbank_Bank_EN_2018"/>
    <x v="34"/>
    <n v="2016"/>
    <s v="16583.0"/>
    <s v="16583.0"/>
    <x v="0"/>
  </r>
  <r>
    <n v="8"/>
    <s v="Scope 3 Upstream Energy indirect total GHGs emissions"/>
    <s v="Swedbank_Bank_EN_2018"/>
    <x v="34"/>
    <n v="2018"/>
    <s v="19952.0"/>
    <s v="19952.0"/>
    <x v="0"/>
  </r>
  <r>
    <n v="8"/>
    <s v="Scope 3 Upstream Energy indirect total GHGs emissions"/>
    <s v="Swedbank_Bank_EN_2018"/>
    <x v="34"/>
    <n v="2017"/>
    <s v="20791.0"/>
    <s v="20791.0"/>
    <x v="0"/>
  </r>
  <r>
    <n v="8"/>
    <s v="Scope 3 Upstream Energy indirect total GHGs emissions"/>
    <s v="Swedbank_Bank_EN_2018"/>
    <x v="34"/>
    <n v="2016"/>
    <s v="19893.0"/>
    <s v="19893.0"/>
    <x v="0"/>
  </r>
  <r>
    <n v="6"/>
    <s v="Scope 1 / Direct total GHGs emissions"/>
    <s v="Swedbank_Bank_EN_2018"/>
    <x v="34"/>
    <n v="2017"/>
    <s v="None"/>
    <s v="780.0"/>
    <x v="2"/>
  </r>
  <r>
    <n v="6"/>
    <s v="Scope 1 / Direct total GHGs emissions"/>
    <s v="Swedbank_Bank_EN_2018"/>
    <x v="34"/>
    <n v="2016"/>
    <s v="None"/>
    <s v="881.0"/>
    <x v="2"/>
  </r>
  <r>
    <n v="6"/>
    <s v="Scope 1 / Direct total GHGs emissions"/>
    <s v="Swedbank_Bank_EN_2019"/>
    <x v="34"/>
    <n v="2016"/>
    <s v="204.0"/>
    <s v="None"/>
    <x v="1"/>
  </r>
  <r>
    <n v="7"/>
    <s v="Scope 2 Energy indirect total GHGs emissions"/>
    <s v="Swedbank_Bank_EN_2019"/>
    <x v="34"/>
    <n v="2019"/>
    <s v="6067.0"/>
    <s v="6067.0"/>
    <x v="0"/>
  </r>
  <r>
    <n v="7"/>
    <s v="Scope 2 Energy indirect total GHGs emissions"/>
    <s v="Swedbank_Bank_EN_2019"/>
    <x v="34"/>
    <n v="2018"/>
    <s v="6014.0"/>
    <s v="6014.0"/>
    <x v="0"/>
  </r>
  <r>
    <n v="7"/>
    <s v="Scope 2 Energy indirect total GHGs emissions"/>
    <s v="Swedbank_Bank_EN_2019"/>
    <x v="34"/>
    <n v="2017"/>
    <s v="7771.0"/>
    <s v="7771.0"/>
    <x v="0"/>
  </r>
  <r>
    <n v="8"/>
    <s v="Scope 3 Upstream Energy indirect total GHGs emissions"/>
    <s v="Swedbank_Bank_EN_2019"/>
    <x v="34"/>
    <n v="2019"/>
    <s v="17927.0"/>
    <s v="17927.0"/>
    <x v="0"/>
  </r>
  <r>
    <n v="8"/>
    <s v="Scope 3 Upstream Energy indirect total GHGs emissions"/>
    <s v="Swedbank_Bank_EN_2019"/>
    <x v="34"/>
    <n v="2018"/>
    <s v="19952.0"/>
    <s v="19952.0"/>
    <x v="0"/>
  </r>
  <r>
    <n v="8"/>
    <s v="Scope 3 Upstream Energy indirect total GHGs emissions"/>
    <s v="Swedbank_Bank_EN_2019"/>
    <x v="34"/>
    <n v="2017"/>
    <s v="20791.0"/>
    <s v="20791.0"/>
    <x v="0"/>
  </r>
  <r>
    <n v="6"/>
    <s v="Scope 1 / Direct total GHGs emissions"/>
    <s v="Swedbank_Bank_EN_2019"/>
    <x v="34"/>
    <n v="2019"/>
    <s v="None"/>
    <s v="1020.0"/>
    <x v="2"/>
  </r>
  <r>
    <n v="6"/>
    <s v="Scope 1 / Direct total GHGs emissions"/>
    <s v="Swedbank_Bank_EN_2019"/>
    <x v="34"/>
    <n v="2018"/>
    <s v="None"/>
    <s v="1017.0"/>
    <x v="2"/>
  </r>
  <r>
    <n v="6"/>
    <s v="Scope 1 / Direct total GHGs emissions"/>
    <s v="Swedbank_Bank_EN_2019"/>
    <x v="34"/>
    <n v="2017"/>
    <s v="None"/>
    <s v="780.0"/>
    <x v="2"/>
  </r>
  <r>
    <n v="6"/>
    <s v="Scope 1 / Direct total GHGs emissions"/>
    <s v="Swedbank_Bank_EN_2020"/>
    <x v="34"/>
    <n v="2016"/>
    <s v="220.0"/>
    <s v="None"/>
    <x v="1"/>
  </r>
  <r>
    <n v="7"/>
    <s v="Scope 2 Energy indirect total GHGs emissions"/>
    <s v="Swedbank_Bank_EN_2020"/>
    <x v="34"/>
    <n v="2020"/>
    <s v="5331.0"/>
    <s v="5331.0"/>
    <x v="0"/>
  </r>
  <r>
    <n v="7"/>
    <s v="Scope 2 Energy indirect total GHGs emissions"/>
    <s v="Swedbank_Bank_EN_2020"/>
    <x v="34"/>
    <n v="2019"/>
    <s v="6067.0"/>
    <s v="6067.0"/>
    <x v="0"/>
  </r>
  <r>
    <n v="7"/>
    <s v="Scope 2 Energy indirect total GHGs emissions"/>
    <s v="Swedbank_Bank_EN_2020"/>
    <x v="34"/>
    <n v="2018"/>
    <s v="6014.0"/>
    <s v="6014.0"/>
    <x v="0"/>
  </r>
  <r>
    <n v="8"/>
    <s v="Scope 3 Upstream Energy indirect total GHGs emissions"/>
    <s v="Swedbank_Bank_EN_2020"/>
    <x v="34"/>
    <n v="2020"/>
    <s v="5683.0"/>
    <s v="5683.0"/>
    <x v="0"/>
  </r>
  <r>
    <n v="8"/>
    <s v="Scope 3 Upstream Energy indirect total GHGs emissions"/>
    <s v="Swedbank_Bank_EN_2020"/>
    <x v="34"/>
    <n v="2019"/>
    <s v="17927.0"/>
    <s v="17927.0"/>
    <x v="0"/>
  </r>
  <r>
    <n v="8"/>
    <s v="Scope 3 Upstream Energy indirect total GHGs emissions"/>
    <s v="Swedbank_Bank_EN_2020"/>
    <x v="34"/>
    <n v="2018"/>
    <s v="19952.0"/>
    <s v="19952.0"/>
    <x v="0"/>
  </r>
  <r>
    <n v="6"/>
    <s v="Scope 1 / Direct total GHGs emissions"/>
    <s v="Swedbank_Bank_EN_2020"/>
    <x v="34"/>
    <n v="2020"/>
    <s v="None"/>
    <s v="632.0"/>
    <x v="2"/>
  </r>
  <r>
    <n v="6"/>
    <s v="Scope 1 / Direct total GHGs emissions"/>
    <s v="Swedbank_Bank_EN_2020"/>
    <x v="34"/>
    <n v="2019"/>
    <s v="None"/>
    <s v="1020.0"/>
    <x v="2"/>
  </r>
  <r>
    <n v="6"/>
    <s v="Scope 1 / Direct total GHGs emissions"/>
    <s v="Swedbank_Bank_EN_2020"/>
    <x v="34"/>
    <n v="2018"/>
    <s v="None"/>
    <s v="1017.0"/>
    <x v="2"/>
  </r>
  <r>
    <n v="6"/>
    <s v="Scope 1 / Direct total GHGs emissions"/>
    <s v="Swedbank_Bank_EN_2021"/>
    <x v="34"/>
    <n v="2021"/>
    <s v="1.7"/>
    <s v="466.0"/>
    <x v="1"/>
  </r>
  <r>
    <n v="6"/>
    <s v="Scope 1 / Direct total GHGs emissions"/>
    <s v="Swedbank_Bank_EN_2021"/>
    <x v="34"/>
    <n v="2020"/>
    <s v="2.4"/>
    <s v="632.0"/>
    <x v="1"/>
  </r>
  <r>
    <n v="6"/>
    <s v="Scope 1 / Direct total GHGs emissions"/>
    <s v="Swedbank_Bank_EN_2021"/>
    <x v="34"/>
    <n v="2019"/>
    <s v="3.5"/>
    <s v="1020.0"/>
    <x v="1"/>
  </r>
  <r>
    <n v="7"/>
    <s v="Scope 2 Energy indirect total GHGs emissions"/>
    <s v="Swedbank_Bank_EN_2021"/>
    <x v="34"/>
    <n v="2021"/>
    <s v="4787.0"/>
    <s v="4787.0"/>
    <x v="0"/>
  </r>
  <r>
    <n v="7"/>
    <s v="Scope 2 Energy indirect total GHGs emissions"/>
    <s v="Swedbank_Bank_EN_2021"/>
    <x v="34"/>
    <n v="2020"/>
    <s v="5331.0"/>
    <s v="5331.0"/>
    <x v="0"/>
  </r>
  <r>
    <n v="7"/>
    <s v="Scope 2 Energy indirect total GHGs emissions"/>
    <s v="Swedbank_Bank_EN_2021"/>
    <x v="34"/>
    <n v="2019"/>
    <s v="6067.0"/>
    <s v="6067.0"/>
    <x v="0"/>
  </r>
  <r>
    <n v="8"/>
    <s v="Scope 3 Upstream Energy indirect total GHGs emissions"/>
    <s v="Swedbank_Bank_EN_2021"/>
    <x v="34"/>
    <n v="2021"/>
    <s v="3948.0"/>
    <s v="3948.0"/>
    <x v="0"/>
  </r>
  <r>
    <n v="8"/>
    <s v="Scope 3 Upstream Energy indirect total GHGs emissions"/>
    <s v="Swedbank_Bank_EN_2021"/>
    <x v="34"/>
    <n v="2020"/>
    <s v="5683.0"/>
    <s v="5683.0"/>
    <x v="0"/>
  </r>
  <r>
    <n v="8"/>
    <s v="Scope 3 Upstream Energy indirect total GHGs emissions"/>
    <s v="Swedbank_Bank_EN_2021"/>
    <x v="34"/>
    <n v="2019"/>
    <s v="17927.0"/>
    <s v="17927.0"/>
    <x v="0"/>
  </r>
  <r>
    <n v="6"/>
    <s v="Scope 1 / Direct total GHGs emissions"/>
    <s v="Swedbank_Bank_EN_2022"/>
    <x v="34"/>
    <n v="2022"/>
    <s v="622.0"/>
    <s v="622.0"/>
    <x v="0"/>
  </r>
  <r>
    <n v="6"/>
    <s v="Scope 1 / Direct total GHGs emissions"/>
    <s v="Swedbank_Bank_EN_2022"/>
    <x v="34"/>
    <n v="2021"/>
    <s v="466.0"/>
    <s v="466.0"/>
    <x v="0"/>
  </r>
  <r>
    <n v="6"/>
    <s v="Scope 1 / Direct total GHGs emissions"/>
    <s v="Swedbank_Bank_EN_2022"/>
    <x v="34"/>
    <n v="2020"/>
    <s v="632.0"/>
    <s v="632.0"/>
    <x v="0"/>
  </r>
  <r>
    <n v="7"/>
    <s v="Scope 2 Energy indirect total GHGs emissions"/>
    <s v="Swedbank_Bank_EN_2022"/>
    <x v="34"/>
    <n v="2022"/>
    <s v="5065.0"/>
    <s v="5065.0"/>
    <x v="0"/>
  </r>
  <r>
    <n v="7"/>
    <s v="Scope 2 Energy indirect total GHGs emissions"/>
    <s v="Swedbank_Bank_EN_2022"/>
    <x v="34"/>
    <n v="2021"/>
    <s v="4787.0"/>
    <s v="4787.0"/>
    <x v="0"/>
  </r>
  <r>
    <n v="7"/>
    <s v="Scope 2 Energy indirect total GHGs emissions"/>
    <s v="Swedbank_Bank_EN_2022"/>
    <x v="34"/>
    <n v="2020"/>
    <s v="5331.0"/>
    <s v="5331.0"/>
    <x v="0"/>
  </r>
  <r>
    <n v="8"/>
    <s v="Scope 3 Upstream Energy indirect total GHGs emissions"/>
    <s v="Swedbank_Bank_EN_2022"/>
    <x v="34"/>
    <n v="2022"/>
    <s v="8872.0"/>
    <s v="8872.0"/>
    <x v="0"/>
  </r>
  <r>
    <n v="8"/>
    <s v="Scope 3 Upstream Energy indirect total GHGs emissions"/>
    <s v="Swedbank_Bank_EN_2022"/>
    <x v="34"/>
    <n v="2021"/>
    <s v="3948.0"/>
    <s v="3948.0"/>
    <x v="0"/>
  </r>
  <r>
    <n v="8"/>
    <s v="Scope 3 Upstream Energy indirect total GHGs emissions"/>
    <s v="Swedbank_Bank_EN_2022"/>
    <x v="34"/>
    <n v="2020"/>
    <s v="5683.0"/>
    <s v="5683.0"/>
    <x v="0"/>
  </r>
  <r>
    <n v="6"/>
    <s v="Scope 1 / Direct total GHGs emissions"/>
    <s v="T. Rowe Price_AM_EN_2019"/>
    <x v="35"/>
    <n v="2012"/>
    <s v="18.3"/>
    <s v="None"/>
    <x v="1"/>
  </r>
  <r>
    <n v="6"/>
    <s v="Scope 1 / Direct total GHGs emissions"/>
    <s v="T. Rowe Price_AM_EN_2020"/>
    <x v="35"/>
    <n v="2020"/>
    <s v="796.0"/>
    <s v="796.0"/>
    <x v="0"/>
  </r>
  <r>
    <n v="6"/>
    <s v="Scope 1 / Direct total GHGs emissions"/>
    <s v="T. Rowe Price_AM_EN_2020"/>
    <x v="35"/>
    <n v="2010"/>
    <s v="17.0"/>
    <s v="None"/>
    <x v="1"/>
  </r>
  <r>
    <n v="6"/>
    <s v="Scope 1 / Direct total GHGs emissions"/>
    <s v="T. Rowe Price_AM_EN_2020"/>
    <x v="35"/>
    <n v="2015"/>
    <s v="16.0"/>
    <s v="None"/>
    <x v="1"/>
  </r>
  <r>
    <n v="7"/>
    <s v="Scope 2 Energy indirect total GHGs emissions"/>
    <s v="T. Rowe Price_AM_EN_2020"/>
    <x v="35"/>
    <n v="2020"/>
    <s v="20661.0"/>
    <s v="20661.0"/>
    <x v="0"/>
  </r>
  <r>
    <n v="8"/>
    <s v="Scope 3 Upstream Energy indirect total GHGs emissions"/>
    <s v="T. Rowe Price_AM_EN_2020"/>
    <x v="35"/>
    <n v="2020"/>
    <s v="2377.0"/>
    <s v="2377.0"/>
    <x v="0"/>
  </r>
  <r>
    <n v="6"/>
    <s v="Scope 1 / Direct total GHGs emissions"/>
    <s v="T. Rowe Price_AM_EN_2021"/>
    <x v="35"/>
    <n v="2015"/>
    <s v="928.0"/>
    <s v="None"/>
    <x v="1"/>
  </r>
  <r>
    <n v="6"/>
    <s v="Scope 1 / Direct total GHGs emissions"/>
    <s v="T. Rowe Price_AM_EN_2021"/>
    <x v="35"/>
    <n v="2016"/>
    <s v="1050.0"/>
    <s v="None"/>
    <x v="1"/>
  </r>
  <r>
    <n v="6"/>
    <s v="Scope 1 / Direct total GHGs emissions"/>
    <s v="T. Rowe Price_AM_EN_2021"/>
    <x v="35"/>
    <n v="2017"/>
    <s v="1259.0"/>
    <s v="None"/>
    <x v="1"/>
  </r>
  <r>
    <n v="6"/>
    <s v="Scope 1 / Direct total GHGs emissions"/>
    <s v="T. Rowe Price_AM_EN_2021"/>
    <x v="35"/>
    <n v="2018"/>
    <s v="2162.0"/>
    <s v="None"/>
    <x v="1"/>
  </r>
  <r>
    <n v="6"/>
    <s v="Scope 1 / Direct total GHGs emissions"/>
    <s v="T. Rowe Price_AM_EN_2021"/>
    <x v="35"/>
    <n v="2019"/>
    <s v="1424.0"/>
    <s v="None"/>
    <x v="1"/>
  </r>
  <r>
    <n v="6"/>
    <s v="Scope 1 / Direct total GHGs emissions"/>
    <s v="T. Rowe Price_AM_EN_2021"/>
    <x v="35"/>
    <n v="2020"/>
    <s v="796.0"/>
    <s v="None"/>
    <x v="1"/>
  </r>
  <r>
    <n v="6"/>
    <s v="Scope 1 / Direct total GHGs emissions"/>
    <s v="T. Rowe Price_AM_EN_2021"/>
    <x v="35"/>
    <n v="2021"/>
    <s v="877.0"/>
    <s v="877.0"/>
    <x v="0"/>
  </r>
  <r>
    <n v="7"/>
    <s v="Scope 2 Energy indirect total GHGs emissions"/>
    <s v="T. Rowe Price_AM_EN_2021"/>
    <x v="35"/>
    <n v="2015"/>
    <s v="36650.0"/>
    <s v="None"/>
    <x v="1"/>
  </r>
  <r>
    <n v="7"/>
    <s v="Scope 2 Energy indirect total GHGs emissions"/>
    <s v="T. Rowe Price_AM_EN_2021"/>
    <x v="35"/>
    <n v="2016"/>
    <s v="34065.0"/>
    <s v="None"/>
    <x v="1"/>
  </r>
  <r>
    <n v="7"/>
    <s v="Scope 2 Energy indirect total GHGs emissions"/>
    <s v="T. Rowe Price_AM_EN_2021"/>
    <x v="35"/>
    <n v="2017"/>
    <s v="28877.0"/>
    <s v="None"/>
    <x v="1"/>
  </r>
  <r>
    <n v="7"/>
    <s v="Scope 2 Energy indirect total GHGs emissions"/>
    <s v="T. Rowe Price_AM_EN_2021"/>
    <x v="35"/>
    <n v="2018"/>
    <s v="28607.0"/>
    <s v="None"/>
    <x v="1"/>
  </r>
  <r>
    <n v="7"/>
    <s v="Scope 2 Energy indirect total GHGs emissions"/>
    <s v="T. Rowe Price_AM_EN_2021"/>
    <x v="35"/>
    <n v="2019"/>
    <s v="24791.0"/>
    <s v="None"/>
    <x v="1"/>
  </r>
  <r>
    <n v="7"/>
    <s v="Scope 2 Energy indirect total GHGs emissions"/>
    <s v="T. Rowe Price_AM_EN_2021"/>
    <x v="35"/>
    <n v="2020"/>
    <s v="20661.0"/>
    <s v="None"/>
    <x v="1"/>
  </r>
  <r>
    <n v="7"/>
    <s v="Scope 2 Energy indirect total GHGs emissions"/>
    <s v="T. Rowe Price_AM_EN_2021"/>
    <x v="35"/>
    <n v="2021"/>
    <s v="18887.0"/>
    <s v="18887.0"/>
    <x v="0"/>
  </r>
  <r>
    <n v="8"/>
    <s v="Scope 3 Upstream Energy indirect total GHGs emissions"/>
    <s v="T. Rowe Price_AM_EN_2021"/>
    <x v="35"/>
    <n v="2015"/>
    <s v="5941.0"/>
    <s v="None"/>
    <x v="1"/>
  </r>
  <r>
    <n v="8"/>
    <s v="Scope 3 Upstream Energy indirect total GHGs emissions"/>
    <s v="T. Rowe Price_AM_EN_2021"/>
    <x v="35"/>
    <n v="2016"/>
    <s v="6410.0"/>
    <s v="None"/>
    <x v="1"/>
  </r>
  <r>
    <n v="8"/>
    <s v="Scope 3 Upstream Energy indirect total GHGs emissions"/>
    <s v="T. Rowe Price_AM_EN_2021"/>
    <x v="35"/>
    <n v="2017"/>
    <s v="6699.0"/>
    <s v="None"/>
    <x v="1"/>
  </r>
  <r>
    <n v="8"/>
    <s v="Scope 3 Upstream Energy indirect total GHGs emissions"/>
    <s v="T. Rowe Price_AM_EN_2021"/>
    <x v="35"/>
    <n v="2018"/>
    <s v="8357.0"/>
    <s v="None"/>
    <x v="1"/>
  </r>
  <r>
    <n v="8"/>
    <s v="Scope 3 Upstream Energy indirect total GHGs emissions"/>
    <s v="T. Rowe Price_AM_EN_2021"/>
    <x v="35"/>
    <n v="2019"/>
    <s v="10204.0"/>
    <s v="None"/>
    <x v="1"/>
  </r>
  <r>
    <n v="8"/>
    <s v="Scope 3 Upstream Energy indirect total GHGs emissions"/>
    <s v="T. Rowe Price_AM_EN_2021"/>
    <x v="35"/>
    <n v="2020"/>
    <s v="2377.0"/>
    <s v="None"/>
    <x v="1"/>
  </r>
  <r>
    <n v="8"/>
    <s v="Scope 3 Upstream Energy indirect total GHGs emissions"/>
    <s v="T. Rowe Price_AM_EN_2021"/>
    <x v="35"/>
    <n v="2021"/>
    <s v="468.0"/>
    <s v="468.0"/>
    <x v="0"/>
  </r>
  <r>
    <n v="6"/>
    <s v="Scope 1 / Direct total GHGs emissions"/>
    <s v="T. Rowe Price_AM_EN_2022"/>
    <x v="35"/>
    <n v="2016"/>
    <s v="1050.0"/>
    <s v="1050.0"/>
    <x v="0"/>
  </r>
  <r>
    <n v="6"/>
    <s v="Scope 1 / Direct total GHGs emissions"/>
    <s v="T. Rowe Price_AM_EN_2022"/>
    <x v="35"/>
    <n v="2017"/>
    <s v="1259.0"/>
    <s v="1259.0"/>
    <x v="0"/>
  </r>
  <r>
    <n v="6"/>
    <s v="Scope 1 / Direct total GHGs emissions"/>
    <s v="T. Rowe Price_AM_EN_2022"/>
    <x v="35"/>
    <n v="2018"/>
    <s v="2162.0"/>
    <s v="2162.0"/>
    <x v="0"/>
  </r>
  <r>
    <n v="6"/>
    <s v="Scope 1 / Direct total GHGs emissions"/>
    <s v="T. Rowe Price_AM_EN_2022"/>
    <x v="35"/>
    <n v="2019"/>
    <s v="1424.0"/>
    <s v="1424.0"/>
    <x v="0"/>
  </r>
  <r>
    <n v="6"/>
    <s v="Scope 1 / Direct total GHGs emissions"/>
    <s v="T. Rowe Price_AM_EN_2022"/>
    <x v="35"/>
    <n v="2020"/>
    <s v="796.0"/>
    <s v="796.0"/>
    <x v="0"/>
  </r>
  <r>
    <n v="6"/>
    <s v="Scope 1 / Direct total GHGs emissions"/>
    <s v="T. Rowe Price_AM_EN_2022"/>
    <x v="35"/>
    <n v="2021"/>
    <s v="877.0"/>
    <s v="877.0"/>
    <x v="0"/>
  </r>
  <r>
    <n v="6"/>
    <s v="Scope 1 / Direct total GHGs emissions"/>
    <s v="T. Rowe Price_AM_EN_2022"/>
    <x v="35"/>
    <n v="2022"/>
    <s v="941.0"/>
    <s v="941.0"/>
    <x v="0"/>
  </r>
  <r>
    <n v="7"/>
    <s v="Scope 2 Energy indirect total GHGs emissions"/>
    <s v="T. Rowe Price_AM_EN_2022"/>
    <x v="35"/>
    <n v="2016"/>
    <s v="34065.0"/>
    <s v="34065.0"/>
    <x v="0"/>
  </r>
  <r>
    <n v="7"/>
    <s v="Scope 2 Energy indirect total GHGs emissions"/>
    <s v="T. Rowe Price_AM_EN_2022"/>
    <x v="35"/>
    <n v="2017"/>
    <s v="28877.0"/>
    <s v="28877.0"/>
    <x v="0"/>
  </r>
  <r>
    <n v="7"/>
    <s v="Scope 2 Energy indirect total GHGs emissions"/>
    <s v="T. Rowe Price_AM_EN_2022"/>
    <x v="35"/>
    <n v="2018"/>
    <s v="28607.0"/>
    <s v="28607.0"/>
    <x v="0"/>
  </r>
  <r>
    <n v="7"/>
    <s v="Scope 2 Energy indirect total GHGs emissions"/>
    <s v="T. Rowe Price_AM_EN_2022"/>
    <x v="35"/>
    <n v="2019"/>
    <s v="24791.0"/>
    <s v="24791.0"/>
    <x v="0"/>
  </r>
  <r>
    <n v="7"/>
    <s v="Scope 2 Energy indirect total GHGs emissions"/>
    <s v="T. Rowe Price_AM_EN_2022"/>
    <x v="35"/>
    <n v="2020"/>
    <s v="20661.0"/>
    <s v="20661.0"/>
    <x v="0"/>
  </r>
  <r>
    <n v="7"/>
    <s v="Scope 2 Energy indirect total GHGs emissions"/>
    <s v="T. Rowe Price_AM_EN_2022"/>
    <x v="35"/>
    <n v="2021"/>
    <s v="18887.0"/>
    <s v="18887.0"/>
    <x v="0"/>
  </r>
  <r>
    <n v="7"/>
    <s v="Scope 2 Energy indirect total GHGs emissions"/>
    <s v="T. Rowe Price_AM_EN_2022"/>
    <x v="35"/>
    <n v="2022"/>
    <s v="19210.0"/>
    <s v="19210.0"/>
    <x v="0"/>
  </r>
  <r>
    <n v="8"/>
    <s v="Scope 3 Upstream Energy indirect total GHGs emissions"/>
    <s v="T. Rowe Price_AM_EN_2022"/>
    <x v="35"/>
    <n v="2022"/>
    <s v="14826.0"/>
    <s v="14826.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9">
  <r>
    <n v="6"/>
    <s v="Scope 1 / Direct total GHGs emissions"/>
    <x v="0"/>
    <x v="0"/>
    <n v="2021"/>
    <s v="1061.0"/>
    <s v="1061.0"/>
    <x v="0"/>
  </r>
  <r>
    <n v="6"/>
    <s v="Scope 1 / Direct total GHGs emissions"/>
    <x v="0"/>
    <x v="0"/>
    <n v="2020"/>
    <s v="1212.0"/>
    <s v="1212.0"/>
    <x v="0"/>
  </r>
  <r>
    <n v="6"/>
    <s v="Scope 1 / Direct total GHGs emissions"/>
    <x v="0"/>
    <x v="0"/>
    <n v="2018"/>
    <s v="2667.0"/>
    <s v="2667.0"/>
    <x v="0"/>
  </r>
  <r>
    <n v="7"/>
    <s v="Scope 2 Energy indirect total GHGs emissions"/>
    <x v="0"/>
    <x v="0"/>
    <n v="2021"/>
    <s v="49.0"/>
    <s v="None"/>
    <x v="1"/>
  </r>
  <r>
    <n v="7"/>
    <s v="Scope 2 Energy indirect total GHGs emissions"/>
    <x v="0"/>
    <x v="0"/>
    <n v="2020"/>
    <s v="339.0"/>
    <s v="None"/>
    <x v="1"/>
  </r>
  <r>
    <n v="7"/>
    <s v="Scope 2 Energy indirect total GHGs emissions"/>
    <x v="0"/>
    <x v="0"/>
    <n v="2019"/>
    <s v="869.0"/>
    <s v="None"/>
    <x v="1"/>
  </r>
  <r>
    <n v="8"/>
    <s v="Scope 3 Upstream Energy indirect total GHGs emissions"/>
    <x v="0"/>
    <x v="0"/>
    <n v="2021"/>
    <s v="8838.0"/>
    <s v="8838.0"/>
    <x v="0"/>
  </r>
  <r>
    <n v="8"/>
    <s v="Scope 3 Upstream Energy indirect total GHGs emissions"/>
    <x v="0"/>
    <x v="0"/>
    <n v="2020"/>
    <s v="10045.0"/>
    <s v="10045.0"/>
    <x v="0"/>
  </r>
  <r>
    <n v="8"/>
    <s v="Scope 3 Upstream Energy indirect total GHGs emissions"/>
    <x v="0"/>
    <x v="0"/>
    <n v="2018"/>
    <s v="22482.0"/>
    <s v="22482.0"/>
    <x v="0"/>
  </r>
  <r>
    <n v="9"/>
    <s v="Scope 2 Market Energy indirect total GHGs emissions"/>
    <x v="0"/>
    <x v="0"/>
    <n v="2021"/>
    <s v="769.0"/>
    <s v="769.0"/>
    <x v="0"/>
  </r>
  <r>
    <n v="9"/>
    <s v="Scope 2 Market Energy indirect total GHGs emissions"/>
    <x v="0"/>
    <x v="0"/>
    <n v="2020"/>
    <s v="1081.0"/>
    <s v="1081.0"/>
    <x v="0"/>
  </r>
  <r>
    <n v="9"/>
    <s v="Scope 2 Market Energy indirect total GHGs emissions"/>
    <x v="0"/>
    <x v="0"/>
    <n v="2018"/>
    <s v="4376.0"/>
    <s v="4376.0"/>
    <x v="0"/>
  </r>
  <r>
    <n v="10"/>
    <s v="Scope 2 Location Energy indirect total GHGs emissions"/>
    <x v="0"/>
    <x v="0"/>
    <n v="2021"/>
    <s v="2396.0"/>
    <s v="2396.0"/>
    <x v="0"/>
  </r>
  <r>
    <n v="10"/>
    <s v="Scope 2 Location Energy indirect total GHGs emissions"/>
    <x v="0"/>
    <x v="0"/>
    <n v="2020"/>
    <s v="3177.0"/>
    <s v="3177.0"/>
    <x v="0"/>
  </r>
  <r>
    <n v="10"/>
    <s v="Scope 2 Location Energy indirect total GHGs emissions"/>
    <x v="0"/>
    <x v="0"/>
    <n v="2018"/>
    <s v="7069.0"/>
    <s v="7069.0"/>
    <x v="0"/>
  </r>
  <r>
    <n v="6"/>
    <s v="Scope 1 / Direct total GHGs emissions"/>
    <x v="1"/>
    <x v="0"/>
    <n v="2022"/>
    <s v="817.0"/>
    <s v="817.0"/>
    <x v="0"/>
  </r>
  <r>
    <n v="6"/>
    <s v="Scope 1 / Direct total GHGs emissions"/>
    <x v="1"/>
    <x v="0"/>
    <n v="2021"/>
    <s v="1061.0"/>
    <s v="1061.0"/>
    <x v="0"/>
  </r>
  <r>
    <n v="6"/>
    <s v="Scope 1 / Direct total GHGs emissions"/>
    <x v="1"/>
    <x v="0"/>
    <n v="2018"/>
    <s v="2667.0"/>
    <s v="2667.0"/>
    <x v="0"/>
  </r>
  <r>
    <n v="7"/>
    <s v="Scope 2 Energy indirect total GHGs emissions"/>
    <x v="1"/>
    <x v="0"/>
    <n v="2022"/>
    <s v="2031.0"/>
    <s v="None"/>
    <x v="1"/>
  </r>
  <r>
    <n v="7"/>
    <s v="Scope 2 Energy indirect total GHGs emissions"/>
    <x v="1"/>
    <x v="0"/>
    <n v="2021"/>
    <s v="2396.0"/>
    <s v="None"/>
    <x v="1"/>
  </r>
  <r>
    <n v="7"/>
    <s v="Scope 2 Energy indirect total GHGs emissions"/>
    <x v="1"/>
    <x v="0"/>
    <n v="2018"/>
    <s v="7069.0"/>
    <s v="None"/>
    <x v="1"/>
  </r>
  <r>
    <n v="8"/>
    <s v="Scope 3 Upstream Energy indirect total GHGs emissions"/>
    <x v="1"/>
    <x v="0"/>
    <n v="2022"/>
    <s v="11398.0"/>
    <s v="11398.0"/>
    <x v="0"/>
  </r>
  <r>
    <n v="8"/>
    <s v="Scope 3 Upstream Energy indirect total GHGs emissions"/>
    <x v="1"/>
    <x v="0"/>
    <n v="2021"/>
    <s v="8838.0"/>
    <s v="8838.0"/>
    <x v="0"/>
  </r>
  <r>
    <n v="8"/>
    <s v="Scope 3 Upstream Energy indirect total GHGs emissions"/>
    <x v="1"/>
    <x v="0"/>
    <n v="2018"/>
    <s v="22482.0"/>
    <s v="22482.0"/>
    <x v="0"/>
  </r>
  <r>
    <n v="9"/>
    <s v="Scope 2 Market Energy indirect total GHGs emissions"/>
    <x v="1"/>
    <x v="0"/>
    <n v="2022"/>
    <s v="687.0"/>
    <s v="687.0"/>
    <x v="0"/>
  </r>
  <r>
    <n v="9"/>
    <s v="Scope 2 Market Energy indirect total GHGs emissions"/>
    <x v="1"/>
    <x v="0"/>
    <n v="2021"/>
    <s v="769.0"/>
    <s v="769.0"/>
    <x v="0"/>
  </r>
  <r>
    <n v="9"/>
    <s v="Scope 2 Market Energy indirect total GHGs emissions"/>
    <x v="1"/>
    <x v="0"/>
    <n v="2018"/>
    <s v="4376.0"/>
    <s v="4376.0"/>
    <x v="0"/>
  </r>
  <r>
    <n v="10"/>
    <s v="Scope 2 Location Energy indirect total GHGs emissions"/>
    <x v="1"/>
    <x v="0"/>
    <n v="2022"/>
    <s v="2031.0"/>
    <s v="2031.0"/>
    <x v="0"/>
  </r>
  <r>
    <n v="10"/>
    <s v="Scope 2 Location Energy indirect total GHGs emissions"/>
    <x v="1"/>
    <x v="0"/>
    <n v="2021"/>
    <s v="2396.0"/>
    <s v="2396.0"/>
    <x v="0"/>
  </r>
  <r>
    <n v="10"/>
    <s v="Scope 2 Location Energy indirect total GHGs emissions"/>
    <x v="1"/>
    <x v="0"/>
    <n v="2018"/>
    <s v="7069.0"/>
    <s v="7069.0"/>
    <x v="0"/>
  </r>
  <r>
    <n v="9"/>
    <s v="Scope 2 Market Energy indirect total GHGs emissions"/>
    <x v="2"/>
    <x v="1"/>
    <n v="2022"/>
    <s v="24.0"/>
    <s v="None"/>
    <x v="1"/>
  </r>
  <r>
    <n v="6"/>
    <s v="Scope 1 / Direct total GHGs emissions"/>
    <x v="3"/>
    <x v="2"/>
    <n v="2019"/>
    <s v="0.02"/>
    <s v="None"/>
    <x v="1"/>
  </r>
  <r>
    <n v="7"/>
    <s v="Scope 2 Energy indirect total GHGs emissions"/>
    <x v="3"/>
    <x v="2"/>
    <n v="2022"/>
    <s v="75.8"/>
    <s v="None"/>
    <x v="1"/>
  </r>
  <r>
    <n v="7"/>
    <s v="Scope 2 Energy indirect total GHGs emissions"/>
    <x v="3"/>
    <x v="2"/>
    <n v="2021"/>
    <s v="77.9"/>
    <s v="None"/>
    <x v="1"/>
  </r>
  <r>
    <n v="7"/>
    <s v="Scope 2 Energy indirect total GHGs emissions"/>
    <x v="3"/>
    <x v="2"/>
    <n v="2020"/>
    <s v="119.8"/>
    <s v="None"/>
    <x v="1"/>
  </r>
  <r>
    <n v="6"/>
    <s v="Scope 1 / Direct total GHGs emissions"/>
    <x v="4"/>
    <x v="3"/>
    <n v="2022"/>
    <s v="1.55"/>
    <s v="None"/>
    <x v="1"/>
  </r>
  <r>
    <n v="6"/>
    <s v="Scope 1 / Direct total GHGs emissions"/>
    <x v="4"/>
    <x v="3"/>
    <n v="2021"/>
    <s v="0.88"/>
    <s v="None"/>
    <x v="1"/>
  </r>
  <r>
    <n v="6"/>
    <s v="Scope 1 / Direct total GHGs emissions"/>
    <x v="4"/>
    <x v="3"/>
    <n v="2020"/>
    <s v="2.04"/>
    <s v="None"/>
    <x v="1"/>
  </r>
  <r>
    <n v="6"/>
    <s v="Scope 1 / Direct total GHGs emissions"/>
    <x v="4"/>
    <x v="3"/>
    <n v="2019"/>
    <s v="3.83"/>
    <s v="None"/>
    <x v="1"/>
  </r>
  <r>
    <n v="7"/>
    <s v="Scope 2 Energy indirect total GHGs emissions"/>
    <x v="4"/>
    <x v="3"/>
    <n v="2022"/>
    <s v="1.55"/>
    <s v="None"/>
    <x v="1"/>
  </r>
  <r>
    <n v="7"/>
    <s v="Scope 2 Energy indirect total GHGs emissions"/>
    <x v="4"/>
    <x v="3"/>
    <n v="2021"/>
    <s v="0.88"/>
    <s v="None"/>
    <x v="1"/>
  </r>
  <r>
    <n v="7"/>
    <s v="Scope 2 Energy indirect total GHGs emissions"/>
    <x v="4"/>
    <x v="3"/>
    <n v="2020"/>
    <s v="2.04"/>
    <s v="None"/>
    <x v="1"/>
  </r>
  <r>
    <n v="7"/>
    <s v="Scope 2 Energy indirect total GHGs emissions"/>
    <x v="4"/>
    <x v="3"/>
    <n v="2019"/>
    <s v="3.83"/>
    <s v="None"/>
    <x v="1"/>
  </r>
  <r>
    <n v="6"/>
    <s v="Scope 1 / Direct total GHGs emissions"/>
    <x v="5"/>
    <x v="4"/>
    <n v="2022"/>
    <s v="23693.5"/>
    <s v="None"/>
    <x v="1"/>
  </r>
  <r>
    <n v="7"/>
    <s v="Scope 2 Energy indirect total GHGs emissions"/>
    <x v="5"/>
    <x v="4"/>
    <n v="2025"/>
    <s v="-30.0"/>
    <s v="None"/>
    <x v="1"/>
  </r>
  <r>
    <n v="8"/>
    <s v="Scope 3 Upstream Energy indirect total GHGs emissions"/>
    <x v="5"/>
    <x v="4"/>
    <n v="2018"/>
    <s v="-30.0"/>
    <s v="None"/>
    <x v="1"/>
  </r>
  <r>
    <n v="6"/>
    <s v="Scope 1 / Direct total GHGs emissions"/>
    <x v="6"/>
    <x v="5"/>
    <n v="2018"/>
    <s v="20.0"/>
    <s v="None"/>
    <x v="1"/>
  </r>
  <r>
    <n v="7"/>
    <s v="Scope 2 Energy indirect total GHGs emissions"/>
    <x v="6"/>
    <x v="5"/>
    <n v="2018"/>
    <s v="120.0"/>
    <s v="None"/>
    <x v="1"/>
  </r>
  <r>
    <n v="6"/>
    <s v="Scope 1 / Direct total GHGs emissions"/>
    <x v="7"/>
    <x v="5"/>
    <n v="2020"/>
    <s v="10630.0"/>
    <s v="11738.0"/>
    <x v="1"/>
  </r>
  <r>
    <n v="6"/>
    <s v="Scope 1 / Direct total GHGs emissions"/>
    <x v="7"/>
    <x v="5"/>
    <n v="2019"/>
    <s v="14180.0"/>
    <s v="14180.0"/>
    <x v="0"/>
  </r>
  <r>
    <n v="7"/>
    <s v="Scope 2 Energy indirect total GHGs emissions"/>
    <x v="7"/>
    <x v="5"/>
    <n v="2020"/>
    <s v="16879.0"/>
    <s v="None"/>
    <x v="1"/>
  </r>
  <r>
    <n v="7"/>
    <s v="Scope 2 Energy indirect total GHGs emissions"/>
    <x v="7"/>
    <x v="5"/>
    <n v="2019"/>
    <s v="22690.0"/>
    <s v="None"/>
    <x v="1"/>
  </r>
  <r>
    <n v="8"/>
    <s v="Scope 3 Upstream Energy indirect total GHGs emissions"/>
    <x v="7"/>
    <x v="5"/>
    <n v="2020"/>
    <s v="4016.0"/>
    <s v="4988.0"/>
    <x v="1"/>
  </r>
  <r>
    <n v="8"/>
    <s v="Scope 3 Upstream Energy indirect total GHGs emissions"/>
    <x v="7"/>
    <x v="5"/>
    <n v="2019"/>
    <s v="13884.0"/>
    <s v="13885.0"/>
    <x v="1"/>
  </r>
  <r>
    <n v="9"/>
    <s v="Scope 2 Market Energy indirect total GHGs emissions"/>
    <x v="7"/>
    <x v="5"/>
    <n v="2020"/>
    <s v="6901.0"/>
    <s v="None"/>
    <x v="1"/>
  </r>
  <r>
    <n v="9"/>
    <s v="Scope 2 Market Energy indirect total GHGs emissions"/>
    <x v="7"/>
    <x v="5"/>
    <n v="2019"/>
    <s v="8428.0"/>
    <s v="None"/>
    <x v="1"/>
  </r>
  <r>
    <n v="10"/>
    <s v="Scope 2 Location Energy indirect total GHGs emissions"/>
    <x v="7"/>
    <x v="5"/>
    <n v="2020"/>
    <s v="16879.0"/>
    <s v="16879.0"/>
    <x v="0"/>
  </r>
  <r>
    <n v="10"/>
    <s v="Scope 2 Location Energy indirect total GHGs emissions"/>
    <x v="7"/>
    <x v="5"/>
    <n v="2019"/>
    <s v="22690.0"/>
    <s v="22690.0"/>
    <x v="0"/>
  </r>
  <r>
    <n v="6"/>
    <s v="Scope 1 / Direct total GHGs emissions"/>
    <x v="8"/>
    <x v="5"/>
    <n v="2022"/>
    <s v="0.48"/>
    <s v="None"/>
    <x v="1"/>
  </r>
  <r>
    <n v="7"/>
    <s v="Scope 2 Energy indirect total GHGs emissions"/>
    <x v="8"/>
    <x v="5"/>
    <n v="2022"/>
    <s v="58.0"/>
    <s v="None"/>
    <x v="1"/>
  </r>
  <r>
    <n v="8"/>
    <s v="Scope 3 Upstream Energy indirect total GHGs emissions"/>
    <x v="8"/>
    <x v="5"/>
    <n v="2022"/>
    <s v="100.0"/>
    <s v="None"/>
    <x v="1"/>
  </r>
  <r>
    <n v="9"/>
    <s v="Scope 2 Market Energy indirect total GHGs emissions"/>
    <x v="8"/>
    <x v="5"/>
    <n v="2022"/>
    <s v="0.74"/>
    <s v="None"/>
    <x v="1"/>
  </r>
  <r>
    <n v="10"/>
    <s v="Scope 2 Location Energy indirect total GHGs emissions"/>
    <x v="8"/>
    <x v="5"/>
    <n v="2022"/>
    <s v="1.12"/>
    <s v="None"/>
    <x v="1"/>
  </r>
  <r>
    <n v="6"/>
    <s v="Scope 1 / Direct total GHGs emissions"/>
    <x v="9"/>
    <x v="6"/>
    <n v="2021"/>
    <s v="23362.0"/>
    <s v="23362.0"/>
    <x v="0"/>
  </r>
  <r>
    <n v="6"/>
    <s v="Scope 1 / Direct total GHGs emissions"/>
    <x v="9"/>
    <x v="6"/>
    <n v="2020"/>
    <s v="26292.0"/>
    <s v="26292.0"/>
    <x v="0"/>
  </r>
  <r>
    <n v="7"/>
    <s v="Scope 2 Energy indirect total GHGs emissions"/>
    <x v="9"/>
    <x v="6"/>
    <n v="2021"/>
    <s v="1882.0"/>
    <s v="31997.0"/>
    <x v="1"/>
  </r>
  <r>
    <n v="7"/>
    <s v="Scope 2 Energy indirect total GHGs emissions"/>
    <x v="9"/>
    <x v="6"/>
    <n v="2020"/>
    <s v="2492.0"/>
    <s v="40894.0"/>
    <x v="1"/>
  </r>
  <r>
    <n v="8"/>
    <s v="Scope 3 Upstream Energy indirect total GHGs emissions"/>
    <x v="9"/>
    <x v="6"/>
    <n v="2021"/>
    <s v="3866.0"/>
    <s v="3866.0"/>
    <x v="0"/>
  </r>
  <r>
    <n v="8"/>
    <s v="Scope 3 Upstream Energy indirect total GHGs emissions"/>
    <x v="9"/>
    <x v="6"/>
    <n v="2020"/>
    <s v="17460.0"/>
    <s v="17460.0"/>
    <x v="0"/>
  </r>
  <r>
    <n v="9"/>
    <s v="Scope 2 Market Energy indirect total GHGs emissions"/>
    <x v="9"/>
    <x v="6"/>
    <n v="2021"/>
    <s v="5883.0"/>
    <s v="None"/>
    <x v="1"/>
  </r>
  <r>
    <n v="9"/>
    <s v="Scope 2 Market Energy indirect total GHGs emissions"/>
    <x v="9"/>
    <x v="6"/>
    <n v="2020"/>
    <s v="5947.0"/>
    <s v="None"/>
    <x v="1"/>
  </r>
  <r>
    <n v="9"/>
    <s v="Scope 2 Market Energy indirect total GHGs emissions"/>
    <x v="9"/>
    <x v="6"/>
    <n v="2019"/>
    <s v="-1.0"/>
    <s v="None"/>
    <x v="1"/>
  </r>
  <r>
    <n v="10"/>
    <s v="Scope 2 Location Energy indirect total GHGs emissions"/>
    <x v="9"/>
    <x v="6"/>
    <n v="2021"/>
    <s v="31997.0"/>
    <s v="53492.0"/>
    <x v="1"/>
  </r>
  <r>
    <n v="10"/>
    <s v="Scope 2 Location Energy indirect total GHGs emissions"/>
    <x v="9"/>
    <x v="6"/>
    <n v="2020"/>
    <s v="40894.0"/>
    <s v="63914.0"/>
    <x v="1"/>
  </r>
  <r>
    <n v="6"/>
    <s v="Scope 1 / Direct total GHGs emissions"/>
    <x v="10"/>
    <x v="6"/>
    <n v="2022"/>
    <s v="23280.0"/>
    <s v="23280.0"/>
    <x v="0"/>
  </r>
  <r>
    <n v="6"/>
    <s v="Scope 1 / Direct total GHGs emissions"/>
    <x v="10"/>
    <x v="6"/>
    <n v="2021"/>
    <s v="31226.0"/>
    <s v="23362.0"/>
    <x v="1"/>
  </r>
  <r>
    <n v="6"/>
    <s v="Scope 1 / Direct total GHGs emissions"/>
    <x v="10"/>
    <x v="6"/>
    <n v="2020"/>
    <s v="31962.0"/>
    <s v="26292.0"/>
    <x v="1"/>
  </r>
  <r>
    <n v="6"/>
    <s v="Scope 1 / Direct total GHGs emissions"/>
    <x v="10"/>
    <x v="6"/>
    <n v="2019"/>
    <s v="31136.0"/>
    <s v="37889.0"/>
    <x v="1"/>
  </r>
  <r>
    <n v="7"/>
    <s v="Scope 2 Energy indirect total GHGs emissions"/>
    <x v="10"/>
    <x v="6"/>
    <n v="2022"/>
    <s v="39370.0"/>
    <s v="None"/>
    <x v="1"/>
  </r>
  <r>
    <n v="8"/>
    <s v="Scope 3 Upstream Energy indirect total GHGs emissions"/>
    <x v="10"/>
    <x v="6"/>
    <n v="2022"/>
    <s v="5478.0"/>
    <s v="167549.0"/>
    <x v="1"/>
  </r>
  <r>
    <n v="8"/>
    <s v="Scope 3 Upstream Energy indirect total GHGs emissions"/>
    <x v="11"/>
    <x v="7"/>
    <n v="2022"/>
    <s v="104227.0"/>
    <s v="104227.0"/>
    <x v="0"/>
  </r>
  <r>
    <n v="6"/>
    <s v="Scope 1 / Direct total GHGs emissions"/>
    <x v="12"/>
    <x v="8"/>
    <n v="2018"/>
    <s v="13956.0"/>
    <s v="13956.0"/>
    <x v="0"/>
  </r>
  <r>
    <n v="6"/>
    <s v="Scope 1 / Direct total GHGs emissions"/>
    <x v="12"/>
    <x v="8"/>
    <n v="2017"/>
    <s v="14993.0"/>
    <s v="14993.0"/>
    <x v="0"/>
  </r>
  <r>
    <n v="7"/>
    <s v="Scope 2 Energy indirect total GHGs emissions"/>
    <x v="12"/>
    <x v="8"/>
    <n v="2018"/>
    <s v="5259.0"/>
    <s v="None"/>
    <x v="1"/>
  </r>
  <r>
    <n v="7"/>
    <s v="Scope 2 Energy indirect total GHGs emissions"/>
    <x v="12"/>
    <x v="8"/>
    <n v="2017"/>
    <s v="5849.0"/>
    <s v="None"/>
    <x v="1"/>
  </r>
  <r>
    <n v="9"/>
    <s v="Scope 2 Market Energy indirect total GHGs emissions"/>
    <x v="12"/>
    <x v="8"/>
    <n v="2018"/>
    <s v="5382.0"/>
    <s v="5382.0"/>
    <x v="0"/>
  </r>
  <r>
    <n v="10"/>
    <s v="Scope 2 Location Energy indirect total GHGs emissions"/>
    <x v="12"/>
    <x v="8"/>
    <n v="2018"/>
    <s v="48471.0"/>
    <s v="48471.0"/>
    <x v="0"/>
  </r>
  <r>
    <n v="6"/>
    <s v="Scope 1 / Direct total GHGs emissions"/>
    <x v="13"/>
    <x v="8"/>
    <n v="2016"/>
    <s v="86.0"/>
    <s v="None"/>
    <x v="1"/>
  </r>
  <r>
    <n v="7"/>
    <s v="Scope 2 Energy indirect total GHGs emissions"/>
    <x v="13"/>
    <x v="8"/>
    <n v="2019"/>
    <s v="4742.0"/>
    <s v="4742.0"/>
    <x v="0"/>
  </r>
  <r>
    <n v="7"/>
    <s v="Scope 2 Energy indirect total GHGs emissions"/>
    <x v="13"/>
    <x v="8"/>
    <n v="2018"/>
    <s v="5442.0"/>
    <s v="5442.0"/>
    <x v="0"/>
  </r>
  <r>
    <n v="9"/>
    <s v="Scope 2 Market Energy indirect total GHGs emissions"/>
    <x v="13"/>
    <x v="8"/>
    <n v="2019"/>
    <s v="166.0"/>
    <s v="None"/>
    <x v="1"/>
  </r>
  <r>
    <n v="9"/>
    <s v="Scope 2 Market Energy indirect total GHGs emissions"/>
    <x v="13"/>
    <x v="8"/>
    <n v="2018"/>
    <s v="183.0"/>
    <s v="None"/>
    <x v="1"/>
  </r>
  <r>
    <n v="10"/>
    <s v="Scope 2 Location Energy indirect total GHGs emissions"/>
    <x v="13"/>
    <x v="8"/>
    <n v="2019"/>
    <s v="39260.0"/>
    <s v="39260.0"/>
    <x v="0"/>
  </r>
  <r>
    <n v="10"/>
    <s v="Scope 2 Location Energy indirect total GHGs emissions"/>
    <x v="13"/>
    <x v="8"/>
    <n v="2018"/>
    <s v="43978.0"/>
    <s v="43978.0"/>
    <x v="0"/>
  </r>
  <r>
    <n v="6"/>
    <s v="Scope 1 / Direct total GHGs emissions"/>
    <x v="14"/>
    <x v="8"/>
    <n v="2020"/>
    <s v="12137.0"/>
    <s v="10465.0"/>
    <x v="1"/>
  </r>
  <r>
    <n v="6"/>
    <s v="Scope 1 / Direct total GHGs emissions"/>
    <x v="14"/>
    <x v="8"/>
    <n v="2019"/>
    <s v="12474.0"/>
    <s v="12473.0"/>
    <x v="1"/>
  </r>
  <r>
    <n v="7"/>
    <s v="Scope 2 Energy indirect total GHGs emissions"/>
    <x v="14"/>
    <x v="8"/>
    <n v="2020"/>
    <s v="4330.0"/>
    <s v="4330.0"/>
    <x v="0"/>
  </r>
  <r>
    <n v="7"/>
    <s v="Scope 2 Energy indirect total GHGs emissions"/>
    <x v="14"/>
    <x v="8"/>
    <n v="2019"/>
    <s v="5014.0"/>
    <s v="5014.0"/>
    <x v="0"/>
  </r>
  <r>
    <n v="9"/>
    <s v="Scope 2 Market Energy indirect total GHGs emissions"/>
    <x v="14"/>
    <x v="8"/>
    <n v="2020"/>
    <s v="0.76"/>
    <s v="None"/>
    <x v="1"/>
  </r>
  <r>
    <n v="9"/>
    <s v="Scope 2 Market Energy indirect total GHGs emissions"/>
    <x v="14"/>
    <x v="8"/>
    <n v="2019"/>
    <s v="0.8"/>
    <s v="None"/>
    <x v="1"/>
  </r>
  <r>
    <n v="10"/>
    <s v="Scope 2 Location Energy indirect total GHGs emissions"/>
    <x v="14"/>
    <x v="8"/>
    <n v="2020"/>
    <s v="33239.0"/>
    <s v="33239.0"/>
    <x v="0"/>
  </r>
  <r>
    <n v="10"/>
    <s v="Scope 2 Location Energy indirect total GHGs emissions"/>
    <x v="14"/>
    <x v="8"/>
    <n v="2019"/>
    <s v="39260.0"/>
    <s v="39260.0"/>
    <x v="0"/>
  </r>
  <r>
    <n v="6"/>
    <s v="Scope 1 / Direct total GHGs emissions"/>
    <x v="15"/>
    <x v="8"/>
    <n v="2021"/>
    <s v="2021.0"/>
    <s v="12279.0"/>
    <x v="1"/>
  </r>
  <r>
    <n v="6"/>
    <s v="Scope 1 / Direct total GHGs emissions"/>
    <x v="15"/>
    <x v="8"/>
    <n v="2020"/>
    <s v="2020.0"/>
    <s v="12136.0"/>
    <x v="1"/>
  </r>
  <r>
    <n v="7"/>
    <s v="Scope 2 Energy indirect total GHGs emissions"/>
    <x v="15"/>
    <x v="8"/>
    <n v="2021"/>
    <s v="4638.0"/>
    <s v="None"/>
    <x v="1"/>
  </r>
  <r>
    <n v="7"/>
    <s v="Scope 2 Energy indirect total GHGs emissions"/>
    <x v="15"/>
    <x v="8"/>
    <n v="2020"/>
    <s v="4541.0"/>
    <s v="None"/>
    <x v="1"/>
  </r>
  <r>
    <n v="8"/>
    <s v="Scope 3 Upstream Energy indirect total GHGs emissions"/>
    <x v="15"/>
    <x v="8"/>
    <n v="2021"/>
    <s v="29.0"/>
    <s v="None"/>
    <x v="1"/>
  </r>
  <r>
    <n v="8"/>
    <s v="Scope 3 Upstream Energy indirect total GHGs emissions"/>
    <x v="15"/>
    <x v="8"/>
    <n v="2020"/>
    <s v="68.0"/>
    <s v="None"/>
    <x v="1"/>
  </r>
  <r>
    <n v="9"/>
    <s v="Scope 2 Market Energy indirect total GHGs emissions"/>
    <x v="15"/>
    <x v="8"/>
    <n v="2021"/>
    <s v="4638.0"/>
    <s v="4638.0"/>
    <x v="0"/>
  </r>
  <r>
    <n v="9"/>
    <s v="Scope 2 Market Energy indirect total GHGs emissions"/>
    <x v="15"/>
    <x v="8"/>
    <n v="2020"/>
    <s v="4541.0"/>
    <s v="4541.0"/>
    <x v="0"/>
  </r>
  <r>
    <n v="10"/>
    <s v="Scope 2 Location Energy indirect total GHGs emissions"/>
    <x v="15"/>
    <x v="8"/>
    <n v="2021"/>
    <s v="35103.0"/>
    <s v="35103.0"/>
    <x v="0"/>
  </r>
  <r>
    <n v="10"/>
    <s v="Scope 2 Location Energy indirect total GHGs emissions"/>
    <x v="15"/>
    <x v="8"/>
    <n v="2020"/>
    <s v="37780.0"/>
    <s v="37780.0"/>
    <x v="0"/>
  </r>
  <r>
    <n v="6"/>
    <s v="Scope 1 / Direct total GHGs emissions"/>
    <x v="16"/>
    <x v="8"/>
    <n v="2022"/>
    <s v="25.9"/>
    <s v="11475.0"/>
    <x v="1"/>
  </r>
  <r>
    <n v="6"/>
    <s v="Scope 1 / Direct total GHGs emissions"/>
    <x v="16"/>
    <x v="8"/>
    <n v="2021"/>
    <s v="25.9"/>
    <s v="12279.0"/>
    <x v="1"/>
  </r>
  <r>
    <n v="6"/>
    <s v="Scope 1 / Direct total GHGs emissions"/>
    <x v="16"/>
    <x v="8"/>
    <n v="2020"/>
    <s v="18.6"/>
    <s v="12136.0"/>
    <x v="1"/>
  </r>
  <r>
    <n v="7"/>
    <s v="Scope 2 Energy indirect total GHGs emissions"/>
    <x v="16"/>
    <x v="8"/>
    <n v="2022"/>
    <s v="55.0"/>
    <s v="None"/>
    <x v="1"/>
  </r>
  <r>
    <n v="7"/>
    <s v="Scope 2 Energy indirect total GHGs emissions"/>
    <x v="16"/>
    <x v="8"/>
    <n v="2021"/>
    <s v="169.5"/>
    <s v="None"/>
    <x v="1"/>
  </r>
  <r>
    <n v="7"/>
    <s v="Scope 2 Energy indirect total GHGs emissions"/>
    <x v="16"/>
    <x v="8"/>
    <n v="2020"/>
    <s v="146.8"/>
    <s v="None"/>
    <x v="1"/>
  </r>
  <r>
    <n v="8"/>
    <s v="Scope 3 Upstream Energy indirect total GHGs emissions"/>
    <x v="16"/>
    <x v="8"/>
    <n v="2022"/>
    <s v="12920.8"/>
    <s v="12920.8"/>
    <x v="0"/>
  </r>
  <r>
    <n v="8"/>
    <s v="Scope 3 Upstream Energy indirect total GHGs emissions"/>
    <x v="16"/>
    <x v="8"/>
    <n v="2021"/>
    <s v="13426.7"/>
    <s v="13426.7"/>
    <x v="0"/>
  </r>
  <r>
    <n v="8"/>
    <s v="Scope 3 Upstream Energy indirect total GHGs emissions"/>
    <x v="16"/>
    <x v="8"/>
    <n v="2020"/>
    <s v="15674.8"/>
    <s v="15674.8"/>
    <x v="0"/>
  </r>
  <r>
    <n v="9"/>
    <s v="Scope 2 Market Energy indirect total GHGs emissions"/>
    <x v="16"/>
    <x v="8"/>
    <n v="2022"/>
    <s v="3889.6"/>
    <s v="3889.6"/>
    <x v="0"/>
  </r>
  <r>
    <n v="9"/>
    <s v="Scope 2 Market Energy indirect total GHGs emissions"/>
    <x v="16"/>
    <x v="8"/>
    <n v="2021"/>
    <s v="4637.8"/>
    <s v="4637.8"/>
    <x v="0"/>
  </r>
  <r>
    <n v="9"/>
    <s v="Scope 2 Market Energy indirect total GHGs emissions"/>
    <x v="16"/>
    <x v="8"/>
    <n v="2020"/>
    <s v="4540.7"/>
    <s v="4540.7"/>
    <x v="0"/>
  </r>
  <r>
    <n v="10"/>
    <s v="Scope 2 Location Energy indirect total GHGs emissions"/>
    <x v="16"/>
    <x v="8"/>
    <n v="2022"/>
    <s v="29680.6"/>
    <s v="29680.6"/>
    <x v="0"/>
  </r>
  <r>
    <n v="10"/>
    <s v="Scope 2 Location Energy indirect total GHGs emissions"/>
    <x v="16"/>
    <x v="8"/>
    <n v="2021"/>
    <s v="35102.7"/>
    <s v="35102.7"/>
    <x v="0"/>
  </r>
  <r>
    <n v="10"/>
    <s v="Scope 2 Location Energy indirect total GHGs emissions"/>
    <x v="16"/>
    <x v="8"/>
    <n v="2020"/>
    <s v="37780.0"/>
    <s v="37780.0"/>
    <x v="0"/>
  </r>
  <r>
    <n v="6"/>
    <s v="Scope 1 / Direct total GHGs emissions"/>
    <x v="17"/>
    <x v="9"/>
    <n v="2022"/>
    <s v="1669.0"/>
    <s v="3981.0"/>
    <x v="1"/>
  </r>
  <r>
    <n v="6"/>
    <s v="Scope 1 / Direct total GHGs emissions"/>
    <x v="17"/>
    <x v="9"/>
    <n v="2021"/>
    <s v="2173.0"/>
    <s v="4975.0"/>
    <x v="1"/>
  </r>
  <r>
    <n v="6"/>
    <s v="Scope 1 / Direct total GHGs emissions"/>
    <x v="17"/>
    <x v="9"/>
    <n v="2020"/>
    <s v="2044.0"/>
    <s v="4747.0"/>
    <x v="1"/>
  </r>
  <r>
    <n v="6"/>
    <s v="Scope 1 / Direct total GHGs emissions"/>
    <x v="17"/>
    <x v="9"/>
    <n v="2019"/>
    <s v="2150.0"/>
    <s v="5263.0"/>
    <x v="1"/>
  </r>
  <r>
    <n v="7"/>
    <s v="Scope 2 Energy indirect total GHGs emissions"/>
    <x v="17"/>
    <x v="9"/>
    <n v="2022"/>
    <s v="7.0"/>
    <s v="None"/>
    <x v="1"/>
  </r>
  <r>
    <n v="7"/>
    <s v="Scope 2 Energy indirect total GHGs emissions"/>
    <x v="17"/>
    <x v="9"/>
    <n v="2021"/>
    <s v="10.0"/>
    <s v="None"/>
    <x v="1"/>
  </r>
  <r>
    <n v="7"/>
    <s v="Scope 2 Energy indirect total GHGs emissions"/>
    <x v="17"/>
    <x v="9"/>
    <n v="2020"/>
    <s v="26.0"/>
    <s v="None"/>
    <x v="1"/>
  </r>
  <r>
    <n v="7"/>
    <s v="Scope 2 Energy indirect total GHGs emissions"/>
    <x v="17"/>
    <x v="9"/>
    <n v="2019"/>
    <s v="18.0"/>
    <s v="None"/>
    <x v="1"/>
  </r>
  <r>
    <n v="8"/>
    <s v="Scope 3 Upstream Energy indirect total GHGs emissions"/>
    <x v="17"/>
    <x v="9"/>
    <n v="2022"/>
    <s v="2103.0"/>
    <s v="2994.0"/>
    <x v="1"/>
  </r>
  <r>
    <n v="8"/>
    <s v="Scope 3 Upstream Energy indirect total GHGs emissions"/>
    <x v="17"/>
    <x v="9"/>
    <n v="2021"/>
    <s v="743.0"/>
    <s v="2281.0"/>
    <x v="1"/>
  </r>
  <r>
    <n v="8"/>
    <s v="Scope 3 Upstream Energy indirect total GHGs emissions"/>
    <x v="17"/>
    <x v="9"/>
    <n v="2020"/>
    <s v="1370.0"/>
    <s v="3311.0"/>
    <x v="1"/>
  </r>
  <r>
    <n v="8"/>
    <s v="Scope 3 Upstream Energy indirect total GHGs emissions"/>
    <x v="17"/>
    <x v="9"/>
    <n v="2019"/>
    <s v="2750.0"/>
    <s v="8357.0"/>
    <x v="1"/>
  </r>
  <r>
    <n v="9"/>
    <s v="Scope 2 Market Energy indirect total GHGs emissions"/>
    <x v="17"/>
    <x v="9"/>
    <n v="2022"/>
    <s v="8103.0"/>
    <s v="7.0"/>
    <x v="1"/>
  </r>
  <r>
    <n v="9"/>
    <s v="Scope 2 Market Energy indirect total GHGs emissions"/>
    <x v="17"/>
    <x v="9"/>
    <n v="2021"/>
    <s v="7266.0"/>
    <s v="10.0"/>
    <x v="1"/>
  </r>
  <r>
    <n v="9"/>
    <s v="Scope 2 Market Energy indirect total GHGs emissions"/>
    <x v="17"/>
    <x v="9"/>
    <n v="2020"/>
    <s v="8084.0"/>
    <s v="26.0"/>
    <x v="1"/>
  </r>
  <r>
    <n v="9"/>
    <s v="Scope 2 Market Energy indirect total GHGs emissions"/>
    <x v="17"/>
    <x v="9"/>
    <n v="2019"/>
    <s v="17591.0"/>
    <s v="3971.0"/>
    <x v="1"/>
  </r>
  <r>
    <n v="10"/>
    <s v="Scope 2 Location Energy indirect total GHGs emissions"/>
    <x v="17"/>
    <x v="9"/>
    <n v="2022"/>
    <s v="22715.0"/>
    <s v="14619.0"/>
    <x v="1"/>
  </r>
  <r>
    <n v="10"/>
    <s v="Scope 2 Location Energy indirect total GHGs emissions"/>
    <x v="17"/>
    <x v="9"/>
    <n v="2021"/>
    <s v="24552.0"/>
    <s v="17297.0"/>
    <x v="1"/>
  </r>
  <r>
    <n v="10"/>
    <s v="Scope 2 Location Energy indirect total GHGs emissions"/>
    <x v="17"/>
    <x v="9"/>
    <n v="2020"/>
    <s v="25414.0"/>
    <s v="17356.0"/>
    <x v="1"/>
  </r>
  <r>
    <n v="10"/>
    <s v="Scope 2 Location Energy indirect total GHGs emissions"/>
    <x v="17"/>
    <x v="9"/>
    <n v="2019"/>
    <s v="34584.0"/>
    <s v="20964.0"/>
    <x v="1"/>
  </r>
  <r>
    <n v="6"/>
    <s v="Scope 1 / Direct total GHGs emissions"/>
    <x v="18"/>
    <x v="10"/>
    <n v="2019"/>
    <s v="0.21"/>
    <s v="None"/>
    <x v="1"/>
  </r>
  <r>
    <n v="7"/>
    <s v="Scope 2 Energy indirect total GHGs emissions"/>
    <x v="18"/>
    <x v="10"/>
    <n v="2019"/>
    <s v="3.1"/>
    <s v="None"/>
    <x v="1"/>
  </r>
  <r>
    <n v="7"/>
    <s v="Scope 2 Energy indirect total GHGs emissions"/>
    <x v="18"/>
    <x v="10"/>
    <n v="2022"/>
    <s v="81535.0"/>
    <s v="None"/>
    <x v="1"/>
  </r>
  <r>
    <n v="7"/>
    <s v="Scope 2 Energy indirect total GHGs emissions"/>
    <x v="18"/>
    <x v="10"/>
    <n v="2021"/>
    <s v="35420.0"/>
    <s v="None"/>
    <x v="1"/>
  </r>
  <r>
    <n v="9"/>
    <s v="Scope 2 Market Energy indirect total GHGs emissions"/>
    <x v="18"/>
    <x v="10"/>
    <n v="2020"/>
    <s v="44011.0"/>
    <s v="None"/>
    <x v="1"/>
  </r>
  <r>
    <n v="9"/>
    <s v="Scope 2 Market Energy indirect total GHGs emissions"/>
    <x v="18"/>
    <x v="10"/>
    <n v="2022"/>
    <s v="30917.0"/>
    <s v="30917.0"/>
    <x v="0"/>
  </r>
  <r>
    <n v="9"/>
    <s v="Scope 2 Market Energy indirect total GHGs emissions"/>
    <x v="18"/>
    <x v="10"/>
    <n v="2021"/>
    <s v="52904.0"/>
    <s v="52904.0"/>
    <x v="0"/>
  </r>
  <r>
    <n v="10"/>
    <s v="Scope 2 Location Energy indirect total GHGs emissions"/>
    <x v="18"/>
    <x v="10"/>
    <n v="2022"/>
    <s v="217906.0"/>
    <s v="217906.0"/>
    <x v="0"/>
  </r>
  <r>
    <n v="10"/>
    <s v="Scope 2 Location Energy indirect total GHGs emissions"/>
    <x v="18"/>
    <x v="10"/>
    <n v="2021"/>
    <s v="265095.0"/>
    <s v="265095.0"/>
    <x v="0"/>
  </r>
  <r>
    <n v="6"/>
    <s v="Scope 1 / Direct total GHGs emissions"/>
    <x v="19"/>
    <x v="11"/>
    <n v="2021"/>
    <s v="0.021"/>
    <s v="4285.0"/>
    <x v="1"/>
  </r>
  <r>
    <n v="6"/>
    <s v="Scope 1 / Direct total GHGs emissions"/>
    <x v="19"/>
    <x v="11"/>
    <n v="2020"/>
    <s v="0.0292"/>
    <s v="5579.0"/>
    <x v="1"/>
  </r>
  <r>
    <n v="6"/>
    <s v="Scope 1 / Direct total GHGs emissions"/>
    <x v="19"/>
    <x v="11"/>
    <n v="2019"/>
    <s v="0.0706"/>
    <s v="4215.0"/>
    <x v="1"/>
  </r>
  <r>
    <n v="6"/>
    <s v="Scope 1 / Direct total GHGs emissions"/>
    <x v="19"/>
    <x v="11"/>
    <n v="2018"/>
    <s v="0.0799"/>
    <s v="None"/>
    <x v="1"/>
  </r>
  <r>
    <n v="6"/>
    <s v="Scope 1 / Direct total GHGs emissions"/>
    <x v="19"/>
    <x v="11"/>
    <n v="2017"/>
    <s v="0.0877"/>
    <s v="None"/>
    <x v="1"/>
  </r>
  <r>
    <n v="7"/>
    <s v="Scope 2 Energy indirect total GHGs emissions"/>
    <x v="19"/>
    <x v="11"/>
    <n v="2021"/>
    <s v="2021.0"/>
    <s v="None"/>
    <x v="1"/>
  </r>
  <r>
    <n v="7"/>
    <s v="Scope 2 Energy indirect total GHGs emissions"/>
    <x v="19"/>
    <x v="11"/>
    <n v="2019"/>
    <s v="2020.0"/>
    <s v="None"/>
    <x v="1"/>
  </r>
  <r>
    <n v="7"/>
    <s v="Scope 2 Energy indirect total GHGs emissions"/>
    <x v="19"/>
    <x v="11"/>
    <n v="2017"/>
    <s v="2019.0"/>
    <s v="None"/>
    <x v="1"/>
  </r>
  <r>
    <n v="7"/>
    <s v="Scope 2 Energy indirect total GHGs emissions"/>
    <x v="19"/>
    <x v="11"/>
    <n v="2020"/>
    <s v="5579.0"/>
    <s v="None"/>
    <x v="1"/>
  </r>
  <r>
    <n v="8"/>
    <s v="Scope 3 Upstream Energy indirect total GHGs emissions"/>
    <x v="19"/>
    <x v="11"/>
    <n v="2021"/>
    <s v="557.0"/>
    <s v="557.0"/>
    <x v="0"/>
  </r>
  <r>
    <n v="8"/>
    <s v="Scope 3 Upstream Energy indirect total GHGs emissions"/>
    <x v="19"/>
    <x v="11"/>
    <n v="2020"/>
    <s v="2203.0"/>
    <s v="2203.0"/>
    <x v="0"/>
  </r>
  <r>
    <n v="8"/>
    <s v="Scope 3 Upstream Energy indirect total GHGs emissions"/>
    <x v="19"/>
    <x v="11"/>
    <n v="2019"/>
    <s v="5056.0"/>
    <s v="5056.0"/>
    <x v="0"/>
  </r>
  <r>
    <n v="9"/>
    <s v="Scope 2 Market Energy indirect total GHGs emissions"/>
    <x v="19"/>
    <x v="11"/>
    <n v="2021"/>
    <s v="22.0"/>
    <s v="22.0"/>
    <x v="0"/>
  </r>
  <r>
    <n v="9"/>
    <s v="Scope 2 Market Energy indirect total GHGs emissions"/>
    <x v="19"/>
    <x v="11"/>
    <n v="2020"/>
    <s v="659.0"/>
    <s v="659.0"/>
    <x v="0"/>
  </r>
  <r>
    <n v="10"/>
    <s v="Scope 2 Location Energy indirect total GHGs emissions"/>
    <x v="19"/>
    <x v="11"/>
    <n v="2021"/>
    <s v="7772.0"/>
    <s v="7772.0"/>
    <x v="0"/>
  </r>
  <r>
    <n v="10"/>
    <s v="Scope 2 Location Energy indirect total GHGs emissions"/>
    <x v="19"/>
    <x v="11"/>
    <n v="2020"/>
    <s v="10000.0"/>
    <s v="10000.0"/>
    <x v="0"/>
  </r>
  <r>
    <n v="6"/>
    <s v="Scope 1 / Direct total GHGs emissions"/>
    <x v="20"/>
    <x v="11"/>
    <n v="2022"/>
    <s v="3682.0"/>
    <s v="3682.0"/>
    <x v="0"/>
  </r>
  <r>
    <n v="7"/>
    <s v="Scope 2 Energy indirect total GHGs emissions"/>
    <x v="20"/>
    <x v="11"/>
    <n v="2022"/>
    <s v="41.0"/>
    <s v="None"/>
    <x v="1"/>
  </r>
  <r>
    <n v="7"/>
    <s v="Scope 2 Energy indirect total GHGs emissions"/>
    <x v="20"/>
    <x v="11"/>
    <n v="2021"/>
    <s v="31.0"/>
    <s v="None"/>
    <x v="1"/>
  </r>
  <r>
    <n v="7"/>
    <s v="Scope 2 Energy indirect total GHGs emissions"/>
    <x v="20"/>
    <x v="11"/>
    <n v="2020"/>
    <s v="93.0"/>
    <s v="None"/>
    <x v="1"/>
  </r>
  <r>
    <n v="7"/>
    <s v="Scope 2 Energy indirect total GHGs emissions"/>
    <x v="20"/>
    <x v="11"/>
    <n v="2019"/>
    <s v="5056.0"/>
    <s v="None"/>
    <x v="1"/>
  </r>
  <r>
    <n v="8"/>
    <s v="Scope 3 Upstream Energy indirect total GHGs emissions"/>
    <x v="20"/>
    <x v="11"/>
    <n v="2019"/>
    <s v="5056.0"/>
    <s v="5056.0"/>
    <x v="0"/>
  </r>
  <r>
    <n v="7"/>
    <s v="Scope 2 Energy indirect total GHGs emissions"/>
    <x v="21"/>
    <x v="12"/>
    <n v="2015"/>
    <s v="1039164.0"/>
    <s v="None"/>
    <x v="1"/>
  </r>
  <r>
    <n v="6"/>
    <s v="Scope 1 / Direct total GHGs emissions"/>
    <x v="22"/>
    <x v="12"/>
    <n v="2018"/>
    <s v="2017.0"/>
    <s v="None"/>
    <x v="1"/>
  </r>
  <r>
    <n v="7"/>
    <s v="Scope 2 Energy indirect total GHGs emissions"/>
    <x v="22"/>
    <x v="12"/>
    <n v="2019"/>
    <s v="25868.0"/>
    <s v="None"/>
    <x v="1"/>
  </r>
  <r>
    <n v="7"/>
    <s v="Scope 2 Energy indirect total GHGs emissions"/>
    <x v="22"/>
    <x v="12"/>
    <n v="2018"/>
    <s v="24779.0"/>
    <s v="None"/>
    <x v="1"/>
  </r>
  <r>
    <n v="8"/>
    <s v="Scope 3 Upstream Energy indirect total GHGs emissions"/>
    <x v="22"/>
    <x v="12"/>
    <n v="2018"/>
    <s v="2.51"/>
    <s v="None"/>
    <x v="1"/>
  </r>
  <r>
    <n v="9"/>
    <s v="Scope 2 Market Energy indirect total GHGs emissions"/>
    <x v="22"/>
    <x v="12"/>
    <n v="2017"/>
    <s v="0.18"/>
    <s v="None"/>
    <x v="1"/>
  </r>
  <r>
    <n v="9"/>
    <s v="Scope 2 Market Energy indirect total GHGs emissions"/>
    <x v="22"/>
    <x v="12"/>
    <n v="2019"/>
    <s v="2018.0"/>
    <s v="None"/>
    <x v="1"/>
  </r>
  <r>
    <n v="10"/>
    <s v="Scope 2 Location Energy indirect total GHGs emissions"/>
    <x v="22"/>
    <x v="12"/>
    <n v="2019"/>
    <s v="2017.0"/>
    <s v="None"/>
    <x v="1"/>
  </r>
  <r>
    <n v="10"/>
    <s v="Scope 2 Location Energy indirect total GHGs emissions"/>
    <x v="22"/>
    <x v="12"/>
    <n v="2018"/>
    <s v="2018.0"/>
    <s v="None"/>
    <x v="1"/>
  </r>
  <r>
    <n v="7"/>
    <s v="Scope 2 Energy indirect total GHGs emissions"/>
    <x v="23"/>
    <x v="12"/>
    <n v="2020"/>
    <s v="2020.0"/>
    <s v="None"/>
    <x v="1"/>
  </r>
  <r>
    <n v="7"/>
    <s v="Scope 2 Energy indirect total GHGs emissions"/>
    <x v="23"/>
    <x v="12"/>
    <n v="2035"/>
    <s v="2.0"/>
    <s v="None"/>
    <x v="1"/>
  </r>
  <r>
    <n v="9"/>
    <s v="Scope 2 Market Energy indirect total GHGs emissions"/>
    <x v="23"/>
    <x v="12"/>
    <n v="2020"/>
    <s v="21.0"/>
    <s v="None"/>
    <x v="1"/>
  </r>
  <r>
    <n v="6"/>
    <s v="Scope 1 / Direct total GHGs emissions"/>
    <x v="24"/>
    <x v="12"/>
    <n v="2021"/>
    <s v="4548.0"/>
    <s v="None"/>
    <x v="1"/>
  </r>
  <r>
    <n v="7"/>
    <s v="Scope 2 Energy indirect total GHGs emissions"/>
    <x v="24"/>
    <x v="12"/>
    <n v="2021"/>
    <s v="20202021.0"/>
    <s v="None"/>
    <x v="1"/>
  </r>
  <r>
    <n v="7"/>
    <s v="Scope 2 Energy indirect total GHGs emissions"/>
    <x v="24"/>
    <x v="12"/>
    <n v="2020"/>
    <s v="2030.0"/>
    <s v="None"/>
    <x v="1"/>
  </r>
  <r>
    <n v="9"/>
    <s v="Scope 2 Market Energy indirect total GHGs emissions"/>
    <x v="25"/>
    <x v="13"/>
    <n v="2018"/>
    <s v="5646.0"/>
    <s v="None"/>
    <x v="1"/>
  </r>
  <r>
    <n v="9"/>
    <s v="Scope 2 Market Energy indirect total GHGs emissions"/>
    <x v="25"/>
    <x v="13"/>
    <n v="2017"/>
    <s v="4399.0"/>
    <s v="None"/>
    <x v="1"/>
  </r>
  <r>
    <n v="9"/>
    <s v="Scope 2 Market Energy indirect total GHGs emissions"/>
    <x v="26"/>
    <x v="13"/>
    <n v="2019"/>
    <s v="7629.0"/>
    <s v="None"/>
    <x v="1"/>
  </r>
  <r>
    <n v="9"/>
    <s v="Scope 2 Market Energy indirect total GHGs emissions"/>
    <x v="26"/>
    <x v="13"/>
    <n v="2018"/>
    <s v="5646.0"/>
    <s v="None"/>
    <x v="1"/>
  </r>
  <r>
    <n v="9"/>
    <s v="Scope 2 Market Energy indirect total GHGs emissions"/>
    <x v="27"/>
    <x v="14"/>
    <n v="2022"/>
    <s v="13540.0"/>
    <s v="None"/>
    <x v="1"/>
  </r>
  <r>
    <n v="6"/>
    <s v="Scope 1 / Direct total GHGs emissions"/>
    <x v="28"/>
    <x v="15"/>
    <n v="2019"/>
    <s v="37001.0"/>
    <s v="37001.0"/>
    <x v="0"/>
  </r>
  <r>
    <n v="6"/>
    <s v="Scope 1 / Direct total GHGs emissions"/>
    <x v="28"/>
    <x v="15"/>
    <n v="2020"/>
    <s v="28314.0"/>
    <s v="28314.0"/>
    <x v="0"/>
  </r>
  <r>
    <n v="7"/>
    <s v="Scope 2 Energy indirect total GHGs emissions"/>
    <x v="28"/>
    <x v="15"/>
    <n v="2019"/>
    <s v="98282.0"/>
    <s v="None"/>
    <x v="1"/>
  </r>
  <r>
    <n v="7"/>
    <s v="Scope 2 Energy indirect total GHGs emissions"/>
    <x v="28"/>
    <x v="15"/>
    <n v="2020"/>
    <s v="77903.0"/>
    <s v="None"/>
    <x v="1"/>
  </r>
  <r>
    <n v="6"/>
    <s v="Scope 1 / Direct total GHGs emissions"/>
    <x v="29"/>
    <x v="15"/>
    <n v="2022"/>
    <s v="21613.0"/>
    <s v="21613.0"/>
    <x v="0"/>
  </r>
  <r>
    <n v="7"/>
    <s v="Scope 2 Energy indirect total GHGs emissions"/>
    <x v="29"/>
    <x v="15"/>
    <n v="2022"/>
    <s v="84.0"/>
    <s v="None"/>
    <x v="1"/>
  </r>
  <r>
    <n v="8"/>
    <s v="Scope 3 Upstream Energy indirect total GHGs emissions"/>
    <x v="29"/>
    <x v="15"/>
    <n v="2022"/>
    <s v="43932.0"/>
    <s v="43932.0"/>
    <x v="0"/>
  </r>
  <r>
    <n v="9"/>
    <s v="Scope 2 Market Energy indirect total GHGs emissions"/>
    <x v="29"/>
    <x v="15"/>
    <n v="2022"/>
    <s v="12857.0"/>
    <s v="12857.0"/>
    <x v="0"/>
  </r>
  <r>
    <n v="10"/>
    <s v="Scope 2 Location Energy indirect total GHGs emissions"/>
    <x v="29"/>
    <x v="15"/>
    <n v="2022"/>
    <s v="61916.0"/>
    <s v="61916.0"/>
    <x v="0"/>
  </r>
  <r>
    <n v="6"/>
    <s v="Scope 1 / Direct total GHGs emissions"/>
    <x v="30"/>
    <x v="16"/>
    <n v="2022"/>
    <s v="790.0"/>
    <s v="468.0"/>
    <x v="1"/>
  </r>
  <r>
    <n v="7"/>
    <s v="Scope 2 Energy indirect total GHGs emissions"/>
    <x v="30"/>
    <x v="16"/>
    <n v="2022"/>
    <s v="1871.0"/>
    <s v="None"/>
    <x v="1"/>
  </r>
  <r>
    <n v="8"/>
    <s v="Scope 3 Upstream Energy indirect total GHGs emissions"/>
    <x v="30"/>
    <x v="16"/>
    <n v="2022"/>
    <s v="4641.0"/>
    <s v="4641.0"/>
    <x v="0"/>
  </r>
  <r>
    <n v="10"/>
    <s v="Scope 2 Location Energy indirect total GHGs emissions"/>
    <x v="30"/>
    <x v="16"/>
    <n v="2022"/>
    <s v="7711.0"/>
    <s v="7711.0"/>
    <x v="0"/>
  </r>
  <r>
    <n v="6"/>
    <s v="Scope 1 / Direct total GHGs emissions"/>
    <x v="31"/>
    <x v="17"/>
    <n v="2018"/>
    <s v="5357316.0"/>
    <s v="1770629.0"/>
    <x v="1"/>
  </r>
  <r>
    <n v="7"/>
    <s v="Scope 2 Energy indirect total GHGs emissions"/>
    <x v="31"/>
    <x v="17"/>
    <n v="2017"/>
    <s v="4844680.0"/>
    <s v="4844680.0"/>
    <x v="0"/>
  </r>
  <r>
    <n v="7"/>
    <s v="Scope 2 Energy indirect total GHGs emissions"/>
    <x v="31"/>
    <x v="17"/>
    <n v="2018"/>
    <s v="5357316.0"/>
    <s v="5357316.0"/>
    <x v="0"/>
  </r>
  <r>
    <n v="7"/>
    <s v="Scope 2 Energy indirect total GHGs emissions"/>
    <x v="32"/>
    <x v="17"/>
    <n v="2018"/>
    <s v="5032804.0"/>
    <s v="5032804.0"/>
    <x v="0"/>
  </r>
  <r>
    <n v="7"/>
    <s v="Scope 2 Energy indirect total GHGs emissions"/>
    <x v="32"/>
    <x v="17"/>
    <n v="2019"/>
    <s v="4412596.0"/>
    <s v="4412596.0"/>
    <x v="0"/>
  </r>
  <r>
    <n v="7"/>
    <s v="Scope 2 Energy indirect total GHGs emissions"/>
    <x v="33"/>
    <x v="17"/>
    <n v="2019"/>
    <s v="4412596.0"/>
    <s v="4412596.0"/>
    <x v="0"/>
  </r>
  <r>
    <n v="7"/>
    <s v="Scope 2 Energy indirect total GHGs emissions"/>
    <x v="33"/>
    <x v="17"/>
    <n v="2020"/>
    <s v="3325254.0"/>
    <s v="3325254.0"/>
    <x v="0"/>
  </r>
  <r>
    <n v="7"/>
    <s v="Scope 2 Energy indirect total GHGs emissions"/>
    <x v="34"/>
    <x v="17"/>
    <n v="2021"/>
    <s v="3113053.0"/>
    <s v="3113053.0"/>
    <x v="0"/>
  </r>
  <r>
    <n v="6"/>
    <s v="Scope 1 / Direct total GHGs emissions"/>
    <x v="35"/>
    <x v="17"/>
    <n v="2021"/>
    <s v="3.0"/>
    <s v="1077192.0"/>
    <x v="1"/>
  </r>
  <r>
    <n v="6"/>
    <s v="Scope 1 / Direct total GHGs emissions"/>
    <x v="35"/>
    <x v="17"/>
    <n v="2022"/>
    <s v="3.11"/>
    <s v="1289200.0"/>
    <x v="1"/>
  </r>
  <r>
    <n v="7"/>
    <s v="Scope 2 Energy indirect total GHGs emissions"/>
    <x v="35"/>
    <x v="17"/>
    <n v="2021"/>
    <s v="3113.0"/>
    <s v="3113053.0"/>
    <x v="1"/>
  </r>
  <r>
    <n v="7"/>
    <s v="Scope 2 Energy indirect total GHGs emissions"/>
    <x v="35"/>
    <x v="17"/>
    <n v="2022"/>
    <s v="2052.0"/>
    <s v="2052460.0"/>
    <x v="1"/>
  </r>
  <r>
    <n v="6"/>
    <s v="Scope 1 / Direct total GHGs emissions"/>
    <x v="36"/>
    <x v="18"/>
    <n v="2018"/>
    <s v="1.3"/>
    <s v="51083.0"/>
    <x v="1"/>
  </r>
  <r>
    <n v="6"/>
    <s v="Scope 1 / Direct total GHGs emissions"/>
    <x v="36"/>
    <x v="18"/>
    <n v="2017"/>
    <s v="51734.0"/>
    <s v="51734.0"/>
    <x v="0"/>
  </r>
  <r>
    <n v="6"/>
    <s v="Scope 1 / Direct total GHGs emissions"/>
    <x v="36"/>
    <x v="18"/>
    <n v="2016"/>
    <s v="59008.0"/>
    <s v="59008.0"/>
    <x v="0"/>
  </r>
  <r>
    <n v="7"/>
    <s v="Scope 2 Energy indirect total GHGs emissions"/>
    <x v="36"/>
    <x v="18"/>
    <n v="2018"/>
    <s v="1.8"/>
    <s v="105516.0"/>
    <x v="1"/>
  </r>
  <r>
    <n v="7"/>
    <s v="Scope 2 Energy indirect total GHGs emissions"/>
    <x v="36"/>
    <x v="18"/>
    <n v="2017"/>
    <s v="107455.0"/>
    <s v="107455.0"/>
    <x v="0"/>
  </r>
  <r>
    <n v="7"/>
    <s v="Scope 2 Energy indirect total GHGs emissions"/>
    <x v="36"/>
    <x v="18"/>
    <n v="2016"/>
    <s v="117737.0"/>
    <s v="117737.0"/>
    <x v="0"/>
  </r>
  <r>
    <n v="8"/>
    <s v="Scope 3 Upstream Energy indirect total GHGs emissions"/>
    <x v="36"/>
    <x v="18"/>
    <n v="2018"/>
    <s v="4.3"/>
    <s v="57646.0"/>
    <x v="1"/>
  </r>
  <r>
    <n v="8"/>
    <s v="Scope 3 Upstream Energy indirect total GHGs emissions"/>
    <x v="36"/>
    <x v="18"/>
    <n v="2017"/>
    <s v="60235.0"/>
    <s v="60235.0"/>
    <x v="0"/>
  </r>
  <r>
    <n v="8"/>
    <s v="Scope 3 Upstream Energy indirect total GHGs emissions"/>
    <x v="36"/>
    <x v="18"/>
    <n v="2016"/>
    <s v="61268.0"/>
    <s v="61268.0"/>
    <x v="0"/>
  </r>
  <r>
    <n v="9"/>
    <s v="Scope 2 Market Energy indirect total GHGs emissions"/>
    <x v="36"/>
    <x v="18"/>
    <n v="2018"/>
    <s v="0.4"/>
    <s v="None"/>
    <x v="1"/>
  </r>
  <r>
    <n v="9"/>
    <s v="Scope 2 Market Energy indirect total GHGs emissions"/>
    <x v="36"/>
    <x v="18"/>
    <n v="2017"/>
    <s v="67628.0"/>
    <s v="None"/>
    <x v="1"/>
  </r>
  <r>
    <n v="9"/>
    <s v="Scope 2 Market Energy indirect total GHGs emissions"/>
    <x v="36"/>
    <x v="18"/>
    <n v="2016"/>
    <s v="73893.0"/>
    <s v="None"/>
    <x v="1"/>
  </r>
  <r>
    <n v="6"/>
    <s v="Scope 1 / Direct total GHGs emissions"/>
    <x v="37"/>
    <x v="18"/>
    <n v="2019"/>
    <s v="3.4"/>
    <s v="49712.0"/>
    <x v="1"/>
  </r>
  <r>
    <n v="9"/>
    <s v="Scope 2 Market Energy indirect total GHGs emissions"/>
    <x v="37"/>
    <x v="18"/>
    <n v="2019"/>
    <s v="57.9"/>
    <s v="None"/>
    <x v="1"/>
  </r>
  <r>
    <n v="9"/>
    <s v="Scope 2 Market Energy indirect total GHGs emissions"/>
    <x v="37"/>
    <x v="18"/>
    <n v="2018"/>
    <s v="53.7"/>
    <s v="None"/>
    <x v="1"/>
  </r>
  <r>
    <n v="9"/>
    <s v="Scope 2 Market Energy indirect total GHGs emissions"/>
    <x v="37"/>
    <x v="18"/>
    <n v="2017"/>
    <s v="64.2"/>
    <s v="None"/>
    <x v="1"/>
  </r>
  <r>
    <n v="6"/>
    <s v="Scope 1 / Direct total GHGs emissions"/>
    <x v="38"/>
    <x v="18"/>
    <n v="2020"/>
    <s v="16.8"/>
    <s v="41458.0"/>
    <x v="1"/>
  </r>
  <r>
    <n v="6"/>
    <s v="Scope 1 / Direct total GHGs emissions"/>
    <x v="38"/>
    <x v="18"/>
    <n v="2019"/>
    <s v="49846.0"/>
    <s v="49846.0"/>
    <x v="0"/>
  </r>
  <r>
    <n v="6"/>
    <s v="Scope 1 / Direct total GHGs emissions"/>
    <x v="38"/>
    <x v="18"/>
    <n v="2018"/>
    <s v="50639.0"/>
    <s v="50639.0"/>
    <x v="0"/>
  </r>
  <r>
    <n v="7"/>
    <s v="Scope 2 Energy indirect total GHGs emissions"/>
    <x v="38"/>
    <x v="18"/>
    <n v="2020"/>
    <s v="14.9"/>
    <s v="76846.0"/>
    <x v="1"/>
  </r>
  <r>
    <n v="7"/>
    <s v="Scope 2 Energy indirect total GHGs emissions"/>
    <x v="38"/>
    <x v="18"/>
    <n v="2019"/>
    <s v="90338.0"/>
    <s v="90338.0"/>
    <x v="0"/>
  </r>
  <r>
    <n v="7"/>
    <s v="Scope 2 Energy indirect total GHGs emissions"/>
    <x v="38"/>
    <x v="18"/>
    <n v="2018"/>
    <s v="101655.0"/>
    <s v="101655.0"/>
    <x v="0"/>
  </r>
  <r>
    <n v="8"/>
    <s v="Scope 3 Upstream Energy indirect total GHGs emissions"/>
    <x v="38"/>
    <x v="18"/>
    <n v="2020"/>
    <s v="63.8"/>
    <s v="15442.0"/>
    <x v="1"/>
  </r>
  <r>
    <n v="8"/>
    <s v="Scope 3 Upstream Energy indirect total GHGs emissions"/>
    <x v="38"/>
    <x v="18"/>
    <n v="2019"/>
    <s v="42649.0"/>
    <s v="42649.0"/>
    <x v="0"/>
  </r>
  <r>
    <n v="8"/>
    <s v="Scope 3 Upstream Energy indirect total GHGs emissions"/>
    <x v="38"/>
    <x v="18"/>
    <n v="2018"/>
    <s v="56898.0"/>
    <s v="56898.0"/>
    <x v="0"/>
  </r>
  <r>
    <n v="9"/>
    <s v="Scope 2 Market Energy indirect total GHGs emissions"/>
    <x v="38"/>
    <x v="18"/>
    <n v="2020"/>
    <s v="18.7"/>
    <s v="None"/>
    <x v="1"/>
  </r>
  <r>
    <n v="9"/>
    <s v="Scope 2 Market Energy indirect total GHGs emissions"/>
    <x v="38"/>
    <x v="18"/>
    <n v="2019"/>
    <s v="57059.0"/>
    <s v="None"/>
    <x v="1"/>
  </r>
  <r>
    <n v="9"/>
    <s v="Scope 2 Market Energy indirect total GHGs emissions"/>
    <x v="38"/>
    <x v="18"/>
    <n v="2018"/>
    <s v="64621.0"/>
    <s v="None"/>
    <x v="1"/>
  </r>
  <r>
    <n v="6"/>
    <s v="Scope 1 / Direct total GHGs emissions"/>
    <x v="39"/>
    <x v="18"/>
    <n v="2021"/>
    <s v="16.3"/>
    <s v="32991.0"/>
    <x v="1"/>
  </r>
  <r>
    <n v="6"/>
    <s v="Scope 1 / Direct total GHGs emissions"/>
    <x v="39"/>
    <x v="18"/>
    <n v="2020"/>
    <s v="39408.0"/>
    <s v="39408.0"/>
    <x v="0"/>
  </r>
  <r>
    <n v="6"/>
    <s v="Scope 1 / Direct total GHGs emissions"/>
    <x v="39"/>
    <x v="18"/>
    <n v="2019"/>
    <s v="50273.0"/>
    <s v="50273.0"/>
    <x v="0"/>
  </r>
  <r>
    <n v="7"/>
    <s v="Scope 2 Energy indirect total GHGs emissions"/>
    <x v="39"/>
    <x v="18"/>
    <n v="2021"/>
    <s v="42.6"/>
    <s v="47068.0"/>
    <x v="1"/>
  </r>
  <r>
    <n v="7"/>
    <s v="Scope 2 Energy indirect total GHGs emissions"/>
    <x v="39"/>
    <x v="18"/>
    <n v="2020"/>
    <s v="81959.0"/>
    <s v="81959.0"/>
    <x v="0"/>
  </r>
  <r>
    <n v="7"/>
    <s v="Scope 2 Energy indirect total GHGs emissions"/>
    <x v="39"/>
    <x v="18"/>
    <n v="2019"/>
    <s v="104671.0"/>
    <s v="104671.0"/>
    <x v="0"/>
  </r>
  <r>
    <n v="8"/>
    <s v="Scope 3 Upstream Energy indirect total GHGs emissions"/>
    <x v="39"/>
    <x v="18"/>
    <n v="2021"/>
    <s v="12.6"/>
    <s v="1992706.0"/>
    <x v="1"/>
  </r>
  <r>
    <n v="8"/>
    <s v="Scope 3 Upstream Energy indirect total GHGs emissions"/>
    <x v="39"/>
    <x v="18"/>
    <n v="2020"/>
    <s v="39713.0"/>
    <s v="1912705.0"/>
    <x v="1"/>
  </r>
  <r>
    <n v="8"/>
    <s v="Scope 3 Upstream Energy indirect total GHGs emissions"/>
    <x v="39"/>
    <x v="18"/>
    <n v="2019"/>
    <s v="42608.0"/>
    <s v="2127013.0"/>
    <x v="1"/>
  </r>
  <r>
    <n v="9"/>
    <s v="Scope 2 Market Energy indirect total GHGs emissions"/>
    <x v="39"/>
    <x v="18"/>
    <n v="2021"/>
    <s v="63.6"/>
    <s v="None"/>
    <x v="1"/>
  </r>
  <r>
    <n v="9"/>
    <s v="Scope 2 Market Energy indirect total GHGs emissions"/>
    <x v="39"/>
    <x v="18"/>
    <n v="2020"/>
    <s v="51094.0"/>
    <s v="None"/>
    <x v="1"/>
  </r>
  <r>
    <n v="9"/>
    <s v="Scope 2 Market Energy indirect total GHGs emissions"/>
    <x v="39"/>
    <x v="18"/>
    <n v="2019"/>
    <s v="68137.0"/>
    <s v="None"/>
    <x v="1"/>
  </r>
  <r>
    <n v="6"/>
    <s v="Scope 1 / Direct total GHGs emissions"/>
    <x v="40"/>
    <x v="18"/>
    <n v="2022"/>
    <s v="19.3"/>
    <s v="25110.0"/>
    <x v="1"/>
  </r>
  <r>
    <n v="6"/>
    <s v="Scope 1 / Direct total GHGs emissions"/>
    <x v="40"/>
    <x v="18"/>
    <n v="2021"/>
    <s v="31122.0"/>
    <s v="31122.0"/>
    <x v="0"/>
  </r>
  <r>
    <n v="6"/>
    <s v="Scope 1 / Direct total GHGs emissions"/>
    <x v="40"/>
    <x v="18"/>
    <n v="2020"/>
    <s v="39875.0"/>
    <s v="39875.0"/>
    <x v="0"/>
  </r>
  <r>
    <n v="7"/>
    <s v="Scope 2 Energy indirect total GHGs emissions"/>
    <x v="40"/>
    <x v="18"/>
    <n v="2022"/>
    <s v="15.4"/>
    <s v="30751.0"/>
    <x v="1"/>
  </r>
  <r>
    <n v="7"/>
    <s v="Scope 2 Energy indirect total GHGs emissions"/>
    <x v="40"/>
    <x v="18"/>
    <n v="2021"/>
    <s v="36331.0"/>
    <s v="36331.0"/>
    <x v="0"/>
  </r>
  <r>
    <n v="7"/>
    <s v="Scope 2 Energy indirect total GHGs emissions"/>
    <x v="40"/>
    <x v="18"/>
    <n v="2020"/>
    <s v="78846.0"/>
    <s v="78846.0"/>
    <x v="0"/>
  </r>
  <r>
    <n v="8"/>
    <s v="Scope 3 Upstream Energy indirect total GHGs emissions"/>
    <x v="40"/>
    <x v="18"/>
    <n v="2022"/>
    <s v="3.7"/>
    <s v="1669367.0"/>
    <x v="1"/>
  </r>
  <r>
    <n v="8"/>
    <s v="Scope 3 Upstream Energy indirect total GHGs emissions"/>
    <x v="40"/>
    <x v="18"/>
    <n v="2021"/>
    <s v="1732938.0"/>
    <s v="1732938.0"/>
    <x v="0"/>
  </r>
  <r>
    <n v="8"/>
    <s v="Scope 3 Upstream Energy indirect total GHGs emissions"/>
    <x v="40"/>
    <x v="18"/>
    <n v="2020"/>
    <s v="1724649.0"/>
    <s v="1724649.0"/>
    <x v="0"/>
  </r>
  <r>
    <n v="9"/>
    <s v="Scope 2 Market Energy indirect total GHGs emissions"/>
    <x v="40"/>
    <x v="18"/>
    <n v="2022"/>
    <s v="31.5"/>
    <s v="None"/>
    <x v="1"/>
  </r>
  <r>
    <n v="9"/>
    <s v="Scope 2 Market Energy indirect total GHGs emissions"/>
    <x v="40"/>
    <x v="18"/>
    <n v="2021"/>
    <s v="10396.0"/>
    <s v="None"/>
    <x v="1"/>
  </r>
  <r>
    <n v="9"/>
    <s v="Scope 2 Market Energy indirect total GHGs emissions"/>
    <x v="40"/>
    <x v="18"/>
    <n v="2020"/>
    <s v="48491.0"/>
    <s v="None"/>
    <x v="1"/>
  </r>
  <r>
    <n v="6"/>
    <s v="Scope 1 / Direct total GHGs emissions"/>
    <x v="41"/>
    <x v="19"/>
    <n v="2021"/>
    <s v="2.5"/>
    <s v="None"/>
    <x v="1"/>
  </r>
  <r>
    <n v="6"/>
    <s v="Scope 1 / Direct total GHGs emissions"/>
    <x v="42"/>
    <x v="19"/>
    <n v="2022"/>
    <s v="2.9"/>
    <s v="None"/>
    <x v="1"/>
  </r>
  <r>
    <n v="9"/>
    <s v="Scope 2 Market Energy indirect total GHGs emissions"/>
    <x v="42"/>
    <x v="19"/>
    <n v="2022"/>
    <s v="34.0"/>
    <s v="None"/>
    <x v="1"/>
  </r>
  <r>
    <n v="9"/>
    <s v="Scope 2 Market Energy indirect total GHGs emissions"/>
    <x v="43"/>
    <x v="20"/>
    <n v="2018"/>
    <s v="24395.5"/>
    <s v="None"/>
    <x v="1"/>
  </r>
  <r>
    <n v="9"/>
    <s v="Scope 2 Market Energy indirect total GHGs emissions"/>
    <x v="43"/>
    <x v="20"/>
    <n v="2017"/>
    <s v="27111.1"/>
    <s v="None"/>
    <x v="1"/>
  </r>
  <r>
    <n v="10"/>
    <s v="Scope 2 Location Energy indirect total GHGs emissions"/>
    <x v="43"/>
    <x v="20"/>
    <n v="2018"/>
    <s v="303.7"/>
    <s v="None"/>
    <x v="1"/>
  </r>
  <r>
    <n v="10"/>
    <s v="Scope 2 Location Energy indirect total GHGs emissions"/>
    <x v="43"/>
    <x v="20"/>
    <n v="2017"/>
    <s v="391.4"/>
    <s v="None"/>
    <x v="1"/>
  </r>
  <r>
    <n v="9"/>
    <s v="Scope 2 Market Energy indirect total GHGs emissions"/>
    <x v="44"/>
    <x v="20"/>
    <n v="2019"/>
    <s v="100.0"/>
    <s v="None"/>
    <x v="1"/>
  </r>
  <r>
    <n v="9"/>
    <s v="Scope 2 Market Energy indirect total GHGs emissions"/>
    <x v="44"/>
    <x v="20"/>
    <n v="2018"/>
    <s v="99.912"/>
    <s v="None"/>
    <x v="1"/>
  </r>
  <r>
    <n v="9"/>
    <s v="Scope 2 Market Energy indirect total GHGs emissions"/>
    <x v="45"/>
    <x v="20"/>
    <n v="2020"/>
    <s v="6440.0"/>
    <s v="None"/>
    <x v="1"/>
  </r>
  <r>
    <n v="9"/>
    <s v="Scope 2 Market Energy indirect total GHGs emissions"/>
    <x v="45"/>
    <x v="20"/>
    <n v="2019"/>
    <s v="6435.8"/>
    <s v="None"/>
    <x v="1"/>
  </r>
  <r>
    <n v="9"/>
    <s v="Scope 2 Market Energy indirect total GHGs emissions"/>
    <x v="46"/>
    <x v="20"/>
    <n v="2021"/>
    <s v="278.0"/>
    <s v="None"/>
    <x v="1"/>
  </r>
  <r>
    <n v="8"/>
    <s v="Scope 3 Upstream Energy indirect total GHGs emissions"/>
    <x v="47"/>
    <x v="21"/>
    <n v="2020"/>
    <s v="2222.0"/>
    <s v="None"/>
    <x v="1"/>
  </r>
  <r>
    <n v="6"/>
    <s v="Scope 1 / Direct total GHGs emissions"/>
    <x v="48"/>
    <x v="21"/>
    <n v="2022"/>
    <s v="3.5"/>
    <s v="2324493.0"/>
    <x v="1"/>
  </r>
  <r>
    <n v="7"/>
    <s v="Scope 2 Energy indirect total GHGs emissions"/>
    <x v="48"/>
    <x v="21"/>
    <n v="2021"/>
    <s v="3.5"/>
    <s v="2831180.0"/>
    <x v="1"/>
  </r>
  <r>
    <n v="8"/>
    <s v="Scope 3 Upstream Energy indirect total GHGs emissions"/>
    <x v="48"/>
    <x v="21"/>
    <n v="2021"/>
    <s v="3.7"/>
    <s v="18207985.0"/>
    <x v="1"/>
  </r>
  <r>
    <n v="6"/>
    <s v="Scope 1 / Direct total GHGs emissions"/>
    <x v="49"/>
    <x v="22"/>
    <n v="2019"/>
    <s v="385193.0"/>
    <s v="None"/>
    <x v="1"/>
  </r>
  <r>
    <n v="6"/>
    <s v="Scope 1 / Direct total GHGs emissions"/>
    <x v="49"/>
    <x v="22"/>
    <n v="2018"/>
    <s v="235319.0"/>
    <s v="None"/>
    <x v="1"/>
  </r>
  <r>
    <n v="6"/>
    <s v="Scope 1 / Direct total GHGs emissions"/>
    <x v="49"/>
    <x v="22"/>
    <n v="2017"/>
    <s v="418482.0"/>
    <s v="None"/>
    <x v="1"/>
  </r>
  <r>
    <n v="7"/>
    <s v="Scope 2 Energy indirect total GHGs emissions"/>
    <x v="50"/>
    <x v="22"/>
    <n v="2018"/>
    <s v="235.319"/>
    <s v="None"/>
    <x v="1"/>
  </r>
  <r>
    <n v="7"/>
    <s v="Scope 2 Energy indirect total GHGs emissions"/>
    <x v="50"/>
    <x v="22"/>
    <n v="2020"/>
    <s v="584.462"/>
    <s v="None"/>
    <x v="1"/>
  </r>
  <r>
    <n v="7"/>
    <s v="Scope 2 Energy indirect total GHGs emissions"/>
    <x v="50"/>
    <x v="22"/>
    <n v="2019"/>
    <s v="385.193"/>
    <s v="None"/>
    <x v="1"/>
  </r>
  <r>
    <n v="8"/>
    <s v="Scope 3 Upstream Energy indirect total GHGs emissions"/>
    <x v="50"/>
    <x v="22"/>
    <n v="2020"/>
    <s v="260.0"/>
    <s v="None"/>
    <x v="1"/>
  </r>
  <r>
    <n v="8"/>
    <s v="Scope 3 Upstream Energy indirect total GHGs emissions"/>
    <x v="50"/>
    <x v="22"/>
    <n v="2019"/>
    <s v="537.7"/>
    <s v="None"/>
    <x v="1"/>
  </r>
  <r>
    <n v="8"/>
    <s v="Scope 3 Upstream Energy indirect total GHGs emissions"/>
    <x v="50"/>
    <x v="22"/>
    <n v="2018"/>
    <s v="590.9"/>
    <s v="None"/>
    <x v="1"/>
  </r>
  <r>
    <n v="6"/>
    <s v="Scope 1 / Direct total GHGs emissions"/>
    <x v="51"/>
    <x v="22"/>
    <n v="2021"/>
    <s v="9226.0"/>
    <s v="2236.0"/>
    <x v="1"/>
  </r>
  <r>
    <n v="6"/>
    <s v="Scope 1 / Direct total GHGs emissions"/>
    <x v="51"/>
    <x v="22"/>
    <n v="2020"/>
    <s v="8993.0"/>
    <s v="2543.0"/>
    <x v="1"/>
  </r>
  <r>
    <n v="6"/>
    <s v="Scope 1 / Direct total GHGs emissions"/>
    <x v="51"/>
    <x v="22"/>
    <n v="2019"/>
    <s v="14154.0"/>
    <s v="3490.0"/>
    <x v="1"/>
  </r>
  <r>
    <n v="7"/>
    <s v="Scope 2 Energy indirect total GHGs emissions"/>
    <x v="51"/>
    <x v="22"/>
    <n v="2021"/>
    <s v="2935.0"/>
    <s v="2935.0"/>
    <x v="0"/>
  </r>
  <r>
    <n v="7"/>
    <s v="Scope 2 Energy indirect total GHGs emissions"/>
    <x v="51"/>
    <x v="22"/>
    <n v="2020"/>
    <s v="2075.0"/>
    <s v="2075.0"/>
    <x v="0"/>
  </r>
  <r>
    <n v="7"/>
    <s v="Scope 2 Energy indirect total GHGs emissions"/>
    <x v="51"/>
    <x v="22"/>
    <n v="2019"/>
    <s v="2203.0"/>
    <s v="2203.0"/>
    <x v="0"/>
  </r>
  <r>
    <n v="8"/>
    <s v="Scope 3 Upstream Energy indirect total GHGs emissions"/>
    <x v="51"/>
    <x v="22"/>
    <n v="2021"/>
    <s v="4056.0"/>
    <s v="4056.0"/>
    <x v="0"/>
  </r>
  <r>
    <n v="8"/>
    <s v="Scope 3 Upstream Energy indirect total GHGs emissions"/>
    <x v="51"/>
    <x v="22"/>
    <n v="2020"/>
    <s v="4376.0"/>
    <s v="4376.0"/>
    <x v="0"/>
  </r>
  <r>
    <n v="8"/>
    <s v="Scope 3 Upstream Energy indirect total GHGs emissions"/>
    <x v="51"/>
    <x v="22"/>
    <n v="2019"/>
    <s v="8461.0"/>
    <s v="8461.0"/>
    <x v="0"/>
  </r>
  <r>
    <n v="6"/>
    <s v="Scope 1 / Direct total GHGs emissions"/>
    <x v="52"/>
    <x v="22"/>
    <n v="2021"/>
    <s v="2236.0"/>
    <s v="2236.0"/>
    <x v="0"/>
  </r>
  <r>
    <n v="6"/>
    <s v="Scope 1 / Direct total GHGs emissions"/>
    <x v="52"/>
    <x v="22"/>
    <n v="2020"/>
    <s v="2543.0"/>
    <s v="2543.0"/>
    <x v="0"/>
  </r>
  <r>
    <n v="6"/>
    <s v="Scope 1 / Direct total GHGs emissions"/>
    <x v="52"/>
    <x v="22"/>
    <n v="2019"/>
    <s v="3490.0"/>
    <s v="3490.0"/>
    <x v="0"/>
  </r>
  <r>
    <n v="7"/>
    <s v="Scope 2 Energy indirect total GHGs emissions"/>
    <x v="52"/>
    <x v="22"/>
    <n v="2021"/>
    <s v="2935.0"/>
    <s v="2935.0"/>
    <x v="0"/>
  </r>
  <r>
    <n v="7"/>
    <s v="Scope 2 Energy indirect total GHGs emissions"/>
    <x v="52"/>
    <x v="22"/>
    <n v="2020"/>
    <s v="2075.0"/>
    <s v="2075.0"/>
    <x v="0"/>
  </r>
  <r>
    <n v="7"/>
    <s v="Scope 2 Energy indirect total GHGs emissions"/>
    <x v="52"/>
    <x v="22"/>
    <n v="2019"/>
    <s v="2203.0"/>
    <s v="2203.0"/>
    <x v="0"/>
  </r>
  <r>
    <n v="8"/>
    <s v="Scope 3 Upstream Energy indirect total GHGs emissions"/>
    <x v="52"/>
    <x v="22"/>
    <n v="2021"/>
    <s v="4056.0"/>
    <s v="4056.0"/>
    <x v="0"/>
  </r>
  <r>
    <n v="8"/>
    <s v="Scope 3 Upstream Energy indirect total GHGs emissions"/>
    <x v="52"/>
    <x v="22"/>
    <n v="2020"/>
    <s v="4376.0"/>
    <s v="4376.0"/>
    <x v="0"/>
  </r>
  <r>
    <n v="8"/>
    <s v="Scope 3 Upstream Energy indirect total GHGs emissions"/>
    <x v="52"/>
    <x v="22"/>
    <n v="2019"/>
    <s v="8461.0"/>
    <s v="8461.0"/>
    <x v="0"/>
  </r>
  <r>
    <n v="6"/>
    <s v="Scope 1 / Direct total GHGs emissions"/>
    <x v="53"/>
    <x v="23"/>
    <n v="2019"/>
    <s v="29950.0"/>
    <s v="29950.0"/>
    <x v="0"/>
  </r>
  <r>
    <n v="6"/>
    <s v="Scope 1 / Direct total GHGs emissions"/>
    <x v="53"/>
    <x v="23"/>
    <n v="2018"/>
    <s v="27297.0"/>
    <s v="27297.0"/>
    <x v="0"/>
  </r>
  <r>
    <n v="7"/>
    <s v="Scope 2 Energy indirect total GHGs emissions"/>
    <x v="53"/>
    <x v="23"/>
    <n v="2019"/>
    <s v="64834.0"/>
    <s v="34884.0"/>
    <x v="1"/>
  </r>
  <r>
    <n v="7"/>
    <s v="Scope 2 Energy indirect total GHGs emissions"/>
    <x v="53"/>
    <x v="23"/>
    <n v="2018"/>
    <s v="62410.0"/>
    <s v="35114.0"/>
    <x v="1"/>
  </r>
  <r>
    <n v="9"/>
    <s v="Scope 2 Market Energy indirect total GHGs emissions"/>
    <x v="53"/>
    <x v="23"/>
    <n v="2015"/>
    <s v="12.4"/>
    <s v="None"/>
    <x v="1"/>
  </r>
  <r>
    <n v="9"/>
    <s v="Scope 2 Market Energy indirect total GHGs emissions"/>
    <x v="53"/>
    <x v="23"/>
    <n v="2016"/>
    <s v="12.0"/>
    <s v="None"/>
    <x v="1"/>
  </r>
  <r>
    <n v="9"/>
    <s v="Scope 2 Market Energy indirect total GHGs emissions"/>
    <x v="53"/>
    <x v="23"/>
    <n v="2017"/>
    <s v="15.5"/>
    <s v="None"/>
    <x v="1"/>
  </r>
  <r>
    <n v="9"/>
    <s v="Scope 2 Market Energy indirect total GHGs emissions"/>
    <x v="53"/>
    <x v="23"/>
    <n v="2018"/>
    <s v="12.5"/>
    <s v="None"/>
    <x v="1"/>
  </r>
  <r>
    <n v="9"/>
    <s v="Scope 2 Market Energy indirect total GHGs emissions"/>
    <x v="53"/>
    <x v="23"/>
    <n v="2019"/>
    <s v="14.4"/>
    <s v="None"/>
    <x v="1"/>
  </r>
  <r>
    <n v="10"/>
    <s v="Scope 2 Location Energy indirect total GHGs emissions"/>
    <x v="53"/>
    <x v="23"/>
    <n v="2019"/>
    <s v="-76.6"/>
    <s v="None"/>
    <x v="1"/>
  </r>
  <r>
    <n v="10"/>
    <s v="Scope 2 Location Energy indirect total GHGs emissions"/>
    <x v="53"/>
    <x v="23"/>
    <n v="2018"/>
    <s v="85.0"/>
    <s v="None"/>
    <x v="1"/>
  </r>
  <r>
    <n v="6"/>
    <s v="Scope 1 / Direct total GHGs emissions"/>
    <x v="54"/>
    <x v="23"/>
    <n v="2020"/>
    <s v="1603.0"/>
    <s v="24929.0"/>
    <x v="1"/>
  </r>
  <r>
    <n v="6"/>
    <s v="Scope 1 / Direct total GHGs emissions"/>
    <x v="54"/>
    <x v="23"/>
    <n v="2019"/>
    <s v="29950.0"/>
    <s v="29950.0"/>
    <x v="0"/>
  </r>
  <r>
    <n v="7"/>
    <s v="Scope 2 Energy indirect total GHGs emissions"/>
    <x v="54"/>
    <x v="23"/>
    <n v="2020"/>
    <s v="36528.0"/>
    <s v="32562.0"/>
    <x v="1"/>
  </r>
  <r>
    <n v="9"/>
    <s v="Scope 2 Market Energy indirect total GHGs emissions"/>
    <x v="54"/>
    <x v="23"/>
    <n v="2016"/>
    <s v="12.0"/>
    <s v="None"/>
    <x v="1"/>
  </r>
  <r>
    <n v="9"/>
    <s v="Scope 2 Market Energy indirect total GHGs emissions"/>
    <x v="54"/>
    <x v="23"/>
    <n v="2017"/>
    <s v="15.5"/>
    <s v="None"/>
    <x v="1"/>
  </r>
  <r>
    <n v="9"/>
    <s v="Scope 2 Market Energy indirect total GHGs emissions"/>
    <x v="54"/>
    <x v="23"/>
    <n v="2018"/>
    <s v="12.5"/>
    <s v="None"/>
    <x v="1"/>
  </r>
  <r>
    <n v="9"/>
    <s v="Scope 2 Market Energy indirect total GHGs emissions"/>
    <x v="54"/>
    <x v="23"/>
    <n v="2019"/>
    <s v="14.4"/>
    <s v="None"/>
    <x v="1"/>
  </r>
  <r>
    <n v="9"/>
    <s v="Scope 2 Market Energy indirect total GHGs emissions"/>
    <x v="54"/>
    <x v="23"/>
    <n v="2020"/>
    <s v="10.7"/>
    <s v="None"/>
    <x v="1"/>
  </r>
  <r>
    <n v="10"/>
    <s v="Scope 2 Location Energy indirect total GHGs emissions"/>
    <x v="54"/>
    <x v="23"/>
    <n v="2020"/>
    <s v="369.0"/>
    <s v="None"/>
    <x v="1"/>
  </r>
  <r>
    <n v="6"/>
    <s v="Scope 1 / Direct total GHGs emissions"/>
    <x v="55"/>
    <x v="23"/>
    <n v="2021"/>
    <s v="21530.0"/>
    <s v="21530.0"/>
    <x v="0"/>
  </r>
  <r>
    <n v="6"/>
    <s v="Scope 1 / Direct total GHGs emissions"/>
    <x v="55"/>
    <x v="23"/>
    <n v="2020"/>
    <s v="1603.0"/>
    <s v="24929.0"/>
    <x v="1"/>
  </r>
  <r>
    <n v="7"/>
    <s v="Scope 2 Energy indirect total GHGs emissions"/>
    <x v="55"/>
    <x v="23"/>
    <n v="2021"/>
    <s v="1.4"/>
    <s v="22884.0"/>
    <x v="1"/>
  </r>
  <r>
    <n v="9"/>
    <s v="Scope 2 Market Energy indirect total GHGs emissions"/>
    <x v="55"/>
    <x v="23"/>
    <n v="2017"/>
    <s v="15.5"/>
    <s v="None"/>
    <x v="1"/>
  </r>
  <r>
    <n v="9"/>
    <s v="Scope 2 Market Energy indirect total GHGs emissions"/>
    <x v="55"/>
    <x v="23"/>
    <n v="2018"/>
    <s v="12.5"/>
    <s v="None"/>
    <x v="1"/>
  </r>
  <r>
    <n v="9"/>
    <s v="Scope 2 Market Energy indirect total GHGs emissions"/>
    <x v="55"/>
    <x v="23"/>
    <n v="2019"/>
    <s v="14.4"/>
    <s v="None"/>
    <x v="1"/>
  </r>
  <r>
    <n v="9"/>
    <s v="Scope 2 Market Energy indirect total GHGs emissions"/>
    <x v="55"/>
    <x v="23"/>
    <n v="2020"/>
    <s v="10.7"/>
    <s v="None"/>
    <x v="1"/>
  </r>
  <r>
    <n v="9"/>
    <s v="Scope 2 Market Energy indirect total GHGs emissions"/>
    <x v="55"/>
    <x v="23"/>
    <n v="2021"/>
    <s v="17.8"/>
    <s v="None"/>
    <x v="1"/>
  </r>
  <r>
    <n v="10"/>
    <s v="Scope 2 Location Energy indirect total GHGs emissions"/>
    <x v="55"/>
    <x v="23"/>
    <n v="2021"/>
    <s v="174.0"/>
    <s v="None"/>
    <x v="1"/>
  </r>
  <r>
    <n v="6"/>
    <s v="Scope 1 / Direct total GHGs emissions"/>
    <x v="56"/>
    <x v="23"/>
    <n v="2022"/>
    <s v="5119.0"/>
    <s v="20707.0"/>
    <x v="1"/>
  </r>
  <r>
    <n v="6"/>
    <s v="Scope 1 / Direct total GHGs emissions"/>
    <x v="56"/>
    <x v="23"/>
    <n v="2021"/>
    <s v="21530.0"/>
    <s v="21530.0"/>
    <x v="0"/>
  </r>
  <r>
    <n v="7"/>
    <s v="Scope 2 Energy indirect total GHGs emissions"/>
    <x v="56"/>
    <x v="23"/>
    <n v="2022"/>
    <s v="14329.0"/>
    <s v="18686.0"/>
    <x v="1"/>
  </r>
  <r>
    <n v="8"/>
    <s v="Scope 3 Upstream Energy indirect total GHGs emissions"/>
    <x v="56"/>
    <x v="23"/>
    <n v="2022"/>
    <s v="13926.0"/>
    <s v="54578.0"/>
    <x v="1"/>
  </r>
  <r>
    <n v="9"/>
    <s v="Scope 2 Market Energy indirect total GHGs emissions"/>
    <x v="56"/>
    <x v="23"/>
    <n v="2022"/>
    <s v="1981.0"/>
    <s v="None"/>
    <x v="1"/>
  </r>
  <r>
    <n v="9"/>
    <s v="Scope 2 Market Energy indirect total GHGs emissions"/>
    <x v="56"/>
    <x v="23"/>
    <n v="2021"/>
    <s v="7289.0"/>
    <s v="None"/>
    <x v="1"/>
  </r>
  <r>
    <n v="10"/>
    <s v="Scope 2 Location Energy indirect total GHGs emissions"/>
    <x v="56"/>
    <x v="23"/>
    <n v="2022"/>
    <s v="200.0"/>
    <s v="None"/>
    <x v="1"/>
  </r>
  <r>
    <n v="10"/>
    <s v="Scope 2 Location Energy indirect total GHGs emissions"/>
    <x v="57"/>
    <x v="24"/>
    <n v="2018"/>
    <s v="98490.0"/>
    <s v="None"/>
    <x v="1"/>
  </r>
  <r>
    <n v="10"/>
    <s v="Scope 2 Location Energy indirect total GHGs emissions"/>
    <x v="57"/>
    <x v="24"/>
    <n v="2017"/>
    <s v="93657.0"/>
    <s v="None"/>
    <x v="1"/>
  </r>
  <r>
    <n v="10"/>
    <s v="Scope 2 Location Energy indirect total GHGs emissions"/>
    <x v="58"/>
    <x v="24"/>
    <n v="2019"/>
    <s v="103420.0"/>
    <s v="None"/>
    <x v="1"/>
  </r>
  <r>
    <n v="10"/>
    <s v="Scope 2 Location Energy indirect total GHGs emissions"/>
    <x v="58"/>
    <x v="24"/>
    <n v="2018"/>
    <s v="98490.0"/>
    <s v="None"/>
    <x v="1"/>
  </r>
  <r>
    <n v="10"/>
    <s v="Scope 2 Location Energy indirect total GHGs emissions"/>
    <x v="59"/>
    <x v="24"/>
    <n v="2020"/>
    <s v="114761.0"/>
    <s v="None"/>
    <x v="1"/>
  </r>
  <r>
    <n v="10"/>
    <s v="Scope 2 Location Energy indirect total GHGs emissions"/>
    <x v="59"/>
    <x v="24"/>
    <n v="2019"/>
    <s v="103420.0"/>
    <s v="None"/>
    <x v="1"/>
  </r>
  <r>
    <n v="10"/>
    <s v="Scope 2 Location Energy indirect total GHGs emissions"/>
    <x v="60"/>
    <x v="24"/>
    <n v="2021"/>
    <s v="115.0"/>
    <s v="None"/>
    <x v="1"/>
  </r>
  <r>
    <n v="10"/>
    <s v="Scope 2 Location Energy indirect total GHGs emissions"/>
    <x v="61"/>
    <x v="24"/>
    <n v="2022"/>
    <s v="1224.0"/>
    <s v="None"/>
    <x v="1"/>
  </r>
  <r>
    <n v="10"/>
    <s v="Scope 2 Location Energy indirect total GHGs emissions"/>
    <x v="61"/>
    <x v="24"/>
    <n v="2021"/>
    <s v="1435.0"/>
    <s v="None"/>
    <x v="1"/>
  </r>
  <r>
    <n v="9"/>
    <s v="Scope 2 Market Energy indirect total GHGs emissions"/>
    <x v="62"/>
    <x v="25"/>
    <n v="2012"/>
    <s v="112402.0"/>
    <s v="None"/>
    <x v="1"/>
  </r>
  <r>
    <n v="9"/>
    <s v="Scope 2 Market Energy indirect total GHGs emissions"/>
    <x v="62"/>
    <x v="25"/>
    <n v="2011"/>
    <s v="162256.0"/>
    <s v="None"/>
    <x v="1"/>
  </r>
  <r>
    <n v="7"/>
    <s v="Scope 2 Energy indirect total GHGs emissions"/>
    <x v="63"/>
    <x v="26"/>
    <n v="2030"/>
    <s v="2022.0"/>
    <s v="None"/>
    <x v="1"/>
  </r>
  <r>
    <n v="9"/>
    <s v="Scope 2 Market Energy indirect total GHGs emissions"/>
    <x v="63"/>
    <x v="26"/>
    <n v="2022"/>
    <s v="124.0"/>
    <s v="None"/>
    <x v="1"/>
  </r>
  <r>
    <n v="9"/>
    <s v="Scope 2 Market Energy indirect total GHGs emissions"/>
    <x v="63"/>
    <x v="26"/>
    <n v="2021"/>
    <s v="188.0"/>
    <s v="None"/>
    <x v="1"/>
  </r>
  <r>
    <n v="10"/>
    <s v="Scope 2 Location Energy indirect total GHGs emissions"/>
    <x v="63"/>
    <x v="26"/>
    <n v="2022"/>
    <s v="39294.0"/>
    <s v="None"/>
    <x v="1"/>
  </r>
  <r>
    <n v="10"/>
    <s v="Scope 2 Location Energy indirect total GHGs emissions"/>
    <x v="63"/>
    <x v="26"/>
    <n v="2021"/>
    <s v="43607.0"/>
    <s v="None"/>
    <x v="1"/>
  </r>
  <r>
    <n v="10"/>
    <s v="Scope 2 Location Energy indirect total GHGs emissions"/>
    <x v="64"/>
    <x v="27"/>
    <n v="2018"/>
    <s v="100.0"/>
    <s v="None"/>
    <x v="1"/>
  </r>
  <r>
    <n v="10"/>
    <s v="Scope 2 Location Energy indirect total GHGs emissions"/>
    <x v="65"/>
    <x v="27"/>
    <n v="2019"/>
    <s v="50.0"/>
    <s v="None"/>
    <x v="1"/>
  </r>
  <r>
    <n v="10"/>
    <s v="Scope 2 Location Energy indirect total GHGs emissions"/>
    <x v="66"/>
    <x v="27"/>
    <n v="2020"/>
    <s v="50.0"/>
    <s v="None"/>
    <x v="1"/>
  </r>
  <r>
    <n v="9"/>
    <s v="Scope 2 Market Energy indirect total GHGs emissions"/>
    <x v="67"/>
    <x v="27"/>
    <n v="2021"/>
    <s v="2.0"/>
    <s v="None"/>
    <x v="1"/>
  </r>
  <r>
    <n v="10"/>
    <s v="Scope 2 Location Energy indirect total GHGs emissions"/>
    <x v="67"/>
    <x v="27"/>
    <n v="2021"/>
    <s v="50.0"/>
    <s v="None"/>
    <x v="1"/>
  </r>
  <r>
    <n v="10"/>
    <s v="Scope 2 Location Energy indirect total GHGs emissions"/>
    <x v="68"/>
    <x v="27"/>
    <n v="2022"/>
    <s v="50.0"/>
    <s v="None"/>
    <x v="1"/>
  </r>
  <r>
    <n v="6"/>
    <s v="Scope 1 / Direct total GHGs emissions"/>
    <x v="69"/>
    <x v="28"/>
    <n v="2022"/>
    <s v="218000.0"/>
    <s v="19000.0"/>
    <x v="1"/>
  </r>
  <r>
    <n v="6"/>
    <s v="Scope 1 / Direct total GHGs emissions"/>
    <x v="69"/>
    <x v="28"/>
    <n v="2021"/>
    <s v="252000.0"/>
    <s v="22000.0"/>
    <x v="1"/>
  </r>
  <r>
    <n v="6"/>
    <s v="Scope 1 / Direct total GHGs emissions"/>
    <x v="69"/>
    <x v="28"/>
    <n v="2020"/>
    <s v="212000.0"/>
    <s v="20000.0"/>
    <x v="1"/>
  </r>
  <r>
    <n v="6"/>
    <s v="Scope 1 / Direct total GHGs emissions"/>
    <x v="69"/>
    <x v="28"/>
    <n v="2019"/>
    <s v="268000.0"/>
    <s v="None"/>
    <x v="1"/>
  </r>
  <r>
    <n v="7"/>
    <s v="Scope 2 Energy indirect total GHGs emissions"/>
    <x v="69"/>
    <x v="28"/>
    <n v="2022"/>
    <s v="1.02"/>
    <s v="224000.0"/>
    <x v="1"/>
  </r>
  <r>
    <n v="7"/>
    <s v="Scope 2 Energy indirect total GHGs emissions"/>
    <x v="69"/>
    <x v="28"/>
    <n v="2021"/>
    <s v="1.37"/>
    <s v="307000.0"/>
    <x v="1"/>
  </r>
  <r>
    <n v="7"/>
    <s v="Scope 2 Energy indirect total GHGs emissions"/>
    <x v="69"/>
    <x v="28"/>
    <n v="2020"/>
    <s v="1.49"/>
    <s v="343000.0"/>
    <x v="1"/>
  </r>
  <r>
    <n v="8"/>
    <s v="Scope 3 Upstream Energy indirect total GHGs emissions"/>
    <x v="69"/>
    <x v="28"/>
    <n v="2022"/>
    <s v="648000.0"/>
    <s v="42000.0"/>
    <x v="1"/>
  </r>
  <r>
    <n v="8"/>
    <s v="Scope 3 Upstream Energy indirect total GHGs emissions"/>
    <x v="69"/>
    <x v="28"/>
    <n v="2021"/>
    <s v="617000.0"/>
    <s v="12000.0"/>
    <x v="1"/>
  </r>
  <r>
    <n v="8"/>
    <s v="Scope 3 Upstream Energy indirect total GHGs emissions"/>
    <x v="69"/>
    <x v="28"/>
    <n v="2020"/>
    <s v="492000.0"/>
    <s v="81000.0"/>
    <x v="1"/>
  </r>
  <r>
    <n v="8"/>
    <s v="Scope 3 Upstream Energy indirect total GHGs emissions"/>
    <x v="69"/>
    <x v="28"/>
    <n v="2019"/>
    <s v="562000.0"/>
    <s v="None"/>
    <x v="1"/>
  </r>
  <r>
    <n v="9"/>
    <s v="Scope 2 Market Energy indirect total GHGs emissions"/>
    <x v="69"/>
    <x v="28"/>
    <n v="2022"/>
    <s v="308251.0"/>
    <s v="None"/>
    <x v="1"/>
  </r>
  <r>
    <n v="9"/>
    <s v="Scope 2 Market Energy indirect total GHGs emissions"/>
    <x v="69"/>
    <x v="28"/>
    <n v="2021"/>
    <s v="342103.0"/>
    <s v="None"/>
    <x v="1"/>
  </r>
  <r>
    <n v="6"/>
    <s v="Scope 1 / Direct total GHGs emissions"/>
    <x v="70"/>
    <x v="29"/>
    <n v="2019"/>
    <s v="57.5"/>
    <s v="None"/>
    <x v="1"/>
  </r>
  <r>
    <n v="7"/>
    <s v="Scope 2 Energy indirect total GHGs emissions"/>
    <x v="70"/>
    <x v="29"/>
    <n v="2020"/>
    <s v="-43.0"/>
    <s v="-43.0"/>
    <x v="0"/>
  </r>
  <r>
    <n v="7"/>
    <s v="Scope 2 Energy indirect total GHGs emissions"/>
    <x v="70"/>
    <x v="29"/>
    <n v="2017"/>
    <s v="41.6"/>
    <s v="None"/>
    <x v="1"/>
  </r>
  <r>
    <n v="7"/>
    <s v="Scope 2 Energy indirect total GHGs emissions"/>
    <x v="70"/>
    <x v="29"/>
    <n v="2019"/>
    <s v="12.0"/>
    <s v="None"/>
    <x v="1"/>
  </r>
  <r>
    <n v="8"/>
    <s v="Scope 3 Upstream Energy indirect total GHGs emissions"/>
    <x v="70"/>
    <x v="29"/>
    <n v="2020"/>
    <s v="-48.0"/>
    <s v="-26.0"/>
    <x v="1"/>
  </r>
  <r>
    <n v="10"/>
    <s v="Scope 2 Location Energy indirect total GHGs emissions"/>
    <x v="70"/>
    <x v="29"/>
    <n v="2017"/>
    <s v="411.8"/>
    <s v="None"/>
    <x v="1"/>
  </r>
  <r>
    <n v="10"/>
    <s v="Scope 2 Location Energy indirect total GHGs emissions"/>
    <x v="70"/>
    <x v="29"/>
    <n v="2019"/>
    <s v="3434.0"/>
    <s v="None"/>
    <x v="1"/>
  </r>
  <r>
    <n v="9"/>
    <s v="Scope 2 Market Energy indirect total GHGs emissions"/>
    <x v="71"/>
    <x v="30"/>
    <n v="2022"/>
    <s v="22.0"/>
    <s v="None"/>
    <x v="1"/>
  </r>
  <r>
    <n v="6"/>
    <s v="Scope 1 / Direct total GHGs emissions"/>
    <x v="72"/>
    <x v="31"/>
    <n v="2022"/>
    <s v="144.0"/>
    <s v="144.0"/>
    <x v="0"/>
  </r>
  <r>
    <n v="6"/>
    <s v="Scope 1 / Direct total GHGs emissions"/>
    <x v="72"/>
    <x v="31"/>
    <n v="2021"/>
    <s v="52.0"/>
    <s v="52.0"/>
    <x v="0"/>
  </r>
  <r>
    <n v="6"/>
    <s v="Scope 1 / Direct total GHGs emissions"/>
    <x v="72"/>
    <x v="31"/>
    <n v="2020"/>
    <s v="63.0"/>
    <s v="63.0"/>
    <x v="0"/>
  </r>
  <r>
    <n v="6"/>
    <s v="Scope 1 / Direct total GHGs emissions"/>
    <x v="72"/>
    <x v="31"/>
    <n v="2019"/>
    <s v="57.0"/>
    <s v="57.0"/>
    <x v="0"/>
  </r>
  <r>
    <n v="7"/>
    <s v="Scope 2 Energy indirect total GHGs emissions"/>
    <x v="72"/>
    <x v="31"/>
    <n v="2022"/>
    <s v="156.0"/>
    <s v="None"/>
    <x v="1"/>
  </r>
  <r>
    <n v="7"/>
    <s v="Scope 2 Energy indirect total GHGs emissions"/>
    <x v="72"/>
    <x v="31"/>
    <n v="2021"/>
    <s v="2759.0"/>
    <s v="None"/>
    <x v="1"/>
  </r>
  <r>
    <n v="7"/>
    <s v="Scope 2 Energy indirect total GHGs emissions"/>
    <x v="72"/>
    <x v="31"/>
    <n v="2020"/>
    <s v="4934.0"/>
    <s v="None"/>
    <x v="1"/>
  </r>
  <r>
    <n v="7"/>
    <s v="Scope 2 Energy indirect total GHGs emissions"/>
    <x v="72"/>
    <x v="31"/>
    <n v="2019"/>
    <s v="4997.0"/>
    <s v="None"/>
    <x v="1"/>
  </r>
  <r>
    <n v="8"/>
    <s v="Scope 3 Upstream Energy indirect total GHGs emissions"/>
    <x v="72"/>
    <x v="31"/>
    <n v="2022"/>
    <s v="4730.0"/>
    <s v="4534.0"/>
    <x v="1"/>
  </r>
  <r>
    <n v="8"/>
    <s v="Scope 3 Upstream Energy indirect total GHGs emissions"/>
    <x v="72"/>
    <x v="31"/>
    <n v="2021"/>
    <s v="1554.0"/>
    <s v="1350.0"/>
    <x v="1"/>
  </r>
  <r>
    <n v="8"/>
    <s v="Scope 3 Upstream Energy indirect total GHGs emissions"/>
    <x v="72"/>
    <x v="31"/>
    <n v="2020"/>
    <s v="3034.0"/>
    <s v="2865.0"/>
    <x v="1"/>
  </r>
  <r>
    <n v="8"/>
    <s v="Scope 3 Upstream Energy indirect total GHGs emissions"/>
    <x v="72"/>
    <x v="31"/>
    <n v="2019"/>
    <s v="7540.0"/>
    <s v="7604.0"/>
    <x v="1"/>
  </r>
  <r>
    <n v="9"/>
    <s v="Scope 2 Market Energy indirect total GHGs emissions"/>
    <x v="72"/>
    <x v="31"/>
    <n v="2022"/>
    <s v="144.0"/>
    <s v="156.0"/>
    <x v="1"/>
  </r>
  <r>
    <n v="9"/>
    <s v="Scope 2 Market Energy indirect total GHGs emissions"/>
    <x v="72"/>
    <x v="31"/>
    <n v="2021"/>
    <s v="52.0"/>
    <s v="2759.0"/>
    <x v="1"/>
  </r>
  <r>
    <n v="9"/>
    <s v="Scope 2 Market Energy indirect total GHGs emissions"/>
    <x v="72"/>
    <x v="31"/>
    <n v="2020"/>
    <s v="63.0"/>
    <s v="4934.0"/>
    <x v="1"/>
  </r>
  <r>
    <n v="9"/>
    <s v="Scope 2 Market Energy indirect total GHGs emissions"/>
    <x v="72"/>
    <x v="31"/>
    <n v="2019"/>
    <s v="57.0"/>
    <s v="4997.0"/>
    <x v="1"/>
  </r>
  <r>
    <n v="10"/>
    <s v="Scope 2 Location Energy indirect total GHGs emissions"/>
    <x v="72"/>
    <x v="31"/>
    <n v="2022"/>
    <s v="3397.0"/>
    <s v="3397.0"/>
    <x v="0"/>
  </r>
  <r>
    <n v="10"/>
    <s v="Scope 2 Location Energy indirect total GHGs emissions"/>
    <x v="72"/>
    <x v="31"/>
    <n v="2021"/>
    <s v="3551.0"/>
    <s v="3551.0"/>
    <x v="0"/>
  </r>
  <r>
    <n v="10"/>
    <s v="Scope 2 Location Energy indirect total GHGs emissions"/>
    <x v="72"/>
    <x v="31"/>
    <n v="2020"/>
    <s v="4782.0"/>
    <s v="4782.0"/>
    <x v="0"/>
  </r>
  <r>
    <n v="10"/>
    <s v="Scope 2 Location Energy indirect total GHGs emissions"/>
    <x v="72"/>
    <x v="31"/>
    <n v="2019"/>
    <s v="4764.0"/>
    <s v="4764.0"/>
    <x v="0"/>
  </r>
  <r>
    <n v="6"/>
    <s v="Scope 1 / Direct total GHGs emissions"/>
    <x v="73"/>
    <x v="32"/>
    <n v="2018"/>
    <s v="2.3"/>
    <s v="37629.0"/>
    <x v="1"/>
  </r>
  <r>
    <n v="6"/>
    <s v="Scope 1 / Direct total GHGs emissions"/>
    <x v="73"/>
    <x v="32"/>
    <n v="2017"/>
    <s v="2.5"/>
    <s v="41730.0"/>
    <x v="1"/>
  </r>
  <r>
    <n v="6"/>
    <s v="Scope 1 / Direct total GHGs emissions"/>
    <x v="73"/>
    <x v="32"/>
    <n v="2016"/>
    <s v="2.9"/>
    <s v="None"/>
    <x v="1"/>
  </r>
  <r>
    <n v="6"/>
    <s v="Scope 1 / Direct total GHGs emissions"/>
    <x v="73"/>
    <x v="32"/>
    <n v="2015"/>
    <s v="3.3"/>
    <s v="None"/>
    <x v="1"/>
  </r>
  <r>
    <n v="7"/>
    <s v="Scope 2 Energy indirect total GHGs emissions"/>
    <x v="73"/>
    <x v="32"/>
    <n v="2018"/>
    <s v="2.3"/>
    <s v="22955.0"/>
    <x v="1"/>
  </r>
  <r>
    <n v="7"/>
    <s v="Scope 2 Energy indirect total GHGs emissions"/>
    <x v="73"/>
    <x v="32"/>
    <n v="2017"/>
    <s v="2.5"/>
    <s v="27551.0"/>
    <x v="1"/>
  </r>
  <r>
    <n v="8"/>
    <s v="Scope 3 Upstream Energy indirect total GHGs emissions"/>
    <x v="73"/>
    <x v="32"/>
    <n v="2018"/>
    <s v="25004.0"/>
    <s v="25004.0"/>
    <x v="0"/>
  </r>
  <r>
    <n v="8"/>
    <s v="Scope 3 Upstream Energy indirect total GHGs emissions"/>
    <x v="73"/>
    <x v="32"/>
    <n v="2017"/>
    <s v="24903.0"/>
    <s v="24903.0"/>
    <x v="0"/>
  </r>
  <r>
    <n v="9"/>
    <s v="Scope 2 Market Energy indirect total GHGs emissions"/>
    <x v="73"/>
    <x v="32"/>
    <n v="2018"/>
    <s v="533.0"/>
    <s v="None"/>
    <x v="1"/>
  </r>
  <r>
    <n v="9"/>
    <s v="Scope 2 Market Energy indirect total GHGs emissions"/>
    <x v="73"/>
    <x v="32"/>
    <n v="2017"/>
    <s v="444.0"/>
    <s v="None"/>
    <x v="1"/>
  </r>
  <r>
    <n v="9"/>
    <s v="Scope 2 Market Energy indirect total GHGs emissions"/>
    <x v="73"/>
    <x v="32"/>
    <n v="2016"/>
    <s v="428.0"/>
    <s v="None"/>
    <x v="1"/>
  </r>
  <r>
    <n v="9"/>
    <s v="Scope 2 Market Energy indirect total GHGs emissions"/>
    <x v="73"/>
    <x v="32"/>
    <n v="2015"/>
    <s v="245.0"/>
    <s v="None"/>
    <x v="1"/>
  </r>
  <r>
    <n v="9"/>
    <s v="Scope 2 Market Energy indirect total GHGs emissions"/>
    <x v="73"/>
    <x v="32"/>
    <n v="2014"/>
    <s v="-182.0"/>
    <s v="None"/>
    <x v="1"/>
  </r>
  <r>
    <n v="10"/>
    <s v="Scope 2 Location Energy indirect total GHGs emissions"/>
    <x v="73"/>
    <x v="32"/>
    <n v="2018"/>
    <s v="0.0"/>
    <s v="None"/>
    <x v="1"/>
  </r>
  <r>
    <n v="10"/>
    <s v="Scope 2 Location Energy indirect total GHGs emissions"/>
    <x v="73"/>
    <x v="32"/>
    <n v="2017"/>
    <s v="0.0"/>
    <s v="None"/>
    <x v="1"/>
  </r>
  <r>
    <n v="6"/>
    <s v="Scope 1 / Direct total GHGs emissions"/>
    <x v="74"/>
    <x v="32"/>
    <n v="2019"/>
    <s v="2.0"/>
    <s v="34739.0"/>
    <x v="1"/>
  </r>
  <r>
    <n v="6"/>
    <s v="Scope 1 / Direct total GHGs emissions"/>
    <x v="74"/>
    <x v="32"/>
    <n v="2018"/>
    <s v="2.3"/>
    <s v="37629.0"/>
    <x v="1"/>
  </r>
  <r>
    <n v="6"/>
    <s v="Scope 1 / Direct total GHGs emissions"/>
    <x v="74"/>
    <x v="32"/>
    <n v="2017"/>
    <s v="2.5"/>
    <s v="None"/>
    <x v="1"/>
  </r>
  <r>
    <n v="6"/>
    <s v="Scope 1 / Direct total GHGs emissions"/>
    <x v="74"/>
    <x v="32"/>
    <n v="2016"/>
    <s v="2.9"/>
    <s v="None"/>
    <x v="1"/>
  </r>
  <r>
    <n v="6"/>
    <s v="Scope 1 / Direct total GHGs emissions"/>
    <x v="74"/>
    <x v="32"/>
    <n v="2015"/>
    <s v="3.3"/>
    <s v="None"/>
    <x v="1"/>
  </r>
  <r>
    <n v="7"/>
    <s v="Scope 2 Energy indirect total GHGs emissions"/>
    <x v="74"/>
    <x v="32"/>
    <n v="2019"/>
    <s v="2.0"/>
    <s v="17006.0"/>
    <x v="1"/>
  </r>
  <r>
    <n v="7"/>
    <s v="Scope 2 Energy indirect total GHGs emissions"/>
    <x v="74"/>
    <x v="32"/>
    <n v="2018"/>
    <s v="2.3"/>
    <s v="22955.0"/>
    <x v="1"/>
  </r>
  <r>
    <n v="7"/>
    <s v="Scope 2 Energy indirect total GHGs emissions"/>
    <x v="74"/>
    <x v="32"/>
    <n v="2017"/>
    <s v="2.5"/>
    <s v="None"/>
    <x v="1"/>
  </r>
  <r>
    <n v="7"/>
    <s v="Scope 2 Energy indirect total GHGs emissions"/>
    <x v="74"/>
    <x v="32"/>
    <n v="2016"/>
    <s v="2.9"/>
    <s v="None"/>
    <x v="1"/>
  </r>
  <r>
    <n v="7"/>
    <s v="Scope 2 Energy indirect total GHGs emissions"/>
    <x v="74"/>
    <x v="32"/>
    <n v="2015"/>
    <s v="3.3"/>
    <s v="None"/>
    <x v="1"/>
  </r>
  <r>
    <n v="9"/>
    <s v="Scope 2 Market Energy indirect total GHGs emissions"/>
    <x v="74"/>
    <x v="32"/>
    <n v="2018"/>
    <s v="58.0"/>
    <s v="None"/>
    <x v="1"/>
  </r>
  <r>
    <n v="9"/>
    <s v="Scope 2 Market Energy indirect total GHGs emissions"/>
    <x v="74"/>
    <x v="32"/>
    <n v="2019"/>
    <s v="2713.0"/>
    <s v="None"/>
    <x v="1"/>
  </r>
  <r>
    <n v="9"/>
    <s v="Scope 2 Market Energy indirect total GHGs emissions"/>
    <x v="74"/>
    <x v="32"/>
    <n v="2017"/>
    <s v="444.0"/>
    <s v="None"/>
    <x v="1"/>
  </r>
  <r>
    <n v="9"/>
    <s v="Scope 2 Market Energy indirect total GHGs emissions"/>
    <x v="74"/>
    <x v="32"/>
    <n v="2016"/>
    <s v="428.0"/>
    <s v="None"/>
    <x v="1"/>
  </r>
  <r>
    <n v="9"/>
    <s v="Scope 2 Market Energy indirect total GHGs emissions"/>
    <x v="74"/>
    <x v="32"/>
    <n v="2015"/>
    <s v="245.0"/>
    <s v="None"/>
    <x v="1"/>
  </r>
  <r>
    <n v="6"/>
    <s v="Scope 1 / Direct total GHGs emissions"/>
    <x v="75"/>
    <x v="32"/>
    <n v="2020"/>
    <s v="1.5"/>
    <s v="25200.0"/>
    <x v="1"/>
  </r>
  <r>
    <n v="6"/>
    <s v="Scope 1 / Direct total GHGs emissions"/>
    <x v="75"/>
    <x v="32"/>
    <n v="2019"/>
    <s v="2.0"/>
    <s v="34739.0"/>
    <x v="1"/>
  </r>
  <r>
    <n v="6"/>
    <s v="Scope 1 / Direct total GHGs emissions"/>
    <x v="75"/>
    <x v="32"/>
    <n v="2017"/>
    <s v="2.5"/>
    <s v="None"/>
    <x v="1"/>
  </r>
  <r>
    <n v="6"/>
    <s v="Scope 1 / Direct total GHGs emissions"/>
    <x v="75"/>
    <x v="32"/>
    <n v="2016"/>
    <s v="2.9"/>
    <s v="None"/>
    <x v="1"/>
  </r>
  <r>
    <n v="6"/>
    <s v="Scope 1 / Direct total GHGs emissions"/>
    <x v="75"/>
    <x v="32"/>
    <n v="2030"/>
    <s v="80.0"/>
    <s v="None"/>
    <x v="1"/>
  </r>
  <r>
    <n v="6"/>
    <s v="Scope 1 / Direct total GHGs emissions"/>
    <x v="75"/>
    <x v="32"/>
    <n v="2018"/>
    <s v="38.0"/>
    <s v="None"/>
    <x v="1"/>
  </r>
  <r>
    <n v="7"/>
    <s v="Scope 2 Energy indirect total GHGs emissions"/>
    <x v="75"/>
    <x v="32"/>
    <n v="2020"/>
    <s v="1.5"/>
    <s v="11748.0"/>
    <x v="1"/>
  </r>
  <r>
    <n v="7"/>
    <s v="Scope 2 Energy indirect total GHGs emissions"/>
    <x v="75"/>
    <x v="32"/>
    <n v="2019"/>
    <s v="2.0"/>
    <s v="17006.0"/>
    <x v="1"/>
  </r>
  <r>
    <n v="7"/>
    <s v="Scope 2 Energy indirect total GHGs emissions"/>
    <x v="75"/>
    <x v="32"/>
    <n v="2018"/>
    <s v="2.3"/>
    <s v="None"/>
    <x v="1"/>
  </r>
  <r>
    <n v="7"/>
    <s v="Scope 2 Energy indirect total GHGs emissions"/>
    <x v="75"/>
    <x v="32"/>
    <n v="2017"/>
    <s v="2.5"/>
    <s v="None"/>
    <x v="1"/>
  </r>
  <r>
    <n v="7"/>
    <s v="Scope 2 Energy indirect total GHGs emissions"/>
    <x v="75"/>
    <x v="32"/>
    <n v="2016"/>
    <s v="2.9"/>
    <s v="None"/>
    <x v="1"/>
  </r>
  <r>
    <n v="9"/>
    <s v="Scope 2 Market Energy indirect total GHGs emissions"/>
    <x v="75"/>
    <x v="32"/>
    <n v="2020"/>
    <s v="2716.0"/>
    <s v="None"/>
    <x v="1"/>
  </r>
  <r>
    <n v="9"/>
    <s v="Scope 2 Market Energy indirect total GHGs emissions"/>
    <x v="75"/>
    <x v="32"/>
    <n v="2019"/>
    <s v="1.0"/>
    <s v="None"/>
    <x v="1"/>
  </r>
  <r>
    <n v="9"/>
    <s v="Scope 2 Market Energy indirect total GHGs emissions"/>
    <x v="75"/>
    <x v="32"/>
    <n v="2018"/>
    <s v="533.0"/>
    <s v="None"/>
    <x v="1"/>
  </r>
  <r>
    <n v="9"/>
    <s v="Scope 2 Market Energy indirect total GHGs emissions"/>
    <x v="75"/>
    <x v="32"/>
    <n v="2017"/>
    <s v="444.0"/>
    <s v="None"/>
    <x v="1"/>
  </r>
  <r>
    <n v="9"/>
    <s v="Scope 2 Market Energy indirect total GHGs emissions"/>
    <x v="75"/>
    <x v="32"/>
    <n v="2016"/>
    <s v="428.0"/>
    <s v="None"/>
    <x v="1"/>
  </r>
  <r>
    <n v="9"/>
    <s v="Scope 2 Market Energy indirect total GHGs emissions"/>
    <x v="75"/>
    <x v="32"/>
    <n v="2044"/>
    <s v="6.9"/>
    <s v="None"/>
    <x v="1"/>
  </r>
  <r>
    <n v="9"/>
    <s v="Scope 2 Market Energy indirect total GHGs emissions"/>
    <x v="75"/>
    <x v="32"/>
    <n v="2050"/>
    <s v="8.5"/>
    <s v="None"/>
    <x v="1"/>
  </r>
  <r>
    <n v="10"/>
    <s v="Scope 2 Location Energy indirect total GHGs emissions"/>
    <x v="75"/>
    <x v="32"/>
    <n v="2020"/>
    <s v="10.0"/>
    <s v="None"/>
    <x v="1"/>
  </r>
  <r>
    <n v="6"/>
    <s v="Scope 1 / Direct total GHGs emissions"/>
    <x v="76"/>
    <x v="32"/>
    <n v="2020"/>
    <s v="1.5"/>
    <s v="25200.0"/>
    <x v="1"/>
  </r>
  <r>
    <n v="6"/>
    <s v="Scope 1 / Direct total GHGs emissions"/>
    <x v="76"/>
    <x v="32"/>
    <n v="2019"/>
    <s v="2.0"/>
    <s v="None"/>
    <x v="1"/>
  </r>
  <r>
    <n v="6"/>
    <s v="Scope 1 / Direct total GHGs emissions"/>
    <x v="76"/>
    <x v="32"/>
    <n v="2018"/>
    <s v="2.3"/>
    <s v="None"/>
    <x v="1"/>
  </r>
  <r>
    <n v="6"/>
    <s v="Scope 1 / Direct total GHGs emissions"/>
    <x v="76"/>
    <x v="32"/>
    <n v="2017"/>
    <s v="2.5"/>
    <s v="None"/>
    <x v="1"/>
  </r>
  <r>
    <n v="6"/>
    <s v="Scope 1 / Direct total GHGs emissions"/>
    <x v="76"/>
    <x v="32"/>
    <n v="2021"/>
    <s v="2015.0"/>
    <s v="19511.0"/>
    <x v="1"/>
  </r>
  <r>
    <n v="7"/>
    <s v="Scope 2 Energy indirect total GHGs emissions"/>
    <x v="76"/>
    <x v="32"/>
    <n v="2017"/>
    <s v="2.48"/>
    <s v="None"/>
    <x v="1"/>
  </r>
  <r>
    <n v="7"/>
    <s v="Scope 2 Energy indirect total GHGs emissions"/>
    <x v="76"/>
    <x v="32"/>
    <n v="2018"/>
    <s v="2.27"/>
    <s v="None"/>
    <x v="1"/>
  </r>
  <r>
    <n v="7"/>
    <s v="Scope 2 Energy indirect total GHGs emissions"/>
    <x v="76"/>
    <x v="32"/>
    <n v="2019"/>
    <s v="1.97"/>
    <s v="None"/>
    <x v="1"/>
  </r>
  <r>
    <n v="7"/>
    <s v="Scope 2 Energy indirect total GHGs emissions"/>
    <x v="76"/>
    <x v="32"/>
    <n v="2020"/>
    <s v="1.54"/>
    <s v="None"/>
    <x v="1"/>
  </r>
  <r>
    <n v="7"/>
    <s v="Scope 2 Energy indirect total GHGs emissions"/>
    <x v="76"/>
    <x v="32"/>
    <n v="2021"/>
    <s v="1.02"/>
    <s v="None"/>
    <x v="1"/>
  </r>
  <r>
    <n v="8"/>
    <s v="Scope 3 Upstream Energy indirect total GHGs emissions"/>
    <x v="76"/>
    <x v="32"/>
    <n v="2021"/>
    <s v="13473.0"/>
    <s v="13473.0"/>
    <x v="0"/>
  </r>
  <r>
    <n v="8"/>
    <s v="Scope 3 Upstream Energy indirect total GHGs emissions"/>
    <x v="76"/>
    <x v="32"/>
    <n v="2020"/>
    <s v="18903.0"/>
    <s v="18903.0"/>
    <x v="0"/>
  </r>
  <r>
    <n v="9"/>
    <s v="Scope 2 Market Energy indirect total GHGs emissions"/>
    <x v="76"/>
    <x v="32"/>
    <n v="2022"/>
    <s v="94.0"/>
    <s v="None"/>
    <x v="1"/>
  </r>
  <r>
    <n v="9"/>
    <s v="Scope 2 Market Energy indirect total GHGs emissions"/>
    <x v="76"/>
    <x v="32"/>
    <n v="2021"/>
    <s v="67.0"/>
    <s v="3857.0"/>
    <x v="1"/>
  </r>
  <r>
    <n v="9"/>
    <s v="Scope 2 Market Energy indirect total GHGs emissions"/>
    <x v="76"/>
    <x v="32"/>
    <n v="2020"/>
    <s v="13.0"/>
    <s v="11748.0"/>
    <x v="1"/>
  </r>
  <r>
    <n v="9"/>
    <s v="Scope 2 Market Energy indirect total GHGs emissions"/>
    <x v="76"/>
    <x v="32"/>
    <n v="2019"/>
    <s v="379.0"/>
    <s v="None"/>
    <x v="1"/>
  </r>
  <r>
    <n v="9"/>
    <s v="Scope 2 Market Energy indirect total GHGs emissions"/>
    <x v="76"/>
    <x v="32"/>
    <n v="2018"/>
    <s v="533.0"/>
    <s v="None"/>
    <x v="1"/>
  </r>
  <r>
    <n v="9"/>
    <s v="Scope 2 Market Energy indirect total GHGs emissions"/>
    <x v="76"/>
    <x v="32"/>
    <n v="2017"/>
    <s v="444.0"/>
    <s v="None"/>
    <x v="1"/>
  </r>
  <r>
    <n v="10"/>
    <s v="Scope 2 Location Energy indirect total GHGs emissions"/>
    <x v="76"/>
    <x v="32"/>
    <n v="2021"/>
    <s v="13.0"/>
    <s v="None"/>
    <x v="1"/>
  </r>
  <r>
    <n v="6"/>
    <s v="Scope 1 / Direct total GHGs emissions"/>
    <x v="77"/>
    <x v="32"/>
    <n v="2022"/>
    <s v="1.2"/>
    <s v="21596.0"/>
    <x v="1"/>
  </r>
  <r>
    <n v="6"/>
    <s v="Scope 1 / Direct total GHGs emissions"/>
    <x v="77"/>
    <x v="32"/>
    <n v="2021"/>
    <s v="1.0"/>
    <s v="19511.0"/>
    <x v="1"/>
  </r>
  <r>
    <n v="6"/>
    <s v="Scope 1 / Direct total GHGs emissions"/>
    <x v="77"/>
    <x v="32"/>
    <n v="2020"/>
    <s v="1.5"/>
    <s v="None"/>
    <x v="1"/>
  </r>
  <r>
    <n v="6"/>
    <s v="Scope 1 / Direct total GHGs emissions"/>
    <x v="77"/>
    <x v="32"/>
    <n v="2019"/>
    <s v="2.0"/>
    <s v="None"/>
    <x v="1"/>
  </r>
  <r>
    <n v="6"/>
    <s v="Scope 1 / Direct total GHGs emissions"/>
    <x v="77"/>
    <x v="32"/>
    <n v="2018"/>
    <s v="2.3"/>
    <s v="None"/>
    <x v="1"/>
  </r>
  <r>
    <n v="7"/>
    <s v="Scope 2 Energy indirect total GHGs emissions"/>
    <x v="77"/>
    <x v="32"/>
    <n v="2020"/>
    <s v="1.5"/>
    <s v="None"/>
    <x v="1"/>
  </r>
  <r>
    <n v="7"/>
    <s v="Scope 2 Energy indirect total GHGs emissions"/>
    <x v="77"/>
    <x v="32"/>
    <n v="2019"/>
    <s v="2.0"/>
    <s v="None"/>
    <x v="1"/>
  </r>
  <r>
    <n v="7"/>
    <s v="Scope 2 Energy indirect total GHGs emissions"/>
    <x v="77"/>
    <x v="32"/>
    <n v="2018"/>
    <s v="2.3"/>
    <s v="None"/>
    <x v="1"/>
  </r>
  <r>
    <n v="7"/>
    <s v="Scope 2 Energy indirect total GHGs emissions"/>
    <x v="77"/>
    <x v="32"/>
    <n v="2021"/>
    <s v="82.0"/>
    <s v="None"/>
    <x v="1"/>
  </r>
  <r>
    <n v="7"/>
    <s v="Scope 2 Energy indirect total GHGs emissions"/>
    <x v="77"/>
    <x v="32"/>
    <n v="2022"/>
    <s v="67.0"/>
    <s v="None"/>
    <x v="1"/>
  </r>
  <r>
    <n v="8"/>
    <s v="Scope 3 Upstream Energy indirect total GHGs emissions"/>
    <x v="77"/>
    <x v="32"/>
    <n v="2022"/>
    <s v="43882.0"/>
    <s v="18803.0"/>
    <x v="1"/>
  </r>
  <r>
    <n v="8"/>
    <s v="Scope 3 Upstream Energy indirect total GHGs emissions"/>
    <x v="77"/>
    <x v="32"/>
    <n v="2021"/>
    <s v="36841.0"/>
    <s v="13473.0"/>
    <x v="1"/>
  </r>
  <r>
    <n v="9"/>
    <s v="Scope 2 Market Energy indirect total GHGs emissions"/>
    <x v="77"/>
    <x v="32"/>
    <n v="2022"/>
    <s v="441.0"/>
    <s v="3482.0"/>
    <x v="1"/>
  </r>
  <r>
    <n v="9"/>
    <s v="Scope 2 Market Energy indirect total GHGs emissions"/>
    <x v="77"/>
    <x v="32"/>
    <n v="2021"/>
    <s v="127.0"/>
    <s v="3857.0"/>
    <x v="1"/>
  </r>
  <r>
    <n v="9"/>
    <s v="Scope 2 Market Energy indirect total GHGs emissions"/>
    <x v="77"/>
    <x v="32"/>
    <n v="2020"/>
    <s v="199.0"/>
    <s v="None"/>
    <x v="1"/>
  </r>
  <r>
    <n v="9"/>
    <s v="Scope 2 Market Energy indirect total GHGs emissions"/>
    <x v="77"/>
    <x v="32"/>
    <n v="2019"/>
    <s v="379.0"/>
    <s v="None"/>
    <x v="1"/>
  </r>
  <r>
    <n v="9"/>
    <s v="Scope 2 Market Energy indirect total GHGs emissions"/>
    <x v="77"/>
    <x v="32"/>
    <n v="2018"/>
    <s v="533.0"/>
    <s v="None"/>
    <x v="1"/>
  </r>
  <r>
    <n v="10"/>
    <s v="Scope 2 Location Energy indirect total GHGs emissions"/>
    <x v="77"/>
    <x v="32"/>
    <n v="2022"/>
    <s v="6.0"/>
    <s v="None"/>
    <x v="1"/>
  </r>
  <r>
    <n v="9"/>
    <s v="Scope 2 Market Energy indirect total GHGs emissions"/>
    <x v="78"/>
    <x v="33"/>
    <n v="2019"/>
    <s v="9730.0"/>
    <s v="None"/>
    <x v="1"/>
  </r>
  <r>
    <n v="9"/>
    <s v="Scope 2 Market Energy indirect total GHGs emissions"/>
    <x v="78"/>
    <x v="33"/>
    <n v="2018"/>
    <s v="9597.0"/>
    <s v="None"/>
    <x v="1"/>
  </r>
  <r>
    <n v="9"/>
    <s v="Scope 2 Market Energy indirect total GHGs emissions"/>
    <x v="79"/>
    <x v="33"/>
    <n v="2019"/>
    <s v="7203.0"/>
    <s v="None"/>
    <x v="1"/>
  </r>
  <r>
    <n v="9"/>
    <s v="Scope 2 Market Energy indirect total GHGs emissions"/>
    <x v="79"/>
    <x v="33"/>
    <n v="2020"/>
    <s v="8693.0"/>
    <s v="None"/>
    <x v="1"/>
  </r>
  <r>
    <n v="9"/>
    <s v="Scope 2 Market Energy indirect total GHGs emissions"/>
    <x v="79"/>
    <x v="33"/>
    <n v="2018"/>
    <s v="9730.0"/>
    <s v="None"/>
    <x v="1"/>
  </r>
  <r>
    <n v="9"/>
    <s v="Scope 2 Market Energy indirect total GHGs emissions"/>
    <x v="80"/>
    <x v="33"/>
    <n v="2021"/>
    <s v="25107.0"/>
    <s v="None"/>
    <x v="1"/>
  </r>
  <r>
    <n v="9"/>
    <s v="Scope 2 Market Energy indirect total GHGs emissions"/>
    <x v="81"/>
    <x v="33"/>
    <n v="2022"/>
    <s v="82.0"/>
    <s v="None"/>
    <x v="1"/>
  </r>
  <r>
    <n v="9"/>
    <s v="Scope 2 Market Energy indirect total GHGs emissions"/>
    <x v="81"/>
    <x v="33"/>
    <n v="2021"/>
    <s v="203.0"/>
    <s v="None"/>
    <x v="1"/>
  </r>
  <r>
    <n v="6"/>
    <s v="Scope 1 / Direct total GHGs emissions"/>
    <x v="82"/>
    <x v="34"/>
    <n v="2022"/>
    <s v="1350.0"/>
    <s v="1435.0"/>
    <x v="1"/>
  </r>
  <r>
    <n v="6"/>
    <s v="Scope 1 / Direct total GHGs emissions"/>
    <x v="82"/>
    <x v="34"/>
    <n v="2021"/>
    <s v="1703.0"/>
    <s v="1703.0"/>
    <x v="0"/>
  </r>
  <r>
    <n v="6"/>
    <s v="Scope 1 / Direct total GHGs emissions"/>
    <x v="82"/>
    <x v="34"/>
    <n v="2019"/>
    <s v="2128.0"/>
    <s v="2128.0"/>
    <x v="0"/>
  </r>
  <r>
    <n v="7"/>
    <s v="Scope 2 Energy indirect total GHGs emissions"/>
    <x v="82"/>
    <x v="34"/>
    <n v="2022"/>
    <s v="85.0"/>
    <s v="None"/>
    <x v="1"/>
  </r>
  <r>
    <n v="7"/>
    <s v="Scope 2 Energy indirect total GHGs emissions"/>
    <x v="82"/>
    <x v="34"/>
    <n v="2021"/>
    <s v="89.0"/>
    <s v="None"/>
    <x v="1"/>
  </r>
  <r>
    <n v="8"/>
    <s v="Scope 3 Upstream Energy indirect total GHGs emissions"/>
    <x v="82"/>
    <x v="34"/>
    <n v="2022"/>
    <s v="600.6"/>
    <s v="3316.0"/>
    <x v="1"/>
  </r>
  <r>
    <n v="8"/>
    <s v="Scope 3 Upstream Energy indirect total GHGs emissions"/>
    <x v="82"/>
    <x v="34"/>
    <n v="2021"/>
    <s v="607.0"/>
    <s v="368.0"/>
    <x v="1"/>
  </r>
  <r>
    <n v="9"/>
    <s v="Scope 2 Market Energy indirect total GHGs emissions"/>
    <x v="82"/>
    <x v="34"/>
    <n v="2022"/>
    <s v="3.0"/>
    <s v="91.0"/>
    <x v="1"/>
  </r>
  <r>
    <n v="9"/>
    <s v="Scope 2 Market Energy indirect total GHGs emissions"/>
    <x v="82"/>
    <x v="34"/>
    <n v="2021"/>
    <s v="184.0"/>
    <s v="184.0"/>
    <x v="0"/>
  </r>
  <r>
    <n v="9"/>
    <s v="Scope 2 Market Energy indirect total GHGs emissions"/>
    <x v="82"/>
    <x v="34"/>
    <n v="2019"/>
    <s v="1880.0"/>
    <s v="1880.0"/>
    <x v="0"/>
  </r>
  <r>
    <n v="10"/>
    <s v="Scope 2 Location Energy indirect total GHGs emissions"/>
    <x v="82"/>
    <x v="34"/>
    <n v="2022"/>
    <s v="2253.0"/>
    <s v="4079.0"/>
    <x v="1"/>
  </r>
  <r>
    <n v="10"/>
    <s v="Scope 2 Location Energy indirect total GHGs emissions"/>
    <x v="82"/>
    <x v="34"/>
    <n v="2021"/>
    <s v="4228.0"/>
    <s v="4228.0"/>
    <x v="0"/>
  </r>
  <r>
    <n v="10"/>
    <s v="Scope 2 Location Energy indirect total GHGs emissions"/>
    <x v="82"/>
    <x v="34"/>
    <n v="2019"/>
    <s v="5849.0"/>
    <s v="5849.0"/>
    <x v="0"/>
  </r>
  <r>
    <n v="9"/>
    <s v="Scope 2 Market Energy indirect total GHGs emissions"/>
    <x v="83"/>
    <x v="35"/>
    <n v="2019"/>
    <s v="9.295131"/>
    <s v="None"/>
    <x v="1"/>
  </r>
  <r>
    <n v="10"/>
    <s v="Scope 2 Location Energy indirect total GHGs emissions"/>
    <x v="84"/>
    <x v="35"/>
    <n v="2020"/>
    <s v="503.22"/>
    <s v="None"/>
    <x v="1"/>
  </r>
  <r>
    <n v="10"/>
    <s v="Scope 2 Location Energy indirect total GHGs emissions"/>
    <x v="85"/>
    <x v="35"/>
    <n v="2021"/>
    <s v="2.31567641"/>
    <s v="None"/>
    <x v="1"/>
  </r>
  <r>
    <n v="7"/>
    <s v="Scope 2 Energy indirect total GHGs emissions"/>
    <x v="86"/>
    <x v="36"/>
    <n v="2018"/>
    <s v="58927.36"/>
    <s v="None"/>
    <x v="1"/>
  </r>
  <r>
    <n v="7"/>
    <s v="Scope 2 Energy indirect total GHGs emissions"/>
    <x v="87"/>
    <x v="36"/>
    <n v="2019"/>
    <s v="55118.0"/>
    <s v="None"/>
    <x v="1"/>
  </r>
  <r>
    <n v="6"/>
    <s v="Scope 1 / Direct total GHGs emissions"/>
    <x v="88"/>
    <x v="36"/>
    <n v="2019"/>
    <s v="2922.05"/>
    <s v="2922.0"/>
    <x v="1"/>
  </r>
  <r>
    <n v="6"/>
    <s v="Scope 1 / Direct total GHGs emissions"/>
    <x v="88"/>
    <x v="36"/>
    <n v="2020"/>
    <s v="0.29"/>
    <s v="2285.0"/>
    <x v="1"/>
  </r>
  <r>
    <n v="6"/>
    <s v="Scope 1 / Direct total GHGs emissions"/>
    <x v="88"/>
    <x v="36"/>
    <n v="2021"/>
    <s v="0.32"/>
    <s v="2381.0"/>
    <x v="1"/>
  </r>
  <r>
    <n v="8"/>
    <s v="Scope 3 Upstream Energy indirect total GHGs emissions"/>
    <x v="88"/>
    <x v="36"/>
    <n v="2020"/>
    <s v="2019.0"/>
    <s v="43375.0"/>
    <x v="1"/>
  </r>
  <r>
    <n v="8"/>
    <s v="Scope 3 Upstream Energy indirect total GHGs emissions"/>
    <x v="88"/>
    <x v="36"/>
    <n v="2021"/>
    <s v="42393.96"/>
    <s v="30558.0"/>
    <x v="1"/>
  </r>
  <r>
    <n v="8"/>
    <s v="Scope 3 Upstream Energy indirect total GHGs emissions"/>
    <x v="88"/>
    <x v="36"/>
    <n v="2019"/>
    <s v="2.0"/>
    <s v="146.0"/>
    <x v="1"/>
  </r>
  <r>
    <n v="9"/>
    <s v="Scope 2 Market Energy indirect total GHGs emissions"/>
    <x v="88"/>
    <x v="36"/>
    <n v="2019"/>
    <s v="2762.0"/>
    <s v="None"/>
    <x v="1"/>
  </r>
  <r>
    <n v="9"/>
    <s v="Scope 2 Market Energy indirect total GHGs emissions"/>
    <x v="88"/>
    <x v="36"/>
    <n v="2020"/>
    <s v="2068.0"/>
    <s v="20988.7"/>
    <x v="1"/>
  </r>
  <r>
    <n v="9"/>
    <s v="Scope 2 Market Energy indirect total GHGs emissions"/>
    <x v="88"/>
    <x v="36"/>
    <n v="2021"/>
    <s v="2682.0"/>
    <s v="19160.61"/>
    <x v="1"/>
  </r>
  <r>
    <n v="6"/>
    <s v="Scope 1 / Direct total GHGs emissions"/>
    <x v="89"/>
    <x v="36"/>
    <n v="2016"/>
    <s v="195.0"/>
    <s v="None"/>
    <x v="1"/>
  </r>
  <r>
    <n v="7"/>
    <s v="Scope 2 Energy indirect total GHGs emissions"/>
    <x v="89"/>
    <x v="36"/>
    <n v="2022"/>
    <s v="197.0"/>
    <s v="None"/>
    <x v="1"/>
  </r>
  <r>
    <n v="8"/>
    <s v="Scope 3 Upstream Energy indirect total GHGs emissions"/>
    <x v="89"/>
    <x v="36"/>
    <n v="2022"/>
    <s v="332577.0"/>
    <s v="43690.0"/>
    <x v="1"/>
  </r>
  <r>
    <n v="9"/>
    <s v="Scope 2 Market Energy indirect total GHGs emissions"/>
    <x v="89"/>
    <x v="36"/>
    <n v="2020"/>
    <s v="-99.0"/>
    <s v="23419.0"/>
    <x v="1"/>
  </r>
  <r>
    <n v="10"/>
    <s v="Scope 2 Location Energy indirect total GHGs emissions"/>
    <x v="89"/>
    <x v="36"/>
    <n v="2020"/>
    <s v="0"/>
    <s v="20989.0"/>
    <x v="1"/>
  </r>
  <r>
    <n v="10"/>
    <s v="Scope 2 Location Energy indirect total GHGs emissions"/>
    <x v="89"/>
    <x v="36"/>
    <n v="2021"/>
    <s v="0"/>
    <s v="19161.0"/>
    <x v="1"/>
  </r>
  <r>
    <n v="10"/>
    <s v="Scope 2 Location Energy indirect total GHGs emissions"/>
    <x v="89"/>
    <x v="36"/>
    <n v="2022"/>
    <s v="0"/>
    <s v="15143.0"/>
    <x v="1"/>
  </r>
  <r>
    <n v="7"/>
    <s v="Scope 2 Energy indirect total GHGs emissions"/>
    <x v="90"/>
    <x v="37"/>
    <n v="2018"/>
    <s v="1.6"/>
    <s v="None"/>
    <x v="1"/>
  </r>
  <r>
    <n v="7"/>
    <s v="Scope 2 Energy indirect total GHGs emissions"/>
    <x v="90"/>
    <x v="37"/>
    <n v="2017"/>
    <s v="1.7"/>
    <s v="None"/>
    <x v="1"/>
  </r>
  <r>
    <n v="7"/>
    <s v="Scope 2 Energy indirect total GHGs emissions"/>
    <x v="90"/>
    <x v="37"/>
    <n v="2016"/>
    <s v="1.9"/>
    <s v="None"/>
    <x v="1"/>
  </r>
  <r>
    <n v="9"/>
    <s v="Scope 2 Market Energy indirect total GHGs emissions"/>
    <x v="90"/>
    <x v="37"/>
    <n v="2018"/>
    <s v="94.0"/>
    <s v="None"/>
    <x v="1"/>
  </r>
  <r>
    <n v="7"/>
    <s v="Scope 2 Energy indirect total GHGs emissions"/>
    <x v="91"/>
    <x v="37"/>
    <n v="2019"/>
    <s v="1.4"/>
    <s v="None"/>
    <x v="1"/>
  </r>
  <r>
    <n v="7"/>
    <s v="Scope 2 Energy indirect total GHGs emissions"/>
    <x v="91"/>
    <x v="37"/>
    <n v="2018"/>
    <s v="1.6"/>
    <s v="None"/>
    <x v="1"/>
  </r>
  <r>
    <n v="7"/>
    <s v="Scope 2 Energy indirect total GHGs emissions"/>
    <x v="91"/>
    <x v="37"/>
    <n v="2017"/>
    <s v="1.7"/>
    <s v="None"/>
    <x v="1"/>
  </r>
  <r>
    <n v="9"/>
    <s v="Scope 2 Market Energy indirect total GHGs emissions"/>
    <x v="91"/>
    <x v="37"/>
    <n v="2019"/>
    <s v="148.0"/>
    <s v="None"/>
    <x v="1"/>
  </r>
  <r>
    <n v="9"/>
    <s v="Scope 2 Market Energy indirect total GHGs emissions"/>
    <x v="91"/>
    <x v="37"/>
    <n v="2018"/>
    <s v="94.0"/>
    <s v="None"/>
    <x v="1"/>
  </r>
  <r>
    <n v="6"/>
    <s v="Scope 1 / Direct total GHGs emissions"/>
    <x v="92"/>
    <x v="37"/>
    <n v="2019"/>
    <s v="68.0"/>
    <s v="None"/>
    <x v="1"/>
  </r>
  <r>
    <n v="7"/>
    <s v="Scope 2 Energy indirect total GHGs emissions"/>
    <x v="92"/>
    <x v="37"/>
    <n v="2020"/>
    <s v="0.9"/>
    <s v="None"/>
    <x v="1"/>
  </r>
  <r>
    <n v="7"/>
    <s v="Scope 2 Energy indirect total GHGs emissions"/>
    <x v="92"/>
    <x v="37"/>
    <n v="2019"/>
    <s v="1.5"/>
    <s v="None"/>
    <x v="1"/>
  </r>
  <r>
    <n v="7"/>
    <s v="Scope 2 Energy indirect total GHGs emissions"/>
    <x v="92"/>
    <x v="37"/>
    <n v="2018"/>
    <s v="1.7"/>
    <s v="None"/>
    <x v="1"/>
  </r>
  <r>
    <n v="9"/>
    <s v="Scope 2 Market Energy indirect total GHGs emissions"/>
    <x v="92"/>
    <x v="37"/>
    <n v="2020"/>
    <s v="74.0"/>
    <s v="None"/>
    <x v="1"/>
  </r>
  <r>
    <n v="6"/>
    <s v="Scope 1 / Direct total GHGs emissions"/>
    <x v="93"/>
    <x v="37"/>
    <n v="2021"/>
    <s v="91.0"/>
    <s v="None"/>
    <x v="1"/>
  </r>
  <r>
    <n v="6"/>
    <s v="Scope 1 / Direct total GHGs emissions"/>
    <x v="93"/>
    <x v="37"/>
    <n v="2023"/>
    <s v="0.42"/>
    <s v="None"/>
    <x v="1"/>
  </r>
  <r>
    <n v="7"/>
    <s v="Scope 2 Energy indirect total GHGs emissions"/>
    <x v="93"/>
    <x v="37"/>
    <n v="2021"/>
    <s v="0.5"/>
    <s v="None"/>
    <x v="1"/>
  </r>
  <r>
    <n v="7"/>
    <s v="Scope 2 Energy indirect total GHGs emissions"/>
    <x v="93"/>
    <x v="37"/>
    <n v="2020"/>
    <s v="0.6"/>
    <s v="None"/>
    <x v="1"/>
  </r>
  <r>
    <n v="7"/>
    <s v="Scope 2 Energy indirect total GHGs emissions"/>
    <x v="93"/>
    <x v="37"/>
    <n v="2019"/>
    <s v="1.3"/>
    <s v="None"/>
    <x v="1"/>
  </r>
  <r>
    <n v="9"/>
    <s v="Scope 2 Market Energy indirect total GHGs emissions"/>
    <x v="93"/>
    <x v="37"/>
    <n v="2021"/>
    <s v="-1265.0"/>
    <s v="None"/>
    <x v="1"/>
  </r>
  <r>
    <n v="9"/>
    <s v="Scope 2 Market Energy indirect total GHGs emissions"/>
    <x v="93"/>
    <x v="37"/>
    <n v="2020"/>
    <s v="-1717.0"/>
    <s v="None"/>
    <x v="1"/>
  </r>
  <r>
    <n v="10"/>
    <s v="Scope 2 Location Energy indirect total GHGs emissions"/>
    <x v="93"/>
    <x v="37"/>
    <n v="2021"/>
    <s v="996.0"/>
    <s v="None"/>
    <x v="1"/>
  </r>
  <r>
    <n v="10"/>
    <s v="Scope 2 Location Energy indirect total GHGs emissions"/>
    <x v="93"/>
    <x v="37"/>
    <n v="2020"/>
    <s v="890.0"/>
    <s v="None"/>
    <x v="1"/>
  </r>
  <r>
    <n v="6"/>
    <s v="Scope 1 / Direct total GHGs emissions"/>
    <x v="94"/>
    <x v="37"/>
    <n v="2022"/>
    <s v="0.6"/>
    <s v="4.0"/>
    <x v="1"/>
  </r>
  <r>
    <n v="6"/>
    <s v="Scope 1 / Direct total GHGs emissions"/>
    <x v="94"/>
    <x v="37"/>
    <n v="2021"/>
    <s v="0.6"/>
    <s v="4.0"/>
    <x v="1"/>
  </r>
  <r>
    <n v="6"/>
    <s v="Scope 1 / Direct total GHGs emissions"/>
    <x v="94"/>
    <x v="37"/>
    <n v="2020"/>
    <s v="0.7"/>
    <s v="5.0"/>
    <x v="1"/>
  </r>
  <r>
    <n v="7"/>
    <s v="Scope 2 Energy indirect total GHGs emissions"/>
    <x v="94"/>
    <x v="37"/>
    <n v="2022"/>
    <s v="229297.0"/>
    <s v="None"/>
    <x v="1"/>
  </r>
  <r>
    <n v="8"/>
    <s v="Scope 3 Upstream Energy indirect total GHGs emissions"/>
    <x v="94"/>
    <x v="37"/>
    <n v="2022"/>
    <s v="2.0"/>
    <s v="2.0"/>
    <x v="0"/>
  </r>
  <r>
    <n v="8"/>
    <s v="Scope 3 Upstream Energy indirect total GHGs emissions"/>
    <x v="94"/>
    <x v="37"/>
    <n v="2021"/>
    <s v="0.5"/>
    <s v="0.5"/>
    <x v="0"/>
  </r>
  <r>
    <n v="8"/>
    <s v="Scope 3 Upstream Energy indirect total GHGs emissions"/>
    <x v="94"/>
    <x v="37"/>
    <n v="2020"/>
    <s v="1.0"/>
    <s v="1.0"/>
    <x v="0"/>
  </r>
  <r>
    <n v="9"/>
    <s v="Scope 2 Market Energy indirect total GHGs emissions"/>
    <x v="94"/>
    <x v="37"/>
    <n v="2022"/>
    <s v="3.0"/>
    <s v="3.0"/>
    <x v="0"/>
  </r>
  <r>
    <n v="9"/>
    <s v="Scope 2 Market Energy indirect total GHGs emissions"/>
    <x v="94"/>
    <x v="37"/>
    <n v="2021"/>
    <s v="5.0"/>
    <s v="5.0"/>
    <x v="0"/>
  </r>
  <r>
    <n v="9"/>
    <s v="Scope 2 Market Energy indirect total GHGs emissions"/>
    <x v="94"/>
    <x v="37"/>
    <n v="2020"/>
    <s v="5.0"/>
    <s v="5.0"/>
    <x v="0"/>
  </r>
  <r>
    <n v="10"/>
    <s v="Scope 2 Location Energy indirect total GHGs emissions"/>
    <x v="94"/>
    <x v="37"/>
    <n v="2022"/>
    <s v="7.0"/>
    <s v="7.0"/>
    <x v="0"/>
  </r>
  <r>
    <n v="10"/>
    <s v="Scope 2 Location Energy indirect total GHGs emissions"/>
    <x v="94"/>
    <x v="37"/>
    <n v="2021"/>
    <s v="9.0"/>
    <s v="9.0"/>
    <x v="0"/>
  </r>
  <r>
    <n v="10"/>
    <s v="Scope 2 Location Energy indirect total GHGs emissions"/>
    <x v="94"/>
    <x v="37"/>
    <n v="2020"/>
    <s v="11.0"/>
    <s v="11.0"/>
    <x v="0"/>
  </r>
  <r>
    <n v="6"/>
    <s v="Scope 1 / Direct total GHGs emissions"/>
    <x v="95"/>
    <x v="38"/>
    <n v="2016"/>
    <s v="78.0"/>
    <s v="None"/>
    <x v="1"/>
  </r>
  <r>
    <n v="7"/>
    <s v="Scope 2 Energy indirect total GHGs emissions"/>
    <x v="95"/>
    <x v="38"/>
    <n v="2018"/>
    <s v="0.0"/>
    <s v="None"/>
    <x v="1"/>
  </r>
  <r>
    <n v="8"/>
    <s v="Scope 3 Upstream Energy indirect total GHGs emissions"/>
    <x v="95"/>
    <x v="38"/>
    <n v="2018"/>
    <s v="1890.0"/>
    <s v="None"/>
    <x v="1"/>
  </r>
  <r>
    <n v="6"/>
    <s v="Scope 1 / Direct total GHGs emissions"/>
    <x v="96"/>
    <x v="38"/>
    <n v="2016"/>
    <s v="1738.0"/>
    <s v="None"/>
    <x v="1"/>
  </r>
  <r>
    <n v="7"/>
    <s v="Scope 2 Energy indirect total GHGs emissions"/>
    <x v="96"/>
    <x v="38"/>
    <n v="2019"/>
    <s v="0.0"/>
    <s v="None"/>
    <x v="1"/>
  </r>
  <r>
    <n v="7"/>
    <s v="Scope 2 Energy indirect total GHGs emissions"/>
    <x v="96"/>
    <x v="38"/>
    <n v="2018"/>
    <s v="0.0"/>
    <s v="None"/>
    <x v="1"/>
  </r>
  <r>
    <n v="8"/>
    <s v="Scope 3 Upstream Energy indirect total GHGs emissions"/>
    <x v="96"/>
    <x v="38"/>
    <n v="2019"/>
    <s v="2599.0"/>
    <s v="None"/>
    <x v="1"/>
  </r>
  <r>
    <n v="8"/>
    <s v="Scope 3 Upstream Energy indirect total GHGs emissions"/>
    <x v="96"/>
    <x v="38"/>
    <n v="2018"/>
    <s v="16.0"/>
    <s v="None"/>
    <x v="1"/>
  </r>
  <r>
    <n v="9"/>
    <s v="Scope 2 Market Energy indirect total GHGs emissions"/>
    <x v="96"/>
    <x v="38"/>
    <n v="2019"/>
    <s v="4.6"/>
    <s v="None"/>
    <x v="1"/>
  </r>
  <r>
    <n v="9"/>
    <s v="Scope 2 Market Energy indirect total GHGs emissions"/>
    <x v="96"/>
    <x v="38"/>
    <n v="2018"/>
    <s v="1.0"/>
    <s v="None"/>
    <x v="1"/>
  </r>
  <r>
    <n v="6"/>
    <s v="Scope 1 / Direct total GHGs emissions"/>
    <x v="97"/>
    <x v="38"/>
    <n v="2016"/>
    <s v="1736.0"/>
    <s v="None"/>
    <x v="1"/>
  </r>
  <r>
    <n v="7"/>
    <s v="Scope 2 Energy indirect total GHGs emissions"/>
    <x v="97"/>
    <x v="38"/>
    <n v="2020"/>
    <s v="3904.0"/>
    <s v="None"/>
    <x v="1"/>
  </r>
  <r>
    <n v="7"/>
    <s v="Scope 2 Energy indirect total GHGs emissions"/>
    <x v="97"/>
    <x v="38"/>
    <n v="2018"/>
    <s v="5509.0"/>
    <s v="None"/>
    <x v="1"/>
  </r>
  <r>
    <n v="7"/>
    <s v="Scope 2 Energy indirect total GHGs emissions"/>
    <x v="97"/>
    <x v="38"/>
    <n v="2019"/>
    <s v="882.0"/>
    <s v="None"/>
    <x v="1"/>
  </r>
  <r>
    <n v="8"/>
    <s v="Scope 3 Upstream Energy indirect total GHGs emissions"/>
    <x v="97"/>
    <x v="38"/>
    <n v="2020"/>
    <s v="1892.0"/>
    <s v="None"/>
    <x v="1"/>
  </r>
  <r>
    <n v="8"/>
    <s v="Scope 3 Upstream Energy indirect total GHGs emissions"/>
    <x v="97"/>
    <x v="38"/>
    <n v="2019"/>
    <s v="499410.0"/>
    <s v="None"/>
    <x v="1"/>
  </r>
  <r>
    <n v="8"/>
    <s v="Scope 3 Upstream Energy indirect total GHGs emissions"/>
    <x v="97"/>
    <x v="38"/>
    <n v="2018"/>
    <s v="11.0"/>
    <s v="None"/>
    <x v="1"/>
  </r>
  <r>
    <n v="6"/>
    <s v="Scope 1 / Direct total GHGs emissions"/>
    <x v="98"/>
    <x v="38"/>
    <n v="2016"/>
    <s v="78.0"/>
    <s v="None"/>
    <x v="1"/>
  </r>
  <r>
    <n v="7"/>
    <s v="Scope 2 Energy indirect total GHGs emissions"/>
    <x v="99"/>
    <x v="39"/>
    <n v="2014"/>
    <s v="10491.0"/>
    <s v="None"/>
    <x v="1"/>
  </r>
  <r>
    <n v="7"/>
    <s v="Scope 2 Energy indirect total GHGs emissions"/>
    <x v="99"/>
    <x v="39"/>
    <n v="2015"/>
    <s v="10743.0"/>
    <s v="None"/>
    <x v="1"/>
  </r>
  <r>
    <n v="7"/>
    <s v="Scope 2 Energy indirect total GHGs emissions"/>
    <x v="99"/>
    <x v="39"/>
    <n v="2016"/>
    <s v="13781.0"/>
    <s v="None"/>
    <x v="1"/>
  </r>
  <r>
    <n v="7"/>
    <s v="Scope 2 Energy indirect total GHGs emissions"/>
    <x v="99"/>
    <x v="39"/>
    <n v="2017"/>
    <s v="15381.0"/>
    <s v="None"/>
    <x v="1"/>
  </r>
  <r>
    <n v="7"/>
    <s v="Scope 2 Energy indirect total GHGs emissions"/>
    <x v="99"/>
    <x v="39"/>
    <n v="2018"/>
    <s v="18000.0"/>
    <s v="None"/>
    <x v="1"/>
  </r>
  <r>
    <n v="9"/>
    <s v="Scope 2 Market Energy indirect total GHGs emissions"/>
    <x v="99"/>
    <x v="39"/>
    <n v="2018"/>
    <s v="14.2"/>
    <s v="None"/>
    <x v="1"/>
  </r>
  <r>
    <n v="9"/>
    <s v="Scope 2 Market Energy indirect total GHGs emissions"/>
    <x v="99"/>
    <x v="39"/>
    <n v="2011"/>
    <s v="822.0"/>
    <s v="None"/>
    <x v="1"/>
  </r>
  <r>
    <n v="6"/>
    <s v="Scope 1 / Direct total GHGs emissions"/>
    <x v="100"/>
    <x v="39"/>
    <n v="2015"/>
    <s v="5458.0"/>
    <s v="5458.0"/>
    <x v="0"/>
  </r>
  <r>
    <n v="6"/>
    <s v="Scope 1 / Direct total GHGs emissions"/>
    <x v="100"/>
    <x v="39"/>
    <n v="2016"/>
    <s v="5272.0"/>
    <s v="5272.0"/>
    <x v="0"/>
  </r>
  <r>
    <n v="6"/>
    <s v="Scope 1 / Direct total GHGs emissions"/>
    <x v="100"/>
    <x v="39"/>
    <n v="2017"/>
    <s v="6781.0"/>
    <s v="6781.0"/>
    <x v="0"/>
  </r>
  <r>
    <n v="9"/>
    <s v="Scope 2 Market Energy indirect total GHGs emissions"/>
    <x v="100"/>
    <x v="39"/>
    <n v="2099"/>
    <s v="49.0"/>
    <s v="None"/>
    <x v="1"/>
  </r>
  <r>
    <n v="7"/>
    <s v="Scope 2 Energy indirect total GHGs emissions"/>
    <x v="101"/>
    <x v="39"/>
    <n v="2020"/>
    <s v="8.0"/>
    <s v="None"/>
    <x v="1"/>
  </r>
  <r>
    <n v="8"/>
    <s v="Scope 3 Upstream Energy indirect total GHGs emissions"/>
    <x v="101"/>
    <x v="39"/>
    <n v="2020"/>
    <s v="8.0"/>
    <s v="None"/>
    <x v="1"/>
  </r>
  <r>
    <n v="9"/>
    <s v="Scope 2 Market Energy indirect total GHGs emissions"/>
    <x v="101"/>
    <x v="39"/>
    <n v="2018"/>
    <s v="12973.0"/>
    <s v="12973.0"/>
    <x v="0"/>
  </r>
  <r>
    <n v="9"/>
    <s v="Scope 2 Market Energy indirect total GHGs emissions"/>
    <x v="101"/>
    <x v="39"/>
    <n v="2019"/>
    <s v="8640.0"/>
    <s v="8640.0"/>
    <x v="0"/>
  </r>
  <r>
    <n v="10"/>
    <s v="Scope 2 Location Energy indirect total GHGs emissions"/>
    <x v="101"/>
    <x v="39"/>
    <n v="2016"/>
    <s v="8509.0"/>
    <s v="8509.0"/>
    <x v="0"/>
  </r>
  <r>
    <n v="10"/>
    <s v="Scope 2 Location Energy indirect total GHGs emissions"/>
    <x v="101"/>
    <x v="39"/>
    <n v="2017"/>
    <s v="8600.0"/>
    <s v="8600.0"/>
    <x v="0"/>
  </r>
  <r>
    <n v="10"/>
    <s v="Scope 2 Location Energy indirect total GHGs emissions"/>
    <x v="101"/>
    <x v="39"/>
    <n v="2018"/>
    <s v="10540.0"/>
    <s v="10540.0"/>
    <x v="0"/>
  </r>
  <r>
    <n v="10"/>
    <s v="Scope 2 Location Energy indirect total GHGs emissions"/>
    <x v="101"/>
    <x v="39"/>
    <n v="2019"/>
    <s v="10786.0"/>
    <s v="10786.0"/>
    <x v="0"/>
  </r>
  <r>
    <n v="6"/>
    <s v="Scope 1 / Direct total GHGs emissions"/>
    <x v="102"/>
    <x v="39"/>
    <n v="2017"/>
    <s v="6781.0"/>
    <s v="6781.0"/>
    <x v="0"/>
  </r>
  <r>
    <n v="6"/>
    <s v="Scope 1 / Direct total GHGs emissions"/>
    <x v="102"/>
    <x v="39"/>
    <n v="2018"/>
    <s v="6714.0"/>
    <s v="6714.0"/>
    <x v="0"/>
  </r>
  <r>
    <n v="6"/>
    <s v="Scope 1 / Direct total GHGs emissions"/>
    <x v="102"/>
    <x v="39"/>
    <n v="2019"/>
    <s v="6779.0"/>
    <s v="6779.0"/>
    <x v="0"/>
  </r>
  <r>
    <n v="7"/>
    <s v="Scope 2 Energy indirect total GHGs emissions"/>
    <x v="102"/>
    <x v="39"/>
    <n v="2021"/>
    <s v="2021.0"/>
    <s v="None"/>
    <x v="1"/>
  </r>
  <r>
    <n v="9"/>
    <s v="Scope 2 Market Energy indirect total GHGs emissions"/>
    <x v="102"/>
    <x v="39"/>
    <n v="2021"/>
    <s v="9.0"/>
    <s v="8369.0"/>
    <x v="1"/>
  </r>
  <r>
    <n v="6"/>
    <s v="Scope 1 / Direct total GHGs emissions"/>
    <x v="103"/>
    <x v="39"/>
    <n v="2018"/>
    <s v="6714.0"/>
    <s v="6714.0"/>
    <x v="0"/>
  </r>
  <r>
    <n v="6"/>
    <s v="Scope 1 / Direct total GHGs emissions"/>
    <x v="103"/>
    <x v="39"/>
    <n v="2019"/>
    <s v="6779.0"/>
    <s v="6779.0"/>
    <x v="0"/>
  </r>
  <r>
    <n v="6"/>
    <s v="Scope 1 / Direct total GHGs emissions"/>
    <x v="103"/>
    <x v="39"/>
    <n v="2021"/>
    <s v="6548.0"/>
    <s v="6548.0"/>
    <x v="0"/>
  </r>
  <r>
    <n v="6"/>
    <s v="Scope 1 / Direct total GHGs emissions"/>
    <x v="103"/>
    <x v="39"/>
    <n v="2022"/>
    <s v="667.0"/>
    <s v="667.0"/>
    <x v="0"/>
  </r>
  <r>
    <n v="9"/>
    <s v="Scope 2 Market Energy indirect total GHGs emissions"/>
    <x v="103"/>
    <x v="39"/>
    <n v="2018"/>
    <s v="19678.0"/>
    <s v="12973.0"/>
    <x v="1"/>
  </r>
  <r>
    <n v="9"/>
    <s v="Scope 2 Market Energy indirect total GHGs emissions"/>
    <x v="103"/>
    <x v="39"/>
    <n v="2019"/>
    <s v="15419.0"/>
    <s v="864.0"/>
    <x v="1"/>
  </r>
  <r>
    <n v="9"/>
    <s v="Scope 2 Market Energy indirect total GHGs emissions"/>
    <x v="103"/>
    <x v="39"/>
    <n v="2021"/>
    <s v="14917.0"/>
    <s v="8369.0"/>
    <x v="1"/>
  </r>
  <r>
    <n v="9"/>
    <s v="Scope 2 Market Energy indirect total GHGs emissions"/>
    <x v="103"/>
    <x v="39"/>
    <n v="2022"/>
    <s v="7675.0"/>
    <s v="1005.0"/>
    <x v="1"/>
  </r>
  <r>
    <n v="10"/>
    <s v="Scope 2 Location Energy indirect total GHGs emissions"/>
    <x v="103"/>
    <x v="39"/>
    <n v="2019"/>
    <s v="153.0"/>
    <s v="10786.0"/>
    <x v="1"/>
  </r>
  <r>
    <n v="10"/>
    <s v="Scope 2 Location Energy indirect total GHGs emissions"/>
    <x v="103"/>
    <x v="39"/>
    <n v="2021"/>
    <s v="152.0"/>
    <s v="9904.0"/>
    <x v="1"/>
  </r>
  <r>
    <n v="10"/>
    <s v="Scope 2 Location Energy indirect total GHGs emissions"/>
    <x v="103"/>
    <x v="39"/>
    <n v="2022"/>
    <s v="75.0"/>
    <s v="11496.0"/>
    <x v="1"/>
  </r>
  <r>
    <n v="10"/>
    <s v="Scope 2 Location Energy indirect total GHGs emissions"/>
    <x v="104"/>
    <x v="40"/>
    <n v="2018"/>
    <s v="0.0"/>
    <s v="None"/>
    <x v="1"/>
  </r>
  <r>
    <n v="10"/>
    <s v="Scope 2 Location Energy indirect total GHGs emissions"/>
    <x v="105"/>
    <x v="40"/>
    <n v="2019"/>
    <s v="0.0"/>
    <s v="None"/>
    <x v="1"/>
  </r>
  <r>
    <n v="9"/>
    <s v="Scope 2 Market Energy indirect total GHGs emissions"/>
    <x v="106"/>
    <x v="40"/>
    <n v="2025"/>
    <s v="26.0"/>
    <s v="None"/>
    <x v="1"/>
  </r>
  <r>
    <n v="6"/>
    <s v="Scope 1 / Direct total GHGs emissions"/>
    <x v="107"/>
    <x v="41"/>
    <n v="2018"/>
    <s v="5944.0"/>
    <s v="5944.0"/>
    <x v="0"/>
  </r>
  <r>
    <n v="6"/>
    <s v="Scope 1 / Direct total GHGs emissions"/>
    <x v="107"/>
    <x v="41"/>
    <n v="2017"/>
    <s v="6270.0"/>
    <s v="6270.0"/>
    <x v="0"/>
  </r>
  <r>
    <n v="7"/>
    <s v="Scope 2 Energy indirect total GHGs emissions"/>
    <x v="107"/>
    <x v="41"/>
    <n v="2018"/>
    <s v="127.0"/>
    <s v="None"/>
    <x v="1"/>
  </r>
  <r>
    <n v="8"/>
    <s v="Scope 3 Upstream Energy indirect total GHGs emissions"/>
    <x v="107"/>
    <x v="41"/>
    <n v="2018"/>
    <s v="21406.0"/>
    <s v="21406.0"/>
    <x v="0"/>
  </r>
  <r>
    <n v="8"/>
    <s v="Scope 3 Upstream Energy indirect total GHGs emissions"/>
    <x v="107"/>
    <x v="41"/>
    <n v="2017"/>
    <s v="21226.0"/>
    <s v="21226.0"/>
    <x v="0"/>
  </r>
  <r>
    <n v="9"/>
    <s v="Scope 2 Market Energy indirect total GHGs emissions"/>
    <x v="107"/>
    <x v="41"/>
    <n v="2018"/>
    <s v="27795.0"/>
    <s v="27795.0"/>
    <x v="0"/>
  </r>
  <r>
    <n v="9"/>
    <s v="Scope 2 Market Energy indirect total GHGs emissions"/>
    <x v="107"/>
    <x v="41"/>
    <n v="2017"/>
    <s v="26203.0"/>
    <s v="26203.0"/>
    <x v="0"/>
  </r>
  <r>
    <n v="10"/>
    <s v="Scope 2 Location Energy indirect total GHGs emissions"/>
    <x v="107"/>
    <x v="41"/>
    <n v="2018"/>
    <s v="26283.0"/>
    <s v="26283.0"/>
    <x v="0"/>
  </r>
  <r>
    <n v="10"/>
    <s v="Scope 2 Location Energy indirect total GHGs emissions"/>
    <x v="107"/>
    <x v="41"/>
    <n v="2017"/>
    <s v="26442.0"/>
    <s v="26442.0"/>
    <x v="0"/>
  </r>
  <r>
    <n v="6"/>
    <s v="Scope 1 / Direct total GHGs emissions"/>
    <x v="108"/>
    <x v="41"/>
    <n v="2016"/>
    <s v="121124129.0"/>
    <s v="None"/>
    <x v="1"/>
  </r>
  <r>
    <n v="7"/>
    <s v="Scope 2 Energy indirect total GHGs emissions"/>
    <x v="108"/>
    <x v="41"/>
    <n v="2019"/>
    <s v="38976.0"/>
    <s v="None"/>
    <x v="1"/>
  </r>
  <r>
    <n v="9"/>
    <s v="Scope 2 Market Energy indirect total GHGs emissions"/>
    <x v="108"/>
    <x v="41"/>
    <n v="2019"/>
    <s v="53706.0"/>
    <s v="49708.0"/>
    <x v="1"/>
  </r>
  <r>
    <n v="6"/>
    <s v="Scope 1 / Direct total GHGs emissions"/>
    <x v="109"/>
    <x v="41"/>
    <n v="2020"/>
    <s v="134638.0"/>
    <s v="6221.0"/>
    <x v="1"/>
  </r>
  <r>
    <n v="7"/>
    <s v="Scope 2 Energy indirect total GHGs emissions"/>
    <x v="109"/>
    <x v="41"/>
    <n v="2020"/>
    <s v="60281.0"/>
    <s v="None"/>
    <x v="1"/>
  </r>
  <r>
    <n v="9"/>
    <s v="Scope 2 Market Energy indirect total GHGs emissions"/>
    <x v="109"/>
    <x v="41"/>
    <n v="2020"/>
    <s v="297.0"/>
    <s v="50764.0"/>
    <x v="1"/>
  </r>
  <r>
    <n v="6"/>
    <s v="Scope 1 / Direct total GHGs emissions"/>
    <x v="110"/>
    <x v="41"/>
    <n v="2021"/>
    <s v="4827.0"/>
    <s v="4827.0"/>
    <x v="0"/>
  </r>
  <r>
    <n v="6"/>
    <s v="Scope 1 / Direct total GHGs emissions"/>
    <x v="110"/>
    <x v="41"/>
    <n v="2020"/>
    <s v="6444.0"/>
    <s v="6444.0"/>
    <x v="0"/>
  </r>
  <r>
    <n v="7"/>
    <s v="Scope 2 Energy indirect total GHGs emissions"/>
    <x v="110"/>
    <x v="41"/>
    <n v="2021"/>
    <s v="14584.5"/>
    <s v="None"/>
    <x v="1"/>
  </r>
  <r>
    <n v="7"/>
    <s v="Scope 2 Energy indirect total GHGs emissions"/>
    <x v="110"/>
    <x v="41"/>
    <n v="2020"/>
    <s v="20264.0"/>
    <s v="None"/>
    <x v="1"/>
  </r>
  <r>
    <n v="8"/>
    <s v="Scope 3 Upstream Energy indirect total GHGs emissions"/>
    <x v="110"/>
    <x v="41"/>
    <n v="2021"/>
    <s v="30925.0"/>
    <s v="30925.0"/>
    <x v="0"/>
  </r>
  <r>
    <n v="8"/>
    <s v="Scope 3 Upstream Energy indirect total GHGs emissions"/>
    <x v="110"/>
    <x v="41"/>
    <n v="2020"/>
    <s v="34244.0"/>
    <s v="34244.0"/>
    <x v="0"/>
  </r>
  <r>
    <n v="9"/>
    <s v="Scope 2 Market Energy indirect total GHGs emissions"/>
    <x v="110"/>
    <x v="41"/>
    <n v="2021"/>
    <s v="46212.0"/>
    <s v="46212.0"/>
    <x v="0"/>
  </r>
  <r>
    <n v="9"/>
    <s v="Scope 2 Market Energy indirect total GHGs emissions"/>
    <x v="110"/>
    <x v="41"/>
    <n v="2020"/>
    <s v="50782.0"/>
    <s v="50782.0"/>
    <x v="0"/>
  </r>
  <r>
    <n v="10"/>
    <s v="Scope 2 Location Energy indirect total GHGs emissions"/>
    <x v="110"/>
    <x v="41"/>
    <n v="2021"/>
    <s v="41064.0"/>
    <s v="41064.0"/>
    <x v="0"/>
  </r>
  <r>
    <n v="10"/>
    <s v="Scope 2 Location Energy indirect total GHGs emissions"/>
    <x v="110"/>
    <x v="41"/>
    <n v="2020"/>
    <s v="46445.0"/>
    <s v="46445.0"/>
    <x v="0"/>
  </r>
  <r>
    <n v="6"/>
    <s v="Scope 1 / Direct total GHGs emissions"/>
    <x v="111"/>
    <x v="41"/>
    <n v="2022"/>
    <s v="6060.0"/>
    <s v="6060.0"/>
    <x v="0"/>
  </r>
  <r>
    <n v="6"/>
    <s v="Scope 1 / Direct total GHGs emissions"/>
    <x v="111"/>
    <x v="41"/>
    <n v="2021"/>
    <s v="4827.0"/>
    <s v="4827.0"/>
    <x v="0"/>
  </r>
  <r>
    <n v="7"/>
    <s v="Scope 2 Energy indirect total GHGs emissions"/>
    <x v="111"/>
    <x v="41"/>
    <n v="2040"/>
    <s v="2040.0"/>
    <s v="None"/>
    <x v="1"/>
  </r>
  <r>
    <n v="7"/>
    <s v="Scope 2 Energy indirect total GHGs emissions"/>
    <x v="111"/>
    <x v="41"/>
    <n v="2027"/>
    <s v="20302.0"/>
    <s v="None"/>
    <x v="1"/>
  </r>
  <r>
    <n v="7"/>
    <s v="Scope 2 Energy indirect total GHGs emissions"/>
    <x v="111"/>
    <x v="41"/>
    <n v="2022"/>
    <s v="176.69"/>
    <s v="None"/>
    <x v="1"/>
  </r>
  <r>
    <n v="8"/>
    <s v="Scope 3 Upstream Energy indirect total GHGs emissions"/>
    <x v="111"/>
    <x v="41"/>
    <n v="2022"/>
    <s v="29656.0"/>
    <s v="29656.0"/>
    <x v="0"/>
  </r>
  <r>
    <n v="8"/>
    <s v="Scope 3 Upstream Energy indirect total GHGs emissions"/>
    <x v="111"/>
    <x v="41"/>
    <n v="2021"/>
    <s v="30925.0"/>
    <s v="30925.0"/>
    <x v="0"/>
  </r>
  <r>
    <n v="9"/>
    <s v="Scope 2 Market Energy indirect total GHGs emissions"/>
    <x v="111"/>
    <x v="41"/>
    <n v="2022"/>
    <s v="40212.0"/>
    <s v="40212.0"/>
    <x v="0"/>
  </r>
  <r>
    <n v="9"/>
    <s v="Scope 2 Market Energy indirect total GHGs emissions"/>
    <x v="111"/>
    <x v="41"/>
    <n v="2021"/>
    <s v="46626.0"/>
    <s v="46626.0"/>
    <x v="0"/>
  </r>
  <r>
    <n v="10"/>
    <s v="Scope 2 Location Energy indirect total GHGs emissions"/>
    <x v="111"/>
    <x v="41"/>
    <n v="2022"/>
    <s v="35111.0"/>
    <s v="35111.0"/>
    <x v="0"/>
  </r>
  <r>
    <n v="10"/>
    <s v="Scope 2 Location Energy indirect total GHGs emissions"/>
    <x v="111"/>
    <x v="41"/>
    <n v="2021"/>
    <s v="41064.0"/>
    <s v="41064.0"/>
    <x v="0"/>
  </r>
  <r>
    <n v="6"/>
    <s v="Scope 1 / Direct total GHGs emissions"/>
    <x v="112"/>
    <x v="42"/>
    <n v="2021"/>
    <s v="522.0"/>
    <s v="None"/>
    <x v="1"/>
  </r>
  <r>
    <n v="6"/>
    <s v="Scope 1 / Direct total GHGs emissions"/>
    <x v="112"/>
    <x v="42"/>
    <n v="2022"/>
    <s v="625.0"/>
    <s v="None"/>
    <x v="1"/>
  </r>
  <r>
    <n v="7"/>
    <s v="Scope 2 Energy indirect total GHGs emissions"/>
    <x v="112"/>
    <x v="42"/>
    <n v="2022"/>
    <s v="0"/>
    <s v="None"/>
    <x v="1"/>
  </r>
  <r>
    <n v="7"/>
    <s v="Scope 2 Energy indirect total GHGs emissions"/>
    <x v="112"/>
    <x v="42"/>
    <n v="2021"/>
    <s v="0"/>
    <s v="None"/>
    <x v="1"/>
  </r>
  <r>
    <n v="7"/>
    <s v="Scope 2 Energy indirect total GHGs emissions"/>
    <x v="112"/>
    <x v="42"/>
    <n v="2020"/>
    <s v="0"/>
    <s v="None"/>
    <x v="1"/>
  </r>
  <r>
    <n v="8"/>
    <s v="Scope 3 Upstream Energy indirect total GHGs emissions"/>
    <x v="112"/>
    <x v="42"/>
    <n v="2022"/>
    <s v="0.0"/>
    <s v="None"/>
    <x v="1"/>
  </r>
  <r>
    <n v="8"/>
    <s v="Scope 3 Upstream Energy indirect total GHGs emissions"/>
    <x v="112"/>
    <x v="42"/>
    <n v="2021"/>
    <s v="446.6"/>
    <s v="None"/>
    <x v="1"/>
  </r>
  <r>
    <n v="8"/>
    <s v="Scope 3 Upstream Energy indirect total GHGs emissions"/>
    <x v="112"/>
    <x v="42"/>
    <n v="2020"/>
    <s v="433.1"/>
    <s v="None"/>
    <x v="1"/>
  </r>
  <r>
    <n v="9"/>
    <s v="Scope 2 Market Energy indirect total GHGs emissions"/>
    <x v="112"/>
    <x v="42"/>
    <n v="2022"/>
    <s v="72.0"/>
    <s v="None"/>
    <x v="1"/>
  </r>
  <r>
    <n v="9"/>
    <s v="Scope 2 Market Energy indirect total GHGs emissions"/>
    <x v="112"/>
    <x v="42"/>
    <n v="2021"/>
    <s v="63.0"/>
    <s v="None"/>
    <x v="1"/>
  </r>
  <r>
    <n v="9"/>
    <s v="Scope 2 Market Energy indirect total GHGs emissions"/>
    <x v="112"/>
    <x v="42"/>
    <n v="2020"/>
    <s v="41.0"/>
    <s v="None"/>
    <x v="1"/>
  </r>
  <r>
    <n v="10"/>
    <s v="Scope 2 Location Energy indirect total GHGs emissions"/>
    <x v="112"/>
    <x v="42"/>
    <n v="2022"/>
    <s v="0.556"/>
    <s v="None"/>
    <x v="1"/>
  </r>
  <r>
    <n v="9"/>
    <s v="Scope 2 Market Energy indirect total GHGs emissions"/>
    <x v="113"/>
    <x v="43"/>
    <n v="2018"/>
    <s v="223.0"/>
    <s v="None"/>
    <x v="1"/>
  </r>
  <r>
    <n v="9"/>
    <s v="Scope 2 Market Energy indirect total GHGs emissions"/>
    <x v="114"/>
    <x v="43"/>
    <n v="2020"/>
    <s v="20806.0"/>
    <s v="None"/>
    <x v="1"/>
  </r>
  <r>
    <n v="9"/>
    <s v="Scope 2 Market Energy indirect total GHGs emissions"/>
    <x v="115"/>
    <x v="43"/>
    <n v="2021"/>
    <s v="22765.0"/>
    <s v="None"/>
    <x v="1"/>
  </r>
  <r>
    <n v="9"/>
    <s v="Scope 2 Market Energy indirect total GHGs emissions"/>
    <x v="116"/>
    <x v="43"/>
    <n v="2022"/>
    <s v="24529.0"/>
    <s v="None"/>
    <x v="1"/>
  </r>
  <r>
    <n v="6"/>
    <s v="Scope 1 / Direct total GHGs emissions"/>
    <x v="117"/>
    <x v="44"/>
    <n v="2018"/>
    <s v="198.0"/>
    <s v="1017.0"/>
    <x v="1"/>
  </r>
  <r>
    <n v="7"/>
    <s v="Scope 2 Energy indirect total GHGs emissions"/>
    <x v="117"/>
    <x v="44"/>
    <n v="2018"/>
    <s v="6014.0"/>
    <s v="6014.0"/>
    <x v="0"/>
  </r>
  <r>
    <n v="7"/>
    <s v="Scope 2 Energy indirect total GHGs emissions"/>
    <x v="117"/>
    <x v="44"/>
    <n v="2017"/>
    <s v="7771.0"/>
    <s v="7771.0"/>
    <x v="0"/>
  </r>
  <r>
    <n v="7"/>
    <s v="Scope 2 Energy indirect total GHGs emissions"/>
    <x v="117"/>
    <x v="44"/>
    <n v="2016"/>
    <s v="16583.0"/>
    <s v="16583.0"/>
    <x v="0"/>
  </r>
  <r>
    <n v="8"/>
    <s v="Scope 3 Upstream Energy indirect total GHGs emissions"/>
    <x v="117"/>
    <x v="44"/>
    <n v="2018"/>
    <s v="19952.0"/>
    <s v="19952.0"/>
    <x v="0"/>
  </r>
  <r>
    <n v="8"/>
    <s v="Scope 3 Upstream Energy indirect total GHGs emissions"/>
    <x v="117"/>
    <x v="44"/>
    <n v="2017"/>
    <s v="20791.0"/>
    <s v="20791.0"/>
    <x v="0"/>
  </r>
  <r>
    <n v="8"/>
    <s v="Scope 3 Upstream Energy indirect total GHGs emissions"/>
    <x v="117"/>
    <x v="44"/>
    <n v="2016"/>
    <s v="19893.0"/>
    <s v="19893.0"/>
    <x v="0"/>
  </r>
  <r>
    <n v="9"/>
    <s v="Scope 2 Market Energy indirect total GHGs emissions"/>
    <x v="117"/>
    <x v="44"/>
    <n v="2018"/>
    <s v="6014.0"/>
    <s v="None"/>
    <x v="1"/>
  </r>
  <r>
    <n v="9"/>
    <s v="Scope 2 Market Energy indirect total GHGs emissions"/>
    <x v="117"/>
    <x v="44"/>
    <n v="2017"/>
    <s v="7771.0"/>
    <s v="None"/>
    <x v="1"/>
  </r>
  <r>
    <n v="9"/>
    <s v="Scope 2 Market Energy indirect total GHGs emissions"/>
    <x v="117"/>
    <x v="44"/>
    <n v="2016"/>
    <s v="16583.0"/>
    <s v="None"/>
    <x v="1"/>
  </r>
  <r>
    <n v="9"/>
    <s v="Scope 2 Market Energy indirect total GHGs emissions"/>
    <x v="117"/>
    <x v="44"/>
    <n v="2015"/>
    <s v="207.0"/>
    <s v="None"/>
    <x v="1"/>
  </r>
  <r>
    <n v="9"/>
    <s v="Scope 2 Market Energy indirect total GHGs emissions"/>
    <x v="117"/>
    <x v="44"/>
    <n v="2014"/>
    <s v="215.0"/>
    <s v="None"/>
    <x v="1"/>
  </r>
  <r>
    <n v="10"/>
    <s v="Scope 2 Location Energy indirect total GHGs emissions"/>
    <x v="117"/>
    <x v="44"/>
    <n v="2018"/>
    <s v="21588.0"/>
    <s v="None"/>
    <x v="1"/>
  </r>
  <r>
    <n v="10"/>
    <s v="Scope 2 Location Energy indirect total GHGs emissions"/>
    <x v="117"/>
    <x v="44"/>
    <n v="2017"/>
    <s v="23395.0"/>
    <s v="None"/>
    <x v="1"/>
  </r>
  <r>
    <n v="10"/>
    <s v="Scope 2 Location Energy indirect total GHGs emissions"/>
    <x v="117"/>
    <x v="44"/>
    <n v="2016"/>
    <s v="23322.0"/>
    <s v="None"/>
    <x v="1"/>
  </r>
  <r>
    <n v="6"/>
    <s v="Scope 1 / Direct total GHGs emissions"/>
    <x v="118"/>
    <x v="44"/>
    <n v="2016"/>
    <s v="204.0"/>
    <s v="None"/>
    <x v="1"/>
  </r>
  <r>
    <n v="7"/>
    <s v="Scope 2 Energy indirect total GHGs emissions"/>
    <x v="118"/>
    <x v="44"/>
    <n v="2019"/>
    <s v="6067.0"/>
    <s v="6067.0"/>
    <x v="0"/>
  </r>
  <r>
    <n v="7"/>
    <s v="Scope 2 Energy indirect total GHGs emissions"/>
    <x v="118"/>
    <x v="44"/>
    <n v="2018"/>
    <s v="6014.0"/>
    <s v="6014.0"/>
    <x v="0"/>
  </r>
  <r>
    <n v="7"/>
    <s v="Scope 2 Energy indirect total GHGs emissions"/>
    <x v="118"/>
    <x v="44"/>
    <n v="2017"/>
    <s v="7771.0"/>
    <s v="7771.0"/>
    <x v="0"/>
  </r>
  <r>
    <n v="8"/>
    <s v="Scope 3 Upstream Energy indirect total GHGs emissions"/>
    <x v="118"/>
    <x v="44"/>
    <n v="2019"/>
    <s v="17927.0"/>
    <s v="17927.0"/>
    <x v="0"/>
  </r>
  <r>
    <n v="8"/>
    <s v="Scope 3 Upstream Energy indirect total GHGs emissions"/>
    <x v="118"/>
    <x v="44"/>
    <n v="2018"/>
    <s v="19952.0"/>
    <s v="19952.0"/>
    <x v="0"/>
  </r>
  <r>
    <n v="8"/>
    <s v="Scope 3 Upstream Energy indirect total GHGs emissions"/>
    <x v="118"/>
    <x v="44"/>
    <n v="2017"/>
    <s v="20791.0"/>
    <s v="20791.0"/>
    <x v="0"/>
  </r>
  <r>
    <n v="9"/>
    <s v="Scope 2 Market Energy indirect total GHGs emissions"/>
    <x v="118"/>
    <x v="44"/>
    <n v="2019"/>
    <s v="6067.0"/>
    <s v="None"/>
    <x v="1"/>
  </r>
  <r>
    <n v="9"/>
    <s v="Scope 2 Market Energy indirect total GHGs emissions"/>
    <x v="118"/>
    <x v="44"/>
    <n v="2018"/>
    <s v="6014.0"/>
    <s v="None"/>
    <x v="1"/>
  </r>
  <r>
    <n v="9"/>
    <s v="Scope 2 Market Energy indirect total GHGs emissions"/>
    <x v="118"/>
    <x v="44"/>
    <n v="2017"/>
    <s v="7771.0"/>
    <s v="None"/>
    <x v="1"/>
  </r>
  <r>
    <n v="10"/>
    <s v="Scope 2 Location Energy indirect total GHGs emissions"/>
    <x v="118"/>
    <x v="44"/>
    <n v="2019"/>
    <s v="18801.0"/>
    <s v="None"/>
    <x v="1"/>
  </r>
  <r>
    <n v="10"/>
    <s v="Scope 2 Location Energy indirect total GHGs emissions"/>
    <x v="118"/>
    <x v="44"/>
    <n v="2018"/>
    <s v="21588.0"/>
    <s v="None"/>
    <x v="1"/>
  </r>
  <r>
    <n v="10"/>
    <s v="Scope 2 Location Energy indirect total GHGs emissions"/>
    <x v="118"/>
    <x v="44"/>
    <n v="2017"/>
    <s v="23395.0"/>
    <s v="None"/>
    <x v="1"/>
  </r>
  <r>
    <n v="6"/>
    <s v="Scope 1 / Direct total GHGs emissions"/>
    <x v="119"/>
    <x v="44"/>
    <n v="2016"/>
    <s v="220.0"/>
    <s v="None"/>
    <x v="1"/>
  </r>
  <r>
    <n v="7"/>
    <s v="Scope 2 Energy indirect total GHGs emissions"/>
    <x v="119"/>
    <x v="44"/>
    <n v="2020"/>
    <s v="5331.0"/>
    <s v="5331.0"/>
    <x v="0"/>
  </r>
  <r>
    <n v="7"/>
    <s v="Scope 2 Energy indirect total GHGs emissions"/>
    <x v="119"/>
    <x v="44"/>
    <n v="2019"/>
    <s v="6067.0"/>
    <s v="6067.0"/>
    <x v="0"/>
  </r>
  <r>
    <n v="7"/>
    <s v="Scope 2 Energy indirect total GHGs emissions"/>
    <x v="119"/>
    <x v="44"/>
    <n v="2018"/>
    <s v="6014.0"/>
    <s v="6014.0"/>
    <x v="0"/>
  </r>
  <r>
    <n v="8"/>
    <s v="Scope 3 Upstream Energy indirect total GHGs emissions"/>
    <x v="119"/>
    <x v="44"/>
    <n v="2020"/>
    <s v="5683.0"/>
    <s v="5683.0"/>
    <x v="0"/>
  </r>
  <r>
    <n v="8"/>
    <s v="Scope 3 Upstream Energy indirect total GHGs emissions"/>
    <x v="119"/>
    <x v="44"/>
    <n v="2019"/>
    <s v="17927.0"/>
    <s v="17927.0"/>
    <x v="0"/>
  </r>
  <r>
    <n v="8"/>
    <s v="Scope 3 Upstream Energy indirect total GHGs emissions"/>
    <x v="119"/>
    <x v="44"/>
    <n v="2018"/>
    <s v="19952.0"/>
    <s v="19952.0"/>
    <x v="0"/>
  </r>
  <r>
    <n v="9"/>
    <s v="Scope 2 Market Energy indirect total GHGs emissions"/>
    <x v="119"/>
    <x v="44"/>
    <n v="2020"/>
    <s v="91.2"/>
    <s v="None"/>
    <x v="1"/>
  </r>
  <r>
    <n v="9"/>
    <s v="Scope 2 Market Energy indirect total GHGs emissions"/>
    <x v="119"/>
    <x v="44"/>
    <n v="2019"/>
    <s v="54.6"/>
    <s v="None"/>
    <x v="1"/>
  </r>
  <r>
    <n v="9"/>
    <s v="Scope 2 Market Energy indirect total GHGs emissions"/>
    <x v="119"/>
    <x v="44"/>
    <n v="2018"/>
    <s v="29.3"/>
    <s v="None"/>
    <x v="1"/>
  </r>
  <r>
    <n v="10"/>
    <s v="Scope 2 Location Energy indirect total GHGs emissions"/>
    <x v="119"/>
    <x v="44"/>
    <n v="2020"/>
    <s v="16444.0"/>
    <s v="None"/>
    <x v="1"/>
  </r>
  <r>
    <n v="10"/>
    <s v="Scope 2 Location Energy indirect total GHGs emissions"/>
    <x v="119"/>
    <x v="44"/>
    <n v="2019"/>
    <s v="18801.0"/>
    <s v="None"/>
    <x v="1"/>
  </r>
  <r>
    <n v="10"/>
    <s v="Scope 2 Location Energy indirect total GHGs emissions"/>
    <x v="119"/>
    <x v="44"/>
    <n v="2018"/>
    <s v="21588.0"/>
    <s v="None"/>
    <x v="1"/>
  </r>
  <r>
    <n v="6"/>
    <s v="Scope 1 / Direct total GHGs emissions"/>
    <x v="120"/>
    <x v="44"/>
    <n v="2021"/>
    <s v="1.7"/>
    <s v="466.0"/>
    <x v="1"/>
  </r>
  <r>
    <n v="6"/>
    <s v="Scope 1 / Direct total GHGs emissions"/>
    <x v="120"/>
    <x v="44"/>
    <n v="2020"/>
    <s v="2.4"/>
    <s v="632.0"/>
    <x v="1"/>
  </r>
  <r>
    <n v="6"/>
    <s v="Scope 1 / Direct total GHGs emissions"/>
    <x v="120"/>
    <x v="44"/>
    <n v="2019"/>
    <s v="3.5"/>
    <s v="1020.0"/>
    <x v="1"/>
  </r>
  <r>
    <n v="7"/>
    <s v="Scope 2 Energy indirect total GHGs emissions"/>
    <x v="120"/>
    <x v="44"/>
    <n v="2020"/>
    <s v="5331.0"/>
    <s v="5331.0"/>
    <x v="0"/>
  </r>
  <r>
    <n v="7"/>
    <s v="Scope 2 Energy indirect total GHGs emissions"/>
    <x v="120"/>
    <x v="44"/>
    <n v="2019"/>
    <s v="6067.0"/>
    <s v="6067.0"/>
    <x v="0"/>
  </r>
  <r>
    <n v="8"/>
    <s v="Scope 3 Upstream Energy indirect total GHGs emissions"/>
    <x v="120"/>
    <x v="44"/>
    <n v="2021"/>
    <s v="3948.0"/>
    <s v="3948.0"/>
    <x v="0"/>
  </r>
  <r>
    <n v="8"/>
    <s v="Scope 3 Upstream Energy indirect total GHGs emissions"/>
    <x v="120"/>
    <x v="44"/>
    <n v="2020"/>
    <s v="5683.0"/>
    <s v="5683.0"/>
    <x v="0"/>
  </r>
  <r>
    <n v="8"/>
    <s v="Scope 3 Upstream Energy indirect total GHGs emissions"/>
    <x v="120"/>
    <x v="44"/>
    <n v="2019"/>
    <s v="17927.0"/>
    <s v="17927.0"/>
    <x v="0"/>
  </r>
  <r>
    <n v="9"/>
    <s v="Scope 2 Market Energy indirect total GHGs emissions"/>
    <x v="120"/>
    <x v="44"/>
    <n v="2021"/>
    <s v="5331.0"/>
    <s v="None"/>
    <x v="1"/>
  </r>
  <r>
    <n v="9"/>
    <s v="Scope 2 Market Energy indirect total GHGs emissions"/>
    <x v="120"/>
    <x v="44"/>
    <n v="2020"/>
    <s v="161.0"/>
    <s v="None"/>
    <x v="1"/>
  </r>
  <r>
    <n v="9"/>
    <s v="Scope 2 Market Energy indirect total GHGs emissions"/>
    <x v="120"/>
    <x v="44"/>
    <n v="2019"/>
    <s v="156.0"/>
    <s v="None"/>
    <x v="1"/>
  </r>
  <r>
    <n v="9"/>
    <s v="Scope 2 Market Energy indirect total GHGs emissions"/>
    <x v="120"/>
    <x v="44"/>
    <n v="2018"/>
    <s v="221.0"/>
    <s v="None"/>
    <x v="1"/>
  </r>
  <r>
    <n v="9"/>
    <s v="Scope 2 Market Energy indirect total GHGs emissions"/>
    <x v="120"/>
    <x v="44"/>
    <n v="2017"/>
    <s v="224.0"/>
    <s v="None"/>
    <x v="1"/>
  </r>
  <r>
    <n v="10"/>
    <s v="Scope 2 Location Energy indirect total GHGs emissions"/>
    <x v="120"/>
    <x v="44"/>
    <n v="2021"/>
    <s v="16444.0"/>
    <s v="None"/>
    <x v="1"/>
  </r>
  <r>
    <n v="6"/>
    <s v="Scope 1 / Direct total GHGs emissions"/>
    <x v="121"/>
    <x v="44"/>
    <n v="2022"/>
    <s v="622.0"/>
    <s v="622.0"/>
    <x v="0"/>
  </r>
  <r>
    <n v="6"/>
    <s v="Scope 1 / Direct total GHGs emissions"/>
    <x v="121"/>
    <x v="44"/>
    <n v="2021"/>
    <s v="466.0"/>
    <s v="466.0"/>
    <x v="0"/>
  </r>
  <r>
    <n v="6"/>
    <s v="Scope 1 / Direct total GHGs emissions"/>
    <x v="121"/>
    <x v="44"/>
    <n v="2020"/>
    <s v="632.0"/>
    <s v="632.0"/>
    <x v="0"/>
  </r>
  <r>
    <n v="7"/>
    <s v="Scope 2 Energy indirect total GHGs emissions"/>
    <x v="121"/>
    <x v="44"/>
    <n v="2022"/>
    <s v="5065.0"/>
    <s v="5065.0"/>
    <x v="0"/>
  </r>
  <r>
    <n v="7"/>
    <s v="Scope 2 Energy indirect total GHGs emissions"/>
    <x v="121"/>
    <x v="44"/>
    <n v="2021"/>
    <s v="4787.0"/>
    <s v="4787.0"/>
    <x v="0"/>
  </r>
  <r>
    <n v="7"/>
    <s v="Scope 2 Energy indirect total GHGs emissions"/>
    <x v="121"/>
    <x v="44"/>
    <n v="2020"/>
    <s v="5331.0"/>
    <s v="5331.0"/>
    <x v="0"/>
  </r>
  <r>
    <n v="8"/>
    <s v="Scope 3 Upstream Energy indirect total GHGs emissions"/>
    <x v="121"/>
    <x v="44"/>
    <n v="2022"/>
    <s v="8872.0"/>
    <s v="8872.0"/>
    <x v="0"/>
  </r>
  <r>
    <n v="8"/>
    <s v="Scope 3 Upstream Energy indirect total GHGs emissions"/>
    <x v="121"/>
    <x v="44"/>
    <n v="2021"/>
    <s v="3948.0"/>
    <s v="3948.0"/>
    <x v="0"/>
  </r>
  <r>
    <n v="8"/>
    <s v="Scope 3 Upstream Energy indirect total GHGs emissions"/>
    <x v="121"/>
    <x v="44"/>
    <n v="2020"/>
    <s v="5683.0"/>
    <s v="5683.0"/>
    <x v="0"/>
  </r>
  <r>
    <n v="9"/>
    <s v="Scope 2 Market Energy indirect total GHGs emissions"/>
    <x v="121"/>
    <x v="44"/>
    <n v="2022"/>
    <s v="5065.0"/>
    <s v="None"/>
    <x v="1"/>
  </r>
  <r>
    <n v="9"/>
    <s v="Scope 2 Market Energy indirect total GHGs emissions"/>
    <x v="121"/>
    <x v="44"/>
    <n v="2021"/>
    <s v="4787.0"/>
    <s v="None"/>
    <x v="1"/>
  </r>
  <r>
    <n v="9"/>
    <s v="Scope 2 Market Energy indirect total GHGs emissions"/>
    <x v="121"/>
    <x v="44"/>
    <n v="2020"/>
    <s v="5331.0"/>
    <s v="None"/>
    <x v="1"/>
  </r>
  <r>
    <n v="10"/>
    <s v="Scope 2 Location Energy indirect total GHGs emissions"/>
    <x v="121"/>
    <x v="44"/>
    <n v="2021"/>
    <s v="1862.0"/>
    <s v="None"/>
    <x v="1"/>
  </r>
  <r>
    <n v="10"/>
    <s v="Scope 2 Location Energy indirect total GHGs emissions"/>
    <x v="121"/>
    <x v="44"/>
    <n v="2022"/>
    <s v="13999.0"/>
    <s v="None"/>
    <x v="1"/>
  </r>
  <r>
    <n v="10"/>
    <s v="Scope 2 Location Energy indirect total GHGs emissions"/>
    <x v="121"/>
    <x v="44"/>
    <n v="2020"/>
    <s v="16444.0"/>
    <s v="None"/>
    <x v="1"/>
  </r>
  <r>
    <n v="6"/>
    <s v="Scope 1 / Direct total GHGs emissions"/>
    <x v="122"/>
    <x v="45"/>
    <n v="2012"/>
    <s v="18.3"/>
    <s v="None"/>
    <x v="1"/>
  </r>
  <r>
    <n v="6"/>
    <s v="Scope 1 / Direct total GHGs emissions"/>
    <x v="123"/>
    <x v="45"/>
    <n v="2020"/>
    <s v="796.0"/>
    <s v="796.0"/>
    <x v="0"/>
  </r>
  <r>
    <n v="6"/>
    <s v="Scope 1 / Direct total GHGs emissions"/>
    <x v="123"/>
    <x v="45"/>
    <n v="2010"/>
    <s v="17.0"/>
    <s v="1190.0"/>
    <x v="1"/>
  </r>
  <r>
    <n v="6"/>
    <s v="Scope 1 / Direct total GHGs emissions"/>
    <x v="123"/>
    <x v="45"/>
    <n v="2015"/>
    <s v="16.0"/>
    <s v="928.0"/>
    <x v="1"/>
  </r>
  <r>
    <n v="7"/>
    <s v="Scope 2 Energy indirect total GHGs emissions"/>
    <x v="123"/>
    <x v="45"/>
    <n v="2020"/>
    <s v="20661.0"/>
    <s v="20661.0"/>
    <x v="0"/>
  </r>
  <r>
    <n v="8"/>
    <s v="Scope 3 Upstream Energy indirect total GHGs emissions"/>
    <x v="123"/>
    <x v="45"/>
    <n v="2020"/>
    <s v="2377.0"/>
    <s v="2377.0"/>
    <x v="0"/>
  </r>
  <r>
    <n v="6"/>
    <s v="Scope 1 / Direct total GHGs emissions"/>
    <x v="124"/>
    <x v="45"/>
    <n v="2015"/>
    <s v="928.0"/>
    <s v="928.0"/>
    <x v="0"/>
  </r>
  <r>
    <n v="6"/>
    <s v="Scope 1 / Direct total GHGs emissions"/>
    <x v="124"/>
    <x v="45"/>
    <n v="2016"/>
    <s v="1050.0"/>
    <s v="1050.0"/>
    <x v="0"/>
  </r>
  <r>
    <n v="6"/>
    <s v="Scope 1 / Direct total GHGs emissions"/>
    <x v="124"/>
    <x v="45"/>
    <n v="2017"/>
    <s v="1259.0"/>
    <s v="1259.0"/>
    <x v="0"/>
  </r>
  <r>
    <n v="6"/>
    <s v="Scope 1 / Direct total GHGs emissions"/>
    <x v="124"/>
    <x v="45"/>
    <n v="2018"/>
    <s v="2162.0"/>
    <s v="2162.0"/>
    <x v="0"/>
  </r>
  <r>
    <n v="6"/>
    <s v="Scope 1 / Direct total GHGs emissions"/>
    <x v="124"/>
    <x v="45"/>
    <n v="2019"/>
    <s v="1424.0"/>
    <s v="1424.0"/>
    <x v="0"/>
  </r>
  <r>
    <n v="6"/>
    <s v="Scope 1 / Direct total GHGs emissions"/>
    <x v="124"/>
    <x v="45"/>
    <n v="2020"/>
    <s v="796.0"/>
    <s v="796.0"/>
    <x v="0"/>
  </r>
  <r>
    <n v="6"/>
    <s v="Scope 1 / Direct total GHGs emissions"/>
    <x v="124"/>
    <x v="45"/>
    <n v="2021"/>
    <s v="877.0"/>
    <s v="877.0"/>
    <x v="0"/>
  </r>
  <r>
    <n v="7"/>
    <s v="Scope 2 Energy indirect total GHGs emissions"/>
    <x v="124"/>
    <x v="45"/>
    <n v="2015"/>
    <s v="36650.0"/>
    <s v="36650.0"/>
    <x v="0"/>
  </r>
  <r>
    <n v="7"/>
    <s v="Scope 2 Energy indirect total GHGs emissions"/>
    <x v="124"/>
    <x v="45"/>
    <n v="2016"/>
    <s v="34065.0"/>
    <s v="34065.0"/>
    <x v="0"/>
  </r>
  <r>
    <n v="7"/>
    <s v="Scope 2 Energy indirect total GHGs emissions"/>
    <x v="124"/>
    <x v="45"/>
    <n v="2017"/>
    <s v="28877.0"/>
    <s v="28877.0"/>
    <x v="0"/>
  </r>
  <r>
    <n v="7"/>
    <s v="Scope 2 Energy indirect total GHGs emissions"/>
    <x v="124"/>
    <x v="45"/>
    <n v="2018"/>
    <s v="28607.0"/>
    <s v="28607.0"/>
    <x v="0"/>
  </r>
  <r>
    <n v="7"/>
    <s v="Scope 2 Energy indirect total GHGs emissions"/>
    <x v="124"/>
    <x v="45"/>
    <n v="2019"/>
    <s v="24791.0"/>
    <s v="24791.0"/>
    <x v="0"/>
  </r>
  <r>
    <n v="7"/>
    <s v="Scope 2 Energy indirect total GHGs emissions"/>
    <x v="124"/>
    <x v="45"/>
    <n v="2020"/>
    <s v="20661.0"/>
    <s v="20661.0"/>
    <x v="0"/>
  </r>
  <r>
    <n v="7"/>
    <s v="Scope 2 Energy indirect total GHGs emissions"/>
    <x v="124"/>
    <x v="45"/>
    <n v="2021"/>
    <s v="18887.0"/>
    <s v="18887.0"/>
    <x v="0"/>
  </r>
  <r>
    <n v="8"/>
    <s v="Scope 3 Upstream Energy indirect total GHGs emissions"/>
    <x v="124"/>
    <x v="45"/>
    <n v="2015"/>
    <s v="5941.0"/>
    <s v="5941.0"/>
    <x v="0"/>
  </r>
  <r>
    <n v="8"/>
    <s v="Scope 3 Upstream Energy indirect total GHGs emissions"/>
    <x v="124"/>
    <x v="45"/>
    <n v="2016"/>
    <s v="6410.0"/>
    <s v="6410.0"/>
    <x v="0"/>
  </r>
  <r>
    <n v="8"/>
    <s v="Scope 3 Upstream Energy indirect total GHGs emissions"/>
    <x v="124"/>
    <x v="45"/>
    <n v="2017"/>
    <s v="6699.0"/>
    <s v="6699.0"/>
    <x v="0"/>
  </r>
  <r>
    <n v="8"/>
    <s v="Scope 3 Upstream Energy indirect total GHGs emissions"/>
    <x v="124"/>
    <x v="45"/>
    <n v="2018"/>
    <s v="8357.0"/>
    <s v="8357.0"/>
    <x v="0"/>
  </r>
  <r>
    <n v="8"/>
    <s v="Scope 3 Upstream Energy indirect total GHGs emissions"/>
    <x v="124"/>
    <x v="45"/>
    <n v="2019"/>
    <s v="10204.0"/>
    <s v="10204.0"/>
    <x v="0"/>
  </r>
  <r>
    <n v="8"/>
    <s v="Scope 3 Upstream Energy indirect total GHGs emissions"/>
    <x v="124"/>
    <x v="45"/>
    <n v="2020"/>
    <s v="2377.0"/>
    <s v="2377.0"/>
    <x v="0"/>
  </r>
  <r>
    <n v="8"/>
    <s v="Scope 3 Upstream Energy indirect total GHGs emissions"/>
    <x v="124"/>
    <x v="45"/>
    <n v="2021"/>
    <s v="468.0"/>
    <s v="468.0"/>
    <x v="0"/>
  </r>
  <r>
    <n v="10"/>
    <s v="Scope 2 Location Energy indirect total GHGs emissions"/>
    <x v="124"/>
    <x v="45"/>
    <n v="2020"/>
    <s v="18.0"/>
    <s v="None"/>
    <x v="1"/>
  </r>
  <r>
    <n v="6"/>
    <s v="Scope 1 / Direct total GHGs emissions"/>
    <x v="125"/>
    <x v="45"/>
    <n v="2016"/>
    <s v="1050.0"/>
    <s v="1050.0"/>
    <x v="0"/>
  </r>
  <r>
    <n v="6"/>
    <s v="Scope 1 / Direct total GHGs emissions"/>
    <x v="125"/>
    <x v="45"/>
    <n v="2017"/>
    <s v="1259.0"/>
    <s v="1259.0"/>
    <x v="0"/>
  </r>
  <r>
    <n v="6"/>
    <s v="Scope 1 / Direct total GHGs emissions"/>
    <x v="125"/>
    <x v="45"/>
    <n v="2018"/>
    <s v="2162.0"/>
    <s v="2162.0"/>
    <x v="0"/>
  </r>
  <r>
    <n v="6"/>
    <s v="Scope 1 / Direct total GHGs emissions"/>
    <x v="125"/>
    <x v="45"/>
    <n v="2019"/>
    <s v="1424.0"/>
    <s v="1424.0"/>
    <x v="0"/>
  </r>
  <r>
    <n v="6"/>
    <s v="Scope 1 / Direct total GHGs emissions"/>
    <x v="125"/>
    <x v="45"/>
    <n v="2020"/>
    <s v="796.0"/>
    <s v="796.0"/>
    <x v="0"/>
  </r>
  <r>
    <n v="6"/>
    <s v="Scope 1 / Direct total GHGs emissions"/>
    <x v="125"/>
    <x v="45"/>
    <n v="2021"/>
    <s v="877.0"/>
    <s v="877.0"/>
    <x v="0"/>
  </r>
  <r>
    <n v="6"/>
    <s v="Scope 1 / Direct total GHGs emissions"/>
    <x v="125"/>
    <x v="45"/>
    <n v="2022"/>
    <s v="941.0"/>
    <s v="941.0"/>
    <x v="0"/>
  </r>
  <r>
    <n v="7"/>
    <s v="Scope 2 Energy indirect total GHGs emissions"/>
    <x v="125"/>
    <x v="45"/>
    <n v="2022"/>
    <s v="54.9"/>
    <s v="19210.0"/>
    <x v="1"/>
  </r>
  <r>
    <n v="8"/>
    <s v="Scope 3 Upstream Energy indirect total GHGs emissions"/>
    <x v="125"/>
    <x v="45"/>
    <n v="2022"/>
    <s v="14826.0"/>
    <s v="14826.0"/>
    <x v="0"/>
  </r>
  <r>
    <n v="9"/>
    <s v="Scope 2 Market Energy indirect total GHGs emissions"/>
    <x v="126"/>
    <x v="46"/>
    <n v="2022"/>
    <s v="-75.1"/>
    <s v="None"/>
    <x v="1"/>
  </r>
  <r>
    <n v="9"/>
    <s v="Scope 2 Market Energy indirect total GHGs emissions"/>
    <x v="126"/>
    <x v="46"/>
    <n v="2021"/>
    <s v="-70.3"/>
    <s v="None"/>
    <x v="1"/>
  </r>
  <r>
    <n v="6"/>
    <s v="Scope 1 / Direct total GHGs emissions"/>
    <x v="7"/>
    <x v="5"/>
    <n v="2021"/>
    <s v="None"/>
    <s v="10630.0"/>
    <x v="2"/>
  </r>
  <r>
    <n v="8"/>
    <s v="Scope 3 Upstream Energy indirect total GHGs emissions"/>
    <x v="7"/>
    <x v="5"/>
    <n v="2021"/>
    <s v="None"/>
    <s v="4016.0"/>
    <x v="2"/>
  </r>
  <r>
    <n v="10"/>
    <s v="Scope 2 Location Energy indirect total GHGs emissions"/>
    <x v="7"/>
    <x v="5"/>
    <n v="2021"/>
    <s v="None"/>
    <s v="13067.0"/>
    <x v="2"/>
  </r>
  <r>
    <n v="6"/>
    <s v="Scope 1 / Direct total GHGs emissions"/>
    <x v="9"/>
    <x v="6"/>
    <n v="2019"/>
    <s v="None"/>
    <s v="37889.0"/>
    <x v="2"/>
  </r>
  <r>
    <n v="7"/>
    <s v="Scope 2 Energy indirect total GHGs emissions"/>
    <x v="9"/>
    <x v="6"/>
    <n v="2019"/>
    <s v="None"/>
    <s v="62765.0"/>
    <x v="2"/>
  </r>
  <r>
    <n v="8"/>
    <s v="Scope 3 Upstream Energy indirect total GHGs emissions"/>
    <x v="9"/>
    <x v="6"/>
    <n v="2019"/>
    <s v="None"/>
    <s v="90584.0"/>
    <x v="2"/>
  </r>
  <r>
    <n v="10"/>
    <s v="Scope 2 Location Energy indirect total GHGs emissions"/>
    <x v="9"/>
    <x v="6"/>
    <n v="2019"/>
    <s v="None"/>
    <s v="88558.0"/>
    <x v="2"/>
  </r>
  <r>
    <n v="8"/>
    <s v="Scope 3 Upstream Energy indirect total GHGs emissions"/>
    <x v="10"/>
    <x v="6"/>
    <n v="2021"/>
    <s v="None"/>
    <s v="108432.0"/>
    <x v="2"/>
  </r>
  <r>
    <n v="8"/>
    <s v="Scope 3 Upstream Energy indirect total GHGs emissions"/>
    <x v="10"/>
    <x v="6"/>
    <n v="2020"/>
    <s v="None"/>
    <s v="128996.0"/>
    <x v="2"/>
  </r>
  <r>
    <n v="8"/>
    <s v="Scope 3 Upstream Energy indirect total GHGs emissions"/>
    <x v="10"/>
    <x v="6"/>
    <n v="2019"/>
    <s v="None"/>
    <s v="238976.0"/>
    <x v="2"/>
  </r>
  <r>
    <n v="9"/>
    <s v="Scope 2 Market Energy indirect total GHGs emissions"/>
    <x v="10"/>
    <x v="6"/>
    <n v="2022"/>
    <s v="None"/>
    <s v="39370.0"/>
    <x v="2"/>
  </r>
  <r>
    <n v="9"/>
    <s v="Scope 2 Market Energy indirect total GHGs emissions"/>
    <x v="10"/>
    <x v="6"/>
    <n v="2021"/>
    <s v="None"/>
    <s v="31997.0"/>
    <x v="2"/>
  </r>
  <r>
    <n v="9"/>
    <s v="Scope 2 Market Energy indirect total GHGs emissions"/>
    <x v="10"/>
    <x v="6"/>
    <n v="2020"/>
    <s v="None"/>
    <s v="40894.0"/>
    <x v="2"/>
  </r>
  <r>
    <n v="9"/>
    <s v="Scope 2 Market Energy indirect total GHGs emissions"/>
    <x v="10"/>
    <x v="6"/>
    <n v="2019"/>
    <s v="None"/>
    <s v="62765.0"/>
    <x v="2"/>
  </r>
  <r>
    <n v="10"/>
    <s v="Scope 2 Location Energy indirect total GHGs emissions"/>
    <x v="10"/>
    <x v="6"/>
    <n v="2022"/>
    <s v="None"/>
    <s v="61136.0"/>
    <x v="2"/>
  </r>
  <r>
    <n v="10"/>
    <s v="Scope 2 Location Energy indirect total GHGs emissions"/>
    <x v="10"/>
    <x v="6"/>
    <n v="2021"/>
    <s v="None"/>
    <s v="53492.0"/>
    <x v="2"/>
  </r>
  <r>
    <n v="10"/>
    <s v="Scope 2 Location Energy indirect total GHGs emissions"/>
    <x v="10"/>
    <x v="6"/>
    <n v="2020"/>
    <s v="None"/>
    <s v="63914.0"/>
    <x v="2"/>
  </r>
  <r>
    <n v="10"/>
    <s v="Scope 2 Location Energy indirect total GHGs emissions"/>
    <x v="10"/>
    <x v="6"/>
    <n v="2019"/>
    <s v="None"/>
    <s v="88558.0"/>
    <x v="2"/>
  </r>
  <r>
    <n v="6"/>
    <s v="Scope 1 / Direct total GHGs emissions"/>
    <x v="13"/>
    <x v="8"/>
    <n v="2019"/>
    <s v="None"/>
    <s v="12473.0"/>
    <x v="2"/>
  </r>
  <r>
    <n v="6"/>
    <s v="Scope 1 / Direct total GHGs emissions"/>
    <x v="13"/>
    <x v="8"/>
    <n v="2018"/>
    <s v="None"/>
    <s v="13956.0"/>
    <x v="2"/>
  </r>
  <r>
    <n v="6"/>
    <s v="Scope 1 / Direct total GHGs emissions"/>
    <x v="18"/>
    <x v="10"/>
    <n v="2022"/>
    <s v="None"/>
    <s v="21967.0"/>
    <x v="2"/>
  </r>
  <r>
    <n v="6"/>
    <s v="Scope 1 / Direct total GHGs emissions"/>
    <x v="18"/>
    <x v="10"/>
    <n v="2021"/>
    <s v="None"/>
    <s v="25672.0"/>
    <x v="2"/>
  </r>
  <r>
    <n v="8"/>
    <s v="Scope 3 Upstream Energy indirect total GHGs emissions"/>
    <x v="18"/>
    <x v="10"/>
    <n v="2022"/>
    <s v="None"/>
    <s v="81535.0"/>
    <x v="2"/>
  </r>
  <r>
    <n v="8"/>
    <s v="Scope 3 Upstream Energy indirect total GHGs emissions"/>
    <x v="18"/>
    <x v="10"/>
    <n v="2021"/>
    <s v="None"/>
    <s v="35420.0"/>
    <x v="2"/>
  </r>
  <r>
    <n v="9"/>
    <s v="Scope 2 Market Energy indirect total GHGs emissions"/>
    <x v="19"/>
    <x v="11"/>
    <n v="2019"/>
    <s v="None"/>
    <s v="11747.0"/>
    <x v="2"/>
  </r>
  <r>
    <n v="10"/>
    <s v="Scope 2 Location Energy indirect total GHGs emissions"/>
    <x v="19"/>
    <x v="11"/>
    <n v="2019"/>
    <s v="None"/>
    <s v="11747.0"/>
    <x v="2"/>
  </r>
  <r>
    <n v="6"/>
    <s v="Scope 1 / Direct total GHGs emissions"/>
    <x v="20"/>
    <x v="11"/>
    <n v="2021"/>
    <s v="None"/>
    <s v="4285.0"/>
    <x v="2"/>
  </r>
  <r>
    <n v="6"/>
    <s v="Scope 1 / Direct total GHGs emissions"/>
    <x v="20"/>
    <x v="11"/>
    <n v="2020"/>
    <s v="None"/>
    <s v="5579.0"/>
    <x v="2"/>
  </r>
  <r>
    <n v="6"/>
    <s v="Scope 1 / Direct total GHGs emissions"/>
    <x v="20"/>
    <x v="11"/>
    <n v="2019"/>
    <s v="None"/>
    <s v="4215.0"/>
    <x v="2"/>
  </r>
  <r>
    <n v="8"/>
    <s v="Scope 3 Upstream Energy indirect total GHGs emissions"/>
    <x v="20"/>
    <x v="11"/>
    <n v="2022"/>
    <s v="None"/>
    <s v="3261.0"/>
    <x v="2"/>
  </r>
  <r>
    <n v="8"/>
    <s v="Scope 3 Upstream Energy indirect total GHGs emissions"/>
    <x v="20"/>
    <x v="11"/>
    <n v="2021"/>
    <s v="None"/>
    <s v="557.0"/>
    <x v="2"/>
  </r>
  <r>
    <n v="8"/>
    <s v="Scope 3 Upstream Energy indirect total GHGs emissions"/>
    <x v="20"/>
    <x v="11"/>
    <n v="2020"/>
    <s v="None"/>
    <s v="2203.0"/>
    <x v="2"/>
  </r>
  <r>
    <n v="9"/>
    <s v="Scope 2 Market Energy indirect total GHGs emissions"/>
    <x v="20"/>
    <x v="11"/>
    <n v="2022"/>
    <s v="None"/>
    <s v="12.0"/>
    <x v="2"/>
  </r>
  <r>
    <n v="9"/>
    <s v="Scope 2 Market Energy indirect total GHGs emissions"/>
    <x v="20"/>
    <x v="11"/>
    <n v="2021"/>
    <s v="None"/>
    <s v="22.0"/>
    <x v="2"/>
  </r>
  <r>
    <n v="9"/>
    <s v="Scope 2 Market Energy indirect total GHGs emissions"/>
    <x v="20"/>
    <x v="11"/>
    <n v="2020"/>
    <s v="None"/>
    <s v="659.0"/>
    <x v="2"/>
  </r>
  <r>
    <n v="9"/>
    <s v="Scope 2 Market Energy indirect total GHGs emissions"/>
    <x v="20"/>
    <x v="11"/>
    <n v="2019"/>
    <s v="None"/>
    <s v="11747.0"/>
    <x v="2"/>
  </r>
  <r>
    <n v="10"/>
    <s v="Scope 2 Location Energy indirect total GHGs emissions"/>
    <x v="20"/>
    <x v="11"/>
    <n v="2022"/>
    <s v="None"/>
    <s v="7102.0"/>
    <x v="2"/>
  </r>
  <r>
    <n v="10"/>
    <s v="Scope 2 Location Energy indirect total GHGs emissions"/>
    <x v="20"/>
    <x v="11"/>
    <n v="2021"/>
    <s v="None"/>
    <s v="7772.0"/>
    <x v="2"/>
  </r>
  <r>
    <n v="10"/>
    <s v="Scope 2 Location Energy indirect total GHGs emissions"/>
    <x v="20"/>
    <x v="11"/>
    <n v="2020"/>
    <s v="None"/>
    <s v="10000.0"/>
    <x v="2"/>
  </r>
  <r>
    <n v="10"/>
    <s v="Scope 2 Location Energy indirect total GHGs emissions"/>
    <x v="20"/>
    <x v="11"/>
    <n v="2019"/>
    <s v="None"/>
    <s v="11747.0"/>
    <x v="2"/>
  </r>
  <r>
    <n v="8"/>
    <s v="Scope 3 Upstream Energy indirect total GHGs emissions"/>
    <x v="28"/>
    <x v="15"/>
    <n v="2020"/>
    <s v="None"/>
    <s v="43372.0"/>
    <x v="2"/>
  </r>
  <r>
    <n v="8"/>
    <s v="Scope 3 Upstream Energy indirect total GHGs emissions"/>
    <x v="28"/>
    <x v="15"/>
    <n v="2019"/>
    <s v="None"/>
    <s v="71794.0"/>
    <x v="2"/>
  </r>
  <r>
    <n v="9"/>
    <s v="Scope 2 Market Energy indirect total GHGs emissions"/>
    <x v="28"/>
    <x v="15"/>
    <n v="2020"/>
    <s v="None"/>
    <s v="12262.0"/>
    <x v="2"/>
  </r>
  <r>
    <n v="9"/>
    <s v="Scope 2 Market Energy indirect total GHGs emissions"/>
    <x v="28"/>
    <x v="15"/>
    <n v="2019"/>
    <s v="None"/>
    <s v="15093.0"/>
    <x v="2"/>
  </r>
  <r>
    <n v="10"/>
    <s v="Scope 2 Location Energy indirect total GHGs emissions"/>
    <x v="28"/>
    <x v="15"/>
    <n v="2020"/>
    <s v="None"/>
    <s v="77903.0"/>
    <x v="2"/>
  </r>
  <r>
    <n v="10"/>
    <s v="Scope 2 Location Energy indirect total GHGs emissions"/>
    <x v="28"/>
    <x v="15"/>
    <n v="2019"/>
    <s v="None"/>
    <s v="98282.0"/>
    <x v="2"/>
  </r>
  <r>
    <n v="6"/>
    <s v="Scope 1 / Direct total GHGs emissions"/>
    <x v="30"/>
    <x v="16"/>
    <n v="2021"/>
    <s v="None"/>
    <s v="787.0"/>
    <x v="2"/>
  </r>
  <r>
    <n v="6"/>
    <s v="Scope 1 / Direct total GHGs emissions"/>
    <x v="30"/>
    <x v="16"/>
    <n v="2020"/>
    <s v="None"/>
    <s v="810.0"/>
    <x v="2"/>
  </r>
  <r>
    <n v="6"/>
    <s v="Scope 1 / Direct total GHGs emissions"/>
    <x v="30"/>
    <x v="16"/>
    <n v="2019"/>
    <s v="None"/>
    <s v="790.0"/>
    <x v="2"/>
  </r>
  <r>
    <n v="8"/>
    <s v="Scope 3 Upstream Energy indirect total GHGs emissions"/>
    <x v="30"/>
    <x v="16"/>
    <n v="2021"/>
    <s v="None"/>
    <s v="1161.0"/>
    <x v="2"/>
  </r>
  <r>
    <n v="8"/>
    <s v="Scope 3 Upstream Energy indirect total GHGs emissions"/>
    <x v="30"/>
    <x v="16"/>
    <n v="2020"/>
    <s v="None"/>
    <s v="3942.0"/>
    <x v="2"/>
  </r>
  <r>
    <n v="8"/>
    <s v="Scope 3 Upstream Energy indirect total GHGs emissions"/>
    <x v="30"/>
    <x v="16"/>
    <n v="2019"/>
    <s v="None"/>
    <s v="9960.0"/>
    <x v="2"/>
  </r>
  <r>
    <n v="9"/>
    <s v="Scope 2 Market Energy indirect total GHGs emissions"/>
    <x v="30"/>
    <x v="16"/>
    <n v="2022"/>
    <s v="None"/>
    <s v="1871.0"/>
    <x v="2"/>
  </r>
  <r>
    <n v="9"/>
    <s v="Scope 2 Market Energy indirect total GHGs emissions"/>
    <x v="30"/>
    <x v="16"/>
    <n v="2021"/>
    <s v="None"/>
    <s v="2786.0"/>
    <x v="2"/>
  </r>
  <r>
    <n v="9"/>
    <s v="Scope 2 Market Energy indirect total GHGs emissions"/>
    <x v="30"/>
    <x v="16"/>
    <n v="2020"/>
    <s v="None"/>
    <s v="3119.0"/>
    <x v="2"/>
  </r>
  <r>
    <n v="9"/>
    <s v="Scope 2 Market Energy indirect total GHGs emissions"/>
    <x v="30"/>
    <x v="16"/>
    <n v="2019"/>
    <s v="None"/>
    <s v="4480.0"/>
    <x v="2"/>
  </r>
  <r>
    <n v="10"/>
    <s v="Scope 2 Location Energy indirect total GHGs emissions"/>
    <x v="30"/>
    <x v="16"/>
    <n v="2021"/>
    <s v="None"/>
    <s v="8037.0"/>
    <x v="2"/>
  </r>
  <r>
    <n v="10"/>
    <s v="Scope 2 Location Energy indirect total GHGs emissions"/>
    <x v="30"/>
    <x v="16"/>
    <n v="2020"/>
    <s v="None"/>
    <s v="15084.0"/>
    <x v="2"/>
  </r>
  <r>
    <n v="10"/>
    <s v="Scope 2 Location Energy indirect total GHGs emissions"/>
    <x v="30"/>
    <x v="16"/>
    <n v="2019"/>
    <s v="None"/>
    <s v="25417.0"/>
    <x v="2"/>
  </r>
  <r>
    <n v="6"/>
    <s v="Scope 1 / Direct total GHGs emissions"/>
    <x v="31"/>
    <x v="17"/>
    <n v="2017"/>
    <s v="None"/>
    <s v="1844898.0"/>
    <x v="2"/>
  </r>
  <r>
    <n v="6"/>
    <s v="Scope 1 / Direct total GHGs emissions"/>
    <x v="31"/>
    <x v="17"/>
    <n v="2016"/>
    <s v="None"/>
    <s v="1815069.0"/>
    <x v="2"/>
  </r>
  <r>
    <n v="6"/>
    <s v="Scope 1 / Direct total GHGs emissions"/>
    <x v="31"/>
    <x v="17"/>
    <n v="2015"/>
    <s v="None"/>
    <s v="1859778.0"/>
    <x v="2"/>
  </r>
  <r>
    <n v="7"/>
    <s v="Scope 2 Energy indirect total GHGs emissions"/>
    <x v="31"/>
    <x v="17"/>
    <n v="2016"/>
    <s v="None"/>
    <s v="5016864.0"/>
    <x v="2"/>
  </r>
  <r>
    <n v="7"/>
    <s v="Scope 2 Energy indirect total GHGs emissions"/>
    <x v="31"/>
    <x v="17"/>
    <n v="2015"/>
    <s v="None"/>
    <s v="7183277.0"/>
    <x v="2"/>
  </r>
  <r>
    <n v="8"/>
    <s v="Scope 3 Upstream Energy indirect total GHGs emissions"/>
    <x v="31"/>
    <x v="17"/>
    <n v="2018"/>
    <s v="None"/>
    <s v="3641129.0"/>
    <x v="2"/>
  </r>
  <r>
    <n v="8"/>
    <s v="Scope 3 Upstream Energy indirect total GHGs emissions"/>
    <x v="31"/>
    <x v="17"/>
    <n v="2017"/>
    <s v="None"/>
    <s v="3898611.0"/>
    <x v="2"/>
  </r>
  <r>
    <n v="8"/>
    <s v="Scope 3 Upstream Energy indirect total GHGs emissions"/>
    <x v="31"/>
    <x v="17"/>
    <n v="2016"/>
    <s v="None"/>
    <s v="3361295.0"/>
    <x v="2"/>
  </r>
  <r>
    <n v="8"/>
    <s v="Scope 3 Upstream Energy indirect total GHGs emissions"/>
    <x v="31"/>
    <x v="17"/>
    <n v="2015"/>
    <s v="None"/>
    <s v="3364716.0"/>
    <x v="2"/>
  </r>
  <r>
    <n v="6"/>
    <s v="Scope 1 / Direct total GHGs emissions"/>
    <x v="32"/>
    <x v="17"/>
    <n v="2019"/>
    <s v="None"/>
    <s v="1760145.0"/>
    <x v="2"/>
  </r>
  <r>
    <n v="6"/>
    <s v="Scope 1 / Direct total GHGs emissions"/>
    <x v="32"/>
    <x v="17"/>
    <n v="2018"/>
    <s v="None"/>
    <s v="1770629.0"/>
    <x v="2"/>
  </r>
  <r>
    <n v="6"/>
    <s v="Scope 1 / Direct total GHGs emissions"/>
    <x v="32"/>
    <x v="17"/>
    <n v="2017"/>
    <s v="None"/>
    <s v="1844898.0"/>
    <x v="2"/>
  </r>
  <r>
    <n v="6"/>
    <s v="Scope 1 / Direct total GHGs emissions"/>
    <x v="32"/>
    <x v="17"/>
    <n v="2016"/>
    <s v="None"/>
    <s v="1815.069"/>
    <x v="2"/>
  </r>
  <r>
    <n v="7"/>
    <s v="Scope 2 Energy indirect total GHGs emissions"/>
    <x v="32"/>
    <x v="17"/>
    <n v="2017"/>
    <s v="None"/>
    <s v="5017844.0"/>
    <x v="2"/>
  </r>
  <r>
    <n v="7"/>
    <s v="Scope 2 Energy indirect total GHGs emissions"/>
    <x v="32"/>
    <x v="17"/>
    <n v="2016"/>
    <s v="None"/>
    <s v="5158.802"/>
    <x v="2"/>
  </r>
  <r>
    <n v="8"/>
    <s v="Scope 3 Upstream Energy indirect total GHGs emissions"/>
    <x v="32"/>
    <x v="17"/>
    <n v="2019"/>
    <s v="None"/>
    <s v="3213905.0"/>
    <x v="2"/>
  </r>
  <r>
    <n v="8"/>
    <s v="Scope 3 Upstream Energy indirect total GHGs emissions"/>
    <x v="32"/>
    <x v="17"/>
    <n v="2018"/>
    <s v="None"/>
    <s v="3641129.0"/>
    <x v="2"/>
  </r>
  <r>
    <n v="8"/>
    <s v="Scope 3 Upstream Energy indirect total GHGs emissions"/>
    <x v="32"/>
    <x v="17"/>
    <n v="2017"/>
    <s v="None"/>
    <s v="3898611.0"/>
    <x v="2"/>
  </r>
  <r>
    <n v="8"/>
    <s v="Scope 3 Upstream Energy indirect total GHGs emissions"/>
    <x v="32"/>
    <x v="17"/>
    <n v="2016"/>
    <s v="None"/>
    <s v="3361.295"/>
    <x v="2"/>
  </r>
  <r>
    <n v="6"/>
    <s v="Scope 1 / Direct total GHGs emissions"/>
    <x v="33"/>
    <x v="17"/>
    <n v="2020"/>
    <s v="None"/>
    <s v="1263411.0"/>
    <x v="2"/>
  </r>
  <r>
    <n v="6"/>
    <s v="Scope 1 / Direct total GHGs emissions"/>
    <x v="33"/>
    <x v="17"/>
    <n v="2019"/>
    <s v="None"/>
    <s v="1760145.0"/>
    <x v="2"/>
  </r>
  <r>
    <n v="6"/>
    <s v="Scope 1 / Direct total GHGs emissions"/>
    <x v="33"/>
    <x v="17"/>
    <n v="2018"/>
    <s v="None"/>
    <s v="1770629.0"/>
    <x v="2"/>
  </r>
  <r>
    <n v="6"/>
    <s v="Scope 1 / Direct total GHGs emissions"/>
    <x v="33"/>
    <x v="17"/>
    <n v="2017"/>
    <s v="None"/>
    <s v="1844898.0"/>
    <x v="2"/>
  </r>
  <r>
    <n v="7"/>
    <s v="Scope 2 Energy indirect total GHGs emissions"/>
    <x v="33"/>
    <x v="17"/>
    <n v="2018"/>
    <s v="None"/>
    <s v="5032804.0"/>
    <x v="2"/>
  </r>
  <r>
    <n v="7"/>
    <s v="Scope 2 Energy indirect total GHGs emissions"/>
    <x v="33"/>
    <x v="17"/>
    <n v="2017"/>
    <s v="None"/>
    <s v="5017844.0"/>
    <x v="2"/>
  </r>
  <r>
    <n v="8"/>
    <s v="Scope 3 Upstream Energy indirect total GHGs emissions"/>
    <x v="33"/>
    <x v="17"/>
    <n v="2020"/>
    <s v="None"/>
    <s v="1821813.0"/>
    <x v="2"/>
  </r>
  <r>
    <n v="8"/>
    <s v="Scope 3 Upstream Energy indirect total GHGs emissions"/>
    <x v="33"/>
    <x v="17"/>
    <n v="2019"/>
    <s v="None"/>
    <s v="3213905.0"/>
    <x v="2"/>
  </r>
  <r>
    <n v="8"/>
    <s v="Scope 3 Upstream Energy indirect total GHGs emissions"/>
    <x v="33"/>
    <x v="17"/>
    <n v="2018"/>
    <s v="None"/>
    <s v="3641129.0"/>
    <x v="2"/>
  </r>
  <r>
    <n v="8"/>
    <s v="Scope 3 Upstream Energy indirect total GHGs emissions"/>
    <x v="33"/>
    <x v="17"/>
    <n v="2017"/>
    <s v="None"/>
    <s v="3898611.0"/>
    <x v="2"/>
  </r>
  <r>
    <n v="6"/>
    <s v="Scope 1 / Direct total GHGs emissions"/>
    <x v="34"/>
    <x v="17"/>
    <n v="2021"/>
    <s v="None"/>
    <s v="1077192.0"/>
    <x v="2"/>
  </r>
  <r>
    <n v="6"/>
    <s v="Scope 1 / Direct total GHGs emissions"/>
    <x v="34"/>
    <x v="17"/>
    <n v="2020"/>
    <s v="None"/>
    <s v="1263411.0"/>
    <x v="2"/>
  </r>
  <r>
    <n v="6"/>
    <s v="Scope 1 / Direct total GHGs emissions"/>
    <x v="34"/>
    <x v="17"/>
    <n v="2019"/>
    <s v="None"/>
    <s v="1760145.0"/>
    <x v="2"/>
  </r>
  <r>
    <n v="6"/>
    <s v="Scope 1 / Direct total GHGs emissions"/>
    <x v="34"/>
    <x v="17"/>
    <n v="2018"/>
    <s v="None"/>
    <s v="1770629.0"/>
    <x v="2"/>
  </r>
  <r>
    <n v="7"/>
    <s v="Scope 2 Energy indirect total GHGs emissions"/>
    <x v="34"/>
    <x v="17"/>
    <n v="2020"/>
    <s v="None"/>
    <s v="3118779.0"/>
    <x v="2"/>
  </r>
  <r>
    <n v="7"/>
    <s v="Scope 2 Energy indirect total GHGs emissions"/>
    <x v="34"/>
    <x v="17"/>
    <n v="2019"/>
    <s v="None"/>
    <s v="4412596.0"/>
    <x v="2"/>
  </r>
  <r>
    <n v="7"/>
    <s v="Scope 2 Energy indirect total GHGs emissions"/>
    <x v="34"/>
    <x v="17"/>
    <n v="2018"/>
    <s v="None"/>
    <s v="5020602.0"/>
    <x v="2"/>
  </r>
  <r>
    <n v="8"/>
    <s v="Scope 3 Upstream Energy indirect total GHGs emissions"/>
    <x v="34"/>
    <x v="17"/>
    <n v="2021"/>
    <s v="None"/>
    <s v="2009122.0"/>
    <x v="2"/>
  </r>
  <r>
    <n v="8"/>
    <s v="Scope 3 Upstream Energy indirect total GHGs emissions"/>
    <x v="34"/>
    <x v="17"/>
    <n v="2020"/>
    <s v="None"/>
    <s v="1817312.0"/>
    <x v="2"/>
  </r>
  <r>
    <n v="8"/>
    <s v="Scope 3 Upstream Energy indirect total GHGs emissions"/>
    <x v="34"/>
    <x v="17"/>
    <n v="2019"/>
    <s v="None"/>
    <s v="3228339.0"/>
    <x v="2"/>
  </r>
  <r>
    <n v="8"/>
    <s v="Scope 3 Upstream Energy indirect total GHGs emissions"/>
    <x v="34"/>
    <x v="17"/>
    <n v="2018"/>
    <s v="None"/>
    <s v="3641129.0"/>
    <x v="2"/>
  </r>
  <r>
    <n v="6"/>
    <s v="Scope 1 / Direct total GHGs emissions"/>
    <x v="35"/>
    <x v="17"/>
    <n v="2020"/>
    <s v="None"/>
    <s v="1263411.0"/>
    <x v="2"/>
  </r>
  <r>
    <n v="6"/>
    <s v="Scope 1 / Direct total GHGs emissions"/>
    <x v="35"/>
    <x v="17"/>
    <n v="2019"/>
    <s v="None"/>
    <s v="1760145.0"/>
    <x v="2"/>
  </r>
  <r>
    <n v="7"/>
    <s v="Scope 2 Energy indirect total GHGs emissions"/>
    <x v="35"/>
    <x v="17"/>
    <n v="2020"/>
    <s v="None"/>
    <s v="3118779.0"/>
    <x v="2"/>
  </r>
  <r>
    <n v="7"/>
    <s v="Scope 2 Energy indirect total GHGs emissions"/>
    <x v="35"/>
    <x v="17"/>
    <n v="2019"/>
    <s v="None"/>
    <s v="4412596.0"/>
    <x v="2"/>
  </r>
  <r>
    <n v="8"/>
    <s v="Scope 3 Upstream Energy indirect total GHGs emissions"/>
    <x v="35"/>
    <x v="17"/>
    <n v="2022"/>
    <s v="None"/>
    <s v="2891850.0"/>
    <x v="2"/>
  </r>
  <r>
    <n v="8"/>
    <s v="Scope 3 Upstream Energy indirect total GHGs emissions"/>
    <x v="35"/>
    <x v="17"/>
    <n v="2021"/>
    <s v="None"/>
    <s v="2009122.0"/>
    <x v="2"/>
  </r>
  <r>
    <n v="8"/>
    <s v="Scope 3 Upstream Energy indirect total GHGs emissions"/>
    <x v="35"/>
    <x v="17"/>
    <n v="2020"/>
    <s v="None"/>
    <s v="1817312.0"/>
    <x v="2"/>
  </r>
  <r>
    <n v="8"/>
    <s v="Scope 3 Upstream Energy indirect total GHGs emissions"/>
    <x v="35"/>
    <x v="17"/>
    <n v="2019"/>
    <s v="None"/>
    <s v="3228399.0"/>
    <x v="2"/>
  </r>
  <r>
    <n v="6"/>
    <s v="Scope 1 / Direct total GHGs emissions"/>
    <x v="37"/>
    <x v="18"/>
    <n v="2018"/>
    <s v="None"/>
    <s v="51473.0"/>
    <x v="2"/>
  </r>
  <r>
    <n v="6"/>
    <s v="Scope 1 / Direct total GHGs emissions"/>
    <x v="37"/>
    <x v="18"/>
    <n v="2017"/>
    <s v="None"/>
    <s v="52071.0"/>
    <x v="2"/>
  </r>
  <r>
    <n v="7"/>
    <s v="Scope 2 Energy indirect total GHGs emissions"/>
    <x v="37"/>
    <x v="18"/>
    <n v="2019"/>
    <s v="None"/>
    <s v="104009.0"/>
    <x v="2"/>
  </r>
  <r>
    <n v="7"/>
    <s v="Scope 2 Energy indirect total GHGs emissions"/>
    <x v="37"/>
    <x v="18"/>
    <n v="2018"/>
    <s v="None"/>
    <s v="105541.0"/>
    <x v="2"/>
  </r>
  <r>
    <n v="7"/>
    <s v="Scope 2 Energy indirect total GHGs emissions"/>
    <x v="37"/>
    <x v="18"/>
    <n v="2017"/>
    <s v="None"/>
    <s v="107546.0"/>
    <x v="2"/>
  </r>
  <r>
    <n v="8"/>
    <s v="Scope 3 Upstream Energy indirect total GHGs emissions"/>
    <x v="37"/>
    <x v="18"/>
    <n v="2019"/>
    <s v="None"/>
    <s v="47480.0"/>
    <x v="2"/>
  </r>
  <r>
    <n v="8"/>
    <s v="Scope 3 Upstream Energy indirect total GHGs emissions"/>
    <x v="37"/>
    <x v="18"/>
    <n v="2018"/>
    <s v="None"/>
    <s v="57308.0"/>
    <x v="2"/>
  </r>
  <r>
    <n v="8"/>
    <s v="Scope 3 Upstream Energy indirect total GHGs emissions"/>
    <x v="37"/>
    <x v="18"/>
    <n v="2017"/>
    <s v="None"/>
    <s v="60598.0"/>
    <x v="2"/>
  </r>
  <r>
    <n v="6"/>
    <s v="Scope 1 / Direct total GHGs emissions"/>
    <x v="48"/>
    <x v="21"/>
    <n v="2021"/>
    <s v="None"/>
    <s v="2831180.0"/>
    <x v="2"/>
  </r>
  <r>
    <n v="7"/>
    <s v="Scope 2 Energy indirect total GHGs emissions"/>
    <x v="48"/>
    <x v="21"/>
    <n v="2022"/>
    <s v="None"/>
    <s v="2324493.0"/>
    <x v="2"/>
  </r>
  <r>
    <n v="8"/>
    <s v="Scope 3 Upstream Energy indirect total GHGs emissions"/>
    <x v="48"/>
    <x v="21"/>
    <n v="2022"/>
    <s v="None"/>
    <s v="15991641.0"/>
    <x v="2"/>
  </r>
  <r>
    <n v="7"/>
    <s v="Scope 2 Energy indirect total GHGs emissions"/>
    <x v="54"/>
    <x v="23"/>
    <n v="2019"/>
    <s v="None"/>
    <s v="34884.0"/>
    <x v="2"/>
  </r>
  <r>
    <n v="7"/>
    <s v="Scope 2 Energy indirect total GHGs emissions"/>
    <x v="55"/>
    <x v="23"/>
    <n v="2020"/>
    <s v="None"/>
    <s v="32562.0"/>
    <x v="2"/>
  </r>
  <r>
    <n v="7"/>
    <s v="Scope 2 Energy indirect total GHGs emissions"/>
    <x v="56"/>
    <x v="23"/>
    <n v="2021"/>
    <s v="None"/>
    <s v="22884.0"/>
    <x v="2"/>
  </r>
  <r>
    <n v="6"/>
    <s v="Scope 1 / Direct total GHGs emissions"/>
    <x v="70"/>
    <x v="29"/>
    <n v="2020"/>
    <s v="None"/>
    <s v="-43.0"/>
    <x v="2"/>
  </r>
  <r>
    <n v="8"/>
    <s v="Scope 3 Upstream Energy indirect total GHGs emissions"/>
    <x v="74"/>
    <x v="32"/>
    <n v="2019"/>
    <s v="None"/>
    <s v="21024.0"/>
    <x v="2"/>
  </r>
  <r>
    <n v="8"/>
    <s v="Scope 3 Upstream Energy indirect total GHGs emissions"/>
    <x v="74"/>
    <x v="32"/>
    <n v="2018"/>
    <s v="None"/>
    <s v="25004.0"/>
    <x v="2"/>
  </r>
  <r>
    <n v="8"/>
    <s v="Scope 3 Upstream Energy indirect total GHGs emissions"/>
    <x v="75"/>
    <x v="32"/>
    <n v="2020"/>
    <s v="None"/>
    <s v="18903.0"/>
    <x v="2"/>
  </r>
  <r>
    <n v="8"/>
    <s v="Scope 3 Upstream Energy indirect total GHGs emissions"/>
    <x v="75"/>
    <x v="32"/>
    <n v="2019"/>
    <s v="None"/>
    <s v="21024.0"/>
    <x v="2"/>
  </r>
  <r>
    <n v="6"/>
    <s v="Scope 1 / Direct total GHGs emissions"/>
    <x v="127"/>
    <x v="34"/>
    <n v="2021"/>
    <s v="None"/>
    <s v="1600.0"/>
    <x v="2"/>
  </r>
  <r>
    <n v="6"/>
    <s v="Scope 1 / Direct total GHGs emissions"/>
    <x v="127"/>
    <x v="34"/>
    <n v="2020"/>
    <s v="None"/>
    <s v="1587.0"/>
    <x v="2"/>
  </r>
  <r>
    <n v="6"/>
    <s v="Scope 1 / Direct total GHGs emissions"/>
    <x v="127"/>
    <x v="34"/>
    <n v="2019"/>
    <s v="None"/>
    <s v="2127.0"/>
    <x v="2"/>
  </r>
  <r>
    <n v="8"/>
    <s v="Scope 3 Upstream Energy indirect total GHGs emissions"/>
    <x v="127"/>
    <x v="34"/>
    <n v="2021"/>
    <s v="None"/>
    <s v="368.0"/>
    <x v="2"/>
  </r>
  <r>
    <n v="8"/>
    <s v="Scope 3 Upstream Energy indirect total GHGs emissions"/>
    <x v="127"/>
    <x v="34"/>
    <n v="2020"/>
    <s v="None"/>
    <s v="1501.0"/>
    <x v="2"/>
  </r>
  <r>
    <n v="8"/>
    <s v="Scope 3 Upstream Energy indirect total GHGs emissions"/>
    <x v="127"/>
    <x v="34"/>
    <n v="2019"/>
    <s v="None"/>
    <s v="9449.0"/>
    <x v="2"/>
  </r>
  <r>
    <n v="9"/>
    <s v="Scope 2 Market Energy indirect total GHGs emissions"/>
    <x v="127"/>
    <x v="34"/>
    <n v="2021"/>
    <s v="None"/>
    <s v="168.0"/>
    <x v="2"/>
  </r>
  <r>
    <n v="9"/>
    <s v="Scope 2 Market Energy indirect total GHGs emissions"/>
    <x v="127"/>
    <x v="34"/>
    <n v="2020"/>
    <s v="None"/>
    <s v="1329.0"/>
    <x v="2"/>
  </r>
  <r>
    <n v="9"/>
    <s v="Scope 2 Market Energy indirect total GHGs emissions"/>
    <x v="127"/>
    <x v="34"/>
    <n v="2019"/>
    <s v="None"/>
    <s v="1880.0"/>
    <x v="2"/>
  </r>
  <r>
    <n v="10"/>
    <s v="Scope 2 Location Energy indirect total GHGs emissions"/>
    <x v="127"/>
    <x v="34"/>
    <n v="2021"/>
    <s v="None"/>
    <s v="4217.0"/>
    <x v="2"/>
  </r>
  <r>
    <n v="10"/>
    <s v="Scope 2 Location Energy indirect total GHGs emissions"/>
    <x v="127"/>
    <x v="34"/>
    <n v="2020"/>
    <s v="None"/>
    <s v="3214.0"/>
    <x v="2"/>
  </r>
  <r>
    <n v="10"/>
    <s v="Scope 2 Location Energy indirect total GHGs emissions"/>
    <x v="127"/>
    <x v="34"/>
    <n v="2019"/>
    <s v="None"/>
    <s v="5849.0"/>
    <x v="2"/>
  </r>
  <r>
    <n v="8"/>
    <s v="Scope 3 Upstream Energy indirect total GHGs emissions"/>
    <x v="82"/>
    <x v="34"/>
    <n v="2019"/>
    <s v="None"/>
    <s v="9449.0"/>
    <x v="2"/>
  </r>
  <r>
    <n v="10"/>
    <s v="Scope 2 Location Energy indirect total GHGs emissions"/>
    <x v="88"/>
    <x v="36"/>
    <n v="2019"/>
    <s v="None"/>
    <s v="52218.0"/>
    <x v="2"/>
  </r>
  <r>
    <n v="10"/>
    <s v="Scope 2 Location Energy indirect total GHGs emissions"/>
    <x v="88"/>
    <x v="36"/>
    <n v="2020"/>
    <s v="None"/>
    <s v="20988.0"/>
    <x v="2"/>
  </r>
  <r>
    <n v="10"/>
    <s v="Scope 2 Location Energy indirect total GHGs emissions"/>
    <x v="88"/>
    <x v="36"/>
    <n v="2021"/>
    <s v="None"/>
    <s v="19160.0"/>
    <x v="2"/>
  </r>
  <r>
    <n v="6"/>
    <s v="Scope 1 / Direct total GHGs emissions"/>
    <x v="89"/>
    <x v="36"/>
    <n v="2020"/>
    <s v="None"/>
    <s v="2259.0"/>
    <x v="2"/>
  </r>
  <r>
    <n v="6"/>
    <s v="Scope 1 / Direct total GHGs emissions"/>
    <x v="89"/>
    <x v="36"/>
    <n v="2021"/>
    <s v="None"/>
    <s v="2381.0"/>
    <x v="2"/>
  </r>
  <r>
    <n v="6"/>
    <s v="Scope 1 / Direct total GHGs emissions"/>
    <x v="89"/>
    <x v="36"/>
    <n v="2022"/>
    <s v="None"/>
    <s v="2742.0"/>
    <x v="2"/>
  </r>
  <r>
    <n v="8"/>
    <s v="Scope 3 Upstream Energy indirect total GHGs emissions"/>
    <x v="89"/>
    <x v="36"/>
    <n v="2020"/>
    <s v="None"/>
    <s v="53378.0"/>
    <x v="2"/>
  </r>
  <r>
    <n v="8"/>
    <s v="Scope 3 Upstream Energy indirect total GHGs emissions"/>
    <x v="89"/>
    <x v="36"/>
    <n v="2021"/>
    <s v="None"/>
    <s v="49296.0"/>
    <x v="2"/>
  </r>
  <r>
    <n v="9"/>
    <s v="Scope 2 Market Energy indirect total GHGs emissions"/>
    <x v="89"/>
    <x v="36"/>
    <n v="2021"/>
    <s v="None"/>
    <s v="224.0"/>
    <x v="2"/>
  </r>
  <r>
    <n v="9"/>
    <s v="Scope 2 Market Energy indirect total GHGs emissions"/>
    <x v="89"/>
    <x v="36"/>
    <n v="2022"/>
    <s v="None"/>
    <s v="2.0"/>
    <x v="2"/>
  </r>
  <r>
    <n v="6"/>
    <s v="Scope 1 / Direct total GHGs emissions"/>
    <x v="128"/>
    <x v="47"/>
    <n v="2022"/>
    <s v="None"/>
    <s v="322.0"/>
    <x v="2"/>
  </r>
  <r>
    <n v="6"/>
    <s v="Scope 1 / Direct total GHGs emissions"/>
    <x v="128"/>
    <x v="47"/>
    <n v="2021"/>
    <s v="None"/>
    <s v="176.0"/>
    <x v="2"/>
  </r>
  <r>
    <n v="8"/>
    <s v="Scope 3 Upstream Energy indirect total GHGs emissions"/>
    <x v="128"/>
    <x v="47"/>
    <n v="2022"/>
    <s v="None"/>
    <s v="3587138.0"/>
    <x v="2"/>
  </r>
  <r>
    <n v="8"/>
    <s v="Scope 3 Upstream Energy indirect total GHGs emissions"/>
    <x v="128"/>
    <x v="47"/>
    <n v="2021"/>
    <s v="None"/>
    <s v="4536725.0"/>
    <x v="2"/>
  </r>
  <r>
    <n v="6"/>
    <s v="Scope 1 / Direct total GHGs emissions"/>
    <x v="100"/>
    <x v="39"/>
    <n v="2018"/>
    <s v="None"/>
    <s v="6714.0"/>
    <x v="2"/>
  </r>
  <r>
    <n v="6"/>
    <s v="Scope 1 / Direct total GHGs emissions"/>
    <x v="100"/>
    <x v="39"/>
    <n v="2019"/>
    <s v="None"/>
    <s v="6779.0"/>
    <x v="2"/>
  </r>
  <r>
    <n v="9"/>
    <s v="Scope 2 Market Energy indirect total GHGs emissions"/>
    <x v="100"/>
    <x v="39"/>
    <n v="2018"/>
    <s v="None"/>
    <s v="12973.0"/>
    <x v="2"/>
  </r>
  <r>
    <n v="9"/>
    <s v="Scope 2 Market Energy indirect total GHGs emissions"/>
    <x v="100"/>
    <x v="39"/>
    <n v="2019"/>
    <s v="None"/>
    <s v="8640.0"/>
    <x v="2"/>
  </r>
  <r>
    <n v="10"/>
    <s v="Scope 2 Location Energy indirect total GHGs emissions"/>
    <x v="100"/>
    <x v="39"/>
    <n v="2015"/>
    <s v="None"/>
    <s v="5285.0"/>
    <x v="2"/>
  </r>
  <r>
    <n v="10"/>
    <s v="Scope 2 Location Energy indirect total GHGs emissions"/>
    <x v="100"/>
    <x v="39"/>
    <n v="2016"/>
    <s v="None"/>
    <s v="8509.0"/>
    <x v="2"/>
  </r>
  <r>
    <n v="10"/>
    <s v="Scope 2 Location Energy indirect total GHGs emissions"/>
    <x v="100"/>
    <x v="39"/>
    <n v="2017"/>
    <s v="None"/>
    <s v="8600.0"/>
    <x v="2"/>
  </r>
  <r>
    <n v="10"/>
    <s v="Scope 2 Location Energy indirect total GHGs emissions"/>
    <x v="100"/>
    <x v="39"/>
    <n v="2018"/>
    <s v="None"/>
    <s v="10540.0"/>
    <x v="2"/>
  </r>
  <r>
    <n v="10"/>
    <s v="Scope 2 Location Energy indirect total GHGs emissions"/>
    <x v="100"/>
    <x v="39"/>
    <n v="2019"/>
    <s v="None"/>
    <s v="10789.0"/>
    <x v="2"/>
  </r>
  <r>
    <n v="6"/>
    <s v="Scope 1 / Direct total GHGs emissions"/>
    <x v="101"/>
    <x v="39"/>
    <n v="2016"/>
    <s v="None"/>
    <s v="5272.0"/>
    <x v="2"/>
  </r>
  <r>
    <n v="6"/>
    <s v="Scope 1 / Direct total GHGs emissions"/>
    <x v="101"/>
    <x v="39"/>
    <n v="2017"/>
    <s v="None"/>
    <s v="6781.0"/>
    <x v="2"/>
  </r>
  <r>
    <n v="6"/>
    <s v="Scope 1 / Direct total GHGs emissions"/>
    <x v="101"/>
    <x v="39"/>
    <n v="2018"/>
    <s v="None"/>
    <s v="6714.0"/>
    <x v="2"/>
  </r>
  <r>
    <n v="6"/>
    <s v="Scope 1 / Direct total GHGs emissions"/>
    <x v="101"/>
    <x v="39"/>
    <n v="2019"/>
    <s v="None"/>
    <s v="6779.0"/>
    <x v="2"/>
  </r>
  <r>
    <n v="6"/>
    <s v="Scope 1 / Direct total GHGs emissions"/>
    <x v="101"/>
    <x v="39"/>
    <n v="2020"/>
    <s v="None"/>
    <s v="6078.0"/>
    <x v="2"/>
  </r>
  <r>
    <n v="9"/>
    <s v="Scope 2 Market Energy indirect total GHGs emissions"/>
    <x v="101"/>
    <x v="39"/>
    <n v="2020"/>
    <s v="None"/>
    <s v="8350.0"/>
    <x v="2"/>
  </r>
  <r>
    <n v="10"/>
    <s v="Scope 2 Location Energy indirect total GHGs emissions"/>
    <x v="101"/>
    <x v="39"/>
    <n v="2020"/>
    <s v="None"/>
    <s v="9883.0"/>
    <x v="2"/>
  </r>
  <r>
    <n v="6"/>
    <s v="Scope 1 / Direct total GHGs emissions"/>
    <x v="102"/>
    <x v="39"/>
    <n v="2020"/>
    <s v="None"/>
    <s v="6078.0"/>
    <x v="2"/>
  </r>
  <r>
    <n v="6"/>
    <s v="Scope 1 / Direct total GHGs emissions"/>
    <x v="102"/>
    <x v="39"/>
    <n v="2021"/>
    <s v="None"/>
    <s v="6548.0"/>
    <x v="2"/>
  </r>
  <r>
    <n v="9"/>
    <s v="Scope 2 Market Energy indirect total GHGs emissions"/>
    <x v="102"/>
    <x v="39"/>
    <n v="2018"/>
    <s v="None"/>
    <s v="12973.0"/>
    <x v="2"/>
  </r>
  <r>
    <n v="9"/>
    <s v="Scope 2 Market Energy indirect total GHGs emissions"/>
    <x v="102"/>
    <x v="39"/>
    <n v="2019"/>
    <s v="None"/>
    <s v="8640.0"/>
    <x v="2"/>
  </r>
  <r>
    <n v="9"/>
    <s v="Scope 2 Market Energy indirect total GHGs emissions"/>
    <x v="102"/>
    <x v="39"/>
    <n v="2020"/>
    <s v="None"/>
    <s v="8350.0"/>
    <x v="2"/>
  </r>
  <r>
    <n v="10"/>
    <s v="Scope 2 Location Energy indirect total GHGs emissions"/>
    <x v="102"/>
    <x v="39"/>
    <n v="2017"/>
    <s v="None"/>
    <s v="8600.0"/>
    <x v="2"/>
  </r>
  <r>
    <n v="10"/>
    <s v="Scope 2 Location Energy indirect total GHGs emissions"/>
    <x v="102"/>
    <x v="39"/>
    <n v="2018"/>
    <s v="None"/>
    <s v="10540.0"/>
    <x v="2"/>
  </r>
  <r>
    <n v="10"/>
    <s v="Scope 2 Location Energy indirect total GHGs emissions"/>
    <x v="102"/>
    <x v="39"/>
    <n v="2019"/>
    <s v="None"/>
    <s v="10786.0"/>
    <x v="2"/>
  </r>
  <r>
    <n v="10"/>
    <s v="Scope 2 Location Energy indirect total GHGs emissions"/>
    <x v="102"/>
    <x v="39"/>
    <n v="2020"/>
    <s v="None"/>
    <s v="9883.0"/>
    <x v="2"/>
  </r>
  <r>
    <n v="10"/>
    <s v="Scope 2 Location Energy indirect total GHGs emissions"/>
    <x v="102"/>
    <x v="39"/>
    <n v="2021"/>
    <s v="None"/>
    <s v="9904.0"/>
    <x v="2"/>
  </r>
  <r>
    <n v="6"/>
    <s v="Scope 1 / Direct total GHGs emissions"/>
    <x v="103"/>
    <x v="39"/>
    <n v="2020"/>
    <s v="None"/>
    <s v="6078.0"/>
    <x v="2"/>
  </r>
  <r>
    <n v="9"/>
    <s v="Scope 2 Market Energy indirect total GHGs emissions"/>
    <x v="103"/>
    <x v="39"/>
    <n v="2020"/>
    <s v="None"/>
    <s v="835.0"/>
    <x v="2"/>
  </r>
  <r>
    <n v="10"/>
    <s v="Scope 2 Location Energy indirect total GHGs emissions"/>
    <x v="103"/>
    <x v="39"/>
    <n v="2018"/>
    <s v="None"/>
    <s v="1054.0"/>
    <x v="2"/>
  </r>
  <r>
    <n v="10"/>
    <s v="Scope 2 Location Energy indirect total GHGs emissions"/>
    <x v="103"/>
    <x v="39"/>
    <n v="2020"/>
    <s v="None"/>
    <s v="9883.0"/>
    <x v="2"/>
  </r>
  <r>
    <n v="6"/>
    <s v="Scope 1 / Direct total GHGs emissions"/>
    <x v="107"/>
    <x v="41"/>
    <n v="2016"/>
    <s v="None"/>
    <s v="6027.0"/>
    <x v="2"/>
  </r>
  <r>
    <n v="8"/>
    <s v="Scope 3 Upstream Energy indirect total GHGs emissions"/>
    <x v="107"/>
    <x v="41"/>
    <n v="2016"/>
    <s v="None"/>
    <s v="27318.0"/>
    <x v="2"/>
  </r>
  <r>
    <n v="9"/>
    <s v="Scope 2 Market Energy indirect total GHGs emissions"/>
    <x v="107"/>
    <x v="41"/>
    <n v="2016"/>
    <s v="None"/>
    <s v="26890.0"/>
    <x v="2"/>
  </r>
  <r>
    <n v="10"/>
    <s v="Scope 2 Location Energy indirect total GHGs emissions"/>
    <x v="107"/>
    <x v="41"/>
    <n v="2016"/>
    <s v="None"/>
    <s v="25801.0"/>
    <x v="2"/>
  </r>
  <r>
    <n v="6"/>
    <s v="Scope 1 / Direct total GHGs emissions"/>
    <x v="108"/>
    <x v="41"/>
    <n v="2019"/>
    <s v="None"/>
    <s v="7073.0"/>
    <x v="2"/>
  </r>
  <r>
    <n v="6"/>
    <s v="Scope 1 / Direct total GHGs emissions"/>
    <x v="108"/>
    <x v="41"/>
    <n v="2018"/>
    <s v="None"/>
    <s v="7696.0"/>
    <x v="2"/>
  </r>
  <r>
    <n v="8"/>
    <s v="Scope 3 Upstream Energy indirect total GHGs emissions"/>
    <x v="108"/>
    <x v="41"/>
    <n v="2019"/>
    <s v="None"/>
    <s v="40856.0"/>
    <x v="2"/>
  </r>
  <r>
    <n v="8"/>
    <s v="Scope 3 Upstream Energy indirect total GHGs emissions"/>
    <x v="108"/>
    <x v="41"/>
    <n v="2018"/>
    <s v="None"/>
    <s v="42535.0"/>
    <x v="2"/>
  </r>
  <r>
    <n v="9"/>
    <s v="Scope 2 Market Energy indirect total GHGs emissions"/>
    <x v="108"/>
    <x v="41"/>
    <n v="2018"/>
    <s v="None"/>
    <s v="53825.0"/>
    <x v="2"/>
  </r>
  <r>
    <n v="10"/>
    <s v="Scope 2 Location Energy indirect total GHGs emissions"/>
    <x v="108"/>
    <x v="41"/>
    <n v="2019"/>
    <s v="None"/>
    <s v="54545.0"/>
    <x v="2"/>
  </r>
  <r>
    <n v="10"/>
    <s v="Scope 2 Location Energy indirect total GHGs emissions"/>
    <x v="108"/>
    <x v="41"/>
    <n v="2018"/>
    <s v="None"/>
    <s v="57613.0"/>
    <x v="2"/>
  </r>
  <r>
    <n v="6"/>
    <s v="Scope 1 / Direct total GHGs emissions"/>
    <x v="109"/>
    <x v="41"/>
    <n v="2019"/>
    <s v="None"/>
    <s v="7455.0"/>
    <x v="2"/>
  </r>
  <r>
    <n v="8"/>
    <s v="Scope 3 Upstream Energy indirect total GHGs emissions"/>
    <x v="109"/>
    <x v="41"/>
    <n v="2020"/>
    <s v="None"/>
    <s v="33371.0"/>
    <x v="2"/>
  </r>
  <r>
    <n v="8"/>
    <s v="Scope 3 Upstream Energy indirect total GHGs emissions"/>
    <x v="109"/>
    <x v="41"/>
    <n v="2019"/>
    <s v="None"/>
    <s v="41345.0"/>
    <x v="2"/>
  </r>
  <r>
    <n v="9"/>
    <s v="Scope 2 Market Energy indirect total GHGs emissions"/>
    <x v="109"/>
    <x v="41"/>
    <n v="2019"/>
    <s v="None"/>
    <s v="54545.0"/>
    <x v="2"/>
  </r>
  <r>
    <n v="10"/>
    <s v="Scope 2 Location Energy indirect total GHGs emissions"/>
    <x v="109"/>
    <x v="41"/>
    <n v="2020"/>
    <s v="None"/>
    <s v="46427.0"/>
    <x v="2"/>
  </r>
  <r>
    <n v="10"/>
    <s v="Scope 2 Location Energy indirect total GHGs emissions"/>
    <x v="109"/>
    <x v="41"/>
    <n v="2019"/>
    <s v="None"/>
    <s v="49708.0"/>
    <x v="2"/>
  </r>
  <r>
    <n v="6"/>
    <s v="Scope 1 / Direct total GHGs emissions"/>
    <x v="117"/>
    <x v="44"/>
    <n v="2017"/>
    <s v="None"/>
    <s v="780.0"/>
    <x v="2"/>
  </r>
  <r>
    <n v="6"/>
    <s v="Scope 1 / Direct total GHGs emissions"/>
    <x v="117"/>
    <x v="44"/>
    <n v="2016"/>
    <s v="None"/>
    <s v="881.0"/>
    <x v="2"/>
  </r>
  <r>
    <n v="6"/>
    <s v="Scope 1 / Direct total GHGs emissions"/>
    <x v="118"/>
    <x v="44"/>
    <n v="2019"/>
    <s v="None"/>
    <s v="1020.0"/>
    <x v="2"/>
  </r>
  <r>
    <n v="6"/>
    <s v="Scope 1 / Direct total GHGs emissions"/>
    <x v="118"/>
    <x v="44"/>
    <n v="2018"/>
    <s v="None"/>
    <s v="1017.0"/>
    <x v="2"/>
  </r>
  <r>
    <n v="6"/>
    <s v="Scope 1 / Direct total GHGs emissions"/>
    <x v="118"/>
    <x v="44"/>
    <n v="2017"/>
    <s v="None"/>
    <s v="780.0"/>
    <x v="2"/>
  </r>
  <r>
    <n v="6"/>
    <s v="Scope 1 / Direct total GHGs emissions"/>
    <x v="119"/>
    <x v="44"/>
    <n v="2020"/>
    <s v="None"/>
    <s v="632.0"/>
    <x v="2"/>
  </r>
  <r>
    <n v="6"/>
    <s v="Scope 1 / Direct total GHGs emissions"/>
    <x v="119"/>
    <x v="44"/>
    <n v="2019"/>
    <s v="None"/>
    <s v="1020.0"/>
    <x v="2"/>
  </r>
  <r>
    <n v="6"/>
    <s v="Scope 1 / Direct total GHGs emissions"/>
    <x v="119"/>
    <x v="44"/>
    <n v="2018"/>
    <s v="None"/>
    <s v="1017.0"/>
    <x v="2"/>
  </r>
  <r>
    <n v="7"/>
    <s v="Scope 2 Energy indirect total GHGs emissions"/>
    <x v="120"/>
    <x v="44"/>
    <n v="2021"/>
    <s v="None"/>
    <s v="4787.0"/>
    <x v="2"/>
  </r>
  <r>
    <n v="6"/>
    <s v="Scope 1 / Direct total GHGs emissions"/>
    <x v="123"/>
    <x v="45"/>
    <n v="2019"/>
    <s v="None"/>
    <s v="1424.0"/>
    <x v="2"/>
  </r>
  <r>
    <n v="6"/>
    <s v="Scope 1 / Direct total GHGs emissions"/>
    <x v="123"/>
    <x v="45"/>
    <n v="2018"/>
    <s v="None"/>
    <s v="2162.0"/>
    <x v="2"/>
  </r>
  <r>
    <n v="6"/>
    <s v="Scope 1 / Direct total GHGs emissions"/>
    <x v="123"/>
    <x v="45"/>
    <n v="2017"/>
    <s v="None"/>
    <s v="1259.0"/>
    <x v="2"/>
  </r>
  <r>
    <n v="6"/>
    <s v="Scope 1 / Direct total GHGs emissions"/>
    <x v="123"/>
    <x v="45"/>
    <n v="2016"/>
    <s v="None"/>
    <s v="1050.0"/>
    <x v="2"/>
  </r>
  <r>
    <n v="7"/>
    <s v="Scope 2 Energy indirect total GHGs emissions"/>
    <x v="123"/>
    <x v="45"/>
    <n v="2019"/>
    <s v="None"/>
    <s v="24791.0"/>
    <x v="2"/>
  </r>
  <r>
    <n v="7"/>
    <s v="Scope 2 Energy indirect total GHGs emissions"/>
    <x v="123"/>
    <x v="45"/>
    <n v="2018"/>
    <s v="None"/>
    <s v="28607.0"/>
    <x v="2"/>
  </r>
  <r>
    <n v="7"/>
    <s v="Scope 2 Energy indirect total GHGs emissions"/>
    <x v="123"/>
    <x v="45"/>
    <n v="2017"/>
    <s v="None"/>
    <s v="28877.0"/>
    <x v="2"/>
  </r>
  <r>
    <n v="7"/>
    <s v="Scope 2 Energy indirect total GHGs emissions"/>
    <x v="123"/>
    <x v="45"/>
    <n v="2016"/>
    <s v="None"/>
    <s v="34065.0"/>
    <x v="2"/>
  </r>
  <r>
    <n v="7"/>
    <s v="Scope 2 Energy indirect total GHGs emissions"/>
    <x v="123"/>
    <x v="45"/>
    <n v="2015"/>
    <s v="None"/>
    <s v="36650.0"/>
    <x v="2"/>
  </r>
  <r>
    <n v="7"/>
    <s v="Scope 2 Energy indirect total GHGs emissions"/>
    <x v="123"/>
    <x v="45"/>
    <n v="2010"/>
    <s v="None"/>
    <s v="37207.0"/>
    <x v="2"/>
  </r>
  <r>
    <n v="8"/>
    <s v="Scope 3 Upstream Energy indirect total GHGs emissions"/>
    <x v="123"/>
    <x v="45"/>
    <n v="2019"/>
    <s v="None"/>
    <s v="10204.0"/>
    <x v="2"/>
  </r>
  <r>
    <n v="8"/>
    <s v="Scope 3 Upstream Energy indirect total GHGs emissions"/>
    <x v="123"/>
    <x v="45"/>
    <n v="2018"/>
    <s v="None"/>
    <s v="8357.0"/>
    <x v="2"/>
  </r>
  <r>
    <n v="8"/>
    <s v="Scope 3 Upstream Energy indirect total GHGs emissions"/>
    <x v="123"/>
    <x v="45"/>
    <n v="2017"/>
    <s v="None"/>
    <s v="6699.0"/>
    <x v="2"/>
  </r>
  <r>
    <n v="8"/>
    <s v="Scope 3 Upstream Energy indirect total GHGs emissions"/>
    <x v="123"/>
    <x v="45"/>
    <n v="2016"/>
    <s v="None"/>
    <s v="6410.0"/>
    <x v="2"/>
  </r>
  <r>
    <n v="8"/>
    <s v="Scope 3 Upstream Energy indirect total GHGs emissions"/>
    <x v="123"/>
    <x v="45"/>
    <n v="2015"/>
    <s v="None"/>
    <s v="5941.0"/>
    <x v="2"/>
  </r>
  <r>
    <n v="8"/>
    <s v="Scope 3 Upstream Energy indirect total GHGs emissions"/>
    <x v="123"/>
    <x v="45"/>
    <n v="2010"/>
    <s v="None"/>
    <s v="4775.0"/>
    <x v="2"/>
  </r>
  <r>
    <n v="7"/>
    <s v="Scope 2 Energy indirect total GHGs emissions"/>
    <x v="125"/>
    <x v="45"/>
    <n v="2021"/>
    <s v="None"/>
    <s v="18887.0"/>
    <x v="2"/>
  </r>
  <r>
    <n v="7"/>
    <s v="Scope 2 Energy indirect total GHGs emissions"/>
    <x v="125"/>
    <x v="45"/>
    <n v="2020"/>
    <s v="None"/>
    <s v="20661.0"/>
    <x v="2"/>
  </r>
  <r>
    <n v="7"/>
    <s v="Scope 2 Energy indirect total GHGs emissions"/>
    <x v="125"/>
    <x v="45"/>
    <n v="2019"/>
    <s v="None"/>
    <s v="24791.0"/>
    <x v="2"/>
  </r>
  <r>
    <n v="7"/>
    <s v="Scope 2 Energy indirect total GHGs emissions"/>
    <x v="125"/>
    <x v="45"/>
    <n v="2018"/>
    <s v="None"/>
    <s v="28607.0"/>
    <x v="2"/>
  </r>
  <r>
    <n v="7"/>
    <s v="Scope 2 Energy indirect total GHGs emissions"/>
    <x v="125"/>
    <x v="45"/>
    <n v="2017"/>
    <s v="None"/>
    <s v="28877.0"/>
    <x v="2"/>
  </r>
  <r>
    <n v="7"/>
    <s v="Scope 2 Energy indirect total GHGs emissions"/>
    <x v="125"/>
    <x v="45"/>
    <n v="2016"/>
    <s v="None"/>
    <s v="34065.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6">
  <r>
    <n v="6"/>
    <s v="Scope 1 / Direct total GHGs emissions"/>
    <x v="0"/>
    <x v="0"/>
    <x v="0"/>
    <s v="1061.0"/>
    <s v="1061.0"/>
    <x v="0"/>
  </r>
  <r>
    <n v="6"/>
    <s v="Scope 1 / Direct total GHGs emissions"/>
    <x v="0"/>
    <x v="0"/>
    <x v="1"/>
    <s v="1212.0"/>
    <s v="1212.0"/>
    <x v="0"/>
  </r>
  <r>
    <n v="6"/>
    <s v="Scope 1 / Direct total GHGs emissions"/>
    <x v="0"/>
    <x v="0"/>
    <x v="2"/>
    <s v="2667.0"/>
    <s v="2667.0"/>
    <x v="0"/>
  </r>
  <r>
    <n v="7"/>
    <s v="Scope 2 Energy indirect total GHGs emissions"/>
    <x v="0"/>
    <x v="0"/>
    <x v="0"/>
    <s v="769.0"/>
    <s v="2396.0"/>
    <x v="1"/>
  </r>
  <r>
    <n v="7"/>
    <s v="Scope 2 Energy indirect total GHGs emissions"/>
    <x v="0"/>
    <x v="0"/>
    <x v="1"/>
    <s v="1081.0"/>
    <s v="3177.0"/>
    <x v="1"/>
  </r>
  <r>
    <n v="7"/>
    <s v="Scope 2 Energy indirect total GHGs emissions"/>
    <x v="0"/>
    <x v="0"/>
    <x v="2"/>
    <s v="4376.0"/>
    <s v="7069.0"/>
    <x v="1"/>
  </r>
  <r>
    <n v="8"/>
    <s v="Scope 3 Upstream Energy indirect total GHGs emissions"/>
    <x v="0"/>
    <x v="0"/>
    <x v="0"/>
    <s v="8838.0"/>
    <s v="8838.0"/>
    <x v="0"/>
  </r>
  <r>
    <n v="8"/>
    <s v="Scope 3 Upstream Energy indirect total GHGs emissions"/>
    <x v="0"/>
    <x v="0"/>
    <x v="1"/>
    <s v="10045.0"/>
    <s v="10045.0"/>
    <x v="0"/>
  </r>
  <r>
    <n v="8"/>
    <s v="Scope 3 Upstream Energy indirect total GHGs emissions"/>
    <x v="0"/>
    <x v="0"/>
    <x v="2"/>
    <s v="22482.0"/>
    <s v="22482.0"/>
    <x v="0"/>
  </r>
  <r>
    <n v="6"/>
    <s v="Scope 1 / Direct total GHGs emissions"/>
    <x v="1"/>
    <x v="0"/>
    <x v="3"/>
    <s v="817.0"/>
    <s v="817.0"/>
    <x v="0"/>
  </r>
  <r>
    <n v="6"/>
    <s v="Scope 1 / Direct total GHGs emissions"/>
    <x v="1"/>
    <x v="0"/>
    <x v="0"/>
    <s v="1061.0"/>
    <s v="1061.0"/>
    <x v="0"/>
  </r>
  <r>
    <n v="6"/>
    <s v="Scope 1 / Direct total GHGs emissions"/>
    <x v="1"/>
    <x v="0"/>
    <x v="2"/>
    <s v="2667.0"/>
    <s v="2667.0"/>
    <x v="0"/>
  </r>
  <r>
    <n v="7"/>
    <s v="Scope 2 Energy indirect total GHGs emissions"/>
    <x v="1"/>
    <x v="0"/>
    <x v="3"/>
    <s v="687.0"/>
    <s v="2031.0"/>
    <x v="1"/>
  </r>
  <r>
    <n v="7"/>
    <s v="Scope 2 Energy indirect total GHGs emissions"/>
    <x v="1"/>
    <x v="0"/>
    <x v="0"/>
    <s v="769.0"/>
    <s v="2396.0"/>
    <x v="1"/>
  </r>
  <r>
    <n v="7"/>
    <s v="Scope 2 Energy indirect total GHGs emissions"/>
    <x v="1"/>
    <x v="0"/>
    <x v="2"/>
    <s v="4376.0"/>
    <s v="7069.0"/>
    <x v="1"/>
  </r>
  <r>
    <n v="8"/>
    <s v="Scope 3 Upstream Energy indirect total GHGs emissions"/>
    <x v="1"/>
    <x v="0"/>
    <x v="3"/>
    <s v="11398.0"/>
    <s v="11398.0"/>
    <x v="0"/>
  </r>
  <r>
    <n v="8"/>
    <s v="Scope 3 Upstream Energy indirect total GHGs emissions"/>
    <x v="1"/>
    <x v="0"/>
    <x v="0"/>
    <s v="8838.0"/>
    <s v="8838.0"/>
    <x v="0"/>
  </r>
  <r>
    <n v="8"/>
    <s v="Scope 3 Upstream Energy indirect total GHGs emissions"/>
    <x v="1"/>
    <x v="0"/>
    <x v="2"/>
    <s v="22482.0"/>
    <s v="22482.0"/>
    <x v="0"/>
  </r>
  <r>
    <n v="6"/>
    <s v="Scope 1 / Direct total GHGs emissions"/>
    <x v="2"/>
    <x v="1"/>
    <x v="4"/>
    <s v="0.02"/>
    <s v="None"/>
    <x v="1"/>
  </r>
  <r>
    <n v="7"/>
    <s v="Scope 2 Energy indirect total GHGs emissions"/>
    <x v="2"/>
    <x v="1"/>
    <x v="3"/>
    <s v="75.8"/>
    <s v="None"/>
    <x v="1"/>
  </r>
  <r>
    <n v="7"/>
    <s v="Scope 2 Energy indirect total GHGs emissions"/>
    <x v="2"/>
    <x v="1"/>
    <x v="0"/>
    <s v="77.9"/>
    <s v="None"/>
    <x v="1"/>
  </r>
  <r>
    <n v="7"/>
    <s v="Scope 2 Energy indirect total GHGs emissions"/>
    <x v="2"/>
    <x v="1"/>
    <x v="1"/>
    <s v="119.8"/>
    <s v="None"/>
    <x v="1"/>
  </r>
  <r>
    <n v="6"/>
    <s v="Scope 1 / Direct total GHGs emissions"/>
    <x v="3"/>
    <x v="2"/>
    <x v="3"/>
    <s v="1.55"/>
    <s v="None"/>
    <x v="1"/>
  </r>
  <r>
    <n v="6"/>
    <s v="Scope 1 / Direct total GHGs emissions"/>
    <x v="3"/>
    <x v="2"/>
    <x v="0"/>
    <s v="0.88"/>
    <s v="None"/>
    <x v="1"/>
  </r>
  <r>
    <n v="6"/>
    <s v="Scope 1 / Direct total GHGs emissions"/>
    <x v="3"/>
    <x v="2"/>
    <x v="1"/>
    <s v="2.04"/>
    <s v="None"/>
    <x v="1"/>
  </r>
  <r>
    <n v="6"/>
    <s v="Scope 1 / Direct total GHGs emissions"/>
    <x v="3"/>
    <x v="2"/>
    <x v="4"/>
    <s v="3.83"/>
    <s v="None"/>
    <x v="1"/>
  </r>
  <r>
    <n v="7"/>
    <s v="Scope 2 Energy indirect total GHGs emissions"/>
    <x v="3"/>
    <x v="2"/>
    <x v="3"/>
    <s v="184.2"/>
    <s v="None"/>
    <x v="1"/>
  </r>
  <r>
    <n v="7"/>
    <s v="Scope 2 Energy indirect total GHGs emissions"/>
    <x v="3"/>
    <x v="2"/>
    <x v="0"/>
    <s v="188.19"/>
    <s v="None"/>
    <x v="1"/>
  </r>
  <r>
    <n v="7"/>
    <s v="Scope 2 Energy indirect total GHGs emissions"/>
    <x v="3"/>
    <x v="2"/>
    <x v="1"/>
    <s v="168.25"/>
    <s v="None"/>
    <x v="1"/>
  </r>
  <r>
    <n v="6"/>
    <s v="Scope 1 / Direct total GHGs emissions"/>
    <x v="4"/>
    <x v="3"/>
    <x v="3"/>
    <s v="23693.5"/>
    <s v="None"/>
    <x v="1"/>
  </r>
  <r>
    <n v="7"/>
    <s v="Scope 2 Energy indirect total GHGs emissions"/>
    <x v="4"/>
    <x v="3"/>
    <x v="5"/>
    <s v="-30.0"/>
    <s v="None"/>
    <x v="1"/>
  </r>
  <r>
    <n v="8"/>
    <s v="Scope 3 Upstream Energy indirect total GHGs emissions"/>
    <x v="4"/>
    <x v="3"/>
    <x v="2"/>
    <s v="-30.0"/>
    <s v="None"/>
    <x v="1"/>
  </r>
  <r>
    <n v="6"/>
    <s v="Scope 1 / Direct total GHGs emissions"/>
    <x v="5"/>
    <x v="4"/>
    <x v="2"/>
    <s v="20.0"/>
    <s v="None"/>
    <x v="1"/>
  </r>
  <r>
    <n v="7"/>
    <s v="Scope 2 Energy indirect total GHGs emissions"/>
    <x v="5"/>
    <x v="4"/>
    <x v="2"/>
    <s v="120.0"/>
    <s v="None"/>
    <x v="1"/>
  </r>
  <r>
    <n v="6"/>
    <s v="Scope 1 / Direct total GHGs emissions"/>
    <x v="6"/>
    <x v="4"/>
    <x v="1"/>
    <s v="10630.0"/>
    <s v="11738.0"/>
    <x v="1"/>
  </r>
  <r>
    <n v="6"/>
    <s v="Scope 1 / Direct total GHGs emissions"/>
    <x v="6"/>
    <x v="4"/>
    <x v="4"/>
    <s v="14180.0"/>
    <s v="14180.0"/>
    <x v="0"/>
  </r>
  <r>
    <n v="7"/>
    <s v="Scope 2 Energy indirect total GHGs emissions"/>
    <x v="6"/>
    <x v="4"/>
    <x v="1"/>
    <s v="6901.0"/>
    <s v="16879.0"/>
    <x v="1"/>
  </r>
  <r>
    <n v="7"/>
    <s v="Scope 2 Energy indirect total GHGs emissions"/>
    <x v="6"/>
    <x v="4"/>
    <x v="4"/>
    <s v="8428.0"/>
    <s v="22690.0"/>
    <x v="1"/>
  </r>
  <r>
    <n v="8"/>
    <s v="Scope 3 Upstream Energy indirect total GHGs emissions"/>
    <x v="6"/>
    <x v="4"/>
    <x v="1"/>
    <s v="4016.0"/>
    <s v="4988.0"/>
    <x v="1"/>
  </r>
  <r>
    <n v="8"/>
    <s v="Scope 3 Upstream Energy indirect total GHGs emissions"/>
    <x v="6"/>
    <x v="4"/>
    <x v="4"/>
    <s v="13884.0"/>
    <s v="13885.0"/>
    <x v="1"/>
  </r>
  <r>
    <n v="6"/>
    <s v="Scope 1 / Direct total GHGs emissions"/>
    <x v="7"/>
    <x v="4"/>
    <x v="3"/>
    <s v="0.48"/>
    <s v="None"/>
    <x v="1"/>
  </r>
  <r>
    <n v="7"/>
    <s v="Scope 2 Energy indirect total GHGs emissions"/>
    <x v="7"/>
    <x v="4"/>
    <x v="3"/>
    <s v="0.74"/>
    <s v="None"/>
    <x v="1"/>
  </r>
  <r>
    <n v="8"/>
    <s v="Scope 3 Upstream Energy indirect total GHGs emissions"/>
    <x v="7"/>
    <x v="4"/>
    <x v="3"/>
    <s v="100.0"/>
    <s v="None"/>
    <x v="1"/>
  </r>
  <r>
    <n v="6"/>
    <s v="Scope 1 / Direct total GHGs emissions"/>
    <x v="8"/>
    <x v="5"/>
    <x v="0"/>
    <s v="23362.0"/>
    <s v="23362.0"/>
    <x v="0"/>
  </r>
  <r>
    <n v="6"/>
    <s v="Scope 1 / Direct total GHGs emissions"/>
    <x v="8"/>
    <x v="5"/>
    <x v="1"/>
    <s v="26292.0"/>
    <s v="26292.0"/>
    <x v="0"/>
  </r>
  <r>
    <n v="7"/>
    <s v="Scope 2 Energy indirect total GHGs emissions"/>
    <x v="8"/>
    <x v="5"/>
    <x v="0"/>
    <s v="31997.0"/>
    <s v="53492.0"/>
    <x v="1"/>
  </r>
  <r>
    <n v="7"/>
    <s v="Scope 2 Energy indirect total GHGs emissions"/>
    <x v="8"/>
    <x v="5"/>
    <x v="1"/>
    <s v="40894.0"/>
    <s v="63914.0"/>
    <x v="1"/>
  </r>
  <r>
    <n v="7"/>
    <s v="Scope 2 Energy indirect total GHGs emissions"/>
    <x v="8"/>
    <x v="5"/>
    <x v="4"/>
    <s v="-1.0"/>
    <s v="88558.0"/>
    <x v="1"/>
  </r>
  <r>
    <n v="8"/>
    <s v="Scope 3 Upstream Energy indirect total GHGs emissions"/>
    <x v="8"/>
    <x v="5"/>
    <x v="0"/>
    <s v="3866.0"/>
    <s v="3866.0"/>
    <x v="0"/>
  </r>
  <r>
    <n v="8"/>
    <s v="Scope 3 Upstream Energy indirect total GHGs emissions"/>
    <x v="8"/>
    <x v="5"/>
    <x v="1"/>
    <s v="17460.0"/>
    <s v="17460.0"/>
    <x v="0"/>
  </r>
  <r>
    <n v="6"/>
    <s v="Scope 1 / Direct total GHGs emissions"/>
    <x v="9"/>
    <x v="5"/>
    <x v="3"/>
    <s v="23280.0"/>
    <s v="23280.0"/>
    <x v="0"/>
  </r>
  <r>
    <n v="6"/>
    <s v="Scope 1 / Direct total GHGs emissions"/>
    <x v="9"/>
    <x v="5"/>
    <x v="0"/>
    <s v="31226.0"/>
    <s v="23362.0"/>
    <x v="1"/>
  </r>
  <r>
    <n v="6"/>
    <s v="Scope 1 / Direct total GHGs emissions"/>
    <x v="9"/>
    <x v="5"/>
    <x v="1"/>
    <s v="31962.0"/>
    <s v="26292.0"/>
    <x v="1"/>
  </r>
  <r>
    <n v="6"/>
    <s v="Scope 1 / Direct total GHGs emissions"/>
    <x v="9"/>
    <x v="5"/>
    <x v="4"/>
    <s v="31136.0"/>
    <s v="37889.0"/>
    <x v="1"/>
  </r>
  <r>
    <n v="7"/>
    <s v="Scope 2 Energy indirect total GHGs emissions"/>
    <x v="9"/>
    <x v="5"/>
    <x v="3"/>
    <s v="39370.0"/>
    <s v="61136.0"/>
    <x v="1"/>
  </r>
  <r>
    <n v="8"/>
    <s v="Scope 3 Upstream Energy indirect total GHGs emissions"/>
    <x v="9"/>
    <x v="5"/>
    <x v="3"/>
    <s v="5478.0"/>
    <s v="167549.0"/>
    <x v="1"/>
  </r>
  <r>
    <n v="7"/>
    <s v="Scope 2 Energy indirect total GHGs emissions"/>
    <x v="10"/>
    <x v="6"/>
    <x v="3"/>
    <s v="127319.0"/>
    <s v="None"/>
    <x v="1"/>
  </r>
  <r>
    <n v="8"/>
    <s v="Scope 3 Upstream Energy indirect total GHGs emissions"/>
    <x v="10"/>
    <x v="6"/>
    <x v="3"/>
    <s v="104227.0"/>
    <s v="104227.0"/>
    <x v="0"/>
  </r>
  <r>
    <n v="6"/>
    <s v="Scope 1 / Direct total GHGs emissions"/>
    <x v="11"/>
    <x v="7"/>
    <x v="2"/>
    <s v="13956.0"/>
    <s v="13956.0"/>
    <x v="0"/>
  </r>
  <r>
    <n v="6"/>
    <s v="Scope 1 / Direct total GHGs emissions"/>
    <x v="11"/>
    <x v="7"/>
    <x v="6"/>
    <s v="14993.0"/>
    <s v="14993.0"/>
    <x v="0"/>
  </r>
  <r>
    <n v="7"/>
    <s v="Scope 2 Energy indirect total GHGs emissions"/>
    <x v="11"/>
    <x v="7"/>
    <x v="2"/>
    <s v="5382.0"/>
    <s v="48471.0"/>
    <x v="1"/>
  </r>
  <r>
    <n v="6"/>
    <s v="Scope 1 / Direct total GHGs emissions"/>
    <x v="12"/>
    <x v="7"/>
    <x v="7"/>
    <s v="86.0"/>
    <s v="None"/>
    <x v="1"/>
  </r>
  <r>
    <n v="7"/>
    <s v="Scope 2 Energy indirect total GHGs emissions"/>
    <x v="12"/>
    <x v="7"/>
    <x v="4"/>
    <s v="4742.0"/>
    <s v="4742.0"/>
    <x v="0"/>
  </r>
  <r>
    <n v="7"/>
    <s v="Scope 2 Energy indirect total GHGs emissions"/>
    <x v="12"/>
    <x v="7"/>
    <x v="2"/>
    <s v="5442.0"/>
    <s v="5442.0"/>
    <x v="0"/>
  </r>
  <r>
    <n v="6"/>
    <s v="Scope 1 / Direct total GHGs emissions"/>
    <x v="13"/>
    <x v="7"/>
    <x v="1"/>
    <s v="12137.0"/>
    <s v="10465.0"/>
    <x v="1"/>
  </r>
  <r>
    <n v="6"/>
    <s v="Scope 1 / Direct total GHGs emissions"/>
    <x v="13"/>
    <x v="7"/>
    <x v="4"/>
    <s v="12474.0"/>
    <s v="12473.0"/>
    <x v="1"/>
  </r>
  <r>
    <n v="7"/>
    <s v="Scope 2 Energy indirect total GHGs emissions"/>
    <x v="13"/>
    <x v="7"/>
    <x v="1"/>
    <s v="0.76"/>
    <s v="33239.0"/>
    <x v="1"/>
  </r>
  <r>
    <n v="7"/>
    <s v="Scope 2 Energy indirect total GHGs emissions"/>
    <x v="13"/>
    <x v="7"/>
    <x v="4"/>
    <s v="0.8"/>
    <s v="39260.0"/>
    <x v="1"/>
  </r>
  <r>
    <n v="6"/>
    <s v="Scope 1 / Direct total GHGs emissions"/>
    <x v="14"/>
    <x v="7"/>
    <x v="0"/>
    <s v="2021.0"/>
    <s v="12279.0"/>
    <x v="1"/>
  </r>
  <r>
    <n v="6"/>
    <s v="Scope 1 / Direct total GHGs emissions"/>
    <x v="14"/>
    <x v="7"/>
    <x v="1"/>
    <s v="2020.0"/>
    <s v="12136.0"/>
    <x v="1"/>
  </r>
  <r>
    <n v="7"/>
    <s v="Scope 2 Energy indirect total GHGs emissions"/>
    <x v="14"/>
    <x v="7"/>
    <x v="0"/>
    <s v="4638.0"/>
    <s v="35103.0"/>
    <x v="1"/>
  </r>
  <r>
    <n v="7"/>
    <s v="Scope 2 Energy indirect total GHGs emissions"/>
    <x v="14"/>
    <x v="7"/>
    <x v="1"/>
    <s v="4541.0"/>
    <s v="37780.0"/>
    <x v="1"/>
  </r>
  <r>
    <n v="8"/>
    <s v="Scope 3 Upstream Energy indirect total GHGs emissions"/>
    <x v="14"/>
    <x v="7"/>
    <x v="0"/>
    <s v="29.0"/>
    <s v="None"/>
    <x v="1"/>
  </r>
  <r>
    <n v="8"/>
    <s v="Scope 3 Upstream Energy indirect total GHGs emissions"/>
    <x v="14"/>
    <x v="7"/>
    <x v="1"/>
    <s v="68.0"/>
    <s v="None"/>
    <x v="1"/>
  </r>
  <r>
    <n v="6"/>
    <s v="Scope 1 / Direct total GHGs emissions"/>
    <x v="15"/>
    <x v="7"/>
    <x v="3"/>
    <s v="25.9"/>
    <s v="11475.0"/>
    <x v="1"/>
  </r>
  <r>
    <n v="6"/>
    <s v="Scope 1 / Direct total GHGs emissions"/>
    <x v="15"/>
    <x v="7"/>
    <x v="0"/>
    <s v="25.9"/>
    <s v="12279.0"/>
    <x v="1"/>
  </r>
  <r>
    <n v="6"/>
    <s v="Scope 1 / Direct total GHGs emissions"/>
    <x v="15"/>
    <x v="7"/>
    <x v="1"/>
    <s v="18.6"/>
    <s v="12136.0"/>
    <x v="1"/>
  </r>
  <r>
    <n v="7"/>
    <s v="Scope 2 Energy indirect total GHGs emissions"/>
    <x v="15"/>
    <x v="7"/>
    <x v="3"/>
    <s v="3889.6"/>
    <s v="29680.0"/>
    <x v="1"/>
  </r>
  <r>
    <n v="7"/>
    <s v="Scope 2 Energy indirect total GHGs emissions"/>
    <x v="15"/>
    <x v="7"/>
    <x v="0"/>
    <s v="4637.8"/>
    <s v="35102.0"/>
    <x v="1"/>
  </r>
  <r>
    <n v="7"/>
    <s v="Scope 2 Energy indirect total GHGs emissions"/>
    <x v="15"/>
    <x v="7"/>
    <x v="1"/>
    <s v="4540.7"/>
    <s v="37780.0"/>
    <x v="1"/>
  </r>
  <r>
    <n v="8"/>
    <s v="Scope 3 Upstream Energy indirect total GHGs emissions"/>
    <x v="15"/>
    <x v="7"/>
    <x v="3"/>
    <s v="12920.8"/>
    <s v="12920.8"/>
    <x v="0"/>
  </r>
  <r>
    <n v="8"/>
    <s v="Scope 3 Upstream Energy indirect total GHGs emissions"/>
    <x v="15"/>
    <x v="7"/>
    <x v="0"/>
    <s v="13426.7"/>
    <s v="13426.7"/>
    <x v="0"/>
  </r>
  <r>
    <n v="8"/>
    <s v="Scope 3 Upstream Energy indirect total GHGs emissions"/>
    <x v="15"/>
    <x v="7"/>
    <x v="1"/>
    <s v="15674.8"/>
    <s v="15674.8"/>
    <x v="0"/>
  </r>
  <r>
    <n v="6"/>
    <s v="Scope 1 / Direct total GHGs emissions"/>
    <x v="16"/>
    <x v="8"/>
    <x v="3"/>
    <s v="1669.0"/>
    <s v="3981.0"/>
    <x v="1"/>
  </r>
  <r>
    <n v="6"/>
    <s v="Scope 1 / Direct total GHGs emissions"/>
    <x v="16"/>
    <x v="8"/>
    <x v="0"/>
    <s v="2173.0"/>
    <s v="4975.0"/>
    <x v="1"/>
  </r>
  <r>
    <n v="6"/>
    <s v="Scope 1 / Direct total GHGs emissions"/>
    <x v="16"/>
    <x v="8"/>
    <x v="1"/>
    <s v="2044.0"/>
    <s v="4747.0"/>
    <x v="1"/>
  </r>
  <r>
    <n v="6"/>
    <s v="Scope 1 / Direct total GHGs emissions"/>
    <x v="16"/>
    <x v="8"/>
    <x v="4"/>
    <s v="2150.0"/>
    <s v="5263.0"/>
    <x v="1"/>
  </r>
  <r>
    <n v="7"/>
    <s v="Scope 2 Energy indirect total GHGs emissions"/>
    <x v="16"/>
    <x v="8"/>
    <x v="3"/>
    <s v="7.0"/>
    <s v="14619.0"/>
    <x v="1"/>
  </r>
  <r>
    <n v="7"/>
    <s v="Scope 2 Energy indirect total GHGs emissions"/>
    <x v="16"/>
    <x v="8"/>
    <x v="0"/>
    <s v="10.0"/>
    <s v="17297.0"/>
    <x v="1"/>
  </r>
  <r>
    <n v="7"/>
    <s v="Scope 2 Energy indirect total GHGs emissions"/>
    <x v="16"/>
    <x v="8"/>
    <x v="1"/>
    <s v="26.0"/>
    <s v="17356.0"/>
    <x v="1"/>
  </r>
  <r>
    <n v="7"/>
    <s v="Scope 2 Energy indirect total GHGs emissions"/>
    <x v="16"/>
    <x v="8"/>
    <x v="4"/>
    <s v="18.0"/>
    <s v="20964.0"/>
    <x v="1"/>
  </r>
  <r>
    <n v="8"/>
    <s v="Scope 3 Upstream Energy indirect total GHGs emissions"/>
    <x v="16"/>
    <x v="8"/>
    <x v="3"/>
    <s v="2103.0"/>
    <s v="2994.0"/>
    <x v="1"/>
  </r>
  <r>
    <n v="8"/>
    <s v="Scope 3 Upstream Energy indirect total GHGs emissions"/>
    <x v="16"/>
    <x v="8"/>
    <x v="0"/>
    <s v="743.0"/>
    <s v="2281.0"/>
    <x v="1"/>
  </r>
  <r>
    <n v="8"/>
    <s v="Scope 3 Upstream Energy indirect total GHGs emissions"/>
    <x v="16"/>
    <x v="8"/>
    <x v="1"/>
    <s v="1370.0"/>
    <s v="3311.0"/>
    <x v="1"/>
  </r>
  <r>
    <n v="8"/>
    <s v="Scope 3 Upstream Energy indirect total GHGs emissions"/>
    <x v="16"/>
    <x v="8"/>
    <x v="4"/>
    <s v="2750.0"/>
    <s v="8357.0"/>
    <x v="1"/>
  </r>
  <r>
    <n v="6"/>
    <s v="Scope 1 / Direct total GHGs emissions"/>
    <x v="17"/>
    <x v="9"/>
    <x v="4"/>
    <s v="0.21"/>
    <s v="None"/>
    <x v="1"/>
  </r>
  <r>
    <n v="7"/>
    <s v="Scope 2 Energy indirect total GHGs emissions"/>
    <x v="17"/>
    <x v="9"/>
    <x v="3"/>
    <s v="30917.0"/>
    <s v="30917.0"/>
    <x v="0"/>
  </r>
  <r>
    <n v="7"/>
    <s v="Scope 2 Energy indirect total GHGs emissions"/>
    <x v="17"/>
    <x v="9"/>
    <x v="0"/>
    <s v="52904.0"/>
    <s v="52904.0"/>
    <x v="0"/>
  </r>
  <r>
    <n v="6"/>
    <s v="Scope 1 / Direct total GHGs emissions"/>
    <x v="18"/>
    <x v="10"/>
    <x v="0"/>
    <s v="0.021"/>
    <s v="4285.0"/>
    <x v="1"/>
  </r>
  <r>
    <n v="6"/>
    <s v="Scope 1 / Direct total GHGs emissions"/>
    <x v="18"/>
    <x v="10"/>
    <x v="1"/>
    <s v="0.0292"/>
    <s v="5579.0"/>
    <x v="1"/>
  </r>
  <r>
    <n v="6"/>
    <s v="Scope 1 / Direct total GHGs emissions"/>
    <x v="18"/>
    <x v="10"/>
    <x v="4"/>
    <s v="0.0706"/>
    <s v="4215.0"/>
    <x v="1"/>
  </r>
  <r>
    <n v="6"/>
    <s v="Scope 1 / Direct total GHGs emissions"/>
    <x v="18"/>
    <x v="10"/>
    <x v="2"/>
    <s v="0.0799"/>
    <s v="None"/>
    <x v="1"/>
  </r>
  <r>
    <n v="6"/>
    <s v="Scope 1 / Direct total GHGs emissions"/>
    <x v="18"/>
    <x v="10"/>
    <x v="6"/>
    <s v="0.0877"/>
    <s v="None"/>
    <x v="1"/>
  </r>
  <r>
    <n v="7"/>
    <s v="Scope 2 Energy indirect total GHGs emissions"/>
    <x v="18"/>
    <x v="10"/>
    <x v="0"/>
    <s v="0.021"/>
    <s v="7772.0"/>
    <x v="1"/>
  </r>
  <r>
    <n v="7"/>
    <s v="Scope 2 Energy indirect total GHGs emissions"/>
    <x v="18"/>
    <x v="10"/>
    <x v="1"/>
    <s v="0.0292"/>
    <s v="10000.0"/>
    <x v="1"/>
  </r>
  <r>
    <n v="7"/>
    <s v="Scope 2 Energy indirect total GHGs emissions"/>
    <x v="18"/>
    <x v="10"/>
    <x v="4"/>
    <s v="0.0706"/>
    <s v="11747.0"/>
    <x v="1"/>
  </r>
  <r>
    <n v="7"/>
    <s v="Scope 2 Energy indirect total GHGs emissions"/>
    <x v="18"/>
    <x v="10"/>
    <x v="2"/>
    <s v="0.0799"/>
    <s v="None"/>
    <x v="1"/>
  </r>
  <r>
    <n v="7"/>
    <s v="Scope 2 Energy indirect total GHGs emissions"/>
    <x v="18"/>
    <x v="10"/>
    <x v="6"/>
    <s v="0.0877"/>
    <s v="None"/>
    <x v="1"/>
  </r>
  <r>
    <n v="8"/>
    <s v="Scope 3 Upstream Energy indirect total GHGs emissions"/>
    <x v="18"/>
    <x v="10"/>
    <x v="0"/>
    <s v="557.0"/>
    <s v="557.0"/>
    <x v="0"/>
  </r>
  <r>
    <n v="8"/>
    <s v="Scope 3 Upstream Energy indirect total GHGs emissions"/>
    <x v="18"/>
    <x v="10"/>
    <x v="1"/>
    <s v="2203.0"/>
    <s v="2203.0"/>
    <x v="0"/>
  </r>
  <r>
    <n v="8"/>
    <s v="Scope 3 Upstream Energy indirect total GHGs emissions"/>
    <x v="18"/>
    <x v="10"/>
    <x v="4"/>
    <s v="5056.0"/>
    <s v="5056.0"/>
    <x v="0"/>
  </r>
  <r>
    <n v="6"/>
    <s v="Scope 1 / Direct total GHGs emissions"/>
    <x v="19"/>
    <x v="10"/>
    <x v="3"/>
    <s v="3682.0"/>
    <s v="3682.0"/>
    <x v="0"/>
  </r>
  <r>
    <n v="7"/>
    <s v="Scope 2 Energy indirect total GHGs emissions"/>
    <x v="19"/>
    <x v="10"/>
    <x v="3"/>
    <s v="0.02"/>
    <s v="7102.0"/>
    <x v="1"/>
  </r>
  <r>
    <n v="7"/>
    <s v="Scope 2 Energy indirect total GHGs emissions"/>
    <x v="19"/>
    <x v="10"/>
    <x v="0"/>
    <s v="0.021"/>
    <s v="7772.0"/>
    <x v="1"/>
  </r>
  <r>
    <n v="7"/>
    <s v="Scope 2 Energy indirect total GHGs emissions"/>
    <x v="19"/>
    <x v="10"/>
    <x v="1"/>
    <s v="0.0292"/>
    <s v="10000.0"/>
    <x v="1"/>
  </r>
  <r>
    <n v="7"/>
    <s v="Scope 2 Energy indirect total GHGs emissions"/>
    <x v="19"/>
    <x v="10"/>
    <x v="4"/>
    <s v="0.0706"/>
    <s v="11747.0"/>
    <x v="1"/>
  </r>
  <r>
    <n v="8"/>
    <s v="Scope 3 Upstream Energy indirect total GHGs emissions"/>
    <x v="19"/>
    <x v="10"/>
    <x v="4"/>
    <s v="5056.0"/>
    <s v="5056.0"/>
    <x v="0"/>
  </r>
  <r>
    <n v="7"/>
    <s v="Scope 2 Energy indirect total GHGs emissions"/>
    <x v="20"/>
    <x v="11"/>
    <x v="2"/>
    <s v="249942.0"/>
    <s v="None"/>
    <x v="1"/>
  </r>
  <r>
    <n v="6"/>
    <s v="Scope 1 / Direct total GHGs emissions"/>
    <x v="21"/>
    <x v="11"/>
    <x v="2"/>
    <s v="2017.0"/>
    <s v="None"/>
    <x v="1"/>
  </r>
  <r>
    <n v="7"/>
    <s v="Scope 2 Energy indirect total GHGs emissions"/>
    <x v="21"/>
    <x v="11"/>
    <x v="4"/>
    <s v="25868.0"/>
    <s v="None"/>
    <x v="1"/>
  </r>
  <r>
    <n v="7"/>
    <s v="Scope 2 Energy indirect total GHGs emissions"/>
    <x v="21"/>
    <x v="11"/>
    <x v="2"/>
    <s v="24779.0"/>
    <s v="None"/>
    <x v="1"/>
  </r>
  <r>
    <n v="8"/>
    <s v="Scope 3 Upstream Energy indirect total GHGs emissions"/>
    <x v="21"/>
    <x v="11"/>
    <x v="2"/>
    <s v="2.51"/>
    <s v="None"/>
    <x v="1"/>
  </r>
  <r>
    <n v="7"/>
    <s v="Scope 2 Energy indirect total GHGs emissions"/>
    <x v="22"/>
    <x v="11"/>
    <x v="1"/>
    <s v="2020.0"/>
    <s v="None"/>
    <x v="1"/>
  </r>
  <r>
    <n v="7"/>
    <s v="Scope 2 Energy indirect total GHGs emissions"/>
    <x v="22"/>
    <x v="11"/>
    <x v="8"/>
    <s v="2.0"/>
    <s v="None"/>
    <x v="1"/>
  </r>
  <r>
    <n v="6"/>
    <s v="Scope 1 / Direct total GHGs emissions"/>
    <x v="23"/>
    <x v="11"/>
    <x v="0"/>
    <s v="4548.0"/>
    <s v="None"/>
    <x v="1"/>
  </r>
  <r>
    <n v="7"/>
    <s v="Scope 2 Energy indirect total GHGs emissions"/>
    <x v="23"/>
    <x v="11"/>
    <x v="0"/>
    <s v="20202021.0"/>
    <s v="None"/>
    <x v="1"/>
  </r>
  <r>
    <n v="7"/>
    <s v="Scope 2 Energy indirect total GHGs emissions"/>
    <x v="23"/>
    <x v="11"/>
    <x v="1"/>
    <s v="2030.0"/>
    <s v="None"/>
    <x v="1"/>
  </r>
  <r>
    <n v="6"/>
    <s v="Scope 1 / Direct total GHGs emissions"/>
    <x v="24"/>
    <x v="12"/>
    <x v="4"/>
    <s v="37001.0"/>
    <s v="37001.0"/>
    <x v="0"/>
  </r>
  <r>
    <n v="6"/>
    <s v="Scope 1 / Direct total GHGs emissions"/>
    <x v="24"/>
    <x v="12"/>
    <x v="1"/>
    <s v="28314.0"/>
    <s v="28314.0"/>
    <x v="0"/>
  </r>
  <r>
    <n v="7"/>
    <s v="Scope 2 Energy indirect total GHGs emissions"/>
    <x v="24"/>
    <x v="12"/>
    <x v="4"/>
    <s v="98282.0"/>
    <s v="98282.0"/>
    <x v="0"/>
  </r>
  <r>
    <n v="7"/>
    <s v="Scope 2 Energy indirect total GHGs emissions"/>
    <x v="24"/>
    <x v="12"/>
    <x v="1"/>
    <s v="77903.0"/>
    <s v="77903.0"/>
    <x v="0"/>
  </r>
  <r>
    <n v="6"/>
    <s v="Scope 1 / Direct total GHGs emissions"/>
    <x v="25"/>
    <x v="12"/>
    <x v="3"/>
    <s v="21613.0"/>
    <s v="21613.0"/>
    <x v="0"/>
  </r>
  <r>
    <n v="7"/>
    <s v="Scope 2 Energy indirect total GHGs emissions"/>
    <x v="25"/>
    <x v="12"/>
    <x v="3"/>
    <s v="12857.0"/>
    <s v="61916.0"/>
    <x v="1"/>
  </r>
  <r>
    <n v="8"/>
    <s v="Scope 3 Upstream Energy indirect total GHGs emissions"/>
    <x v="25"/>
    <x v="12"/>
    <x v="3"/>
    <s v="43932.0"/>
    <s v="43932.0"/>
    <x v="0"/>
  </r>
  <r>
    <n v="6"/>
    <s v="Scope 1 / Direct total GHGs emissions"/>
    <x v="26"/>
    <x v="13"/>
    <x v="3"/>
    <s v="790.0"/>
    <s v="468.0"/>
    <x v="1"/>
  </r>
  <r>
    <n v="7"/>
    <s v="Scope 2 Energy indirect total GHGs emissions"/>
    <x v="26"/>
    <x v="13"/>
    <x v="3"/>
    <s v="7711.0"/>
    <s v="7711.0"/>
    <x v="0"/>
  </r>
  <r>
    <n v="8"/>
    <s v="Scope 3 Upstream Energy indirect total GHGs emissions"/>
    <x v="26"/>
    <x v="13"/>
    <x v="3"/>
    <s v="4641.0"/>
    <s v="4641.0"/>
    <x v="0"/>
  </r>
  <r>
    <n v="6"/>
    <s v="Scope 1 / Direct total GHGs emissions"/>
    <x v="27"/>
    <x v="14"/>
    <x v="2"/>
    <s v="5357316.0"/>
    <s v="1770629.0"/>
    <x v="1"/>
  </r>
  <r>
    <n v="7"/>
    <s v="Scope 2 Energy indirect total GHGs emissions"/>
    <x v="27"/>
    <x v="14"/>
    <x v="6"/>
    <s v="4844680.0"/>
    <s v="4844680.0"/>
    <x v="0"/>
  </r>
  <r>
    <n v="7"/>
    <s v="Scope 2 Energy indirect total GHGs emissions"/>
    <x v="27"/>
    <x v="14"/>
    <x v="2"/>
    <s v="5357316.0"/>
    <s v="5357316.0"/>
    <x v="0"/>
  </r>
  <r>
    <n v="7"/>
    <s v="Scope 2 Energy indirect total GHGs emissions"/>
    <x v="28"/>
    <x v="14"/>
    <x v="2"/>
    <s v="5032804.0"/>
    <s v="5032804.0"/>
    <x v="0"/>
  </r>
  <r>
    <n v="7"/>
    <s v="Scope 2 Energy indirect total GHGs emissions"/>
    <x v="28"/>
    <x v="14"/>
    <x v="4"/>
    <s v="4412596.0"/>
    <s v="4412596.0"/>
    <x v="0"/>
  </r>
  <r>
    <n v="7"/>
    <s v="Scope 2 Energy indirect total GHGs emissions"/>
    <x v="29"/>
    <x v="14"/>
    <x v="4"/>
    <s v="4412596.0"/>
    <s v="4412596.0"/>
    <x v="0"/>
  </r>
  <r>
    <n v="7"/>
    <s v="Scope 2 Energy indirect total GHGs emissions"/>
    <x v="29"/>
    <x v="14"/>
    <x v="1"/>
    <s v="3325254.0"/>
    <s v="3325254.0"/>
    <x v="0"/>
  </r>
  <r>
    <n v="7"/>
    <s v="Scope 2 Energy indirect total GHGs emissions"/>
    <x v="30"/>
    <x v="14"/>
    <x v="0"/>
    <s v="3113053.0"/>
    <s v="3113053.0"/>
    <x v="0"/>
  </r>
  <r>
    <n v="6"/>
    <s v="Scope 1 / Direct total GHGs emissions"/>
    <x v="31"/>
    <x v="14"/>
    <x v="0"/>
    <s v="3.0"/>
    <s v="1077192.0"/>
    <x v="1"/>
  </r>
  <r>
    <n v="6"/>
    <s v="Scope 1 / Direct total GHGs emissions"/>
    <x v="31"/>
    <x v="14"/>
    <x v="3"/>
    <s v="3.11"/>
    <s v="1289200.0"/>
    <x v="1"/>
  </r>
  <r>
    <n v="7"/>
    <s v="Scope 2 Energy indirect total GHGs emissions"/>
    <x v="31"/>
    <x v="14"/>
    <x v="0"/>
    <s v="3113.0"/>
    <s v="3113053.0"/>
    <x v="1"/>
  </r>
  <r>
    <n v="7"/>
    <s v="Scope 2 Energy indirect total GHGs emissions"/>
    <x v="31"/>
    <x v="14"/>
    <x v="3"/>
    <s v="2052.0"/>
    <s v="2052460.0"/>
    <x v="1"/>
  </r>
  <r>
    <n v="6"/>
    <s v="Scope 1 / Direct total GHGs emissions"/>
    <x v="32"/>
    <x v="15"/>
    <x v="2"/>
    <s v="1.3"/>
    <s v="51083.0"/>
    <x v="1"/>
  </r>
  <r>
    <n v="6"/>
    <s v="Scope 1 / Direct total GHGs emissions"/>
    <x v="32"/>
    <x v="15"/>
    <x v="6"/>
    <s v="51734.0"/>
    <s v="51734.0"/>
    <x v="0"/>
  </r>
  <r>
    <n v="6"/>
    <s v="Scope 1 / Direct total GHGs emissions"/>
    <x v="32"/>
    <x v="15"/>
    <x v="7"/>
    <s v="59008.0"/>
    <s v="59008.0"/>
    <x v="0"/>
  </r>
  <r>
    <n v="7"/>
    <s v="Scope 2 Energy indirect total GHGs emissions"/>
    <x v="32"/>
    <x v="15"/>
    <x v="2"/>
    <s v="1.8"/>
    <s v="105516.0"/>
    <x v="1"/>
  </r>
  <r>
    <n v="7"/>
    <s v="Scope 2 Energy indirect total GHGs emissions"/>
    <x v="32"/>
    <x v="15"/>
    <x v="6"/>
    <s v="107455.0"/>
    <s v="107455.0"/>
    <x v="0"/>
  </r>
  <r>
    <n v="7"/>
    <s v="Scope 2 Energy indirect total GHGs emissions"/>
    <x v="32"/>
    <x v="15"/>
    <x v="7"/>
    <s v="117737.0"/>
    <s v="117737.0"/>
    <x v="0"/>
  </r>
  <r>
    <n v="8"/>
    <s v="Scope 3 Upstream Energy indirect total GHGs emissions"/>
    <x v="32"/>
    <x v="15"/>
    <x v="2"/>
    <s v="4.3"/>
    <s v="57646.0"/>
    <x v="1"/>
  </r>
  <r>
    <n v="8"/>
    <s v="Scope 3 Upstream Energy indirect total GHGs emissions"/>
    <x v="32"/>
    <x v="15"/>
    <x v="6"/>
    <s v="60235.0"/>
    <s v="60235.0"/>
    <x v="0"/>
  </r>
  <r>
    <n v="8"/>
    <s v="Scope 3 Upstream Energy indirect total GHGs emissions"/>
    <x v="32"/>
    <x v="15"/>
    <x v="7"/>
    <s v="61268.0"/>
    <s v="61268.0"/>
    <x v="0"/>
  </r>
  <r>
    <n v="6"/>
    <s v="Scope 1 / Direct total GHGs emissions"/>
    <x v="33"/>
    <x v="15"/>
    <x v="4"/>
    <s v="3.4"/>
    <s v="49712.0"/>
    <x v="1"/>
  </r>
  <r>
    <n v="6"/>
    <s v="Scope 1 / Direct total GHGs emissions"/>
    <x v="34"/>
    <x v="15"/>
    <x v="1"/>
    <s v="16.8"/>
    <s v="41458.0"/>
    <x v="1"/>
  </r>
  <r>
    <n v="6"/>
    <s v="Scope 1 / Direct total GHGs emissions"/>
    <x v="34"/>
    <x v="15"/>
    <x v="4"/>
    <s v="49846.0"/>
    <s v="49846.0"/>
    <x v="0"/>
  </r>
  <r>
    <n v="6"/>
    <s v="Scope 1 / Direct total GHGs emissions"/>
    <x v="34"/>
    <x v="15"/>
    <x v="2"/>
    <s v="50639.0"/>
    <s v="50639.0"/>
    <x v="0"/>
  </r>
  <r>
    <n v="7"/>
    <s v="Scope 2 Energy indirect total GHGs emissions"/>
    <x v="34"/>
    <x v="15"/>
    <x v="1"/>
    <s v="14.9"/>
    <s v="76846.0"/>
    <x v="1"/>
  </r>
  <r>
    <n v="7"/>
    <s v="Scope 2 Energy indirect total GHGs emissions"/>
    <x v="34"/>
    <x v="15"/>
    <x v="4"/>
    <s v="90338.0"/>
    <s v="90338.0"/>
    <x v="0"/>
  </r>
  <r>
    <n v="7"/>
    <s v="Scope 2 Energy indirect total GHGs emissions"/>
    <x v="34"/>
    <x v="15"/>
    <x v="2"/>
    <s v="101655.0"/>
    <s v="101655.0"/>
    <x v="0"/>
  </r>
  <r>
    <n v="8"/>
    <s v="Scope 3 Upstream Energy indirect total GHGs emissions"/>
    <x v="34"/>
    <x v="15"/>
    <x v="1"/>
    <s v="63.8"/>
    <s v="15442.0"/>
    <x v="1"/>
  </r>
  <r>
    <n v="8"/>
    <s v="Scope 3 Upstream Energy indirect total GHGs emissions"/>
    <x v="34"/>
    <x v="15"/>
    <x v="4"/>
    <s v="42649.0"/>
    <s v="42649.0"/>
    <x v="0"/>
  </r>
  <r>
    <n v="8"/>
    <s v="Scope 3 Upstream Energy indirect total GHGs emissions"/>
    <x v="34"/>
    <x v="15"/>
    <x v="2"/>
    <s v="56898.0"/>
    <s v="56898.0"/>
    <x v="0"/>
  </r>
  <r>
    <n v="6"/>
    <s v="Scope 1 / Direct total GHGs emissions"/>
    <x v="35"/>
    <x v="15"/>
    <x v="0"/>
    <s v="16.3"/>
    <s v="32991.0"/>
    <x v="1"/>
  </r>
  <r>
    <n v="6"/>
    <s v="Scope 1 / Direct total GHGs emissions"/>
    <x v="35"/>
    <x v="15"/>
    <x v="1"/>
    <s v="39408.0"/>
    <s v="39408.0"/>
    <x v="0"/>
  </r>
  <r>
    <n v="6"/>
    <s v="Scope 1 / Direct total GHGs emissions"/>
    <x v="35"/>
    <x v="15"/>
    <x v="4"/>
    <s v="50273.0"/>
    <s v="50273.0"/>
    <x v="0"/>
  </r>
  <r>
    <n v="7"/>
    <s v="Scope 2 Energy indirect total GHGs emissions"/>
    <x v="35"/>
    <x v="15"/>
    <x v="0"/>
    <s v="42.6"/>
    <s v="47068.0"/>
    <x v="1"/>
  </r>
  <r>
    <n v="7"/>
    <s v="Scope 2 Energy indirect total GHGs emissions"/>
    <x v="35"/>
    <x v="15"/>
    <x v="1"/>
    <s v="81959.0"/>
    <s v="81959.0"/>
    <x v="0"/>
  </r>
  <r>
    <n v="7"/>
    <s v="Scope 2 Energy indirect total GHGs emissions"/>
    <x v="35"/>
    <x v="15"/>
    <x v="4"/>
    <s v="104671.0"/>
    <s v="104671.0"/>
    <x v="0"/>
  </r>
  <r>
    <n v="8"/>
    <s v="Scope 3 Upstream Energy indirect total GHGs emissions"/>
    <x v="35"/>
    <x v="15"/>
    <x v="0"/>
    <s v="12.6"/>
    <s v="1992706.0"/>
    <x v="1"/>
  </r>
  <r>
    <n v="8"/>
    <s v="Scope 3 Upstream Energy indirect total GHGs emissions"/>
    <x v="35"/>
    <x v="15"/>
    <x v="1"/>
    <s v="39713.0"/>
    <s v="1912705.0"/>
    <x v="1"/>
  </r>
  <r>
    <n v="8"/>
    <s v="Scope 3 Upstream Energy indirect total GHGs emissions"/>
    <x v="35"/>
    <x v="15"/>
    <x v="4"/>
    <s v="42608.0"/>
    <s v="2127013.0"/>
    <x v="1"/>
  </r>
  <r>
    <n v="6"/>
    <s v="Scope 1 / Direct total GHGs emissions"/>
    <x v="36"/>
    <x v="15"/>
    <x v="3"/>
    <s v="19.3"/>
    <s v="25110.0"/>
    <x v="1"/>
  </r>
  <r>
    <n v="6"/>
    <s v="Scope 1 / Direct total GHGs emissions"/>
    <x v="36"/>
    <x v="15"/>
    <x v="0"/>
    <s v="31122.0"/>
    <s v="31122.0"/>
    <x v="0"/>
  </r>
  <r>
    <n v="6"/>
    <s v="Scope 1 / Direct total GHGs emissions"/>
    <x v="36"/>
    <x v="15"/>
    <x v="1"/>
    <s v="39875.0"/>
    <s v="39875.0"/>
    <x v="0"/>
  </r>
  <r>
    <n v="7"/>
    <s v="Scope 2 Energy indirect total GHGs emissions"/>
    <x v="36"/>
    <x v="15"/>
    <x v="3"/>
    <s v="15.4"/>
    <s v="30751.0"/>
    <x v="1"/>
  </r>
  <r>
    <n v="7"/>
    <s v="Scope 2 Energy indirect total GHGs emissions"/>
    <x v="36"/>
    <x v="15"/>
    <x v="0"/>
    <s v="36331.0"/>
    <s v="36331.0"/>
    <x v="0"/>
  </r>
  <r>
    <n v="7"/>
    <s v="Scope 2 Energy indirect total GHGs emissions"/>
    <x v="36"/>
    <x v="15"/>
    <x v="1"/>
    <s v="78846.0"/>
    <s v="78846.0"/>
    <x v="0"/>
  </r>
  <r>
    <n v="8"/>
    <s v="Scope 3 Upstream Energy indirect total GHGs emissions"/>
    <x v="36"/>
    <x v="15"/>
    <x v="3"/>
    <s v="3.7"/>
    <s v="1669367.0"/>
    <x v="1"/>
  </r>
  <r>
    <n v="8"/>
    <s v="Scope 3 Upstream Energy indirect total GHGs emissions"/>
    <x v="36"/>
    <x v="15"/>
    <x v="0"/>
    <s v="1732938.0"/>
    <s v="1732938.0"/>
    <x v="0"/>
  </r>
  <r>
    <n v="8"/>
    <s v="Scope 3 Upstream Energy indirect total GHGs emissions"/>
    <x v="36"/>
    <x v="15"/>
    <x v="1"/>
    <s v="1724649.0"/>
    <s v="1724649.0"/>
    <x v="0"/>
  </r>
  <r>
    <n v="6"/>
    <s v="Scope 1 / Direct total GHGs emissions"/>
    <x v="37"/>
    <x v="16"/>
    <x v="0"/>
    <s v="2.5"/>
    <s v="None"/>
    <x v="1"/>
  </r>
  <r>
    <n v="6"/>
    <s v="Scope 1 / Direct total GHGs emissions"/>
    <x v="38"/>
    <x v="16"/>
    <x v="3"/>
    <s v="2.9"/>
    <s v="None"/>
    <x v="1"/>
  </r>
  <r>
    <n v="7"/>
    <s v="Scope 2 Energy indirect total GHGs emissions"/>
    <x v="38"/>
    <x v="16"/>
    <x v="3"/>
    <s v="2.4"/>
    <s v="None"/>
    <x v="1"/>
  </r>
  <r>
    <n v="8"/>
    <s v="Scope 3 Upstream Energy indirect total GHGs emissions"/>
    <x v="39"/>
    <x v="17"/>
    <x v="1"/>
    <s v="2222.0"/>
    <s v="None"/>
    <x v="1"/>
  </r>
  <r>
    <n v="6"/>
    <s v="Scope 1 / Direct total GHGs emissions"/>
    <x v="40"/>
    <x v="17"/>
    <x v="3"/>
    <s v="3.5"/>
    <s v="2324493.0"/>
    <x v="1"/>
  </r>
  <r>
    <n v="7"/>
    <s v="Scope 2 Energy indirect total GHGs emissions"/>
    <x v="40"/>
    <x v="17"/>
    <x v="0"/>
    <s v="3.5"/>
    <s v="2831180.0"/>
    <x v="1"/>
  </r>
  <r>
    <n v="8"/>
    <s v="Scope 3 Upstream Energy indirect total GHGs emissions"/>
    <x v="40"/>
    <x v="17"/>
    <x v="0"/>
    <s v="3.7"/>
    <s v="18207985.0"/>
    <x v="1"/>
  </r>
  <r>
    <n v="6"/>
    <s v="Scope 1 / Direct total GHGs emissions"/>
    <x v="41"/>
    <x v="18"/>
    <x v="4"/>
    <s v="385193.0"/>
    <s v="None"/>
    <x v="1"/>
  </r>
  <r>
    <n v="6"/>
    <s v="Scope 1 / Direct total GHGs emissions"/>
    <x v="41"/>
    <x v="18"/>
    <x v="2"/>
    <s v="235319.0"/>
    <s v="None"/>
    <x v="1"/>
  </r>
  <r>
    <n v="6"/>
    <s v="Scope 1 / Direct total GHGs emissions"/>
    <x v="41"/>
    <x v="18"/>
    <x v="6"/>
    <s v="418482.0"/>
    <s v="None"/>
    <x v="1"/>
  </r>
  <r>
    <n v="7"/>
    <s v="Scope 2 Energy indirect total GHGs emissions"/>
    <x v="42"/>
    <x v="18"/>
    <x v="2"/>
    <s v="235.319"/>
    <s v="None"/>
    <x v="1"/>
  </r>
  <r>
    <n v="7"/>
    <s v="Scope 2 Energy indirect total GHGs emissions"/>
    <x v="42"/>
    <x v="18"/>
    <x v="1"/>
    <s v="584.462"/>
    <s v="None"/>
    <x v="1"/>
  </r>
  <r>
    <n v="7"/>
    <s v="Scope 2 Energy indirect total GHGs emissions"/>
    <x v="42"/>
    <x v="18"/>
    <x v="4"/>
    <s v="385.193"/>
    <s v="None"/>
    <x v="1"/>
  </r>
  <r>
    <n v="8"/>
    <s v="Scope 3 Upstream Energy indirect total GHGs emissions"/>
    <x v="42"/>
    <x v="18"/>
    <x v="1"/>
    <s v="260.0"/>
    <s v="None"/>
    <x v="1"/>
  </r>
  <r>
    <n v="8"/>
    <s v="Scope 3 Upstream Energy indirect total GHGs emissions"/>
    <x v="42"/>
    <x v="18"/>
    <x v="4"/>
    <s v="537.7"/>
    <s v="None"/>
    <x v="1"/>
  </r>
  <r>
    <n v="8"/>
    <s v="Scope 3 Upstream Energy indirect total GHGs emissions"/>
    <x v="42"/>
    <x v="18"/>
    <x v="2"/>
    <s v="590.9"/>
    <s v="None"/>
    <x v="1"/>
  </r>
  <r>
    <n v="6"/>
    <s v="Scope 1 / Direct total GHGs emissions"/>
    <x v="43"/>
    <x v="18"/>
    <x v="0"/>
    <s v="9226.0"/>
    <s v="2236.0"/>
    <x v="1"/>
  </r>
  <r>
    <n v="6"/>
    <s v="Scope 1 / Direct total GHGs emissions"/>
    <x v="43"/>
    <x v="18"/>
    <x v="1"/>
    <s v="8993.0"/>
    <s v="2543.0"/>
    <x v="1"/>
  </r>
  <r>
    <n v="6"/>
    <s v="Scope 1 / Direct total GHGs emissions"/>
    <x v="43"/>
    <x v="18"/>
    <x v="4"/>
    <s v="14154.0"/>
    <s v="3490.0"/>
    <x v="1"/>
  </r>
  <r>
    <n v="7"/>
    <s v="Scope 2 Energy indirect total GHGs emissions"/>
    <x v="43"/>
    <x v="18"/>
    <x v="0"/>
    <s v="2935.0"/>
    <s v="2935.0"/>
    <x v="0"/>
  </r>
  <r>
    <n v="7"/>
    <s v="Scope 2 Energy indirect total GHGs emissions"/>
    <x v="43"/>
    <x v="18"/>
    <x v="1"/>
    <s v="2075.0"/>
    <s v="2075.0"/>
    <x v="0"/>
  </r>
  <r>
    <n v="7"/>
    <s v="Scope 2 Energy indirect total GHGs emissions"/>
    <x v="43"/>
    <x v="18"/>
    <x v="4"/>
    <s v="2203.0"/>
    <s v="2203.0"/>
    <x v="0"/>
  </r>
  <r>
    <n v="8"/>
    <s v="Scope 3 Upstream Energy indirect total GHGs emissions"/>
    <x v="43"/>
    <x v="18"/>
    <x v="0"/>
    <s v="4056.0"/>
    <s v="4056.0"/>
    <x v="0"/>
  </r>
  <r>
    <n v="8"/>
    <s v="Scope 3 Upstream Energy indirect total GHGs emissions"/>
    <x v="43"/>
    <x v="18"/>
    <x v="1"/>
    <s v="4376.0"/>
    <s v="4376.0"/>
    <x v="0"/>
  </r>
  <r>
    <n v="8"/>
    <s v="Scope 3 Upstream Energy indirect total GHGs emissions"/>
    <x v="43"/>
    <x v="18"/>
    <x v="4"/>
    <s v="8461.0"/>
    <s v="8461.0"/>
    <x v="0"/>
  </r>
  <r>
    <n v="6"/>
    <s v="Scope 1 / Direct total GHGs emissions"/>
    <x v="44"/>
    <x v="18"/>
    <x v="0"/>
    <s v="2236.0"/>
    <s v="2236.0"/>
    <x v="0"/>
  </r>
  <r>
    <n v="6"/>
    <s v="Scope 1 / Direct total GHGs emissions"/>
    <x v="44"/>
    <x v="18"/>
    <x v="1"/>
    <s v="2543.0"/>
    <s v="2543.0"/>
    <x v="0"/>
  </r>
  <r>
    <n v="6"/>
    <s v="Scope 1 / Direct total GHGs emissions"/>
    <x v="44"/>
    <x v="18"/>
    <x v="4"/>
    <s v="3490.0"/>
    <s v="3490.0"/>
    <x v="0"/>
  </r>
  <r>
    <n v="7"/>
    <s v="Scope 2 Energy indirect total GHGs emissions"/>
    <x v="44"/>
    <x v="18"/>
    <x v="0"/>
    <s v="2935.0"/>
    <s v="2935.0"/>
    <x v="0"/>
  </r>
  <r>
    <n v="7"/>
    <s v="Scope 2 Energy indirect total GHGs emissions"/>
    <x v="44"/>
    <x v="18"/>
    <x v="1"/>
    <s v="2075.0"/>
    <s v="2075.0"/>
    <x v="0"/>
  </r>
  <r>
    <n v="7"/>
    <s v="Scope 2 Energy indirect total GHGs emissions"/>
    <x v="44"/>
    <x v="18"/>
    <x v="4"/>
    <s v="2203.0"/>
    <s v="2203.0"/>
    <x v="0"/>
  </r>
  <r>
    <n v="8"/>
    <s v="Scope 3 Upstream Energy indirect total GHGs emissions"/>
    <x v="44"/>
    <x v="18"/>
    <x v="0"/>
    <s v="4056.0"/>
    <s v="4056.0"/>
    <x v="0"/>
  </r>
  <r>
    <n v="8"/>
    <s v="Scope 3 Upstream Energy indirect total GHGs emissions"/>
    <x v="44"/>
    <x v="18"/>
    <x v="1"/>
    <s v="4376.0"/>
    <s v="4376.0"/>
    <x v="0"/>
  </r>
  <r>
    <n v="8"/>
    <s v="Scope 3 Upstream Energy indirect total GHGs emissions"/>
    <x v="44"/>
    <x v="18"/>
    <x v="4"/>
    <s v="8461.0"/>
    <s v="8461.0"/>
    <x v="0"/>
  </r>
  <r>
    <n v="6"/>
    <s v="Scope 1 / Direct total GHGs emissions"/>
    <x v="45"/>
    <x v="19"/>
    <x v="4"/>
    <s v="29950.0"/>
    <s v="29950.0"/>
    <x v="0"/>
  </r>
  <r>
    <n v="6"/>
    <s v="Scope 1 / Direct total GHGs emissions"/>
    <x v="45"/>
    <x v="19"/>
    <x v="2"/>
    <s v="27297.0"/>
    <s v="27297.0"/>
    <x v="0"/>
  </r>
  <r>
    <n v="7"/>
    <s v="Scope 2 Energy indirect total GHGs emissions"/>
    <x v="45"/>
    <x v="19"/>
    <x v="4"/>
    <s v="34884.0"/>
    <s v="34884.0"/>
    <x v="0"/>
  </r>
  <r>
    <n v="7"/>
    <s v="Scope 2 Energy indirect total GHGs emissions"/>
    <x v="45"/>
    <x v="19"/>
    <x v="2"/>
    <s v="35114.0"/>
    <s v="35114.0"/>
    <x v="0"/>
  </r>
  <r>
    <n v="6"/>
    <s v="Scope 1 / Direct total GHGs emissions"/>
    <x v="46"/>
    <x v="19"/>
    <x v="1"/>
    <s v="1603.0"/>
    <s v="24929.0"/>
    <x v="1"/>
  </r>
  <r>
    <n v="6"/>
    <s v="Scope 1 / Direct total GHGs emissions"/>
    <x v="46"/>
    <x v="19"/>
    <x v="4"/>
    <s v="29950.0"/>
    <s v="29950.0"/>
    <x v="0"/>
  </r>
  <r>
    <n v="7"/>
    <s v="Scope 2 Energy indirect total GHGs emissions"/>
    <x v="46"/>
    <x v="19"/>
    <x v="1"/>
    <s v="32562.0"/>
    <s v="32562.0"/>
    <x v="0"/>
  </r>
  <r>
    <n v="7"/>
    <s v="Scope 2 Energy indirect total GHGs emissions"/>
    <x v="46"/>
    <x v="19"/>
    <x v="4"/>
    <s v="34884.0"/>
    <s v="34884.0"/>
    <x v="0"/>
  </r>
  <r>
    <n v="6"/>
    <s v="Scope 1 / Direct total GHGs emissions"/>
    <x v="47"/>
    <x v="19"/>
    <x v="0"/>
    <s v="21530.0"/>
    <s v="21530.0"/>
    <x v="0"/>
  </r>
  <r>
    <n v="6"/>
    <s v="Scope 1 / Direct total GHGs emissions"/>
    <x v="47"/>
    <x v="19"/>
    <x v="1"/>
    <s v="1603.0"/>
    <s v="24929.0"/>
    <x v="1"/>
  </r>
  <r>
    <n v="7"/>
    <s v="Scope 2 Energy indirect total GHGs emissions"/>
    <x v="47"/>
    <x v="19"/>
    <x v="0"/>
    <s v="22884.0"/>
    <s v="22884.0"/>
    <x v="0"/>
  </r>
  <r>
    <n v="7"/>
    <s v="Scope 2 Energy indirect total GHGs emissions"/>
    <x v="47"/>
    <x v="19"/>
    <x v="1"/>
    <s v="32562.0"/>
    <s v="32562.0"/>
    <x v="0"/>
  </r>
  <r>
    <n v="6"/>
    <s v="Scope 1 / Direct total GHGs emissions"/>
    <x v="48"/>
    <x v="19"/>
    <x v="3"/>
    <s v="5119.0"/>
    <s v="20707.0"/>
    <x v="1"/>
  </r>
  <r>
    <n v="6"/>
    <s v="Scope 1 / Direct total GHGs emissions"/>
    <x v="48"/>
    <x v="19"/>
    <x v="0"/>
    <s v="21530.0"/>
    <s v="21530.0"/>
    <x v="0"/>
  </r>
  <r>
    <n v="7"/>
    <s v="Scope 2 Energy indirect total GHGs emissions"/>
    <x v="48"/>
    <x v="19"/>
    <x v="3"/>
    <s v="1981.0"/>
    <s v="18686.0"/>
    <x v="1"/>
  </r>
  <r>
    <n v="7"/>
    <s v="Scope 2 Energy indirect total GHGs emissions"/>
    <x v="48"/>
    <x v="19"/>
    <x v="0"/>
    <s v="7289.0"/>
    <s v="22884.0"/>
    <x v="1"/>
  </r>
  <r>
    <n v="8"/>
    <s v="Scope 3 Upstream Energy indirect total GHGs emissions"/>
    <x v="48"/>
    <x v="19"/>
    <x v="3"/>
    <s v="13926.0"/>
    <s v="54578.0"/>
    <x v="1"/>
  </r>
  <r>
    <n v="7"/>
    <s v="Scope 2 Energy indirect total GHGs emissions"/>
    <x v="49"/>
    <x v="20"/>
    <x v="9"/>
    <s v="2022.0"/>
    <s v="None"/>
    <x v="1"/>
  </r>
  <r>
    <n v="7"/>
    <s v="Scope 2 Energy indirect total GHGs emissions"/>
    <x v="49"/>
    <x v="20"/>
    <x v="3"/>
    <s v="2.0"/>
    <s v="None"/>
    <x v="1"/>
  </r>
  <r>
    <n v="6"/>
    <s v="Scope 1 / Direct total GHGs emissions"/>
    <x v="50"/>
    <x v="21"/>
    <x v="3"/>
    <s v="218000.0"/>
    <s v="19000.0"/>
    <x v="1"/>
  </r>
  <r>
    <n v="6"/>
    <s v="Scope 1 / Direct total GHGs emissions"/>
    <x v="50"/>
    <x v="21"/>
    <x v="0"/>
    <s v="252000.0"/>
    <s v="22000.0"/>
    <x v="1"/>
  </r>
  <r>
    <n v="6"/>
    <s v="Scope 1 / Direct total GHGs emissions"/>
    <x v="50"/>
    <x v="21"/>
    <x v="1"/>
    <s v="212000.0"/>
    <s v="20000.0"/>
    <x v="1"/>
  </r>
  <r>
    <n v="6"/>
    <s v="Scope 1 / Direct total GHGs emissions"/>
    <x v="50"/>
    <x v="21"/>
    <x v="4"/>
    <s v="268000.0"/>
    <s v="None"/>
    <x v="1"/>
  </r>
  <r>
    <n v="7"/>
    <s v="Scope 2 Energy indirect total GHGs emissions"/>
    <x v="50"/>
    <x v="21"/>
    <x v="3"/>
    <s v="1.02"/>
    <s v="224000.0"/>
    <x v="1"/>
  </r>
  <r>
    <n v="7"/>
    <s v="Scope 2 Energy indirect total GHGs emissions"/>
    <x v="50"/>
    <x v="21"/>
    <x v="0"/>
    <s v="1.37"/>
    <s v="307000.0"/>
    <x v="1"/>
  </r>
  <r>
    <n v="7"/>
    <s v="Scope 2 Energy indirect total GHGs emissions"/>
    <x v="50"/>
    <x v="21"/>
    <x v="1"/>
    <s v="1.49"/>
    <s v="343000.0"/>
    <x v="1"/>
  </r>
  <r>
    <n v="8"/>
    <s v="Scope 3 Upstream Energy indirect total GHGs emissions"/>
    <x v="50"/>
    <x v="21"/>
    <x v="3"/>
    <s v="648000.0"/>
    <s v="42000.0"/>
    <x v="1"/>
  </r>
  <r>
    <n v="8"/>
    <s v="Scope 3 Upstream Energy indirect total GHGs emissions"/>
    <x v="50"/>
    <x v="21"/>
    <x v="0"/>
    <s v="617000.0"/>
    <s v="12000.0"/>
    <x v="1"/>
  </r>
  <r>
    <n v="8"/>
    <s v="Scope 3 Upstream Energy indirect total GHGs emissions"/>
    <x v="50"/>
    <x v="21"/>
    <x v="1"/>
    <s v="492000.0"/>
    <s v="81000.0"/>
    <x v="1"/>
  </r>
  <r>
    <n v="8"/>
    <s v="Scope 3 Upstream Energy indirect total GHGs emissions"/>
    <x v="50"/>
    <x v="21"/>
    <x v="4"/>
    <s v="562000.0"/>
    <s v="None"/>
    <x v="1"/>
  </r>
  <r>
    <n v="6"/>
    <s v="Scope 1 / Direct total GHGs emissions"/>
    <x v="51"/>
    <x v="22"/>
    <x v="4"/>
    <s v="57.5"/>
    <s v="None"/>
    <x v="1"/>
  </r>
  <r>
    <n v="7"/>
    <s v="Scope 2 Energy indirect total GHGs emissions"/>
    <x v="51"/>
    <x v="22"/>
    <x v="1"/>
    <s v="-43.0"/>
    <s v="-43.0"/>
    <x v="0"/>
  </r>
  <r>
    <n v="7"/>
    <s v="Scope 2 Energy indirect total GHGs emissions"/>
    <x v="51"/>
    <x v="22"/>
    <x v="6"/>
    <s v="41.6"/>
    <s v="None"/>
    <x v="1"/>
  </r>
  <r>
    <n v="7"/>
    <s v="Scope 2 Energy indirect total GHGs emissions"/>
    <x v="51"/>
    <x v="22"/>
    <x v="4"/>
    <s v="12.0"/>
    <s v="None"/>
    <x v="1"/>
  </r>
  <r>
    <n v="8"/>
    <s v="Scope 3 Upstream Energy indirect total GHGs emissions"/>
    <x v="51"/>
    <x v="22"/>
    <x v="1"/>
    <s v="-48.0"/>
    <s v="-26.0"/>
    <x v="1"/>
  </r>
  <r>
    <n v="6"/>
    <s v="Scope 1 / Direct total GHGs emissions"/>
    <x v="52"/>
    <x v="23"/>
    <x v="3"/>
    <s v="144.0"/>
    <s v="144.0"/>
    <x v="0"/>
  </r>
  <r>
    <n v="6"/>
    <s v="Scope 1 / Direct total GHGs emissions"/>
    <x v="52"/>
    <x v="23"/>
    <x v="0"/>
    <s v="52.0"/>
    <s v="52.0"/>
    <x v="0"/>
  </r>
  <r>
    <n v="6"/>
    <s v="Scope 1 / Direct total GHGs emissions"/>
    <x v="52"/>
    <x v="23"/>
    <x v="1"/>
    <s v="63.0"/>
    <s v="63.0"/>
    <x v="0"/>
  </r>
  <r>
    <n v="6"/>
    <s v="Scope 1 / Direct total GHGs emissions"/>
    <x v="52"/>
    <x v="23"/>
    <x v="4"/>
    <s v="57.0"/>
    <s v="57.0"/>
    <x v="0"/>
  </r>
  <r>
    <n v="7"/>
    <s v="Scope 2 Energy indirect total GHGs emissions"/>
    <x v="52"/>
    <x v="23"/>
    <x v="3"/>
    <s v="156.0"/>
    <s v="3397.0"/>
    <x v="1"/>
  </r>
  <r>
    <n v="7"/>
    <s v="Scope 2 Energy indirect total GHGs emissions"/>
    <x v="52"/>
    <x v="23"/>
    <x v="0"/>
    <s v="2759.0"/>
    <s v="3551.0"/>
    <x v="1"/>
  </r>
  <r>
    <n v="7"/>
    <s v="Scope 2 Energy indirect total GHGs emissions"/>
    <x v="52"/>
    <x v="23"/>
    <x v="1"/>
    <s v="4934.0"/>
    <s v="4782.0"/>
    <x v="1"/>
  </r>
  <r>
    <n v="7"/>
    <s v="Scope 2 Energy indirect total GHGs emissions"/>
    <x v="52"/>
    <x v="23"/>
    <x v="4"/>
    <s v="4997.0"/>
    <s v="4764.0"/>
    <x v="1"/>
  </r>
  <r>
    <n v="8"/>
    <s v="Scope 3 Upstream Energy indirect total GHGs emissions"/>
    <x v="52"/>
    <x v="23"/>
    <x v="3"/>
    <s v="4730.0"/>
    <s v="4534.0"/>
    <x v="1"/>
  </r>
  <r>
    <n v="8"/>
    <s v="Scope 3 Upstream Energy indirect total GHGs emissions"/>
    <x v="52"/>
    <x v="23"/>
    <x v="0"/>
    <s v="1554.0"/>
    <s v="1350.0"/>
    <x v="1"/>
  </r>
  <r>
    <n v="8"/>
    <s v="Scope 3 Upstream Energy indirect total GHGs emissions"/>
    <x v="52"/>
    <x v="23"/>
    <x v="1"/>
    <s v="3034.0"/>
    <s v="2865.0"/>
    <x v="1"/>
  </r>
  <r>
    <n v="8"/>
    <s v="Scope 3 Upstream Energy indirect total GHGs emissions"/>
    <x v="52"/>
    <x v="23"/>
    <x v="4"/>
    <s v="7540.0"/>
    <s v="7604.0"/>
    <x v="1"/>
  </r>
  <r>
    <n v="6"/>
    <s v="Scope 1 / Direct total GHGs emissions"/>
    <x v="53"/>
    <x v="24"/>
    <x v="2"/>
    <s v="2.3"/>
    <s v="37629.0"/>
    <x v="1"/>
  </r>
  <r>
    <n v="6"/>
    <s v="Scope 1 / Direct total GHGs emissions"/>
    <x v="53"/>
    <x v="24"/>
    <x v="6"/>
    <s v="2.5"/>
    <s v="41730.0"/>
    <x v="1"/>
  </r>
  <r>
    <n v="6"/>
    <s v="Scope 1 / Direct total GHGs emissions"/>
    <x v="53"/>
    <x v="24"/>
    <x v="7"/>
    <s v="2.9"/>
    <s v="None"/>
    <x v="1"/>
  </r>
  <r>
    <n v="6"/>
    <s v="Scope 1 / Direct total GHGs emissions"/>
    <x v="53"/>
    <x v="24"/>
    <x v="10"/>
    <s v="3.3"/>
    <s v="None"/>
    <x v="1"/>
  </r>
  <r>
    <n v="7"/>
    <s v="Scope 2 Energy indirect total GHGs emissions"/>
    <x v="53"/>
    <x v="24"/>
    <x v="2"/>
    <s v="2.3"/>
    <s v="22955.0"/>
    <x v="1"/>
  </r>
  <r>
    <n v="7"/>
    <s v="Scope 2 Energy indirect total GHGs emissions"/>
    <x v="53"/>
    <x v="24"/>
    <x v="6"/>
    <s v="2.5"/>
    <s v="27551.0"/>
    <x v="1"/>
  </r>
  <r>
    <n v="8"/>
    <s v="Scope 3 Upstream Energy indirect total GHGs emissions"/>
    <x v="53"/>
    <x v="24"/>
    <x v="2"/>
    <s v="25004.0"/>
    <s v="25004.0"/>
    <x v="0"/>
  </r>
  <r>
    <n v="8"/>
    <s v="Scope 3 Upstream Energy indirect total GHGs emissions"/>
    <x v="53"/>
    <x v="24"/>
    <x v="6"/>
    <s v="24903.0"/>
    <s v="24903.0"/>
    <x v="0"/>
  </r>
  <r>
    <n v="6"/>
    <s v="Scope 1 / Direct total GHGs emissions"/>
    <x v="54"/>
    <x v="24"/>
    <x v="4"/>
    <s v="2.0"/>
    <s v="34739.0"/>
    <x v="1"/>
  </r>
  <r>
    <n v="6"/>
    <s v="Scope 1 / Direct total GHGs emissions"/>
    <x v="54"/>
    <x v="24"/>
    <x v="2"/>
    <s v="2.3"/>
    <s v="37629.0"/>
    <x v="1"/>
  </r>
  <r>
    <n v="6"/>
    <s v="Scope 1 / Direct total GHGs emissions"/>
    <x v="54"/>
    <x v="24"/>
    <x v="6"/>
    <s v="2.5"/>
    <s v="None"/>
    <x v="1"/>
  </r>
  <r>
    <n v="6"/>
    <s v="Scope 1 / Direct total GHGs emissions"/>
    <x v="54"/>
    <x v="24"/>
    <x v="7"/>
    <s v="2.9"/>
    <s v="None"/>
    <x v="1"/>
  </r>
  <r>
    <n v="6"/>
    <s v="Scope 1 / Direct total GHGs emissions"/>
    <x v="54"/>
    <x v="24"/>
    <x v="10"/>
    <s v="3.3"/>
    <s v="None"/>
    <x v="1"/>
  </r>
  <r>
    <n v="7"/>
    <s v="Scope 2 Energy indirect total GHGs emissions"/>
    <x v="54"/>
    <x v="24"/>
    <x v="4"/>
    <s v="2.0"/>
    <s v="17006.0"/>
    <x v="1"/>
  </r>
  <r>
    <n v="7"/>
    <s v="Scope 2 Energy indirect total GHGs emissions"/>
    <x v="54"/>
    <x v="24"/>
    <x v="2"/>
    <s v="2.3"/>
    <s v="22955.0"/>
    <x v="1"/>
  </r>
  <r>
    <n v="7"/>
    <s v="Scope 2 Energy indirect total GHGs emissions"/>
    <x v="54"/>
    <x v="24"/>
    <x v="6"/>
    <s v="2.5"/>
    <s v="None"/>
    <x v="1"/>
  </r>
  <r>
    <n v="7"/>
    <s v="Scope 2 Energy indirect total GHGs emissions"/>
    <x v="54"/>
    <x v="24"/>
    <x v="7"/>
    <s v="2.9"/>
    <s v="None"/>
    <x v="1"/>
  </r>
  <r>
    <n v="7"/>
    <s v="Scope 2 Energy indirect total GHGs emissions"/>
    <x v="54"/>
    <x v="24"/>
    <x v="10"/>
    <s v="3.3"/>
    <s v="None"/>
    <x v="1"/>
  </r>
  <r>
    <n v="6"/>
    <s v="Scope 1 / Direct total GHGs emissions"/>
    <x v="55"/>
    <x v="24"/>
    <x v="1"/>
    <s v="1.5"/>
    <s v="25200.0"/>
    <x v="1"/>
  </r>
  <r>
    <n v="6"/>
    <s v="Scope 1 / Direct total GHGs emissions"/>
    <x v="55"/>
    <x v="24"/>
    <x v="4"/>
    <s v="2.0"/>
    <s v="34739.0"/>
    <x v="1"/>
  </r>
  <r>
    <n v="6"/>
    <s v="Scope 1 / Direct total GHGs emissions"/>
    <x v="55"/>
    <x v="24"/>
    <x v="6"/>
    <s v="2.5"/>
    <s v="None"/>
    <x v="1"/>
  </r>
  <r>
    <n v="6"/>
    <s v="Scope 1 / Direct total GHGs emissions"/>
    <x v="55"/>
    <x v="24"/>
    <x v="7"/>
    <s v="2.9"/>
    <s v="None"/>
    <x v="1"/>
  </r>
  <r>
    <n v="6"/>
    <s v="Scope 1 / Direct total GHGs emissions"/>
    <x v="55"/>
    <x v="24"/>
    <x v="9"/>
    <s v="80.0"/>
    <s v="None"/>
    <x v="1"/>
  </r>
  <r>
    <n v="6"/>
    <s v="Scope 1 / Direct total GHGs emissions"/>
    <x v="55"/>
    <x v="24"/>
    <x v="2"/>
    <s v="38.0"/>
    <s v="None"/>
    <x v="1"/>
  </r>
  <r>
    <n v="7"/>
    <s v="Scope 2 Energy indirect total GHGs emissions"/>
    <x v="55"/>
    <x v="24"/>
    <x v="1"/>
    <s v="1.5"/>
    <s v="11748.0"/>
    <x v="1"/>
  </r>
  <r>
    <n v="7"/>
    <s v="Scope 2 Energy indirect total GHGs emissions"/>
    <x v="55"/>
    <x v="24"/>
    <x v="4"/>
    <s v="2.0"/>
    <s v="17006.0"/>
    <x v="1"/>
  </r>
  <r>
    <n v="7"/>
    <s v="Scope 2 Energy indirect total GHGs emissions"/>
    <x v="55"/>
    <x v="24"/>
    <x v="2"/>
    <s v="2.3"/>
    <s v="None"/>
    <x v="1"/>
  </r>
  <r>
    <n v="7"/>
    <s v="Scope 2 Energy indirect total GHGs emissions"/>
    <x v="55"/>
    <x v="24"/>
    <x v="6"/>
    <s v="2.5"/>
    <s v="None"/>
    <x v="1"/>
  </r>
  <r>
    <n v="7"/>
    <s v="Scope 2 Energy indirect total GHGs emissions"/>
    <x v="55"/>
    <x v="24"/>
    <x v="7"/>
    <s v="2.9"/>
    <s v="None"/>
    <x v="1"/>
  </r>
  <r>
    <n v="6"/>
    <s v="Scope 1 / Direct total GHGs emissions"/>
    <x v="56"/>
    <x v="24"/>
    <x v="1"/>
    <s v="1.5"/>
    <s v="25200.0"/>
    <x v="1"/>
  </r>
  <r>
    <n v="6"/>
    <s v="Scope 1 / Direct total GHGs emissions"/>
    <x v="56"/>
    <x v="24"/>
    <x v="4"/>
    <s v="2.0"/>
    <s v="None"/>
    <x v="1"/>
  </r>
  <r>
    <n v="6"/>
    <s v="Scope 1 / Direct total GHGs emissions"/>
    <x v="56"/>
    <x v="24"/>
    <x v="2"/>
    <s v="2.3"/>
    <s v="None"/>
    <x v="1"/>
  </r>
  <r>
    <n v="6"/>
    <s v="Scope 1 / Direct total GHGs emissions"/>
    <x v="56"/>
    <x v="24"/>
    <x v="6"/>
    <s v="2.5"/>
    <s v="None"/>
    <x v="1"/>
  </r>
  <r>
    <n v="6"/>
    <s v="Scope 1 / Direct total GHGs emissions"/>
    <x v="56"/>
    <x v="24"/>
    <x v="0"/>
    <s v="2015.0"/>
    <s v="19511.0"/>
    <x v="1"/>
  </r>
  <r>
    <n v="7"/>
    <s v="Scope 2 Energy indirect total GHGs emissions"/>
    <x v="56"/>
    <x v="24"/>
    <x v="6"/>
    <s v="2.48"/>
    <s v="None"/>
    <x v="1"/>
  </r>
  <r>
    <n v="7"/>
    <s v="Scope 2 Energy indirect total GHGs emissions"/>
    <x v="56"/>
    <x v="24"/>
    <x v="2"/>
    <s v="2.27"/>
    <s v="None"/>
    <x v="1"/>
  </r>
  <r>
    <n v="7"/>
    <s v="Scope 2 Energy indirect total GHGs emissions"/>
    <x v="56"/>
    <x v="24"/>
    <x v="4"/>
    <s v="1.97"/>
    <s v="None"/>
    <x v="1"/>
  </r>
  <r>
    <n v="7"/>
    <s v="Scope 2 Energy indirect total GHGs emissions"/>
    <x v="56"/>
    <x v="24"/>
    <x v="1"/>
    <s v="1.54"/>
    <s v="11748.0"/>
    <x v="1"/>
  </r>
  <r>
    <n v="7"/>
    <s v="Scope 2 Energy indirect total GHGs emissions"/>
    <x v="56"/>
    <x v="24"/>
    <x v="0"/>
    <s v="1.02"/>
    <s v="3857.0"/>
    <x v="1"/>
  </r>
  <r>
    <n v="8"/>
    <s v="Scope 3 Upstream Energy indirect total GHGs emissions"/>
    <x v="56"/>
    <x v="24"/>
    <x v="0"/>
    <s v="13473.0"/>
    <s v="13473.0"/>
    <x v="0"/>
  </r>
  <r>
    <n v="8"/>
    <s v="Scope 3 Upstream Energy indirect total GHGs emissions"/>
    <x v="56"/>
    <x v="24"/>
    <x v="1"/>
    <s v="18903.0"/>
    <s v="18903.0"/>
    <x v="0"/>
  </r>
  <r>
    <n v="6"/>
    <s v="Scope 1 / Direct total GHGs emissions"/>
    <x v="57"/>
    <x v="24"/>
    <x v="3"/>
    <s v="1.2"/>
    <s v="21596.0"/>
    <x v="1"/>
  </r>
  <r>
    <n v="6"/>
    <s v="Scope 1 / Direct total GHGs emissions"/>
    <x v="57"/>
    <x v="24"/>
    <x v="0"/>
    <s v="1.0"/>
    <s v="19511.0"/>
    <x v="1"/>
  </r>
  <r>
    <n v="6"/>
    <s v="Scope 1 / Direct total GHGs emissions"/>
    <x v="57"/>
    <x v="24"/>
    <x v="1"/>
    <s v="1.5"/>
    <s v="None"/>
    <x v="1"/>
  </r>
  <r>
    <n v="6"/>
    <s v="Scope 1 / Direct total GHGs emissions"/>
    <x v="57"/>
    <x v="24"/>
    <x v="4"/>
    <s v="2.0"/>
    <s v="None"/>
    <x v="1"/>
  </r>
  <r>
    <n v="6"/>
    <s v="Scope 1 / Direct total GHGs emissions"/>
    <x v="57"/>
    <x v="24"/>
    <x v="2"/>
    <s v="2.3"/>
    <s v="None"/>
    <x v="1"/>
  </r>
  <r>
    <n v="7"/>
    <s v="Scope 2 Energy indirect total GHGs emissions"/>
    <x v="57"/>
    <x v="24"/>
    <x v="3"/>
    <s v="43882.0"/>
    <s v="3482.0"/>
    <x v="1"/>
  </r>
  <r>
    <n v="7"/>
    <s v="Scope 2 Energy indirect total GHGs emissions"/>
    <x v="57"/>
    <x v="24"/>
    <x v="0"/>
    <s v="36841.0"/>
    <s v="3857.0"/>
    <x v="1"/>
  </r>
  <r>
    <n v="8"/>
    <s v="Scope 3 Upstream Energy indirect total GHGs emissions"/>
    <x v="57"/>
    <x v="24"/>
    <x v="3"/>
    <s v="43882.0"/>
    <s v="18803.0"/>
    <x v="1"/>
  </r>
  <r>
    <n v="8"/>
    <s v="Scope 3 Upstream Energy indirect total GHGs emissions"/>
    <x v="57"/>
    <x v="24"/>
    <x v="0"/>
    <s v="36841.0"/>
    <s v="13473.0"/>
    <x v="1"/>
  </r>
  <r>
    <n v="7"/>
    <s v="Scope 2 Energy indirect total GHGs emissions"/>
    <x v="58"/>
    <x v="25"/>
    <x v="4"/>
    <s v="0.74"/>
    <s v="5849.0"/>
    <x v="1"/>
  </r>
  <r>
    <n v="7"/>
    <s v="Scope 2 Energy indirect total GHGs emissions"/>
    <x v="58"/>
    <x v="25"/>
    <x v="0"/>
    <s v="83.0"/>
    <s v="4217.0"/>
    <x v="1"/>
  </r>
  <r>
    <n v="7"/>
    <s v="Scope 2 Energy indirect total GHGs emissions"/>
    <x v="58"/>
    <x v="25"/>
    <x v="1"/>
    <s v="690.0"/>
    <s v="3214.0"/>
    <x v="1"/>
  </r>
  <r>
    <n v="6"/>
    <s v="Scope 1 / Direct total GHGs emissions"/>
    <x v="59"/>
    <x v="25"/>
    <x v="3"/>
    <s v="1350.0"/>
    <s v="1435.0"/>
    <x v="1"/>
  </r>
  <r>
    <n v="6"/>
    <s v="Scope 1 / Direct total GHGs emissions"/>
    <x v="59"/>
    <x v="25"/>
    <x v="0"/>
    <s v="1703.0"/>
    <s v="1703.0"/>
    <x v="0"/>
  </r>
  <r>
    <n v="6"/>
    <s v="Scope 1 / Direct total GHGs emissions"/>
    <x v="59"/>
    <x v="25"/>
    <x v="4"/>
    <s v="2128.0"/>
    <s v="2128.0"/>
    <x v="0"/>
  </r>
  <r>
    <n v="7"/>
    <s v="Scope 2 Energy indirect total GHGs emissions"/>
    <x v="59"/>
    <x v="25"/>
    <x v="3"/>
    <s v="3.0"/>
    <s v="4079.0"/>
    <x v="1"/>
  </r>
  <r>
    <n v="7"/>
    <s v="Scope 2 Energy indirect total GHGs emissions"/>
    <x v="59"/>
    <x v="25"/>
    <x v="0"/>
    <s v="184.0"/>
    <s v="4228.0"/>
    <x v="1"/>
  </r>
  <r>
    <n v="7"/>
    <s v="Scope 2 Energy indirect total GHGs emissions"/>
    <x v="59"/>
    <x v="25"/>
    <x v="4"/>
    <s v="1880.0"/>
    <s v="5849.0"/>
    <x v="1"/>
  </r>
  <r>
    <n v="8"/>
    <s v="Scope 3 Upstream Energy indirect total GHGs emissions"/>
    <x v="59"/>
    <x v="25"/>
    <x v="3"/>
    <s v="600.6"/>
    <s v="3316.0"/>
    <x v="1"/>
  </r>
  <r>
    <n v="8"/>
    <s v="Scope 3 Upstream Energy indirect total GHGs emissions"/>
    <x v="59"/>
    <x v="25"/>
    <x v="0"/>
    <s v="607.0"/>
    <s v="368.0"/>
    <x v="1"/>
  </r>
  <r>
    <n v="7"/>
    <s v="Scope 2 Energy indirect total GHGs emissions"/>
    <x v="60"/>
    <x v="26"/>
    <x v="2"/>
    <s v="58927.36"/>
    <s v="None"/>
    <x v="1"/>
  </r>
  <r>
    <n v="7"/>
    <s v="Scope 2 Energy indirect total GHGs emissions"/>
    <x v="61"/>
    <x v="26"/>
    <x v="4"/>
    <s v="55118.0"/>
    <s v="None"/>
    <x v="1"/>
  </r>
  <r>
    <n v="6"/>
    <s v="Scope 1 / Direct total GHGs emissions"/>
    <x v="62"/>
    <x v="26"/>
    <x v="4"/>
    <s v="2922.05"/>
    <s v="2922.0"/>
    <x v="1"/>
  </r>
  <r>
    <n v="6"/>
    <s v="Scope 1 / Direct total GHGs emissions"/>
    <x v="62"/>
    <x v="26"/>
    <x v="1"/>
    <s v="0.29"/>
    <s v="2285.0"/>
    <x v="1"/>
  </r>
  <r>
    <n v="6"/>
    <s v="Scope 1 / Direct total GHGs emissions"/>
    <x v="62"/>
    <x v="26"/>
    <x v="0"/>
    <s v="0.32"/>
    <s v="2381.0"/>
    <x v="1"/>
  </r>
  <r>
    <n v="8"/>
    <s v="Scope 3 Upstream Energy indirect total GHGs emissions"/>
    <x v="62"/>
    <x v="26"/>
    <x v="1"/>
    <s v="2019.0"/>
    <s v="43375.0"/>
    <x v="1"/>
  </r>
  <r>
    <n v="8"/>
    <s v="Scope 3 Upstream Energy indirect total GHGs emissions"/>
    <x v="62"/>
    <x v="26"/>
    <x v="0"/>
    <s v="42393.96"/>
    <s v="30558.0"/>
    <x v="1"/>
  </r>
  <r>
    <n v="8"/>
    <s v="Scope 3 Upstream Energy indirect total GHGs emissions"/>
    <x v="62"/>
    <x v="26"/>
    <x v="4"/>
    <s v="2.0"/>
    <s v="146.0"/>
    <x v="1"/>
  </r>
  <r>
    <n v="6"/>
    <s v="Scope 1 / Direct total GHGs emissions"/>
    <x v="63"/>
    <x v="26"/>
    <x v="7"/>
    <s v="195.0"/>
    <s v="None"/>
    <x v="1"/>
  </r>
  <r>
    <n v="7"/>
    <s v="Scope 2 Energy indirect total GHGs emissions"/>
    <x v="63"/>
    <x v="26"/>
    <x v="0"/>
    <s v="0"/>
    <s v="19161.0"/>
    <x v="1"/>
  </r>
  <r>
    <n v="7"/>
    <s v="Scope 2 Energy indirect total GHGs emissions"/>
    <x v="63"/>
    <x v="26"/>
    <x v="3"/>
    <s v="0"/>
    <s v="15143.0"/>
    <x v="1"/>
  </r>
  <r>
    <n v="7"/>
    <s v="Scope 2 Energy indirect total GHGs emissions"/>
    <x v="63"/>
    <x v="26"/>
    <x v="1"/>
    <s v="-99.0"/>
    <s v="20989.0"/>
    <x v="1"/>
  </r>
  <r>
    <n v="8"/>
    <s v="Scope 3 Upstream Energy indirect total GHGs emissions"/>
    <x v="63"/>
    <x v="26"/>
    <x v="3"/>
    <s v="332577.0"/>
    <s v="43690.0"/>
    <x v="1"/>
  </r>
  <r>
    <n v="7"/>
    <s v="Scope 2 Energy indirect total GHGs emissions"/>
    <x v="64"/>
    <x v="27"/>
    <x v="2"/>
    <s v="1.6"/>
    <s v="None"/>
    <x v="1"/>
  </r>
  <r>
    <n v="7"/>
    <s v="Scope 2 Energy indirect total GHGs emissions"/>
    <x v="64"/>
    <x v="27"/>
    <x v="6"/>
    <s v="1.7"/>
    <s v="None"/>
    <x v="1"/>
  </r>
  <r>
    <n v="7"/>
    <s v="Scope 2 Energy indirect total GHGs emissions"/>
    <x v="64"/>
    <x v="27"/>
    <x v="7"/>
    <s v="1.9"/>
    <s v="None"/>
    <x v="1"/>
  </r>
  <r>
    <n v="7"/>
    <s v="Scope 2 Energy indirect total GHGs emissions"/>
    <x v="65"/>
    <x v="27"/>
    <x v="4"/>
    <s v="1.4"/>
    <s v="None"/>
    <x v="1"/>
  </r>
  <r>
    <n v="7"/>
    <s v="Scope 2 Energy indirect total GHGs emissions"/>
    <x v="65"/>
    <x v="27"/>
    <x v="2"/>
    <s v="1.6"/>
    <s v="None"/>
    <x v="1"/>
  </r>
  <r>
    <n v="7"/>
    <s v="Scope 2 Energy indirect total GHGs emissions"/>
    <x v="65"/>
    <x v="27"/>
    <x v="6"/>
    <s v="1.7"/>
    <s v="None"/>
    <x v="1"/>
  </r>
  <r>
    <n v="6"/>
    <s v="Scope 1 / Direct total GHGs emissions"/>
    <x v="66"/>
    <x v="27"/>
    <x v="4"/>
    <s v="68.0"/>
    <s v="None"/>
    <x v="1"/>
  </r>
  <r>
    <n v="7"/>
    <s v="Scope 2 Energy indirect total GHGs emissions"/>
    <x v="66"/>
    <x v="27"/>
    <x v="1"/>
    <s v="0.9"/>
    <s v="None"/>
    <x v="1"/>
  </r>
  <r>
    <n v="7"/>
    <s v="Scope 2 Energy indirect total GHGs emissions"/>
    <x v="66"/>
    <x v="27"/>
    <x v="4"/>
    <s v="1.5"/>
    <s v="None"/>
    <x v="1"/>
  </r>
  <r>
    <n v="7"/>
    <s v="Scope 2 Energy indirect total GHGs emissions"/>
    <x v="66"/>
    <x v="27"/>
    <x v="2"/>
    <s v="1.7"/>
    <s v="None"/>
    <x v="1"/>
  </r>
  <r>
    <n v="6"/>
    <s v="Scope 1 / Direct total GHGs emissions"/>
    <x v="67"/>
    <x v="27"/>
    <x v="0"/>
    <s v="91.0"/>
    <s v="None"/>
    <x v="1"/>
  </r>
  <r>
    <n v="6"/>
    <s v="Scope 1 / Direct total GHGs emissions"/>
    <x v="67"/>
    <x v="27"/>
    <x v="11"/>
    <s v="0.42"/>
    <s v="None"/>
    <x v="1"/>
  </r>
  <r>
    <n v="7"/>
    <s v="Scope 2 Energy indirect total GHGs emissions"/>
    <x v="67"/>
    <x v="27"/>
    <x v="0"/>
    <s v="0.5"/>
    <s v="None"/>
    <x v="1"/>
  </r>
  <r>
    <n v="7"/>
    <s v="Scope 2 Energy indirect total GHGs emissions"/>
    <x v="67"/>
    <x v="27"/>
    <x v="1"/>
    <s v="0.6"/>
    <s v="None"/>
    <x v="1"/>
  </r>
  <r>
    <n v="7"/>
    <s v="Scope 2 Energy indirect total GHGs emissions"/>
    <x v="67"/>
    <x v="27"/>
    <x v="4"/>
    <s v="1.3"/>
    <s v="None"/>
    <x v="1"/>
  </r>
  <r>
    <n v="6"/>
    <s v="Scope 1 / Direct total GHGs emissions"/>
    <x v="68"/>
    <x v="27"/>
    <x v="3"/>
    <s v="0.6"/>
    <s v="4.0"/>
    <x v="1"/>
  </r>
  <r>
    <n v="6"/>
    <s v="Scope 1 / Direct total GHGs emissions"/>
    <x v="68"/>
    <x v="27"/>
    <x v="0"/>
    <s v="0.6"/>
    <s v="4.0"/>
    <x v="1"/>
  </r>
  <r>
    <n v="6"/>
    <s v="Scope 1 / Direct total GHGs emissions"/>
    <x v="68"/>
    <x v="27"/>
    <x v="1"/>
    <s v="0.7"/>
    <s v="5.0"/>
    <x v="1"/>
  </r>
  <r>
    <n v="7"/>
    <s v="Scope 2 Energy indirect total GHGs emissions"/>
    <x v="68"/>
    <x v="27"/>
    <x v="3"/>
    <s v="3.0"/>
    <s v="7.0"/>
    <x v="1"/>
  </r>
  <r>
    <n v="7"/>
    <s v="Scope 2 Energy indirect total GHGs emissions"/>
    <x v="68"/>
    <x v="27"/>
    <x v="0"/>
    <s v="5.0"/>
    <s v="9.0"/>
    <x v="1"/>
  </r>
  <r>
    <n v="7"/>
    <s v="Scope 2 Energy indirect total GHGs emissions"/>
    <x v="68"/>
    <x v="27"/>
    <x v="1"/>
    <s v="5.0"/>
    <s v="11.0"/>
    <x v="1"/>
  </r>
  <r>
    <n v="8"/>
    <s v="Scope 3 Upstream Energy indirect total GHGs emissions"/>
    <x v="68"/>
    <x v="27"/>
    <x v="3"/>
    <s v="2.0"/>
    <s v="2.0"/>
    <x v="0"/>
  </r>
  <r>
    <n v="8"/>
    <s v="Scope 3 Upstream Energy indirect total GHGs emissions"/>
    <x v="68"/>
    <x v="27"/>
    <x v="0"/>
    <s v="0.5"/>
    <s v="0.5"/>
    <x v="0"/>
  </r>
  <r>
    <n v="8"/>
    <s v="Scope 3 Upstream Energy indirect total GHGs emissions"/>
    <x v="68"/>
    <x v="27"/>
    <x v="1"/>
    <s v="1.0"/>
    <s v="1.0"/>
    <x v="0"/>
  </r>
  <r>
    <n v="6"/>
    <s v="Scope 1 / Direct total GHGs emissions"/>
    <x v="69"/>
    <x v="28"/>
    <x v="7"/>
    <s v="78.0"/>
    <s v="None"/>
    <x v="1"/>
  </r>
  <r>
    <n v="7"/>
    <s v="Scope 2 Energy indirect total GHGs emissions"/>
    <x v="69"/>
    <x v="28"/>
    <x v="2"/>
    <s v="0.0"/>
    <s v="None"/>
    <x v="1"/>
  </r>
  <r>
    <n v="8"/>
    <s v="Scope 3 Upstream Energy indirect total GHGs emissions"/>
    <x v="69"/>
    <x v="28"/>
    <x v="2"/>
    <s v="1890.0"/>
    <s v="None"/>
    <x v="1"/>
  </r>
  <r>
    <n v="6"/>
    <s v="Scope 1 / Direct total GHGs emissions"/>
    <x v="70"/>
    <x v="28"/>
    <x v="7"/>
    <s v="1738.0"/>
    <s v="None"/>
    <x v="1"/>
  </r>
  <r>
    <n v="7"/>
    <s v="Scope 2 Energy indirect total GHGs emissions"/>
    <x v="70"/>
    <x v="28"/>
    <x v="4"/>
    <s v="0.0"/>
    <s v="None"/>
    <x v="1"/>
  </r>
  <r>
    <n v="7"/>
    <s v="Scope 2 Energy indirect total GHGs emissions"/>
    <x v="70"/>
    <x v="28"/>
    <x v="2"/>
    <s v="0.0"/>
    <s v="None"/>
    <x v="1"/>
  </r>
  <r>
    <n v="8"/>
    <s v="Scope 3 Upstream Energy indirect total GHGs emissions"/>
    <x v="70"/>
    <x v="28"/>
    <x v="4"/>
    <s v="2599.0"/>
    <s v="None"/>
    <x v="1"/>
  </r>
  <r>
    <n v="8"/>
    <s v="Scope 3 Upstream Energy indirect total GHGs emissions"/>
    <x v="70"/>
    <x v="28"/>
    <x v="2"/>
    <s v="16.0"/>
    <s v="None"/>
    <x v="1"/>
  </r>
  <r>
    <n v="6"/>
    <s v="Scope 1 / Direct total GHGs emissions"/>
    <x v="71"/>
    <x v="28"/>
    <x v="7"/>
    <s v="1736.0"/>
    <s v="None"/>
    <x v="1"/>
  </r>
  <r>
    <n v="7"/>
    <s v="Scope 2 Energy indirect total GHGs emissions"/>
    <x v="71"/>
    <x v="28"/>
    <x v="1"/>
    <s v="3904.0"/>
    <s v="None"/>
    <x v="1"/>
  </r>
  <r>
    <n v="7"/>
    <s v="Scope 2 Energy indirect total GHGs emissions"/>
    <x v="71"/>
    <x v="28"/>
    <x v="2"/>
    <s v="5509.0"/>
    <s v="None"/>
    <x v="1"/>
  </r>
  <r>
    <n v="7"/>
    <s v="Scope 2 Energy indirect total GHGs emissions"/>
    <x v="71"/>
    <x v="28"/>
    <x v="4"/>
    <s v="882.0"/>
    <s v="None"/>
    <x v="1"/>
  </r>
  <r>
    <n v="8"/>
    <s v="Scope 3 Upstream Energy indirect total GHGs emissions"/>
    <x v="71"/>
    <x v="28"/>
    <x v="1"/>
    <s v="1892.0"/>
    <s v="None"/>
    <x v="1"/>
  </r>
  <r>
    <n v="8"/>
    <s v="Scope 3 Upstream Energy indirect total GHGs emissions"/>
    <x v="71"/>
    <x v="28"/>
    <x v="4"/>
    <s v="499410.0"/>
    <s v="None"/>
    <x v="1"/>
  </r>
  <r>
    <n v="8"/>
    <s v="Scope 3 Upstream Energy indirect total GHGs emissions"/>
    <x v="71"/>
    <x v="28"/>
    <x v="2"/>
    <s v="11.0"/>
    <s v="None"/>
    <x v="1"/>
  </r>
  <r>
    <n v="6"/>
    <s v="Scope 1 / Direct total GHGs emissions"/>
    <x v="72"/>
    <x v="28"/>
    <x v="7"/>
    <s v="78.0"/>
    <s v="None"/>
    <x v="1"/>
  </r>
  <r>
    <n v="7"/>
    <s v="Scope 2 Energy indirect total GHGs emissions"/>
    <x v="73"/>
    <x v="29"/>
    <x v="12"/>
    <s v="10491.0"/>
    <s v="None"/>
    <x v="1"/>
  </r>
  <r>
    <n v="7"/>
    <s v="Scope 2 Energy indirect total GHGs emissions"/>
    <x v="73"/>
    <x v="29"/>
    <x v="10"/>
    <s v="10743.0"/>
    <s v="None"/>
    <x v="1"/>
  </r>
  <r>
    <n v="7"/>
    <s v="Scope 2 Energy indirect total GHGs emissions"/>
    <x v="73"/>
    <x v="29"/>
    <x v="7"/>
    <s v="13781.0"/>
    <s v="None"/>
    <x v="1"/>
  </r>
  <r>
    <n v="7"/>
    <s v="Scope 2 Energy indirect total GHGs emissions"/>
    <x v="73"/>
    <x v="29"/>
    <x v="6"/>
    <s v="15381.0"/>
    <s v="None"/>
    <x v="1"/>
  </r>
  <r>
    <n v="7"/>
    <s v="Scope 2 Energy indirect total GHGs emissions"/>
    <x v="73"/>
    <x v="29"/>
    <x v="2"/>
    <s v="18000.0"/>
    <s v="None"/>
    <x v="1"/>
  </r>
  <r>
    <n v="6"/>
    <s v="Scope 1 / Direct total GHGs emissions"/>
    <x v="74"/>
    <x v="29"/>
    <x v="10"/>
    <s v="5458.0"/>
    <s v="5458.0"/>
    <x v="0"/>
  </r>
  <r>
    <n v="6"/>
    <s v="Scope 1 / Direct total GHGs emissions"/>
    <x v="74"/>
    <x v="29"/>
    <x v="7"/>
    <s v="5272.0"/>
    <s v="5272.0"/>
    <x v="0"/>
  </r>
  <r>
    <n v="6"/>
    <s v="Scope 1 / Direct total GHGs emissions"/>
    <x v="74"/>
    <x v="29"/>
    <x v="6"/>
    <s v="6781.0"/>
    <s v="6781.0"/>
    <x v="0"/>
  </r>
  <r>
    <n v="7"/>
    <s v="Scope 2 Energy indirect total GHGs emissions"/>
    <x v="75"/>
    <x v="29"/>
    <x v="7"/>
    <s v="8509.0"/>
    <s v="8509.0"/>
    <x v="0"/>
  </r>
  <r>
    <n v="7"/>
    <s v="Scope 2 Energy indirect total GHGs emissions"/>
    <x v="75"/>
    <x v="29"/>
    <x v="6"/>
    <s v="8600.0"/>
    <s v="8600.0"/>
    <x v="0"/>
  </r>
  <r>
    <n v="7"/>
    <s v="Scope 2 Energy indirect total GHGs emissions"/>
    <x v="75"/>
    <x v="29"/>
    <x v="2"/>
    <s v="10540.0"/>
    <s v="10540.0"/>
    <x v="0"/>
  </r>
  <r>
    <n v="7"/>
    <s v="Scope 2 Energy indirect total GHGs emissions"/>
    <x v="75"/>
    <x v="29"/>
    <x v="4"/>
    <s v="10786.0"/>
    <s v="10786.0"/>
    <x v="0"/>
  </r>
  <r>
    <n v="8"/>
    <s v="Scope 3 Upstream Energy indirect total GHGs emissions"/>
    <x v="75"/>
    <x v="29"/>
    <x v="1"/>
    <s v="8.0"/>
    <s v="None"/>
    <x v="1"/>
  </r>
  <r>
    <n v="6"/>
    <s v="Scope 1 / Direct total GHGs emissions"/>
    <x v="76"/>
    <x v="29"/>
    <x v="6"/>
    <s v="6781.0"/>
    <s v="6781.0"/>
    <x v="0"/>
  </r>
  <r>
    <n v="6"/>
    <s v="Scope 1 / Direct total GHGs emissions"/>
    <x v="76"/>
    <x v="29"/>
    <x v="2"/>
    <s v="6714.0"/>
    <s v="6714.0"/>
    <x v="0"/>
  </r>
  <r>
    <n v="6"/>
    <s v="Scope 1 / Direct total GHGs emissions"/>
    <x v="76"/>
    <x v="29"/>
    <x v="4"/>
    <s v="6779.0"/>
    <s v="6779.0"/>
    <x v="0"/>
  </r>
  <r>
    <n v="7"/>
    <s v="Scope 2 Energy indirect total GHGs emissions"/>
    <x v="76"/>
    <x v="29"/>
    <x v="0"/>
    <s v="2021.0"/>
    <s v="9904.0"/>
    <x v="1"/>
  </r>
  <r>
    <n v="6"/>
    <s v="Scope 1 / Direct total GHGs emissions"/>
    <x v="77"/>
    <x v="29"/>
    <x v="2"/>
    <s v="6714.0"/>
    <s v="6714.0"/>
    <x v="0"/>
  </r>
  <r>
    <n v="6"/>
    <s v="Scope 1 / Direct total GHGs emissions"/>
    <x v="77"/>
    <x v="29"/>
    <x v="4"/>
    <s v="6779.0"/>
    <s v="6779.0"/>
    <x v="0"/>
  </r>
  <r>
    <n v="6"/>
    <s v="Scope 1 / Direct total GHGs emissions"/>
    <x v="77"/>
    <x v="29"/>
    <x v="0"/>
    <s v="6548.0"/>
    <s v="6548.0"/>
    <x v="0"/>
  </r>
  <r>
    <n v="6"/>
    <s v="Scope 1 / Direct total GHGs emissions"/>
    <x v="77"/>
    <x v="29"/>
    <x v="3"/>
    <s v="667.0"/>
    <s v="667.0"/>
    <x v="0"/>
  </r>
  <r>
    <n v="7"/>
    <s v="Scope 2 Energy indirect total GHGs emissions"/>
    <x v="77"/>
    <x v="29"/>
    <x v="3"/>
    <s v="7675.0"/>
    <s v="11496.0"/>
    <x v="1"/>
  </r>
  <r>
    <n v="6"/>
    <s v="Scope 1 / Direct total GHGs emissions"/>
    <x v="78"/>
    <x v="30"/>
    <x v="2"/>
    <s v="5944.0"/>
    <s v="5944.0"/>
    <x v="0"/>
  </r>
  <r>
    <n v="6"/>
    <s v="Scope 1 / Direct total GHGs emissions"/>
    <x v="78"/>
    <x v="30"/>
    <x v="6"/>
    <s v="6270.0"/>
    <s v="6270.0"/>
    <x v="0"/>
  </r>
  <r>
    <n v="7"/>
    <s v="Scope 2 Energy indirect total GHGs emissions"/>
    <x v="78"/>
    <x v="30"/>
    <x v="2"/>
    <s v="27795.0"/>
    <s v="26283.0"/>
    <x v="1"/>
  </r>
  <r>
    <n v="7"/>
    <s v="Scope 2 Energy indirect total GHGs emissions"/>
    <x v="78"/>
    <x v="30"/>
    <x v="6"/>
    <s v="26203.0"/>
    <s v="26442.0"/>
    <x v="1"/>
  </r>
  <r>
    <n v="8"/>
    <s v="Scope 3 Upstream Energy indirect total GHGs emissions"/>
    <x v="78"/>
    <x v="30"/>
    <x v="2"/>
    <s v="21406.0"/>
    <s v="21406.0"/>
    <x v="0"/>
  </r>
  <r>
    <n v="8"/>
    <s v="Scope 3 Upstream Energy indirect total GHGs emissions"/>
    <x v="78"/>
    <x v="30"/>
    <x v="6"/>
    <s v="21226.0"/>
    <s v="21226.0"/>
    <x v="0"/>
  </r>
  <r>
    <n v="6"/>
    <s v="Scope 1 / Direct total GHGs emissions"/>
    <x v="79"/>
    <x v="30"/>
    <x v="7"/>
    <s v="121124129.0"/>
    <s v="None"/>
    <x v="1"/>
  </r>
  <r>
    <n v="7"/>
    <s v="Scope 2 Energy indirect total GHGs emissions"/>
    <x v="79"/>
    <x v="30"/>
    <x v="4"/>
    <s v="38976.0"/>
    <s v="49708.0"/>
    <x v="1"/>
  </r>
  <r>
    <n v="6"/>
    <s v="Scope 1 / Direct total GHGs emissions"/>
    <x v="80"/>
    <x v="30"/>
    <x v="1"/>
    <s v="134638.0"/>
    <s v="6221.0"/>
    <x v="1"/>
  </r>
  <r>
    <n v="7"/>
    <s v="Scope 2 Energy indirect total GHGs emissions"/>
    <x v="80"/>
    <x v="30"/>
    <x v="1"/>
    <s v="297.0"/>
    <s v="46427.0"/>
    <x v="1"/>
  </r>
  <r>
    <n v="6"/>
    <s v="Scope 1 / Direct total GHGs emissions"/>
    <x v="81"/>
    <x v="30"/>
    <x v="0"/>
    <s v="4827.0"/>
    <s v="4827.0"/>
    <x v="0"/>
  </r>
  <r>
    <n v="6"/>
    <s v="Scope 1 / Direct total GHGs emissions"/>
    <x v="81"/>
    <x v="30"/>
    <x v="1"/>
    <s v="6444.0"/>
    <s v="6444.0"/>
    <x v="0"/>
  </r>
  <r>
    <n v="7"/>
    <s v="Scope 2 Energy indirect total GHGs emissions"/>
    <x v="81"/>
    <x v="30"/>
    <x v="0"/>
    <s v="46212.0"/>
    <s v="41064.0"/>
    <x v="1"/>
  </r>
  <r>
    <n v="7"/>
    <s v="Scope 2 Energy indirect total GHGs emissions"/>
    <x v="81"/>
    <x v="30"/>
    <x v="1"/>
    <s v="50782.0"/>
    <s v="46445.0"/>
    <x v="1"/>
  </r>
  <r>
    <n v="8"/>
    <s v="Scope 3 Upstream Energy indirect total GHGs emissions"/>
    <x v="81"/>
    <x v="30"/>
    <x v="0"/>
    <s v="30925.0"/>
    <s v="30925.0"/>
    <x v="0"/>
  </r>
  <r>
    <n v="8"/>
    <s v="Scope 3 Upstream Energy indirect total GHGs emissions"/>
    <x v="81"/>
    <x v="30"/>
    <x v="1"/>
    <s v="34244.0"/>
    <s v="34244.0"/>
    <x v="0"/>
  </r>
  <r>
    <n v="6"/>
    <s v="Scope 1 / Direct total GHGs emissions"/>
    <x v="82"/>
    <x v="30"/>
    <x v="3"/>
    <s v="6060.0"/>
    <s v="6060.0"/>
    <x v="0"/>
  </r>
  <r>
    <n v="6"/>
    <s v="Scope 1 / Direct total GHGs emissions"/>
    <x v="82"/>
    <x v="30"/>
    <x v="0"/>
    <s v="4827.0"/>
    <s v="4827.0"/>
    <x v="0"/>
  </r>
  <r>
    <n v="7"/>
    <s v="Scope 2 Energy indirect total GHGs emissions"/>
    <x v="82"/>
    <x v="30"/>
    <x v="3"/>
    <s v="40212.0"/>
    <s v="35111.0"/>
    <x v="1"/>
  </r>
  <r>
    <n v="7"/>
    <s v="Scope 2 Energy indirect total GHGs emissions"/>
    <x v="82"/>
    <x v="30"/>
    <x v="0"/>
    <s v="46626.0"/>
    <s v="41064.0"/>
    <x v="1"/>
  </r>
  <r>
    <n v="8"/>
    <s v="Scope 3 Upstream Energy indirect total GHGs emissions"/>
    <x v="82"/>
    <x v="30"/>
    <x v="3"/>
    <s v="29656.0"/>
    <s v="29656.0"/>
    <x v="0"/>
  </r>
  <r>
    <n v="8"/>
    <s v="Scope 3 Upstream Energy indirect total GHGs emissions"/>
    <x v="82"/>
    <x v="30"/>
    <x v="0"/>
    <s v="30925.0"/>
    <s v="30925.0"/>
    <x v="0"/>
  </r>
  <r>
    <n v="6"/>
    <s v="Scope 1 / Direct total GHGs emissions"/>
    <x v="83"/>
    <x v="31"/>
    <x v="0"/>
    <s v="522.0"/>
    <s v="None"/>
    <x v="1"/>
  </r>
  <r>
    <n v="6"/>
    <s v="Scope 1 / Direct total GHGs emissions"/>
    <x v="83"/>
    <x v="31"/>
    <x v="3"/>
    <s v="625.0"/>
    <s v="None"/>
    <x v="1"/>
  </r>
  <r>
    <n v="7"/>
    <s v="Scope 2 Energy indirect total GHGs emissions"/>
    <x v="83"/>
    <x v="31"/>
    <x v="3"/>
    <s v="0"/>
    <s v="None"/>
    <x v="1"/>
  </r>
  <r>
    <n v="7"/>
    <s v="Scope 2 Energy indirect total GHGs emissions"/>
    <x v="83"/>
    <x v="31"/>
    <x v="0"/>
    <s v="0"/>
    <s v="None"/>
    <x v="1"/>
  </r>
  <r>
    <n v="7"/>
    <s v="Scope 2 Energy indirect total GHGs emissions"/>
    <x v="83"/>
    <x v="31"/>
    <x v="1"/>
    <s v="0"/>
    <s v="None"/>
    <x v="1"/>
  </r>
  <r>
    <n v="8"/>
    <s v="Scope 3 Upstream Energy indirect total GHGs emissions"/>
    <x v="83"/>
    <x v="31"/>
    <x v="3"/>
    <s v="0.0"/>
    <s v="None"/>
    <x v="1"/>
  </r>
  <r>
    <n v="8"/>
    <s v="Scope 3 Upstream Energy indirect total GHGs emissions"/>
    <x v="83"/>
    <x v="31"/>
    <x v="0"/>
    <s v="446.6"/>
    <s v="None"/>
    <x v="1"/>
  </r>
  <r>
    <n v="8"/>
    <s v="Scope 3 Upstream Energy indirect total GHGs emissions"/>
    <x v="83"/>
    <x v="31"/>
    <x v="1"/>
    <s v="433.1"/>
    <s v="None"/>
    <x v="1"/>
  </r>
  <r>
    <n v="6"/>
    <s v="Scope 1 / Direct total GHGs emissions"/>
    <x v="84"/>
    <x v="32"/>
    <x v="2"/>
    <s v="198.0"/>
    <s v="1017.0"/>
    <x v="1"/>
  </r>
  <r>
    <n v="7"/>
    <s v="Scope 2 Energy indirect total GHGs emissions"/>
    <x v="84"/>
    <x v="32"/>
    <x v="2"/>
    <s v="6014.0"/>
    <s v="6014.0"/>
    <x v="0"/>
  </r>
  <r>
    <n v="7"/>
    <s v="Scope 2 Energy indirect total GHGs emissions"/>
    <x v="84"/>
    <x v="32"/>
    <x v="6"/>
    <s v="7771.0"/>
    <s v="7771.0"/>
    <x v="0"/>
  </r>
  <r>
    <n v="7"/>
    <s v="Scope 2 Energy indirect total GHGs emissions"/>
    <x v="84"/>
    <x v="32"/>
    <x v="7"/>
    <s v="16583.0"/>
    <s v="16583.0"/>
    <x v="0"/>
  </r>
  <r>
    <n v="8"/>
    <s v="Scope 3 Upstream Energy indirect total GHGs emissions"/>
    <x v="84"/>
    <x v="32"/>
    <x v="2"/>
    <s v="19952.0"/>
    <s v="19952.0"/>
    <x v="0"/>
  </r>
  <r>
    <n v="8"/>
    <s v="Scope 3 Upstream Energy indirect total GHGs emissions"/>
    <x v="84"/>
    <x v="32"/>
    <x v="6"/>
    <s v="20791.0"/>
    <s v="20791.0"/>
    <x v="0"/>
  </r>
  <r>
    <n v="8"/>
    <s v="Scope 3 Upstream Energy indirect total GHGs emissions"/>
    <x v="84"/>
    <x v="32"/>
    <x v="7"/>
    <s v="19893.0"/>
    <s v="19893.0"/>
    <x v="0"/>
  </r>
  <r>
    <n v="6"/>
    <s v="Scope 1 / Direct total GHGs emissions"/>
    <x v="85"/>
    <x v="32"/>
    <x v="7"/>
    <s v="204.0"/>
    <s v="None"/>
    <x v="1"/>
  </r>
  <r>
    <n v="7"/>
    <s v="Scope 2 Energy indirect total GHGs emissions"/>
    <x v="85"/>
    <x v="32"/>
    <x v="4"/>
    <s v="6067.0"/>
    <s v="6067.0"/>
    <x v="0"/>
  </r>
  <r>
    <n v="7"/>
    <s v="Scope 2 Energy indirect total GHGs emissions"/>
    <x v="85"/>
    <x v="32"/>
    <x v="2"/>
    <s v="6014.0"/>
    <s v="6014.0"/>
    <x v="0"/>
  </r>
  <r>
    <n v="7"/>
    <s v="Scope 2 Energy indirect total GHGs emissions"/>
    <x v="85"/>
    <x v="32"/>
    <x v="6"/>
    <s v="7771.0"/>
    <s v="7771.0"/>
    <x v="0"/>
  </r>
  <r>
    <n v="8"/>
    <s v="Scope 3 Upstream Energy indirect total GHGs emissions"/>
    <x v="85"/>
    <x v="32"/>
    <x v="4"/>
    <s v="17927.0"/>
    <s v="17927.0"/>
    <x v="0"/>
  </r>
  <r>
    <n v="8"/>
    <s v="Scope 3 Upstream Energy indirect total GHGs emissions"/>
    <x v="85"/>
    <x v="32"/>
    <x v="2"/>
    <s v="19952.0"/>
    <s v="19952.0"/>
    <x v="0"/>
  </r>
  <r>
    <n v="8"/>
    <s v="Scope 3 Upstream Energy indirect total GHGs emissions"/>
    <x v="85"/>
    <x v="32"/>
    <x v="6"/>
    <s v="20791.0"/>
    <s v="20791.0"/>
    <x v="0"/>
  </r>
  <r>
    <n v="6"/>
    <s v="Scope 1 / Direct total GHGs emissions"/>
    <x v="86"/>
    <x v="32"/>
    <x v="7"/>
    <s v="220.0"/>
    <s v="None"/>
    <x v="1"/>
  </r>
  <r>
    <n v="7"/>
    <s v="Scope 2 Energy indirect total GHGs emissions"/>
    <x v="86"/>
    <x v="32"/>
    <x v="1"/>
    <s v="5331.0"/>
    <s v="5331.0"/>
    <x v="0"/>
  </r>
  <r>
    <n v="7"/>
    <s v="Scope 2 Energy indirect total GHGs emissions"/>
    <x v="86"/>
    <x v="32"/>
    <x v="4"/>
    <s v="6067.0"/>
    <s v="6067.0"/>
    <x v="0"/>
  </r>
  <r>
    <n v="7"/>
    <s v="Scope 2 Energy indirect total GHGs emissions"/>
    <x v="86"/>
    <x v="32"/>
    <x v="2"/>
    <s v="6014.0"/>
    <s v="6014.0"/>
    <x v="0"/>
  </r>
  <r>
    <n v="8"/>
    <s v="Scope 3 Upstream Energy indirect total GHGs emissions"/>
    <x v="86"/>
    <x v="32"/>
    <x v="1"/>
    <s v="5683.0"/>
    <s v="5683.0"/>
    <x v="0"/>
  </r>
  <r>
    <n v="8"/>
    <s v="Scope 3 Upstream Energy indirect total GHGs emissions"/>
    <x v="86"/>
    <x v="32"/>
    <x v="4"/>
    <s v="17927.0"/>
    <s v="17927.0"/>
    <x v="0"/>
  </r>
  <r>
    <n v="8"/>
    <s v="Scope 3 Upstream Energy indirect total GHGs emissions"/>
    <x v="86"/>
    <x v="32"/>
    <x v="2"/>
    <s v="19952.0"/>
    <s v="19952.0"/>
    <x v="0"/>
  </r>
  <r>
    <n v="6"/>
    <s v="Scope 1 / Direct total GHGs emissions"/>
    <x v="87"/>
    <x v="32"/>
    <x v="0"/>
    <s v="1.7"/>
    <s v="466.0"/>
    <x v="1"/>
  </r>
  <r>
    <n v="6"/>
    <s v="Scope 1 / Direct total GHGs emissions"/>
    <x v="87"/>
    <x v="32"/>
    <x v="1"/>
    <s v="2.4"/>
    <s v="632.0"/>
    <x v="1"/>
  </r>
  <r>
    <n v="6"/>
    <s v="Scope 1 / Direct total GHGs emissions"/>
    <x v="87"/>
    <x v="32"/>
    <x v="4"/>
    <s v="3.5"/>
    <s v="1020.0"/>
    <x v="1"/>
  </r>
  <r>
    <n v="7"/>
    <s v="Scope 2 Energy indirect total GHGs emissions"/>
    <x v="87"/>
    <x v="32"/>
    <x v="0"/>
    <s v="4787.0"/>
    <s v="4787.0"/>
    <x v="0"/>
  </r>
  <r>
    <n v="7"/>
    <s v="Scope 2 Energy indirect total GHGs emissions"/>
    <x v="87"/>
    <x v="32"/>
    <x v="1"/>
    <s v="5331.0"/>
    <s v="5331.0"/>
    <x v="0"/>
  </r>
  <r>
    <n v="7"/>
    <s v="Scope 2 Energy indirect total GHGs emissions"/>
    <x v="87"/>
    <x v="32"/>
    <x v="4"/>
    <s v="6067.0"/>
    <s v="6067.0"/>
    <x v="0"/>
  </r>
  <r>
    <n v="8"/>
    <s v="Scope 3 Upstream Energy indirect total GHGs emissions"/>
    <x v="87"/>
    <x v="32"/>
    <x v="0"/>
    <s v="3948.0"/>
    <s v="3948.0"/>
    <x v="0"/>
  </r>
  <r>
    <n v="8"/>
    <s v="Scope 3 Upstream Energy indirect total GHGs emissions"/>
    <x v="87"/>
    <x v="32"/>
    <x v="1"/>
    <s v="5683.0"/>
    <s v="5683.0"/>
    <x v="0"/>
  </r>
  <r>
    <n v="8"/>
    <s v="Scope 3 Upstream Energy indirect total GHGs emissions"/>
    <x v="87"/>
    <x v="32"/>
    <x v="4"/>
    <s v="17927.0"/>
    <s v="17927.0"/>
    <x v="0"/>
  </r>
  <r>
    <n v="6"/>
    <s v="Scope 1 / Direct total GHGs emissions"/>
    <x v="88"/>
    <x v="32"/>
    <x v="3"/>
    <s v="622.0"/>
    <s v="622.0"/>
    <x v="0"/>
  </r>
  <r>
    <n v="6"/>
    <s v="Scope 1 / Direct total GHGs emissions"/>
    <x v="88"/>
    <x v="32"/>
    <x v="0"/>
    <s v="466.0"/>
    <s v="466.0"/>
    <x v="0"/>
  </r>
  <r>
    <n v="6"/>
    <s v="Scope 1 / Direct total GHGs emissions"/>
    <x v="88"/>
    <x v="32"/>
    <x v="1"/>
    <s v="632.0"/>
    <s v="632.0"/>
    <x v="0"/>
  </r>
  <r>
    <n v="7"/>
    <s v="Scope 2 Energy indirect total GHGs emissions"/>
    <x v="88"/>
    <x v="32"/>
    <x v="3"/>
    <s v="5065.0"/>
    <s v="5065.0"/>
    <x v="0"/>
  </r>
  <r>
    <n v="7"/>
    <s v="Scope 2 Energy indirect total GHGs emissions"/>
    <x v="88"/>
    <x v="32"/>
    <x v="0"/>
    <s v="4787.0"/>
    <s v="4787.0"/>
    <x v="0"/>
  </r>
  <r>
    <n v="7"/>
    <s v="Scope 2 Energy indirect total GHGs emissions"/>
    <x v="88"/>
    <x v="32"/>
    <x v="1"/>
    <s v="5331.0"/>
    <s v="5331.0"/>
    <x v="0"/>
  </r>
  <r>
    <n v="8"/>
    <s v="Scope 3 Upstream Energy indirect total GHGs emissions"/>
    <x v="88"/>
    <x v="32"/>
    <x v="3"/>
    <s v="8872.0"/>
    <s v="8872.0"/>
    <x v="0"/>
  </r>
  <r>
    <n v="8"/>
    <s v="Scope 3 Upstream Energy indirect total GHGs emissions"/>
    <x v="88"/>
    <x v="32"/>
    <x v="0"/>
    <s v="3948.0"/>
    <s v="3948.0"/>
    <x v="0"/>
  </r>
  <r>
    <n v="8"/>
    <s v="Scope 3 Upstream Energy indirect total GHGs emissions"/>
    <x v="88"/>
    <x v="32"/>
    <x v="1"/>
    <s v="5683.0"/>
    <s v="5683.0"/>
    <x v="0"/>
  </r>
  <r>
    <n v="6"/>
    <s v="Scope 1 / Direct total GHGs emissions"/>
    <x v="89"/>
    <x v="33"/>
    <x v="13"/>
    <s v="18.3"/>
    <s v="None"/>
    <x v="1"/>
  </r>
  <r>
    <n v="6"/>
    <s v="Scope 1 / Direct total GHGs emissions"/>
    <x v="90"/>
    <x v="33"/>
    <x v="1"/>
    <s v="796.0"/>
    <s v="796.0"/>
    <x v="0"/>
  </r>
  <r>
    <n v="6"/>
    <s v="Scope 1 / Direct total GHGs emissions"/>
    <x v="90"/>
    <x v="33"/>
    <x v="14"/>
    <s v="17.0"/>
    <s v="None"/>
    <x v="1"/>
  </r>
  <r>
    <n v="6"/>
    <s v="Scope 1 / Direct total GHGs emissions"/>
    <x v="90"/>
    <x v="33"/>
    <x v="10"/>
    <s v="16.0"/>
    <s v="None"/>
    <x v="1"/>
  </r>
  <r>
    <n v="7"/>
    <s v="Scope 2 Energy indirect total GHGs emissions"/>
    <x v="90"/>
    <x v="33"/>
    <x v="1"/>
    <s v="20661.0"/>
    <s v="20661.0"/>
    <x v="0"/>
  </r>
  <r>
    <n v="8"/>
    <s v="Scope 3 Upstream Energy indirect total GHGs emissions"/>
    <x v="90"/>
    <x v="33"/>
    <x v="1"/>
    <s v="2377.0"/>
    <s v="2377.0"/>
    <x v="0"/>
  </r>
  <r>
    <n v="6"/>
    <s v="Scope 1 / Direct total GHGs emissions"/>
    <x v="91"/>
    <x v="33"/>
    <x v="10"/>
    <s v="928.0"/>
    <s v="928.0"/>
    <x v="0"/>
  </r>
  <r>
    <n v="6"/>
    <s v="Scope 1 / Direct total GHGs emissions"/>
    <x v="91"/>
    <x v="33"/>
    <x v="7"/>
    <s v="1050.0"/>
    <s v="1050.0"/>
    <x v="0"/>
  </r>
  <r>
    <n v="6"/>
    <s v="Scope 1 / Direct total GHGs emissions"/>
    <x v="91"/>
    <x v="33"/>
    <x v="6"/>
    <s v="1259.0"/>
    <s v="1259.0"/>
    <x v="0"/>
  </r>
  <r>
    <n v="6"/>
    <s v="Scope 1 / Direct total GHGs emissions"/>
    <x v="91"/>
    <x v="33"/>
    <x v="2"/>
    <s v="2162.0"/>
    <s v="2162.0"/>
    <x v="0"/>
  </r>
  <r>
    <n v="6"/>
    <s v="Scope 1 / Direct total GHGs emissions"/>
    <x v="91"/>
    <x v="33"/>
    <x v="4"/>
    <s v="1424.0"/>
    <s v="1424.0"/>
    <x v="0"/>
  </r>
  <r>
    <n v="6"/>
    <s v="Scope 1 / Direct total GHGs emissions"/>
    <x v="91"/>
    <x v="33"/>
    <x v="1"/>
    <s v="796.0"/>
    <s v="796.0"/>
    <x v="0"/>
  </r>
  <r>
    <n v="6"/>
    <s v="Scope 1 / Direct total GHGs emissions"/>
    <x v="91"/>
    <x v="33"/>
    <x v="0"/>
    <s v="877.0"/>
    <s v="877.0"/>
    <x v="0"/>
  </r>
  <r>
    <n v="7"/>
    <s v="Scope 2 Energy indirect total GHGs emissions"/>
    <x v="91"/>
    <x v="33"/>
    <x v="10"/>
    <s v="36650.0"/>
    <s v="36650.0"/>
    <x v="0"/>
  </r>
  <r>
    <n v="7"/>
    <s v="Scope 2 Energy indirect total GHGs emissions"/>
    <x v="91"/>
    <x v="33"/>
    <x v="7"/>
    <s v="34065.0"/>
    <s v="34065.0"/>
    <x v="0"/>
  </r>
  <r>
    <n v="7"/>
    <s v="Scope 2 Energy indirect total GHGs emissions"/>
    <x v="91"/>
    <x v="33"/>
    <x v="6"/>
    <s v="28877.0"/>
    <s v="28877.0"/>
    <x v="0"/>
  </r>
  <r>
    <n v="7"/>
    <s v="Scope 2 Energy indirect total GHGs emissions"/>
    <x v="91"/>
    <x v="33"/>
    <x v="2"/>
    <s v="28607.0"/>
    <s v="28607.0"/>
    <x v="0"/>
  </r>
  <r>
    <n v="7"/>
    <s v="Scope 2 Energy indirect total GHGs emissions"/>
    <x v="91"/>
    <x v="33"/>
    <x v="4"/>
    <s v="24791.0"/>
    <s v="24791.0"/>
    <x v="0"/>
  </r>
  <r>
    <n v="7"/>
    <s v="Scope 2 Energy indirect total GHGs emissions"/>
    <x v="91"/>
    <x v="33"/>
    <x v="1"/>
    <s v="20661.0"/>
    <s v="20661.0"/>
    <x v="0"/>
  </r>
  <r>
    <n v="7"/>
    <s v="Scope 2 Energy indirect total GHGs emissions"/>
    <x v="91"/>
    <x v="33"/>
    <x v="0"/>
    <s v="18887.0"/>
    <s v="18887.0"/>
    <x v="0"/>
  </r>
  <r>
    <n v="8"/>
    <s v="Scope 3 Upstream Energy indirect total GHGs emissions"/>
    <x v="91"/>
    <x v="33"/>
    <x v="10"/>
    <s v="5941.0"/>
    <s v="5941.0"/>
    <x v="0"/>
  </r>
  <r>
    <n v="8"/>
    <s v="Scope 3 Upstream Energy indirect total GHGs emissions"/>
    <x v="91"/>
    <x v="33"/>
    <x v="7"/>
    <s v="6410.0"/>
    <s v="6410.0"/>
    <x v="0"/>
  </r>
  <r>
    <n v="8"/>
    <s v="Scope 3 Upstream Energy indirect total GHGs emissions"/>
    <x v="91"/>
    <x v="33"/>
    <x v="6"/>
    <s v="6699.0"/>
    <s v="6699.0"/>
    <x v="0"/>
  </r>
  <r>
    <n v="8"/>
    <s v="Scope 3 Upstream Energy indirect total GHGs emissions"/>
    <x v="91"/>
    <x v="33"/>
    <x v="2"/>
    <s v="8357.0"/>
    <s v="8357.0"/>
    <x v="0"/>
  </r>
  <r>
    <n v="8"/>
    <s v="Scope 3 Upstream Energy indirect total GHGs emissions"/>
    <x v="91"/>
    <x v="33"/>
    <x v="4"/>
    <s v="10204.0"/>
    <s v="10204.0"/>
    <x v="0"/>
  </r>
  <r>
    <n v="8"/>
    <s v="Scope 3 Upstream Energy indirect total GHGs emissions"/>
    <x v="91"/>
    <x v="33"/>
    <x v="1"/>
    <s v="2377.0"/>
    <s v="2377.0"/>
    <x v="0"/>
  </r>
  <r>
    <n v="8"/>
    <s v="Scope 3 Upstream Energy indirect total GHGs emissions"/>
    <x v="91"/>
    <x v="33"/>
    <x v="0"/>
    <s v="468.0"/>
    <s v="468.0"/>
    <x v="0"/>
  </r>
  <r>
    <n v="6"/>
    <s v="Scope 1 / Direct total GHGs emissions"/>
    <x v="92"/>
    <x v="33"/>
    <x v="7"/>
    <s v="1050.0"/>
    <s v="1050.0"/>
    <x v="0"/>
  </r>
  <r>
    <n v="6"/>
    <s v="Scope 1 / Direct total GHGs emissions"/>
    <x v="92"/>
    <x v="33"/>
    <x v="6"/>
    <s v="1259.0"/>
    <s v="1259.0"/>
    <x v="0"/>
  </r>
  <r>
    <n v="6"/>
    <s v="Scope 1 / Direct total GHGs emissions"/>
    <x v="92"/>
    <x v="33"/>
    <x v="2"/>
    <s v="2162.0"/>
    <s v="2162.0"/>
    <x v="0"/>
  </r>
  <r>
    <n v="6"/>
    <s v="Scope 1 / Direct total GHGs emissions"/>
    <x v="92"/>
    <x v="33"/>
    <x v="4"/>
    <s v="1424.0"/>
    <s v="1424.0"/>
    <x v="0"/>
  </r>
  <r>
    <n v="6"/>
    <s v="Scope 1 / Direct total GHGs emissions"/>
    <x v="92"/>
    <x v="33"/>
    <x v="1"/>
    <s v="796.0"/>
    <s v="796.0"/>
    <x v="0"/>
  </r>
  <r>
    <n v="6"/>
    <s v="Scope 1 / Direct total GHGs emissions"/>
    <x v="92"/>
    <x v="33"/>
    <x v="0"/>
    <s v="877.0"/>
    <s v="877.0"/>
    <x v="0"/>
  </r>
  <r>
    <n v="6"/>
    <s v="Scope 1 / Direct total GHGs emissions"/>
    <x v="92"/>
    <x v="33"/>
    <x v="3"/>
    <s v="941.0"/>
    <s v="941.0"/>
    <x v="0"/>
  </r>
  <r>
    <n v="7"/>
    <s v="Scope 2 Energy indirect total GHGs emissions"/>
    <x v="92"/>
    <x v="33"/>
    <x v="7"/>
    <s v="34065.0"/>
    <s v="34065.0"/>
    <x v="0"/>
  </r>
  <r>
    <n v="7"/>
    <s v="Scope 2 Energy indirect total GHGs emissions"/>
    <x v="92"/>
    <x v="33"/>
    <x v="6"/>
    <s v="28877.0"/>
    <s v="28877.0"/>
    <x v="0"/>
  </r>
  <r>
    <n v="7"/>
    <s v="Scope 2 Energy indirect total GHGs emissions"/>
    <x v="92"/>
    <x v="33"/>
    <x v="2"/>
    <s v="28607.0"/>
    <s v="28607.0"/>
    <x v="0"/>
  </r>
  <r>
    <n v="7"/>
    <s v="Scope 2 Energy indirect total GHGs emissions"/>
    <x v="92"/>
    <x v="33"/>
    <x v="4"/>
    <s v="24791.0"/>
    <s v="24791.0"/>
    <x v="0"/>
  </r>
  <r>
    <n v="7"/>
    <s v="Scope 2 Energy indirect total GHGs emissions"/>
    <x v="92"/>
    <x v="33"/>
    <x v="1"/>
    <s v="20661.0"/>
    <s v="20661.0"/>
    <x v="0"/>
  </r>
  <r>
    <n v="7"/>
    <s v="Scope 2 Energy indirect total GHGs emissions"/>
    <x v="92"/>
    <x v="33"/>
    <x v="0"/>
    <s v="18887.0"/>
    <s v="18887.0"/>
    <x v="0"/>
  </r>
  <r>
    <n v="7"/>
    <s v="Scope 2 Energy indirect total GHGs emissions"/>
    <x v="92"/>
    <x v="33"/>
    <x v="3"/>
    <s v="19210.0"/>
    <s v="19210.0"/>
    <x v="0"/>
  </r>
  <r>
    <n v="8"/>
    <s v="Scope 3 Upstream Energy indirect total GHGs emissions"/>
    <x v="92"/>
    <x v="33"/>
    <x v="3"/>
    <s v="14826.0"/>
    <s v="14826.0"/>
    <x v="0"/>
  </r>
  <r>
    <n v="6"/>
    <s v="Scope 1 / Direct total GHGs emissions"/>
    <x v="6"/>
    <x v="4"/>
    <x v="0"/>
    <s v="None"/>
    <s v="10630.0"/>
    <x v="2"/>
  </r>
  <r>
    <n v="7"/>
    <s v="Scope 2 Energy indirect total GHGs emissions"/>
    <x v="6"/>
    <x v="4"/>
    <x v="0"/>
    <s v="None"/>
    <s v="13067.0"/>
    <x v="2"/>
  </r>
  <r>
    <n v="8"/>
    <s v="Scope 3 Upstream Energy indirect total GHGs emissions"/>
    <x v="6"/>
    <x v="4"/>
    <x v="0"/>
    <s v="None"/>
    <s v="4016.0"/>
    <x v="2"/>
  </r>
  <r>
    <n v="6"/>
    <s v="Scope 1 / Direct total GHGs emissions"/>
    <x v="8"/>
    <x v="5"/>
    <x v="4"/>
    <s v="None"/>
    <s v="37889.0"/>
    <x v="2"/>
  </r>
  <r>
    <n v="8"/>
    <s v="Scope 3 Upstream Energy indirect total GHGs emissions"/>
    <x v="8"/>
    <x v="5"/>
    <x v="4"/>
    <s v="None"/>
    <s v="90584.0"/>
    <x v="2"/>
  </r>
  <r>
    <n v="7"/>
    <s v="Scope 2 Energy indirect total GHGs emissions"/>
    <x v="9"/>
    <x v="5"/>
    <x v="0"/>
    <s v="None"/>
    <s v="53492.0"/>
    <x v="2"/>
  </r>
  <r>
    <n v="7"/>
    <s v="Scope 2 Energy indirect total GHGs emissions"/>
    <x v="9"/>
    <x v="5"/>
    <x v="1"/>
    <s v="None"/>
    <s v="63914.0"/>
    <x v="2"/>
  </r>
  <r>
    <n v="7"/>
    <s v="Scope 2 Energy indirect total GHGs emissions"/>
    <x v="9"/>
    <x v="5"/>
    <x v="4"/>
    <s v="None"/>
    <s v="88558.0"/>
    <x v="2"/>
  </r>
  <r>
    <n v="8"/>
    <s v="Scope 3 Upstream Energy indirect total GHGs emissions"/>
    <x v="9"/>
    <x v="5"/>
    <x v="0"/>
    <s v="None"/>
    <s v="108432.0"/>
    <x v="2"/>
  </r>
  <r>
    <n v="8"/>
    <s v="Scope 3 Upstream Energy indirect total GHGs emissions"/>
    <x v="9"/>
    <x v="5"/>
    <x v="1"/>
    <s v="None"/>
    <s v="128996.0"/>
    <x v="2"/>
  </r>
  <r>
    <n v="8"/>
    <s v="Scope 3 Upstream Energy indirect total GHGs emissions"/>
    <x v="9"/>
    <x v="5"/>
    <x v="4"/>
    <s v="None"/>
    <s v="238976.0"/>
    <x v="2"/>
  </r>
  <r>
    <n v="6"/>
    <s v="Scope 1 / Direct total GHGs emissions"/>
    <x v="12"/>
    <x v="7"/>
    <x v="4"/>
    <s v="None"/>
    <s v="12473.0"/>
    <x v="2"/>
  </r>
  <r>
    <n v="6"/>
    <s v="Scope 1 / Direct total GHGs emissions"/>
    <x v="12"/>
    <x v="7"/>
    <x v="2"/>
    <s v="None"/>
    <s v="13956.0"/>
    <x v="2"/>
  </r>
  <r>
    <n v="6"/>
    <s v="Scope 1 / Direct total GHGs emissions"/>
    <x v="17"/>
    <x v="9"/>
    <x v="3"/>
    <s v="None"/>
    <s v="21967.0"/>
    <x v="2"/>
  </r>
  <r>
    <n v="6"/>
    <s v="Scope 1 / Direct total GHGs emissions"/>
    <x v="17"/>
    <x v="9"/>
    <x v="0"/>
    <s v="None"/>
    <s v="25672.0"/>
    <x v="2"/>
  </r>
  <r>
    <n v="8"/>
    <s v="Scope 3 Upstream Energy indirect total GHGs emissions"/>
    <x v="17"/>
    <x v="9"/>
    <x v="3"/>
    <s v="None"/>
    <s v="81535.0"/>
    <x v="2"/>
  </r>
  <r>
    <n v="8"/>
    <s v="Scope 3 Upstream Energy indirect total GHGs emissions"/>
    <x v="17"/>
    <x v="9"/>
    <x v="0"/>
    <s v="None"/>
    <s v="35420.0"/>
    <x v="2"/>
  </r>
  <r>
    <n v="6"/>
    <s v="Scope 1 / Direct total GHGs emissions"/>
    <x v="19"/>
    <x v="10"/>
    <x v="0"/>
    <s v="None"/>
    <s v="4285.0"/>
    <x v="2"/>
  </r>
  <r>
    <n v="6"/>
    <s v="Scope 1 / Direct total GHGs emissions"/>
    <x v="19"/>
    <x v="10"/>
    <x v="1"/>
    <s v="None"/>
    <s v="5579.0"/>
    <x v="2"/>
  </r>
  <r>
    <n v="6"/>
    <s v="Scope 1 / Direct total GHGs emissions"/>
    <x v="19"/>
    <x v="10"/>
    <x v="4"/>
    <s v="None"/>
    <s v="4215.0"/>
    <x v="2"/>
  </r>
  <r>
    <n v="8"/>
    <s v="Scope 3 Upstream Energy indirect total GHGs emissions"/>
    <x v="19"/>
    <x v="10"/>
    <x v="3"/>
    <s v="None"/>
    <s v="3261.0"/>
    <x v="2"/>
  </r>
  <r>
    <n v="8"/>
    <s v="Scope 3 Upstream Energy indirect total GHGs emissions"/>
    <x v="19"/>
    <x v="10"/>
    <x v="0"/>
    <s v="None"/>
    <s v="557.0"/>
    <x v="2"/>
  </r>
  <r>
    <n v="8"/>
    <s v="Scope 3 Upstream Energy indirect total GHGs emissions"/>
    <x v="19"/>
    <x v="10"/>
    <x v="1"/>
    <s v="None"/>
    <s v="2203.0"/>
    <x v="2"/>
  </r>
  <r>
    <n v="8"/>
    <s v="Scope 3 Upstream Energy indirect total GHGs emissions"/>
    <x v="24"/>
    <x v="12"/>
    <x v="1"/>
    <s v="None"/>
    <s v="43372.0"/>
    <x v="2"/>
  </r>
  <r>
    <n v="8"/>
    <s v="Scope 3 Upstream Energy indirect total GHGs emissions"/>
    <x v="24"/>
    <x v="12"/>
    <x v="4"/>
    <s v="None"/>
    <s v="71794.0"/>
    <x v="2"/>
  </r>
  <r>
    <n v="6"/>
    <s v="Scope 1 / Direct total GHGs emissions"/>
    <x v="26"/>
    <x v="13"/>
    <x v="0"/>
    <s v="None"/>
    <s v="787.0"/>
    <x v="2"/>
  </r>
  <r>
    <n v="6"/>
    <s v="Scope 1 / Direct total GHGs emissions"/>
    <x v="26"/>
    <x v="13"/>
    <x v="1"/>
    <s v="None"/>
    <s v="810.0"/>
    <x v="2"/>
  </r>
  <r>
    <n v="6"/>
    <s v="Scope 1 / Direct total GHGs emissions"/>
    <x v="26"/>
    <x v="13"/>
    <x v="4"/>
    <s v="None"/>
    <s v="790.0"/>
    <x v="2"/>
  </r>
  <r>
    <n v="7"/>
    <s v="Scope 2 Energy indirect total GHGs emissions"/>
    <x v="26"/>
    <x v="13"/>
    <x v="0"/>
    <s v="None"/>
    <s v="8037.0"/>
    <x v="2"/>
  </r>
  <r>
    <n v="7"/>
    <s v="Scope 2 Energy indirect total GHGs emissions"/>
    <x v="26"/>
    <x v="13"/>
    <x v="1"/>
    <s v="None"/>
    <s v="15084.0"/>
    <x v="2"/>
  </r>
  <r>
    <n v="7"/>
    <s v="Scope 2 Energy indirect total GHGs emissions"/>
    <x v="26"/>
    <x v="13"/>
    <x v="4"/>
    <s v="None"/>
    <s v="25417.0"/>
    <x v="2"/>
  </r>
  <r>
    <n v="8"/>
    <s v="Scope 3 Upstream Energy indirect total GHGs emissions"/>
    <x v="26"/>
    <x v="13"/>
    <x v="0"/>
    <s v="None"/>
    <s v="1161.0"/>
    <x v="2"/>
  </r>
  <r>
    <n v="8"/>
    <s v="Scope 3 Upstream Energy indirect total GHGs emissions"/>
    <x v="26"/>
    <x v="13"/>
    <x v="1"/>
    <s v="None"/>
    <s v="3942.0"/>
    <x v="2"/>
  </r>
  <r>
    <n v="8"/>
    <s v="Scope 3 Upstream Energy indirect total GHGs emissions"/>
    <x v="26"/>
    <x v="13"/>
    <x v="4"/>
    <s v="None"/>
    <s v="9960.0"/>
    <x v="2"/>
  </r>
  <r>
    <n v="6"/>
    <s v="Scope 1 / Direct total GHGs emissions"/>
    <x v="27"/>
    <x v="14"/>
    <x v="6"/>
    <s v="None"/>
    <s v="1844898.0"/>
    <x v="2"/>
  </r>
  <r>
    <n v="6"/>
    <s v="Scope 1 / Direct total GHGs emissions"/>
    <x v="27"/>
    <x v="14"/>
    <x v="7"/>
    <s v="None"/>
    <s v="1815069.0"/>
    <x v="2"/>
  </r>
  <r>
    <n v="6"/>
    <s v="Scope 1 / Direct total GHGs emissions"/>
    <x v="27"/>
    <x v="14"/>
    <x v="10"/>
    <s v="None"/>
    <s v="1859778.0"/>
    <x v="2"/>
  </r>
  <r>
    <n v="7"/>
    <s v="Scope 2 Energy indirect total GHGs emissions"/>
    <x v="27"/>
    <x v="14"/>
    <x v="7"/>
    <s v="None"/>
    <s v="5016864.0"/>
    <x v="2"/>
  </r>
  <r>
    <n v="7"/>
    <s v="Scope 2 Energy indirect total GHGs emissions"/>
    <x v="27"/>
    <x v="14"/>
    <x v="10"/>
    <s v="None"/>
    <s v="7183277.0"/>
    <x v="2"/>
  </r>
  <r>
    <n v="8"/>
    <s v="Scope 3 Upstream Energy indirect total GHGs emissions"/>
    <x v="27"/>
    <x v="14"/>
    <x v="2"/>
    <s v="None"/>
    <s v="3641129.0"/>
    <x v="2"/>
  </r>
  <r>
    <n v="8"/>
    <s v="Scope 3 Upstream Energy indirect total GHGs emissions"/>
    <x v="27"/>
    <x v="14"/>
    <x v="6"/>
    <s v="None"/>
    <s v="3898611.0"/>
    <x v="2"/>
  </r>
  <r>
    <n v="8"/>
    <s v="Scope 3 Upstream Energy indirect total GHGs emissions"/>
    <x v="27"/>
    <x v="14"/>
    <x v="7"/>
    <s v="None"/>
    <s v="3361295.0"/>
    <x v="2"/>
  </r>
  <r>
    <n v="8"/>
    <s v="Scope 3 Upstream Energy indirect total GHGs emissions"/>
    <x v="27"/>
    <x v="14"/>
    <x v="10"/>
    <s v="None"/>
    <s v="3364716.0"/>
    <x v="2"/>
  </r>
  <r>
    <n v="6"/>
    <s v="Scope 1 / Direct total GHGs emissions"/>
    <x v="28"/>
    <x v="14"/>
    <x v="4"/>
    <s v="None"/>
    <s v="1760145.0"/>
    <x v="2"/>
  </r>
  <r>
    <n v="6"/>
    <s v="Scope 1 / Direct total GHGs emissions"/>
    <x v="28"/>
    <x v="14"/>
    <x v="2"/>
    <s v="None"/>
    <s v="1770629.0"/>
    <x v="2"/>
  </r>
  <r>
    <n v="6"/>
    <s v="Scope 1 / Direct total GHGs emissions"/>
    <x v="28"/>
    <x v="14"/>
    <x v="6"/>
    <s v="None"/>
    <s v="1844898.0"/>
    <x v="2"/>
  </r>
  <r>
    <n v="6"/>
    <s v="Scope 1 / Direct total GHGs emissions"/>
    <x v="28"/>
    <x v="14"/>
    <x v="7"/>
    <s v="None"/>
    <s v="1815.069"/>
    <x v="2"/>
  </r>
  <r>
    <n v="7"/>
    <s v="Scope 2 Energy indirect total GHGs emissions"/>
    <x v="28"/>
    <x v="14"/>
    <x v="6"/>
    <s v="None"/>
    <s v="5017844.0"/>
    <x v="2"/>
  </r>
  <r>
    <n v="7"/>
    <s v="Scope 2 Energy indirect total GHGs emissions"/>
    <x v="28"/>
    <x v="14"/>
    <x v="7"/>
    <s v="None"/>
    <s v="5158.802"/>
    <x v="2"/>
  </r>
  <r>
    <n v="8"/>
    <s v="Scope 3 Upstream Energy indirect total GHGs emissions"/>
    <x v="28"/>
    <x v="14"/>
    <x v="4"/>
    <s v="None"/>
    <s v="3213905.0"/>
    <x v="2"/>
  </r>
  <r>
    <n v="8"/>
    <s v="Scope 3 Upstream Energy indirect total GHGs emissions"/>
    <x v="28"/>
    <x v="14"/>
    <x v="2"/>
    <s v="None"/>
    <s v="3641129.0"/>
    <x v="2"/>
  </r>
  <r>
    <n v="8"/>
    <s v="Scope 3 Upstream Energy indirect total GHGs emissions"/>
    <x v="28"/>
    <x v="14"/>
    <x v="6"/>
    <s v="None"/>
    <s v="3898611.0"/>
    <x v="2"/>
  </r>
  <r>
    <n v="8"/>
    <s v="Scope 3 Upstream Energy indirect total GHGs emissions"/>
    <x v="28"/>
    <x v="14"/>
    <x v="7"/>
    <s v="None"/>
    <s v="3361.295"/>
    <x v="2"/>
  </r>
  <r>
    <n v="6"/>
    <s v="Scope 1 / Direct total GHGs emissions"/>
    <x v="29"/>
    <x v="14"/>
    <x v="1"/>
    <s v="None"/>
    <s v="1263411.0"/>
    <x v="2"/>
  </r>
  <r>
    <n v="6"/>
    <s v="Scope 1 / Direct total GHGs emissions"/>
    <x v="29"/>
    <x v="14"/>
    <x v="4"/>
    <s v="None"/>
    <s v="1760145.0"/>
    <x v="2"/>
  </r>
  <r>
    <n v="6"/>
    <s v="Scope 1 / Direct total GHGs emissions"/>
    <x v="29"/>
    <x v="14"/>
    <x v="2"/>
    <s v="None"/>
    <s v="1770629.0"/>
    <x v="2"/>
  </r>
  <r>
    <n v="6"/>
    <s v="Scope 1 / Direct total GHGs emissions"/>
    <x v="29"/>
    <x v="14"/>
    <x v="6"/>
    <s v="None"/>
    <s v="1844898.0"/>
    <x v="2"/>
  </r>
  <r>
    <n v="7"/>
    <s v="Scope 2 Energy indirect total GHGs emissions"/>
    <x v="29"/>
    <x v="14"/>
    <x v="2"/>
    <s v="None"/>
    <s v="5032804.0"/>
    <x v="2"/>
  </r>
  <r>
    <n v="7"/>
    <s v="Scope 2 Energy indirect total GHGs emissions"/>
    <x v="29"/>
    <x v="14"/>
    <x v="6"/>
    <s v="None"/>
    <s v="5017844.0"/>
    <x v="2"/>
  </r>
  <r>
    <n v="8"/>
    <s v="Scope 3 Upstream Energy indirect total GHGs emissions"/>
    <x v="29"/>
    <x v="14"/>
    <x v="1"/>
    <s v="None"/>
    <s v="1821813.0"/>
    <x v="2"/>
  </r>
  <r>
    <n v="8"/>
    <s v="Scope 3 Upstream Energy indirect total GHGs emissions"/>
    <x v="29"/>
    <x v="14"/>
    <x v="4"/>
    <s v="None"/>
    <s v="3213905.0"/>
    <x v="2"/>
  </r>
  <r>
    <n v="8"/>
    <s v="Scope 3 Upstream Energy indirect total GHGs emissions"/>
    <x v="29"/>
    <x v="14"/>
    <x v="2"/>
    <s v="None"/>
    <s v="3641129.0"/>
    <x v="2"/>
  </r>
  <r>
    <n v="8"/>
    <s v="Scope 3 Upstream Energy indirect total GHGs emissions"/>
    <x v="29"/>
    <x v="14"/>
    <x v="6"/>
    <s v="None"/>
    <s v="3898611.0"/>
    <x v="2"/>
  </r>
  <r>
    <n v="6"/>
    <s v="Scope 1 / Direct total GHGs emissions"/>
    <x v="30"/>
    <x v="14"/>
    <x v="0"/>
    <s v="None"/>
    <s v="1077192.0"/>
    <x v="2"/>
  </r>
  <r>
    <n v="6"/>
    <s v="Scope 1 / Direct total GHGs emissions"/>
    <x v="30"/>
    <x v="14"/>
    <x v="1"/>
    <s v="None"/>
    <s v="1263411.0"/>
    <x v="2"/>
  </r>
  <r>
    <n v="6"/>
    <s v="Scope 1 / Direct total GHGs emissions"/>
    <x v="30"/>
    <x v="14"/>
    <x v="4"/>
    <s v="None"/>
    <s v="1760145.0"/>
    <x v="2"/>
  </r>
  <r>
    <n v="6"/>
    <s v="Scope 1 / Direct total GHGs emissions"/>
    <x v="30"/>
    <x v="14"/>
    <x v="2"/>
    <s v="None"/>
    <s v="1770629.0"/>
    <x v="2"/>
  </r>
  <r>
    <n v="7"/>
    <s v="Scope 2 Energy indirect total GHGs emissions"/>
    <x v="30"/>
    <x v="14"/>
    <x v="1"/>
    <s v="None"/>
    <s v="3118779.0"/>
    <x v="2"/>
  </r>
  <r>
    <n v="7"/>
    <s v="Scope 2 Energy indirect total GHGs emissions"/>
    <x v="30"/>
    <x v="14"/>
    <x v="4"/>
    <s v="None"/>
    <s v="4412596.0"/>
    <x v="2"/>
  </r>
  <r>
    <n v="7"/>
    <s v="Scope 2 Energy indirect total GHGs emissions"/>
    <x v="30"/>
    <x v="14"/>
    <x v="2"/>
    <s v="None"/>
    <s v="5020602.0"/>
    <x v="2"/>
  </r>
  <r>
    <n v="8"/>
    <s v="Scope 3 Upstream Energy indirect total GHGs emissions"/>
    <x v="30"/>
    <x v="14"/>
    <x v="0"/>
    <s v="None"/>
    <s v="2009122.0"/>
    <x v="2"/>
  </r>
  <r>
    <n v="8"/>
    <s v="Scope 3 Upstream Energy indirect total GHGs emissions"/>
    <x v="30"/>
    <x v="14"/>
    <x v="1"/>
    <s v="None"/>
    <s v="1817312.0"/>
    <x v="2"/>
  </r>
  <r>
    <n v="8"/>
    <s v="Scope 3 Upstream Energy indirect total GHGs emissions"/>
    <x v="30"/>
    <x v="14"/>
    <x v="4"/>
    <s v="None"/>
    <s v="3228339.0"/>
    <x v="2"/>
  </r>
  <r>
    <n v="8"/>
    <s v="Scope 3 Upstream Energy indirect total GHGs emissions"/>
    <x v="30"/>
    <x v="14"/>
    <x v="2"/>
    <s v="None"/>
    <s v="3641129.0"/>
    <x v="2"/>
  </r>
  <r>
    <n v="6"/>
    <s v="Scope 1 / Direct total GHGs emissions"/>
    <x v="31"/>
    <x v="14"/>
    <x v="1"/>
    <s v="None"/>
    <s v="1263411.0"/>
    <x v="2"/>
  </r>
  <r>
    <n v="6"/>
    <s v="Scope 1 / Direct total GHGs emissions"/>
    <x v="31"/>
    <x v="14"/>
    <x v="4"/>
    <s v="None"/>
    <s v="1760145.0"/>
    <x v="2"/>
  </r>
  <r>
    <n v="7"/>
    <s v="Scope 2 Energy indirect total GHGs emissions"/>
    <x v="31"/>
    <x v="14"/>
    <x v="1"/>
    <s v="None"/>
    <s v="3118779.0"/>
    <x v="2"/>
  </r>
  <r>
    <n v="7"/>
    <s v="Scope 2 Energy indirect total GHGs emissions"/>
    <x v="31"/>
    <x v="14"/>
    <x v="4"/>
    <s v="None"/>
    <s v="4412596.0"/>
    <x v="2"/>
  </r>
  <r>
    <n v="8"/>
    <s v="Scope 3 Upstream Energy indirect total GHGs emissions"/>
    <x v="31"/>
    <x v="14"/>
    <x v="3"/>
    <s v="None"/>
    <s v="2891850.0"/>
    <x v="2"/>
  </r>
  <r>
    <n v="8"/>
    <s v="Scope 3 Upstream Energy indirect total GHGs emissions"/>
    <x v="31"/>
    <x v="14"/>
    <x v="0"/>
    <s v="None"/>
    <s v="2009122.0"/>
    <x v="2"/>
  </r>
  <r>
    <n v="8"/>
    <s v="Scope 3 Upstream Energy indirect total GHGs emissions"/>
    <x v="31"/>
    <x v="14"/>
    <x v="1"/>
    <s v="None"/>
    <s v="1817312.0"/>
    <x v="2"/>
  </r>
  <r>
    <n v="8"/>
    <s v="Scope 3 Upstream Energy indirect total GHGs emissions"/>
    <x v="31"/>
    <x v="14"/>
    <x v="4"/>
    <s v="None"/>
    <s v="3228399.0"/>
    <x v="2"/>
  </r>
  <r>
    <n v="6"/>
    <s v="Scope 1 / Direct total GHGs emissions"/>
    <x v="33"/>
    <x v="15"/>
    <x v="2"/>
    <s v="None"/>
    <s v="51473.0"/>
    <x v="2"/>
  </r>
  <r>
    <n v="6"/>
    <s v="Scope 1 / Direct total GHGs emissions"/>
    <x v="33"/>
    <x v="15"/>
    <x v="6"/>
    <s v="None"/>
    <s v="52071.0"/>
    <x v="2"/>
  </r>
  <r>
    <n v="7"/>
    <s v="Scope 2 Energy indirect total GHGs emissions"/>
    <x v="33"/>
    <x v="15"/>
    <x v="4"/>
    <s v="None"/>
    <s v="104009.0"/>
    <x v="2"/>
  </r>
  <r>
    <n v="7"/>
    <s v="Scope 2 Energy indirect total GHGs emissions"/>
    <x v="33"/>
    <x v="15"/>
    <x v="2"/>
    <s v="None"/>
    <s v="105541.0"/>
    <x v="2"/>
  </r>
  <r>
    <n v="7"/>
    <s v="Scope 2 Energy indirect total GHGs emissions"/>
    <x v="33"/>
    <x v="15"/>
    <x v="6"/>
    <s v="None"/>
    <s v="107546.0"/>
    <x v="2"/>
  </r>
  <r>
    <n v="8"/>
    <s v="Scope 3 Upstream Energy indirect total GHGs emissions"/>
    <x v="33"/>
    <x v="15"/>
    <x v="4"/>
    <s v="None"/>
    <s v="47480.0"/>
    <x v="2"/>
  </r>
  <r>
    <n v="8"/>
    <s v="Scope 3 Upstream Energy indirect total GHGs emissions"/>
    <x v="33"/>
    <x v="15"/>
    <x v="2"/>
    <s v="None"/>
    <s v="57308.0"/>
    <x v="2"/>
  </r>
  <r>
    <n v="8"/>
    <s v="Scope 3 Upstream Energy indirect total GHGs emissions"/>
    <x v="33"/>
    <x v="15"/>
    <x v="6"/>
    <s v="None"/>
    <s v="60598.0"/>
    <x v="2"/>
  </r>
  <r>
    <n v="6"/>
    <s v="Scope 1 / Direct total GHGs emissions"/>
    <x v="40"/>
    <x v="17"/>
    <x v="0"/>
    <s v="None"/>
    <s v="2831180.0"/>
    <x v="2"/>
  </r>
  <r>
    <n v="7"/>
    <s v="Scope 2 Energy indirect total GHGs emissions"/>
    <x v="40"/>
    <x v="17"/>
    <x v="3"/>
    <s v="None"/>
    <s v="2324493.0"/>
    <x v="2"/>
  </r>
  <r>
    <n v="8"/>
    <s v="Scope 3 Upstream Energy indirect total GHGs emissions"/>
    <x v="40"/>
    <x v="17"/>
    <x v="3"/>
    <s v="None"/>
    <s v="15991641.0"/>
    <x v="2"/>
  </r>
  <r>
    <n v="6"/>
    <s v="Scope 1 / Direct total GHGs emissions"/>
    <x v="51"/>
    <x v="22"/>
    <x v="1"/>
    <s v="None"/>
    <s v="-43.0"/>
    <x v="2"/>
  </r>
  <r>
    <n v="8"/>
    <s v="Scope 3 Upstream Energy indirect total GHGs emissions"/>
    <x v="54"/>
    <x v="24"/>
    <x v="4"/>
    <s v="None"/>
    <s v="21024.0"/>
    <x v="2"/>
  </r>
  <r>
    <n v="8"/>
    <s v="Scope 3 Upstream Energy indirect total GHGs emissions"/>
    <x v="54"/>
    <x v="24"/>
    <x v="2"/>
    <s v="None"/>
    <s v="25004.0"/>
    <x v="2"/>
  </r>
  <r>
    <n v="8"/>
    <s v="Scope 3 Upstream Energy indirect total GHGs emissions"/>
    <x v="55"/>
    <x v="24"/>
    <x v="1"/>
    <s v="None"/>
    <s v="18903.0"/>
    <x v="2"/>
  </r>
  <r>
    <n v="8"/>
    <s v="Scope 3 Upstream Energy indirect total GHGs emissions"/>
    <x v="55"/>
    <x v="24"/>
    <x v="4"/>
    <s v="None"/>
    <s v="21024.0"/>
    <x v="2"/>
  </r>
  <r>
    <n v="6"/>
    <s v="Scope 1 / Direct total GHGs emissions"/>
    <x v="58"/>
    <x v="25"/>
    <x v="0"/>
    <s v="None"/>
    <s v="1600.0"/>
    <x v="2"/>
  </r>
  <r>
    <n v="6"/>
    <s v="Scope 1 / Direct total GHGs emissions"/>
    <x v="58"/>
    <x v="25"/>
    <x v="1"/>
    <s v="None"/>
    <s v="1587.0"/>
    <x v="2"/>
  </r>
  <r>
    <n v="6"/>
    <s v="Scope 1 / Direct total GHGs emissions"/>
    <x v="58"/>
    <x v="25"/>
    <x v="4"/>
    <s v="None"/>
    <s v="2127.0"/>
    <x v="2"/>
  </r>
  <r>
    <n v="8"/>
    <s v="Scope 3 Upstream Energy indirect total GHGs emissions"/>
    <x v="58"/>
    <x v="25"/>
    <x v="0"/>
    <s v="None"/>
    <s v="368.0"/>
    <x v="2"/>
  </r>
  <r>
    <n v="8"/>
    <s v="Scope 3 Upstream Energy indirect total GHGs emissions"/>
    <x v="58"/>
    <x v="25"/>
    <x v="1"/>
    <s v="None"/>
    <s v="1501.0"/>
    <x v="2"/>
  </r>
  <r>
    <n v="8"/>
    <s v="Scope 3 Upstream Energy indirect total GHGs emissions"/>
    <x v="58"/>
    <x v="25"/>
    <x v="4"/>
    <s v="None"/>
    <s v="9449.0"/>
    <x v="2"/>
  </r>
  <r>
    <n v="8"/>
    <s v="Scope 3 Upstream Energy indirect total GHGs emissions"/>
    <x v="59"/>
    <x v="25"/>
    <x v="4"/>
    <s v="None"/>
    <s v="9449.0"/>
    <x v="2"/>
  </r>
  <r>
    <n v="7"/>
    <s v="Scope 2 Energy indirect total GHGs emissions"/>
    <x v="62"/>
    <x v="26"/>
    <x v="4"/>
    <s v="None"/>
    <s v="52218.0"/>
    <x v="2"/>
  </r>
  <r>
    <n v="7"/>
    <s v="Scope 2 Energy indirect total GHGs emissions"/>
    <x v="62"/>
    <x v="26"/>
    <x v="1"/>
    <s v="None"/>
    <s v="20988.0"/>
    <x v="2"/>
  </r>
  <r>
    <n v="7"/>
    <s v="Scope 2 Energy indirect total GHGs emissions"/>
    <x v="62"/>
    <x v="26"/>
    <x v="0"/>
    <s v="None"/>
    <s v="19160.0"/>
    <x v="2"/>
  </r>
  <r>
    <n v="6"/>
    <s v="Scope 1 / Direct total GHGs emissions"/>
    <x v="63"/>
    <x v="26"/>
    <x v="1"/>
    <s v="None"/>
    <s v="2259.0"/>
    <x v="2"/>
  </r>
  <r>
    <n v="6"/>
    <s v="Scope 1 / Direct total GHGs emissions"/>
    <x v="63"/>
    <x v="26"/>
    <x v="0"/>
    <s v="None"/>
    <s v="2381.0"/>
    <x v="2"/>
  </r>
  <r>
    <n v="6"/>
    <s v="Scope 1 / Direct total GHGs emissions"/>
    <x v="63"/>
    <x v="26"/>
    <x v="3"/>
    <s v="None"/>
    <s v="2742.0"/>
    <x v="2"/>
  </r>
  <r>
    <n v="8"/>
    <s v="Scope 3 Upstream Energy indirect total GHGs emissions"/>
    <x v="63"/>
    <x v="26"/>
    <x v="1"/>
    <s v="None"/>
    <s v="53378.0"/>
    <x v="2"/>
  </r>
  <r>
    <n v="8"/>
    <s v="Scope 3 Upstream Energy indirect total GHGs emissions"/>
    <x v="63"/>
    <x v="26"/>
    <x v="0"/>
    <s v="None"/>
    <s v="49296.0"/>
    <x v="2"/>
  </r>
  <r>
    <n v="6"/>
    <s v="Scope 1 / Direct total GHGs emissions"/>
    <x v="93"/>
    <x v="34"/>
    <x v="3"/>
    <s v="None"/>
    <s v="322.0"/>
    <x v="2"/>
  </r>
  <r>
    <n v="6"/>
    <s v="Scope 1 / Direct total GHGs emissions"/>
    <x v="93"/>
    <x v="34"/>
    <x v="0"/>
    <s v="None"/>
    <s v="176.0"/>
    <x v="2"/>
  </r>
  <r>
    <n v="8"/>
    <s v="Scope 3 Upstream Energy indirect total GHGs emissions"/>
    <x v="93"/>
    <x v="34"/>
    <x v="3"/>
    <s v="None"/>
    <s v="3587138.0"/>
    <x v="2"/>
  </r>
  <r>
    <n v="8"/>
    <s v="Scope 3 Upstream Energy indirect total GHGs emissions"/>
    <x v="93"/>
    <x v="34"/>
    <x v="0"/>
    <s v="None"/>
    <s v="4536725.0"/>
    <x v="2"/>
  </r>
  <r>
    <n v="6"/>
    <s v="Scope 1 / Direct total GHGs emissions"/>
    <x v="74"/>
    <x v="29"/>
    <x v="2"/>
    <s v="None"/>
    <s v="6714.0"/>
    <x v="2"/>
  </r>
  <r>
    <n v="6"/>
    <s v="Scope 1 / Direct total GHGs emissions"/>
    <x v="74"/>
    <x v="29"/>
    <x v="4"/>
    <s v="None"/>
    <s v="6779.0"/>
    <x v="2"/>
  </r>
  <r>
    <n v="7"/>
    <s v="Scope 2 Energy indirect total GHGs emissions"/>
    <x v="74"/>
    <x v="29"/>
    <x v="10"/>
    <s v="None"/>
    <s v="5285.0"/>
    <x v="2"/>
  </r>
  <r>
    <n v="7"/>
    <s v="Scope 2 Energy indirect total GHGs emissions"/>
    <x v="74"/>
    <x v="29"/>
    <x v="7"/>
    <s v="None"/>
    <s v="8509.0"/>
    <x v="2"/>
  </r>
  <r>
    <n v="7"/>
    <s v="Scope 2 Energy indirect total GHGs emissions"/>
    <x v="74"/>
    <x v="29"/>
    <x v="6"/>
    <s v="None"/>
    <s v="8600.0"/>
    <x v="2"/>
  </r>
  <r>
    <n v="7"/>
    <s v="Scope 2 Energy indirect total GHGs emissions"/>
    <x v="74"/>
    <x v="29"/>
    <x v="2"/>
    <s v="None"/>
    <s v="10540.0"/>
    <x v="2"/>
  </r>
  <r>
    <n v="7"/>
    <s v="Scope 2 Energy indirect total GHGs emissions"/>
    <x v="74"/>
    <x v="29"/>
    <x v="4"/>
    <s v="None"/>
    <s v="10789.0"/>
    <x v="2"/>
  </r>
  <r>
    <n v="6"/>
    <s v="Scope 1 / Direct total GHGs emissions"/>
    <x v="75"/>
    <x v="29"/>
    <x v="7"/>
    <s v="None"/>
    <s v="5272.0"/>
    <x v="2"/>
  </r>
  <r>
    <n v="6"/>
    <s v="Scope 1 / Direct total GHGs emissions"/>
    <x v="75"/>
    <x v="29"/>
    <x v="6"/>
    <s v="None"/>
    <s v="6781.0"/>
    <x v="2"/>
  </r>
  <r>
    <n v="6"/>
    <s v="Scope 1 / Direct total GHGs emissions"/>
    <x v="75"/>
    <x v="29"/>
    <x v="2"/>
    <s v="None"/>
    <s v="6714.0"/>
    <x v="2"/>
  </r>
  <r>
    <n v="6"/>
    <s v="Scope 1 / Direct total GHGs emissions"/>
    <x v="75"/>
    <x v="29"/>
    <x v="4"/>
    <s v="None"/>
    <s v="6779.0"/>
    <x v="2"/>
  </r>
  <r>
    <n v="6"/>
    <s v="Scope 1 / Direct total GHGs emissions"/>
    <x v="75"/>
    <x v="29"/>
    <x v="1"/>
    <s v="None"/>
    <s v="6078.0"/>
    <x v="2"/>
  </r>
  <r>
    <n v="7"/>
    <s v="Scope 2 Energy indirect total GHGs emissions"/>
    <x v="75"/>
    <x v="29"/>
    <x v="1"/>
    <s v="None"/>
    <s v="9883.0"/>
    <x v="2"/>
  </r>
  <r>
    <n v="6"/>
    <s v="Scope 1 / Direct total GHGs emissions"/>
    <x v="76"/>
    <x v="29"/>
    <x v="1"/>
    <s v="None"/>
    <s v="6078.0"/>
    <x v="2"/>
  </r>
  <r>
    <n v="6"/>
    <s v="Scope 1 / Direct total GHGs emissions"/>
    <x v="76"/>
    <x v="29"/>
    <x v="0"/>
    <s v="None"/>
    <s v="6548.0"/>
    <x v="2"/>
  </r>
  <r>
    <n v="7"/>
    <s v="Scope 2 Energy indirect total GHGs emissions"/>
    <x v="76"/>
    <x v="29"/>
    <x v="6"/>
    <s v="None"/>
    <s v="8600.0"/>
    <x v="2"/>
  </r>
  <r>
    <n v="7"/>
    <s v="Scope 2 Energy indirect total GHGs emissions"/>
    <x v="76"/>
    <x v="29"/>
    <x v="2"/>
    <s v="None"/>
    <s v="10540.0"/>
    <x v="2"/>
  </r>
  <r>
    <n v="7"/>
    <s v="Scope 2 Energy indirect total GHGs emissions"/>
    <x v="76"/>
    <x v="29"/>
    <x v="4"/>
    <s v="None"/>
    <s v="10786.0"/>
    <x v="2"/>
  </r>
  <r>
    <n v="7"/>
    <s v="Scope 2 Energy indirect total GHGs emissions"/>
    <x v="76"/>
    <x v="29"/>
    <x v="1"/>
    <s v="None"/>
    <s v="9883.0"/>
    <x v="2"/>
  </r>
  <r>
    <n v="6"/>
    <s v="Scope 1 / Direct total GHGs emissions"/>
    <x v="77"/>
    <x v="29"/>
    <x v="1"/>
    <s v="None"/>
    <s v="6078.0"/>
    <x v="2"/>
  </r>
  <r>
    <n v="7"/>
    <s v="Scope 2 Energy indirect total GHGs emissions"/>
    <x v="77"/>
    <x v="29"/>
    <x v="2"/>
    <s v="None"/>
    <s v="1054.0"/>
    <x v="2"/>
  </r>
  <r>
    <n v="7"/>
    <s v="Scope 2 Energy indirect total GHGs emissions"/>
    <x v="77"/>
    <x v="29"/>
    <x v="4"/>
    <s v="None"/>
    <s v="10786.0"/>
    <x v="2"/>
  </r>
  <r>
    <n v="7"/>
    <s v="Scope 2 Energy indirect total GHGs emissions"/>
    <x v="77"/>
    <x v="29"/>
    <x v="1"/>
    <s v="None"/>
    <s v="9883.0"/>
    <x v="2"/>
  </r>
  <r>
    <n v="7"/>
    <s v="Scope 2 Energy indirect total GHGs emissions"/>
    <x v="77"/>
    <x v="29"/>
    <x v="0"/>
    <s v="None"/>
    <s v="9904.0"/>
    <x v="2"/>
  </r>
  <r>
    <n v="6"/>
    <s v="Scope 1 / Direct total GHGs emissions"/>
    <x v="78"/>
    <x v="30"/>
    <x v="7"/>
    <s v="None"/>
    <s v="6027.0"/>
    <x v="2"/>
  </r>
  <r>
    <n v="7"/>
    <s v="Scope 2 Energy indirect total GHGs emissions"/>
    <x v="78"/>
    <x v="30"/>
    <x v="7"/>
    <s v="None"/>
    <s v="25801.0"/>
    <x v="2"/>
  </r>
  <r>
    <n v="8"/>
    <s v="Scope 3 Upstream Energy indirect total GHGs emissions"/>
    <x v="78"/>
    <x v="30"/>
    <x v="7"/>
    <s v="None"/>
    <s v="27318.0"/>
    <x v="2"/>
  </r>
  <r>
    <n v="6"/>
    <s v="Scope 1 / Direct total GHGs emissions"/>
    <x v="79"/>
    <x v="30"/>
    <x v="4"/>
    <s v="None"/>
    <s v="7073.0"/>
    <x v="2"/>
  </r>
  <r>
    <n v="6"/>
    <s v="Scope 1 / Direct total GHGs emissions"/>
    <x v="79"/>
    <x v="30"/>
    <x v="2"/>
    <s v="None"/>
    <s v="7696.0"/>
    <x v="2"/>
  </r>
  <r>
    <n v="7"/>
    <s v="Scope 2 Energy indirect total GHGs emissions"/>
    <x v="79"/>
    <x v="30"/>
    <x v="2"/>
    <s v="None"/>
    <s v="53825.0"/>
    <x v="2"/>
  </r>
  <r>
    <n v="8"/>
    <s v="Scope 3 Upstream Energy indirect total GHGs emissions"/>
    <x v="79"/>
    <x v="30"/>
    <x v="4"/>
    <s v="None"/>
    <s v="40856.0"/>
    <x v="2"/>
  </r>
  <r>
    <n v="8"/>
    <s v="Scope 3 Upstream Energy indirect total GHGs emissions"/>
    <x v="79"/>
    <x v="30"/>
    <x v="2"/>
    <s v="None"/>
    <s v="42535.0"/>
    <x v="2"/>
  </r>
  <r>
    <n v="6"/>
    <s v="Scope 1 / Direct total GHGs emissions"/>
    <x v="80"/>
    <x v="30"/>
    <x v="4"/>
    <s v="None"/>
    <s v="7455.0"/>
    <x v="2"/>
  </r>
  <r>
    <n v="7"/>
    <s v="Scope 2 Energy indirect total GHGs emissions"/>
    <x v="80"/>
    <x v="30"/>
    <x v="4"/>
    <s v="None"/>
    <s v="49708.0"/>
    <x v="2"/>
  </r>
  <r>
    <n v="8"/>
    <s v="Scope 3 Upstream Energy indirect total GHGs emissions"/>
    <x v="80"/>
    <x v="30"/>
    <x v="1"/>
    <s v="None"/>
    <s v="33371.0"/>
    <x v="2"/>
  </r>
  <r>
    <n v="8"/>
    <s v="Scope 3 Upstream Energy indirect total GHGs emissions"/>
    <x v="80"/>
    <x v="30"/>
    <x v="4"/>
    <s v="None"/>
    <s v="41345.0"/>
    <x v="2"/>
  </r>
  <r>
    <n v="6"/>
    <s v="Scope 1 / Direct total GHGs emissions"/>
    <x v="84"/>
    <x v="32"/>
    <x v="6"/>
    <s v="None"/>
    <s v="780.0"/>
    <x v="2"/>
  </r>
  <r>
    <n v="6"/>
    <s v="Scope 1 / Direct total GHGs emissions"/>
    <x v="84"/>
    <x v="32"/>
    <x v="7"/>
    <s v="None"/>
    <s v="881.0"/>
    <x v="2"/>
  </r>
  <r>
    <n v="6"/>
    <s v="Scope 1 / Direct total GHGs emissions"/>
    <x v="85"/>
    <x v="32"/>
    <x v="4"/>
    <s v="None"/>
    <s v="1020.0"/>
    <x v="2"/>
  </r>
  <r>
    <n v="6"/>
    <s v="Scope 1 / Direct total GHGs emissions"/>
    <x v="85"/>
    <x v="32"/>
    <x v="2"/>
    <s v="None"/>
    <s v="1017.0"/>
    <x v="2"/>
  </r>
  <r>
    <n v="6"/>
    <s v="Scope 1 / Direct total GHGs emissions"/>
    <x v="85"/>
    <x v="32"/>
    <x v="6"/>
    <s v="None"/>
    <s v="780.0"/>
    <x v="2"/>
  </r>
  <r>
    <n v="6"/>
    <s v="Scope 1 / Direct total GHGs emissions"/>
    <x v="86"/>
    <x v="32"/>
    <x v="1"/>
    <s v="None"/>
    <s v="632.0"/>
    <x v="2"/>
  </r>
  <r>
    <n v="6"/>
    <s v="Scope 1 / Direct total GHGs emissions"/>
    <x v="86"/>
    <x v="32"/>
    <x v="4"/>
    <s v="None"/>
    <s v="1020.0"/>
    <x v="2"/>
  </r>
  <r>
    <n v="6"/>
    <s v="Scope 1 / Direct total GHGs emissions"/>
    <x v="86"/>
    <x v="32"/>
    <x v="2"/>
    <s v="None"/>
    <s v="1017.0"/>
    <x v="2"/>
  </r>
  <r>
    <m/>
    <m/>
    <x v="94"/>
    <x v="35"/>
    <x v="15"/>
    <m/>
    <m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n v="6"/>
    <s v="Scope 1 / Direct total GHGs emissions"/>
    <s v="Aberdeen Asset Management AG Germany_Asset Manager_EN_2021"/>
    <x v="0"/>
    <n v="2021"/>
    <s v="1061.0"/>
    <s v="1061.0"/>
    <x v="0"/>
  </r>
  <r>
    <n v="6"/>
    <s v="Scope 1 / Direct total GHGs emissions"/>
    <s v="Aberdeen Asset Management AG Germany_Asset Manager_EN_2021"/>
    <x v="0"/>
    <n v="2020"/>
    <s v="1212.0"/>
    <s v="1212.0"/>
    <x v="0"/>
  </r>
  <r>
    <n v="6"/>
    <s v="Scope 1 / Direct total GHGs emissions"/>
    <s v="Aberdeen Asset Management AG Germany_Asset Manager_EN_2021"/>
    <x v="0"/>
    <n v="2018"/>
    <s v="2667.0"/>
    <s v="2667.0"/>
    <x v="0"/>
  </r>
  <r>
    <n v="7"/>
    <s v="Scope 2 Energy indirect total GHGs emissions"/>
    <s v="Aberdeen Asset Management AG Germany_Asset Manager_EN_2021"/>
    <x v="0"/>
    <n v="2021"/>
    <s v="49.0"/>
    <s v="None"/>
    <x v="1"/>
  </r>
  <r>
    <n v="7"/>
    <s v="Scope 2 Energy indirect total GHGs emissions"/>
    <s v="Aberdeen Asset Management AG Germany_Asset Manager_EN_2021"/>
    <x v="0"/>
    <n v="2020"/>
    <s v="339.0"/>
    <s v="None"/>
    <x v="1"/>
  </r>
  <r>
    <n v="7"/>
    <s v="Scope 2 Energy indirect total GHGs emissions"/>
    <s v="Aberdeen Asset Management AG Germany_Asset Manager_EN_2021"/>
    <x v="0"/>
    <n v="2019"/>
    <s v="869.0"/>
    <s v="None"/>
    <x v="1"/>
  </r>
  <r>
    <n v="8"/>
    <s v="Scope 3 Upstream Energy indirect total GHGs emissions"/>
    <s v="Aberdeen Asset Management AG Germany_Asset Manager_EN_2021"/>
    <x v="0"/>
    <n v="2021"/>
    <s v="8838.0"/>
    <s v="8838.0"/>
    <x v="0"/>
  </r>
  <r>
    <n v="8"/>
    <s v="Scope 3 Upstream Energy indirect total GHGs emissions"/>
    <s v="Aberdeen Asset Management AG Germany_Asset Manager_EN_2021"/>
    <x v="0"/>
    <n v="2020"/>
    <s v="10045.0"/>
    <s v="10045.0"/>
    <x v="0"/>
  </r>
  <r>
    <n v="8"/>
    <s v="Scope 3 Upstream Energy indirect total GHGs emissions"/>
    <s v="Aberdeen Asset Management AG Germany_Asset Manager_EN_2021"/>
    <x v="0"/>
    <n v="2018"/>
    <s v="22482.0"/>
    <s v="22482.0"/>
    <x v="0"/>
  </r>
  <r>
    <n v="9"/>
    <s v="Scope 2 Market Energy indirect total GHGs emissions"/>
    <s v="Aberdeen Asset Management AG Germany_Asset Manager_EN_2021"/>
    <x v="0"/>
    <n v="2021"/>
    <s v="769.0"/>
    <s v="769.0"/>
    <x v="0"/>
  </r>
  <r>
    <n v="9"/>
    <s v="Scope 2 Market Energy indirect total GHGs emissions"/>
    <s v="Aberdeen Asset Management AG Germany_Asset Manager_EN_2021"/>
    <x v="0"/>
    <n v="2020"/>
    <s v="1081.0"/>
    <s v="1081.0"/>
    <x v="0"/>
  </r>
  <r>
    <n v="9"/>
    <s v="Scope 2 Market Energy indirect total GHGs emissions"/>
    <s v="Aberdeen Asset Management AG Germany_Asset Manager_EN_2021"/>
    <x v="0"/>
    <n v="2018"/>
    <s v="4376.0"/>
    <s v="4376.0"/>
    <x v="0"/>
  </r>
  <r>
    <n v="10"/>
    <s v="Scope 2 Location Energy indirect total GHGs emissions"/>
    <s v="Aberdeen Asset Management AG Germany_Asset Manager_EN_2021"/>
    <x v="0"/>
    <n v="2021"/>
    <s v="2396.0"/>
    <s v="2396.0"/>
    <x v="0"/>
  </r>
  <r>
    <n v="10"/>
    <s v="Scope 2 Location Energy indirect total GHGs emissions"/>
    <s v="Aberdeen Asset Management AG Germany_Asset Manager_EN_2021"/>
    <x v="0"/>
    <n v="2020"/>
    <s v="3177.0"/>
    <s v="3177.0"/>
    <x v="0"/>
  </r>
  <r>
    <n v="10"/>
    <s v="Scope 2 Location Energy indirect total GHGs emissions"/>
    <s v="Aberdeen Asset Management AG Germany_Asset Manager_EN_2021"/>
    <x v="0"/>
    <n v="2018"/>
    <s v="7069.0"/>
    <s v="7069.0"/>
    <x v="0"/>
  </r>
  <r>
    <n v="6"/>
    <s v="Scope 1 / Direct total GHGs emissions"/>
    <s v="Aberdeen Asset Management AG Germany_Asset Manager_EN_2022"/>
    <x v="0"/>
    <n v="2022"/>
    <s v="817.0"/>
    <s v="817.0"/>
    <x v="0"/>
  </r>
  <r>
    <n v="6"/>
    <s v="Scope 1 / Direct total GHGs emissions"/>
    <s v="Aberdeen Asset Management AG Germany_Asset Manager_EN_2022"/>
    <x v="0"/>
    <n v="2021"/>
    <s v="1061.0"/>
    <s v="1061.0"/>
    <x v="0"/>
  </r>
  <r>
    <n v="6"/>
    <s v="Scope 1 / Direct total GHGs emissions"/>
    <s v="Aberdeen Asset Management AG Germany_Asset Manager_EN_2022"/>
    <x v="0"/>
    <n v="2018"/>
    <s v="2667.0"/>
    <s v="2667.0"/>
    <x v="0"/>
  </r>
  <r>
    <n v="7"/>
    <s v="Scope 2 Energy indirect total GHGs emissions"/>
    <s v="Aberdeen Asset Management AG Germany_Asset Manager_EN_2022"/>
    <x v="0"/>
    <n v="2022"/>
    <s v="2031.0"/>
    <s v="None"/>
    <x v="1"/>
  </r>
  <r>
    <n v="7"/>
    <s v="Scope 2 Energy indirect total GHGs emissions"/>
    <s v="Aberdeen Asset Management AG Germany_Asset Manager_EN_2022"/>
    <x v="0"/>
    <n v="2021"/>
    <s v="2396.0"/>
    <s v="None"/>
    <x v="1"/>
  </r>
  <r>
    <n v="7"/>
    <s v="Scope 2 Energy indirect total GHGs emissions"/>
    <s v="Aberdeen Asset Management AG Germany_Asset Manager_EN_2022"/>
    <x v="0"/>
    <n v="2018"/>
    <s v="7069.0"/>
    <s v="None"/>
    <x v="1"/>
  </r>
  <r>
    <n v="8"/>
    <s v="Scope 3 Upstream Energy indirect total GHGs emissions"/>
    <s v="Aberdeen Asset Management AG Germany_Asset Manager_EN_2022"/>
    <x v="0"/>
    <n v="2022"/>
    <s v="11398.0"/>
    <s v="11398.0"/>
    <x v="0"/>
  </r>
  <r>
    <n v="8"/>
    <s v="Scope 3 Upstream Energy indirect total GHGs emissions"/>
    <s v="Aberdeen Asset Management AG Germany_Asset Manager_EN_2022"/>
    <x v="0"/>
    <n v="2021"/>
    <s v="8838.0"/>
    <s v="8838.0"/>
    <x v="0"/>
  </r>
  <r>
    <n v="8"/>
    <s v="Scope 3 Upstream Energy indirect total GHGs emissions"/>
    <s v="Aberdeen Asset Management AG Germany_Asset Manager_EN_2022"/>
    <x v="0"/>
    <n v="2018"/>
    <s v="22482.0"/>
    <s v="22482.0"/>
    <x v="0"/>
  </r>
  <r>
    <n v="9"/>
    <s v="Scope 2 Market Energy indirect total GHGs emissions"/>
    <s v="Aberdeen Asset Management AG Germany_Asset Manager_EN_2022"/>
    <x v="0"/>
    <n v="2022"/>
    <s v="687.0"/>
    <s v="687.0"/>
    <x v="0"/>
  </r>
  <r>
    <n v="9"/>
    <s v="Scope 2 Market Energy indirect total GHGs emissions"/>
    <s v="Aberdeen Asset Management AG Germany_Asset Manager_EN_2022"/>
    <x v="0"/>
    <n v="2021"/>
    <s v="769.0"/>
    <s v="769.0"/>
    <x v="0"/>
  </r>
  <r>
    <n v="9"/>
    <s v="Scope 2 Market Energy indirect total GHGs emissions"/>
    <s v="Aberdeen Asset Management AG Germany_Asset Manager_EN_2022"/>
    <x v="0"/>
    <n v="2018"/>
    <s v="4376.0"/>
    <s v="4376.0"/>
    <x v="0"/>
  </r>
  <r>
    <n v="10"/>
    <s v="Scope 2 Location Energy indirect total GHGs emissions"/>
    <s v="Aberdeen Asset Management AG Germany_Asset Manager_EN_2022"/>
    <x v="0"/>
    <n v="2022"/>
    <s v="2031.0"/>
    <s v="2031.0"/>
    <x v="0"/>
  </r>
  <r>
    <n v="10"/>
    <s v="Scope 2 Location Energy indirect total GHGs emissions"/>
    <s v="Aberdeen Asset Management AG Germany_Asset Manager_EN_2022"/>
    <x v="0"/>
    <n v="2021"/>
    <s v="2396.0"/>
    <s v="2396.0"/>
    <x v="0"/>
  </r>
  <r>
    <n v="10"/>
    <s v="Scope 2 Location Energy indirect total GHGs emissions"/>
    <s v="Aberdeen Asset Management AG Germany_Asset Manager_EN_2022"/>
    <x v="0"/>
    <n v="2018"/>
    <s v="7069.0"/>
    <s v="7069.0"/>
    <x v="0"/>
  </r>
  <r>
    <n v="9"/>
    <s v="Scope 2 Market Energy indirect total GHGs emissions"/>
    <s v="Aberdeen Standard Investments_AM_EN_2022"/>
    <x v="1"/>
    <n v="2022"/>
    <s v="24.0"/>
    <s v="None"/>
    <x v="1"/>
  </r>
  <r>
    <n v="6"/>
    <s v="Scope 1 / Direct total GHGs emissions"/>
    <s v="Allianz Global Investors GmbH_Asset Manager_EN_2022"/>
    <x v="2"/>
    <n v="2019"/>
    <s v="0.02"/>
    <s v="None"/>
    <x v="1"/>
  </r>
  <r>
    <n v="7"/>
    <s v="Scope 2 Energy indirect total GHGs emissions"/>
    <s v="Allianz Global Investors GmbH_Asset Manager_EN_2022"/>
    <x v="2"/>
    <n v="2022"/>
    <s v="75.8"/>
    <s v="None"/>
    <x v="1"/>
  </r>
  <r>
    <n v="7"/>
    <s v="Scope 2 Energy indirect total GHGs emissions"/>
    <s v="Allianz Global Investors GmbH_Asset Manager_EN_2022"/>
    <x v="2"/>
    <n v="2021"/>
    <s v="77.9"/>
    <s v="None"/>
    <x v="1"/>
  </r>
  <r>
    <n v="7"/>
    <s v="Scope 2 Energy indirect total GHGs emissions"/>
    <s v="Allianz Global Investors GmbH_Asset Manager_EN_2022"/>
    <x v="2"/>
    <n v="2020"/>
    <s v="119.8"/>
    <s v="None"/>
    <x v="1"/>
  </r>
  <r>
    <n v="6"/>
    <s v="Scope 1 / Direct total GHGs emissions"/>
    <s v="Allianz Global Investors_AM_EN_2021"/>
    <x v="3"/>
    <n v="2022"/>
    <s v="1.55"/>
    <s v="None"/>
    <x v="1"/>
  </r>
  <r>
    <n v="6"/>
    <s v="Scope 1 / Direct total GHGs emissions"/>
    <s v="Allianz Global Investors_AM_EN_2021"/>
    <x v="3"/>
    <n v="2021"/>
    <s v="0.88"/>
    <s v="None"/>
    <x v="1"/>
  </r>
  <r>
    <n v="6"/>
    <s v="Scope 1 / Direct total GHGs emissions"/>
    <s v="Allianz Global Investors_AM_EN_2021"/>
    <x v="3"/>
    <n v="2020"/>
    <s v="2.04"/>
    <s v="None"/>
    <x v="1"/>
  </r>
  <r>
    <n v="6"/>
    <s v="Scope 1 / Direct total GHGs emissions"/>
    <s v="Allianz Global Investors_AM_EN_2021"/>
    <x v="3"/>
    <n v="2019"/>
    <s v="3.83"/>
    <s v="None"/>
    <x v="1"/>
  </r>
  <r>
    <n v="7"/>
    <s v="Scope 2 Energy indirect total GHGs emissions"/>
    <s v="Allianz Global Investors_AM_EN_2021"/>
    <x v="3"/>
    <n v="2022"/>
    <s v="1.55"/>
    <s v="None"/>
    <x v="1"/>
  </r>
  <r>
    <n v="7"/>
    <s v="Scope 2 Energy indirect total GHGs emissions"/>
    <s v="Allianz Global Investors_AM_EN_2021"/>
    <x v="3"/>
    <n v="2021"/>
    <s v="0.88"/>
    <s v="None"/>
    <x v="1"/>
  </r>
  <r>
    <n v="7"/>
    <s v="Scope 2 Energy indirect total GHGs emissions"/>
    <s v="Allianz Global Investors_AM_EN_2021"/>
    <x v="3"/>
    <n v="2020"/>
    <s v="2.04"/>
    <s v="None"/>
    <x v="1"/>
  </r>
  <r>
    <n v="7"/>
    <s v="Scope 2 Energy indirect total GHGs emissions"/>
    <s v="Allianz Global Investors_AM_EN_2021"/>
    <x v="3"/>
    <n v="2019"/>
    <s v="3.83"/>
    <s v="None"/>
    <x v="1"/>
  </r>
  <r>
    <n v="6"/>
    <s v="Scope 1 / Direct total GHGs emissions"/>
    <s v="Amundi_AM_EN_2022"/>
    <x v="4"/>
    <n v="2022"/>
    <s v="23693.5"/>
    <s v="None"/>
    <x v="1"/>
  </r>
  <r>
    <n v="7"/>
    <s v="Scope 2 Energy indirect total GHGs emissions"/>
    <s v="Amundi_AM_EN_2022"/>
    <x v="4"/>
    <n v="2025"/>
    <s v="-30.0"/>
    <s v="None"/>
    <x v="1"/>
  </r>
  <r>
    <n v="8"/>
    <s v="Scope 3 Upstream Energy indirect total GHGs emissions"/>
    <s v="Amundi_AM_EN_2022"/>
    <x v="4"/>
    <n v="2018"/>
    <s v="-30.0"/>
    <s v="None"/>
    <x v="1"/>
  </r>
  <r>
    <n v="6"/>
    <s v="Scope 1 / Direct total GHGs emissions"/>
    <s v="Aviva Investors_AM_EN_2018"/>
    <x v="5"/>
    <n v="2018"/>
    <s v="20.0"/>
    <s v="None"/>
    <x v="1"/>
  </r>
  <r>
    <n v="7"/>
    <s v="Scope 2 Energy indirect total GHGs emissions"/>
    <s v="Aviva Investors_AM_EN_2018"/>
    <x v="5"/>
    <n v="2018"/>
    <s v="120.0"/>
    <s v="None"/>
    <x v="1"/>
  </r>
  <r>
    <n v="6"/>
    <s v="Scope 1 / Direct total GHGs emissions"/>
    <s v="Aviva Investors_AM_EN_2021"/>
    <x v="5"/>
    <n v="2020"/>
    <s v="10630.0"/>
    <s v="11738.0"/>
    <x v="1"/>
  </r>
  <r>
    <n v="6"/>
    <s v="Scope 1 / Direct total GHGs emissions"/>
    <s v="Aviva Investors_AM_EN_2021"/>
    <x v="5"/>
    <n v="2019"/>
    <s v="14180.0"/>
    <s v="14180.0"/>
    <x v="0"/>
  </r>
  <r>
    <n v="7"/>
    <s v="Scope 2 Energy indirect total GHGs emissions"/>
    <s v="Aviva Investors_AM_EN_2021"/>
    <x v="5"/>
    <n v="2020"/>
    <s v="16879.0"/>
    <s v="None"/>
    <x v="1"/>
  </r>
  <r>
    <n v="7"/>
    <s v="Scope 2 Energy indirect total GHGs emissions"/>
    <s v="Aviva Investors_AM_EN_2021"/>
    <x v="5"/>
    <n v="2019"/>
    <s v="22690.0"/>
    <s v="None"/>
    <x v="1"/>
  </r>
  <r>
    <n v="8"/>
    <s v="Scope 3 Upstream Energy indirect total GHGs emissions"/>
    <s v="Aviva Investors_AM_EN_2021"/>
    <x v="5"/>
    <n v="2020"/>
    <s v="4016.0"/>
    <s v="4988.0"/>
    <x v="1"/>
  </r>
  <r>
    <n v="8"/>
    <s v="Scope 3 Upstream Energy indirect total GHGs emissions"/>
    <s v="Aviva Investors_AM_EN_2021"/>
    <x v="5"/>
    <n v="2019"/>
    <s v="13884.0"/>
    <s v="13885.0"/>
    <x v="1"/>
  </r>
  <r>
    <n v="9"/>
    <s v="Scope 2 Market Energy indirect total GHGs emissions"/>
    <s v="Aviva Investors_AM_EN_2021"/>
    <x v="5"/>
    <n v="2020"/>
    <s v="6901.0"/>
    <s v="None"/>
    <x v="1"/>
  </r>
  <r>
    <n v="9"/>
    <s v="Scope 2 Market Energy indirect total GHGs emissions"/>
    <s v="Aviva Investors_AM_EN_2021"/>
    <x v="5"/>
    <n v="2019"/>
    <s v="8428.0"/>
    <s v="None"/>
    <x v="1"/>
  </r>
  <r>
    <n v="10"/>
    <s v="Scope 2 Location Energy indirect total GHGs emissions"/>
    <s v="Aviva Investors_AM_EN_2021"/>
    <x v="5"/>
    <n v="2020"/>
    <s v="16879.0"/>
    <s v="16879.0"/>
    <x v="0"/>
  </r>
  <r>
    <n v="10"/>
    <s v="Scope 2 Location Energy indirect total GHGs emissions"/>
    <s v="Aviva Investors_AM_EN_2021"/>
    <x v="5"/>
    <n v="2019"/>
    <s v="22690.0"/>
    <s v="22690.0"/>
    <x v="0"/>
  </r>
  <r>
    <n v="6"/>
    <s v="Scope 1 / Direct total GHGs emissions"/>
    <s v="Aviva Investors_AM_EN_2022"/>
    <x v="5"/>
    <n v="2022"/>
    <s v="0.48"/>
    <s v="None"/>
    <x v="1"/>
  </r>
  <r>
    <n v="7"/>
    <s v="Scope 2 Energy indirect total GHGs emissions"/>
    <s v="Aviva Investors_AM_EN_2022"/>
    <x v="5"/>
    <n v="2022"/>
    <s v="58.0"/>
    <s v="None"/>
    <x v="1"/>
  </r>
  <r>
    <n v="8"/>
    <s v="Scope 3 Upstream Energy indirect total GHGs emissions"/>
    <s v="Aviva Investors_AM_EN_2022"/>
    <x v="5"/>
    <n v="2022"/>
    <s v="100.0"/>
    <s v="None"/>
    <x v="1"/>
  </r>
  <r>
    <n v="9"/>
    <s v="Scope 2 Market Energy indirect total GHGs emissions"/>
    <s v="Aviva Investors_AM_EN_2022"/>
    <x v="5"/>
    <n v="2022"/>
    <s v="0.74"/>
    <s v="None"/>
    <x v="1"/>
  </r>
  <r>
    <n v="10"/>
    <s v="Scope 2 Location Energy indirect total GHGs emissions"/>
    <s v="Aviva Investors_AM_EN_2022"/>
    <x v="5"/>
    <n v="2022"/>
    <s v="1.12"/>
    <s v="None"/>
    <x v="1"/>
  </r>
  <r>
    <n v="6"/>
    <s v="Scope 1 / Direct total GHGs emissions"/>
    <s v="axa investment managers deutschland gmbh_Asset Manager_EN_2021"/>
    <x v="6"/>
    <n v="2021"/>
    <s v="23362.0"/>
    <s v="23362.0"/>
    <x v="0"/>
  </r>
  <r>
    <n v="6"/>
    <s v="Scope 1 / Direct total GHGs emissions"/>
    <s v="axa investment managers deutschland gmbh_Asset Manager_EN_2021"/>
    <x v="6"/>
    <n v="2020"/>
    <s v="26292.0"/>
    <s v="26292.0"/>
    <x v="0"/>
  </r>
  <r>
    <n v="7"/>
    <s v="Scope 2 Energy indirect total GHGs emissions"/>
    <s v="axa investment managers deutschland gmbh_Asset Manager_EN_2021"/>
    <x v="6"/>
    <n v="2021"/>
    <s v="1882.0"/>
    <s v="31997.0"/>
    <x v="1"/>
  </r>
  <r>
    <n v="7"/>
    <s v="Scope 2 Energy indirect total GHGs emissions"/>
    <s v="axa investment managers deutschland gmbh_Asset Manager_EN_2021"/>
    <x v="6"/>
    <n v="2020"/>
    <s v="2492.0"/>
    <s v="40894.0"/>
    <x v="1"/>
  </r>
  <r>
    <n v="8"/>
    <s v="Scope 3 Upstream Energy indirect total GHGs emissions"/>
    <s v="axa investment managers deutschland gmbh_Asset Manager_EN_2021"/>
    <x v="6"/>
    <n v="2021"/>
    <s v="3866.0"/>
    <s v="3866.0"/>
    <x v="0"/>
  </r>
  <r>
    <n v="8"/>
    <s v="Scope 3 Upstream Energy indirect total GHGs emissions"/>
    <s v="axa investment managers deutschland gmbh_Asset Manager_EN_2021"/>
    <x v="6"/>
    <n v="2020"/>
    <s v="17460.0"/>
    <s v="17460.0"/>
    <x v="0"/>
  </r>
  <r>
    <n v="9"/>
    <s v="Scope 2 Market Energy indirect total GHGs emissions"/>
    <s v="axa investment managers deutschland gmbh_Asset Manager_EN_2021"/>
    <x v="6"/>
    <n v="2021"/>
    <s v="5883.0"/>
    <s v="None"/>
    <x v="1"/>
  </r>
  <r>
    <n v="9"/>
    <s v="Scope 2 Market Energy indirect total GHGs emissions"/>
    <s v="axa investment managers deutschland gmbh_Asset Manager_EN_2021"/>
    <x v="6"/>
    <n v="2020"/>
    <s v="5947.0"/>
    <s v="None"/>
    <x v="1"/>
  </r>
  <r>
    <n v="9"/>
    <s v="Scope 2 Market Energy indirect total GHGs emissions"/>
    <s v="axa investment managers deutschland gmbh_Asset Manager_EN_2021"/>
    <x v="6"/>
    <n v="2019"/>
    <s v="-1.0"/>
    <s v="None"/>
    <x v="1"/>
  </r>
  <r>
    <n v="10"/>
    <s v="Scope 2 Location Energy indirect total GHGs emissions"/>
    <s v="axa investment managers deutschland gmbh_Asset Manager_EN_2021"/>
    <x v="6"/>
    <n v="2021"/>
    <s v="31997.0"/>
    <s v="53492.0"/>
    <x v="1"/>
  </r>
  <r>
    <n v="10"/>
    <s v="Scope 2 Location Energy indirect total GHGs emissions"/>
    <s v="axa investment managers deutschland gmbh_Asset Manager_EN_2021"/>
    <x v="6"/>
    <n v="2020"/>
    <s v="40894.0"/>
    <s v="63914.0"/>
    <x v="1"/>
  </r>
  <r>
    <n v="6"/>
    <s v="Scope 1 / Direct total GHGs emissions"/>
    <s v="axa investment managers deutschland gmbh_Asset Manager_EN_2022"/>
    <x v="6"/>
    <n v="2022"/>
    <s v="23280.0"/>
    <s v="23280.0"/>
    <x v="0"/>
  </r>
  <r>
    <n v="6"/>
    <s v="Scope 1 / Direct total GHGs emissions"/>
    <s v="axa investment managers deutschland gmbh_Asset Manager_EN_2022"/>
    <x v="6"/>
    <n v="2021"/>
    <s v="31226.0"/>
    <s v="23362.0"/>
    <x v="1"/>
  </r>
  <r>
    <n v="6"/>
    <s v="Scope 1 / Direct total GHGs emissions"/>
    <s v="axa investment managers deutschland gmbh_Asset Manager_EN_2022"/>
    <x v="6"/>
    <n v="2020"/>
    <s v="31962.0"/>
    <s v="26292.0"/>
    <x v="1"/>
  </r>
  <r>
    <n v="6"/>
    <s v="Scope 1 / Direct total GHGs emissions"/>
    <s v="axa investment managers deutschland gmbh_Asset Manager_EN_2022"/>
    <x v="6"/>
    <n v="2019"/>
    <s v="31136.0"/>
    <s v="37889.0"/>
    <x v="1"/>
  </r>
  <r>
    <n v="7"/>
    <s v="Scope 2 Energy indirect total GHGs emissions"/>
    <s v="axa investment managers deutschland gmbh_Asset Manager_EN_2022"/>
    <x v="6"/>
    <n v="2022"/>
    <s v="39370.0"/>
    <s v="None"/>
    <x v="1"/>
  </r>
  <r>
    <n v="8"/>
    <s v="Scope 3 Upstream Energy indirect total GHGs emissions"/>
    <s v="axa investment managers deutschland gmbh_Asset Manager_EN_2022"/>
    <x v="6"/>
    <n v="2022"/>
    <s v="5478.0"/>
    <s v="167549.0"/>
    <x v="1"/>
  </r>
  <r>
    <n v="8"/>
    <s v="Scope 3 Upstream Energy indirect total GHGs emissions"/>
    <s v="Baillie Gifford_AM_EN_2022"/>
    <x v="7"/>
    <n v="2022"/>
    <s v="104227.0"/>
    <s v="104227.0"/>
    <x v="0"/>
  </r>
  <r>
    <n v="6"/>
    <s v="Scope 1 / Direct total GHGs emissions"/>
    <s v="Banco BPM_Bank_EN_2018"/>
    <x v="8"/>
    <n v="2018"/>
    <s v="13956.0"/>
    <s v="13956.0"/>
    <x v="0"/>
  </r>
  <r>
    <n v="6"/>
    <s v="Scope 1 / Direct total GHGs emissions"/>
    <s v="Banco BPM_Bank_EN_2018"/>
    <x v="8"/>
    <n v="2017"/>
    <s v="14993.0"/>
    <s v="14993.0"/>
    <x v="0"/>
  </r>
  <r>
    <n v="7"/>
    <s v="Scope 2 Energy indirect total GHGs emissions"/>
    <s v="Banco BPM_Bank_EN_2018"/>
    <x v="8"/>
    <n v="2018"/>
    <s v="5259.0"/>
    <s v="None"/>
    <x v="1"/>
  </r>
  <r>
    <n v="7"/>
    <s v="Scope 2 Energy indirect total GHGs emissions"/>
    <s v="Banco BPM_Bank_EN_2018"/>
    <x v="8"/>
    <n v="2017"/>
    <s v="5849.0"/>
    <s v="None"/>
    <x v="1"/>
  </r>
  <r>
    <n v="9"/>
    <s v="Scope 2 Market Energy indirect total GHGs emissions"/>
    <s v="Banco BPM_Bank_EN_2018"/>
    <x v="8"/>
    <n v="2018"/>
    <s v="5382.0"/>
    <s v="5382.0"/>
    <x v="0"/>
  </r>
  <r>
    <n v="10"/>
    <s v="Scope 2 Location Energy indirect total GHGs emissions"/>
    <s v="Banco BPM_Bank_EN_2018"/>
    <x v="8"/>
    <n v="2018"/>
    <s v="48471.0"/>
    <s v="48471.0"/>
    <x v="0"/>
  </r>
  <r>
    <n v="6"/>
    <s v="Scope 1 / Direct total GHGs emissions"/>
    <s v="Banco BPM_Bank_EN_2019"/>
    <x v="8"/>
    <n v="2016"/>
    <s v="86.0"/>
    <s v="None"/>
    <x v="1"/>
  </r>
  <r>
    <n v="7"/>
    <s v="Scope 2 Energy indirect total GHGs emissions"/>
    <s v="Banco BPM_Bank_EN_2019"/>
    <x v="8"/>
    <n v="2019"/>
    <s v="4742.0"/>
    <s v="4742.0"/>
    <x v="0"/>
  </r>
  <r>
    <n v="7"/>
    <s v="Scope 2 Energy indirect total GHGs emissions"/>
    <s v="Banco BPM_Bank_EN_2019"/>
    <x v="8"/>
    <n v="2018"/>
    <s v="5442.0"/>
    <s v="5442.0"/>
    <x v="0"/>
  </r>
  <r>
    <n v="9"/>
    <s v="Scope 2 Market Energy indirect total GHGs emissions"/>
    <s v="Banco BPM_Bank_EN_2019"/>
    <x v="8"/>
    <n v="2019"/>
    <s v="166.0"/>
    <s v="None"/>
    <x v="1"/>
  </r>
  <r>
    <n v="9"/>
    <s v="Scope 2 Market Energy indirect total GHGs emissions"/>
    <s v="Banco BPM_Bank_EN_2019"/>
    <x v="8"/>
    <n v="2018"/>
    <s v="183.0"/>
    <s v="None"/>
    <x v="1"/>
  </r>
  <r>
    <n v="10"/>
    <s v="Scope 2 Location Energy indirect total GHGs emissions"/>
    <s v="Banco BPM_Bank_EN_2019"/>
    <x v="8"/>
    <n v="2019"/>
    <s v="39260.0"/>
    <s v="39260.0"/>
    <x v="0"/>
  </r>
  <r>
    <n v="10"/>
    <s v="Scope 2 Location Energy indirect total GHGs emissions"/>
    <s v="Banco BPM_Bank_EN_2019"/>
    <x v="8"/>
    <n v="2018"/>
    <s v="43978.0"/>
    <s v="43978.0"/>
    <x v="0"/>
  </r>
  <r>
    <n v="6"/>
    <s v="Scope 1 / Direct total GHGs emissions"/>
    <s v="Banco BPM_Bank_EN_2020"/>
    <x v="8"/>
    <n v="2020"/>
    <s v="12137.0"/>
    <s v="10465.0"/>
    <x v="1"/>
  </r>
  <r>
    <n v="6"/>
    <s v="Scope 1 / Direct total GHGs emissions"/>
    <s v="Banco BPM_Bank_EN_2020"/>
    <x v="8"/>
    <n v="2019"/>
    <s v="12474.0"/>
    <s v="12473.0"/>
    <x v="1"/>
  </r>
  <r>
    <n v="7"/>
    <s v="Scope 2 Energy indirect total GHGs emissions"/>
    <s v="Banco BPM_Bank_EN_2020"/>
    <x v="8"/>
    <n v="2020"/>
    <s v="4330.0"/>
    <s v="4330.0"/>
    <x v="0"/>
  </r>
  <r>
    <n v="7"/>
    <s v="Scope 2 Energy indirect total GHGs emissions"/>
    <s v="Banco BPM_Bank_EN_2020"/>
    <x v="8"/>
    <n v="2019"/>
    <s v="5014.0"/>
    <s v="5014.0"/>
    <x v="0"/>
  </r>
  <r>
    <n v="9"/>
    <s v="Scope 2 Market Energy indirect total GHGs emissions"/>
    <s v="Banco BPM_Bank_EN_2020"/>
    <x v="8"/>
    <n v="2020"/>
    <s v="0.76"/>
    <s v="None"/>
    <x v="1"/>
  </r>
  <r>
    <n v="9"/>
    <s v="Scope 2 Market Energy indirect total GHGs emissions"/>
    <s v="Banco BPM_Bank_EN_2020"/>
    <x v="8"/>
    <n v="2019"/>
    <s v="0.8"/>
    <s v="None"/>
    <x v="1"/>
  </r>
  <r>
    <n v="10"/>
    <s v="Scope 2 Location Energy indirect total GHGs emissions"/>
    <s v="Banco BPM_Bank_EN_2020"/>
    <x v="8"/>
    <n v="2020"/>
    <s v="33239.0"/>
    <s v="33239.0"/>
    <x v="0"/>
  </r>
  <r>
    <n v="10"/>
    <s v="Scope 2 Location Energy indirect total GHGs emissions"/>
    <s v="Banco BPM_Bank_EN_2020"/>
    <x v="8"/>
    <n v="2019"/>
    <s v="39260.0"/>
    <s v="39260.0"/>
    <x v="0"/>
  </r>
  <r>
    <n v="6"/>
    <s v="Scope 1 / Direct total GHGs emissions"/>
    <s v="Banco BPM_Bank_EN_2021"/>
    <x v="8"/>
    <n v="2021"/>
    <s v="2021.0"/>
    <s v="12279.0"/>
    <x v="1"/>
  </r>
  <r>
    <n v="6"/>
    <s v="Scope 1 / Direct total GHGs emissions"/>
    <s v="Banco BPM_Bank_EN_2021"/>
    <x v="8"/>
    <n v="2020"/>
    <s v="2020.0"/>
    <s v="12136.0"/>
    <x v="1"/>
  </r>
  <r>
    <n v="7"/>
    <s v="Scope 2 Energy indirect total GHGs emissions"/>
    <s v="Banco BPM_Bank_EN_2021"/>
    <x v="8"/>
    <n v="2021"/>
    <s v="4638.0"/>
    <s v="None"/>
    <x v="1"/>
  </r>
  <r>
    <n v="7"/>
    <s v="Scope 2 Energy indirect total GHGs emissions"/>
    <s v="Banco BPM_Bank_EN_2021"/>
    <x v="8"/>
    <n v="2020"/>
    <s v="4541.0"/>
    <s v="None"/>
    <x v="1"/>
  </r>
  <r>
    <n v="8"/>
    <s v="Scope 3 Upstream Energy indirect total GHGs emissions"/>
    <s v="Banco BPM_Bank_EN_2021"/>
    <x v="8"/>
    <n v="2021"/>
    <s v="29.0"/>
    <s v="None"/>
    <x v="1"/>
  </r>
  <r>
    <n v="8"/>
    <s v="Scope 3 Upstream Energy indirect total GHGs emissions"/>
    <s v="Banco BPM_Bank_EN_2021"/>
    <x v="8"/>
    <n v="2020"/>
    <s v="68.0"/>
    <s v="None"/>
    <x v="1"/>
  </r>
  <r>
    <n v="9"/>
    <s v="Scope 2 Market Energy indirect total GHGs emissions"/>
    <s v="Banco BPM_Bank_EN_2021"/>
    <x v="8"/>
    <n v="2021"/>
    <s v="4638.0"/>
    <s v="4638.0"/>
    <x v="0"/>
  </r>
  <r>
    <n v="9"/>
    <s v="Scope 2 Market Energy indirect total GHGs emissions"/>
    <s v="Banco BPM_Bank_EN_2021"/>
    <x v="8"/>
    <n v="2020"/>
    <s v="4541.0"/>
    <s v="4541.0"/>
    <x v="0"/>
  </r>
  <r>
    <n v="10"/>
    <s v="Scope 2 Location Energy indirect total GHGs emissions"/>
    <s v="Banco BPM_Bank_EN_2021"/>
    <x v="8"/>
    <n v="2021"/>
    <s v="35103.0"/>
    <s v="35103.0"/>
    <x v="0"/>
  </r>
  <r>
    <n v="10"/>
    <s v="Scope 2 Location Energy indirect total GHGs emissions"/>
    <s v="Banco BPM_Bank_EN_2021"/>
    <x v="8"/>
    <n v="2020"/>
    <s v="37780.0"/>
    <s v="37780.0"/>
    <x v="0"/>
  </r>
  <r>
    <n v="6"/>
    <s v="Scope 1 / Direct total GHGs emissions"/>
    <s v="Banco BPM_Bank_EN_2022"/>
    <x v="8"/>
    <n v="2022"/>
    <s v="25.9"/>
    <s v="11475.0"/>
    <x v="1"/>
  </r>
  <r>
    <n v="6"/>
    <s v="Scope 1 / Direct total GHGs emissions"/>
    <s v="Banco BPM_Bank_EN_2022"/>
    <x v="8"/>
    <n v="2021"/>
    <s v="25.9"/>
    <s v="12279.0"/>
    <x v="1"/>
  </r>
  <r>
    <n v="6"/>
    <s v="Scope 1 / Direct total GHGs emissions"/>
    <s v="Banco BPM_Bank_EN_2022"/>
    <x v="8"/>
    <n v="2020"/>
    <s v="18.6"/>
    <s v="12136.0"/>
    <x v="1"/>
  </r>
  <r>
    <n v="7"/>
    <s v="Scope 2 Energy indirect total GHGs emissions"/>
    <s v="Banco BPM_Bank_EN_2022"/>
    <x v="8"/>
    <n v="2022"/>
    <s v="55.0"/>
    <s v="None"/>
    <x v="1"/>
  </r>
  <r>
    <n v="7"/>
    <s v="Scope 2 Energy indirect total GHGs emissions"/>
    <s v="Banco BPM_Bank_EN_2022"/>
    <x v="8"/>
    <n v="2021"/>
    <s v="169.5"/>
    <s v="None"/>
    <x v="1"/>
  </r>
  <r>
    <n v="7"/>
    <s v="Scope 2 Energy indirect total GHGs emissions"/>
    <s v="Banco BPM_Bank_EN_2022"/>
    <x v="8"/>
    <n v="2020"/>
    <s v="146.8"/>
    <s v="None"/>
    <x v="1"/>
  </r>
  <r>
    <n v="8"/>
    <s v="Scope 3 Upstream Energy indirect total GHGs emissions"/>
    <s v="Banco BPM_Bank_EN_2022"/>
    <x v="8"/>
    <n v="2022"/>
    <s v="12920.8"/>
    <s v="12920.8"/>
    <x v="0"/>
  </r>
  <r>
    <n v="8"/>
    <s v="Scope 3 Upstream Energy indirect total GHGs emissions"/>
    <s v="Banco BPM_Bank_EN_2022"/>
    <x v="8"/>
    <n v="2021"/>
    <s v="13426.7"/>
    <s v="13426.7"/>
    <x v="0"/>
  </r>
  <r>
    <n v="8"/>
    <s v="Scope 3 Upstream Energy indirect total GHGs emissions"/>
    <s v="Banco BPM_Bank_EN_2022"/>
    <x v="8"/>
    <n v="2020"/>
    <s v="15674.8"/>
    <s v="15674.8"/>
    <x v="0"/>
  </r>
  <r>
    <n v="9"/>
    <s v="Scope 2 Market Energy indirect total GHGs emissions"/>
    <s v="Banco BPM_Bank_EN_2022"/>
    <x v="8"/>
    <n v="2022"/>
    <s v="3889.6"/>
    <s v="3889.6"/>
    <x v="0"/>
  </r>
  <r>
    <n v="9"/>
    <s v="Scope 2 Market Energy indirect total GHGs emissions"/>
    <s v="Banco BPM_Bank_EN_2022"/>
    <x v="8"/>
    <n v="2021"/>
    <s v="4637.8"/>
    <s v="4637.8"/>
    <x v="0"/>
  </r>
  <r>
    <n v="9"/>
    <s v="Scope 2 Market Energy indirect total GHGs emissions"/>
    <s v="Banco BPM_Bank_EN_2022"/>
    <x v="8"/>
    <n v="2020"/>
    <s v="4540.7"/>
    <s v="4540.7"/>
    <x v="0"/>
  </r>
  <r>
    <n v="10"/>
    <s v="Scope 2 Location Energy indirect total GHGs emissions"/>
    <s v="Banco BPM_Bank_EN_2022"/>
    <x v="8"/>
    <n v="2022"/>
    <s v="29680.6"/>
    <s v="29680.6"/>
    <x v="0"/>
  </r>
  <r>
    <n v="10"/>
    <s v="Scope 2 Location Energy indirect total GHGs emissions"/>
    <s v="Banco BPM_Bank_EN_2022"/>
    <x v="8"/>
    <n v="2021"/>
    <s v="35102.7"/>
    <s v="35102.7"/>
    <x v="0"/>
  </r>
  <r>
    <n v="10"/>
    <s v="Scope 2 Location Energy indirect total GHGs emissions"/>
    <s v="Banco BPM_Bank_EN_2022"/>
    <x v="8"/>
    <n v="2020"/>
    <s v="37780.0"/>
    <s v="37780.0"/>
    <x v="0"/>
  </r>
  <r>
    <n v="6"/>
    <s v="Scope 1 / Direct total GHGs emissions"/>
    <s v="Banco Sabadell_Bank_EN_2022"/>
    <x v="9"/>
    <n v="2022"/>
    <s v="1669.0"/>
    <s v="3981.0"/>
    <x v="1"/>
  </r>
  <r>
    <n v="6"/>
    <s v="Scope 1 / Direct total GHGs emissions"/>
    <s v="Banco Sabadell_Bank_EN_2022"/>
    <x v="9"/>
    <n v="2021"/>
    <s v="2173.0"/>
    <s v="4975.0"/>
    <x v="1"/>
  </r>
  <r>
    <n v="6"/>
    <s v="Scope 1 / Direct total GHGs emissions"/>
    <s v="Banco Sabadell_Bank_EN_2022"/>
    <x v="9"/>
    <n v="2020"/>
    <s v="2044.0"/>
    <s v="4747.0"/>
    <x v="1"/>
  </r>
  <r>
    <n v="6"/>
    <s v="Scope 1 / Direct total GHGs emissions"/>
    <s v="Banco Sabadell_Bank_EN_2022"/>
    <x v="9"/>
    <n v="2019"/>
    <s v="2150.0"/>
    <s v="5263.0"/>
    <x v="1"/>
  </r>
  <r>
    <n v="7"/>
    <s v="Scope 2 Energy indirect total GHGs emissions"/>
    <s v="Banco Sabadell_Bank_EN_2022"/>
    <x v="9"/>
    <n v="2022"/>
    <s v="7.0"/>
    <s v="None"/>
    <x v="1"/>
  </r>
  <r>
    <n v="7"/>
    <s v="Scope 2 Energy indirect total GHGs emissions"/>
    <s v="Banco Sabadell_Bank_EN_2022"/>
    <x v="9"/>
    <n v="2021"/>
    <s v="10.0"/>
    <s v="None"/>
    <x v="1"/>
  </r>
  <r>
    <n v="7"/>
    <s v="Scope 2 Energy indirect total GHGs emissions"/>
    <s v="Banco Sabadell_Bank_EN_2022"/>
    <x v="9"/>
    <n v="2020"/>
    <s v="26.0"/>
    <s v="None"/>
    <x v="1"/>
  </r>
  <r>
    <n v="7"/>
    <s v="Scope 2 Energy indirect total GHGs emissions"/>
    <s v="Banco Sabadell_Bank_EN_2022"/>
    <x v="9"/>
    <n v="2019"/>
    <s v="18.0"/>
    <s v="None"/>
    <x v="1"/>
  </r>
  <r>
    <n v="8"/>
    <s v="Scope 3 Upstream Energy indirect total GHGs emissions"/>
    <s v="Banco Sabadell_Bank_EN_2022"/>
    <x v="9"/>
    <n v="2022"/>
    <s v="2103.0"/>
    <s v="2994.0"/>
    <x v="1"/>
  </r>
  <r>
    <n v="8"/>
    <s v="Scope 3 Upstream Energy indirect total GHGs emissions"/>
    <s v="Banco Sabadell_Bank_EN_2022"/>
    <x v="9"/>
    <n v="2021"/>
    <s v="743.0"/>
    <s v="2281.0"/>
    <x v="1"/>
  </r>
  <r>
    <n v="8"/>
    <s v="Scope 3 Upstream Energy indirect total GHGs emissions"/>
    <s v="Banco Sabadell_Bank_EN_2022"/>
    <x v="9"/>
    <n v="2020"/>
    <s v="1370.0"/>
    <s v="3311.0"/>
    <x v="1"/>
  </r>
  <r>
    <n v="8"/>
    <s v="Scope 3 Upstream Energy indirect total GHGs emissions"/>
    <s v="Banco Sabadell_Bank_EN_2022"/>
    <x v="9"/>
    <n v="2019"/>
    <s v="2750.0"/>
    <s v="8357.0"/>
    <x v="1"/>
  </r>
  <r>
    <n v="9"/>
    <s v="Scope 2 Market Energy indirect total GHGs emissions"/>
    <s v="Banco Sabadell_Bank_EN_2022"/>
    <x v="9"/>
    <n v="2022"/>
    <s v="8103.0"/>
    <s v="7.0"/>
    <x v="1"/>
  </r>
  <r>
    <n v="9"/>
    <s v="Scope 2 Market Energy indirect total GHGs emissions"/>
    <s v="Banco Sabadell_Bank_EN_2022"/>
    <x v="9"/>
    <n v="2021"/>
    <s v="7266.0"/>
    <s v="10.0"/>
    <x v="1"/>
  </r>
  <r>
    <n v="9"/>
    <s v="Scope 2 Market Energy indirect total GHGs emissions"/>
    <s v="Banco Sabadell_Bank_EN_2022"/>
    <x v="9"/>
    <n v="2020"/>
    <s v="8084.0"/>
    <s v="26.0"/>
    <x v="1"/>
  </r>
  <r>
    <n v="9"/>
    <s v="Scope 2 Market Energy indirect total GHGs emissions"/>
    <s v="Banco Sabadell_Bank_EN_2022"/>
    <x v="9"/>
    <n v="2019"/>
    <s v="17591.0"/>
    <s v="3971.0"/>
    <x v="1"/>
  </r>
  <r>
    <n v="10"/>
    <s v="Scope 2 Location Energy indirect total GHGs emissions"/>
    <s v="Banco Sabadell_Bank_EN_2022"/>
    <x v="9"/>
    <n v="2022"/>
    <s v="22715.0"/>
    <s v="14619.0"/>
    <x v="1"/>
  </r>
  <r>
    <n v="10"/>
    <s v="Scope 2 Location Energy indirect total GHGs emissions"/>
    <s v="Banco Sabadell_Bank_EN_2022"/>
    <x v="9"/>
    <n v="2021"/>
    <s v="24552.0"/>
    <s v="17297.0"/>
    <x v="1"/>
  </r>
  <r>
    <n v="10"/>
    <s v="Scope 2 Location Energy indirect total GHGs emissions"/>
    <s v="Banco Sabadell_Bank_EN_2022"/>
    <x v="9"/>
    <n v="2020"/>
    <s v="25414.0"/>
    <s v="17356.0"/>
    <x v="1"/>
  </r>
  <r>
    <n v="10"/>
    <s v="Scope 2 Location Energy indirect total GHGs emissions"/>
    <s v="Banco Sabadell_Bank_EN_2022"/>
    <x v="9"/>
    <n v="2019"/>
    <s v="34584.0"/>
    <s v="20964.0"/>
    <x v="1"/>
  </r>
  <r>
    <n v="6"/>
    <s v="Scope 1 / Direct total GHGs emissions"/>
    <s v="Banco Santander_Bank_EN_2022"/>
    <x v="10"/>
    <n v="2019"/>
    <s v="0.21"/>
    <s v="None"/>
    <x v="1"/>
  </r>
  <r>
    <n v="7"/>
    <s v="Scope 2 Energy indirect total GHGs emissions"/>
    <s v="Banco Santander_Bank_EN_2022"/>
    <x v="10"/>
    <n v="2019"/>
    <s v="3.1"/>
    <s v="None"/>
    <x v="1"/>
  </r>
  <r>
    <n v="7"/>
    <s v="Scope 2 Energy indirect total GHGs emissions"/>
    <s v="Banco Santander_Bank_EN_2022"/>
    <x v="10"/>
    <n v="2022"/>
    <s v="81535.0"/>
    <s v="None"/>
    <x v="1"/>
  </r>
  <r>
    <n v="7"/>
    <s v="Scope 2 Energy indirect total GHGs emissions"/>
    <s v="Banco Santander_Bank_EN_2022"/>
    <x v="10"/>
    <n v="2021"/>
    <s v="35420.0"/>
    <s v="None"/>
    <x v="1"/>
  </r>
  <r>
    <n v="9"/>
    <s v="Scope 2 Market Energy indirect total GHGs emissions"/>
    <s v="Banco Santander_Bank_EN_2022"/>
    <x v="10"/>
    <n v="2020"/>
    <s v="44011.0"/>
    <s v="None"/>
    <x v="1"/>
  </r>
  <r>
    <n v="9"/>
    <s v="Scope 2 Market Energy indirect total GHGs emissions"/>
    <s v="Banco Santander_Bank_EN_2022"/>
    <x v="10"/>
    <n v="2022"/>
    <s v="30917.0"/>
    <s v="30917.0"/>
    <x v="0"/>
  </r>
  <r>
    <n v="9"/>
    <s v="Scope 2 Market Energy indirect total GHGs emissions"/>
    <s v="Banco Santander_Bank_EN_2022"/>
    <x v="10"/>
    <n v="2021"/>
    <s v="52904.0"/>
    <s v="52904.0"/>
    <x v="0"/>
  </r>
  <r>
    <n v="10"/>
    <s v="Scope 2 Location Energy indirect total GHGs emissions"/>
    <s v="Banco Santander_Bank_EN_2022"/>
    <x v="10"/>
    <n v="2022"/>
    <s v="217906.0"/>
    <s v="217906.0"/>
    <x v="0"/>
  </r>
  <r>
    <n v="10"/>
    <s v="Scope 2 Location Energy indirect total GHGs emissions"/>
    <s v="Banco Santander_Bank_EN_2022"/>
    <x v="10"/>
    <n v="2021"/>
    <s v="265095.0"/>
    <s v="265095.0"/>
    <x v="0"/>
  </r>
  <r>
    <n v="6"/>
    <s v="Scope 1 / Direct total GHGs emissions"/>
    <s v="Bank of Ireland_Bank_EN_2021"/>
    <x v="11"/>
    <n v="2021"/>
    <s v="0.021"/>
    <s v="4285.0"/>
    <x v="1"/>
  </r>
  <r>
    <n v="6"/>
    <s v="Scope 1 / Direct total GHGs emissions"/>
    <s v="Bank of Ireland_Bank_EN_2021"/>
    <x v="11"/>
    <n v="2020"/>
    <s v="0.0292"/>
    <s v="5579.0"/>
    <x v="1"/>
  </r>
  <r>
    <n v="6"/>
    <s v="Scope 1 / Direct total GHGs emissions"/>
    <s v="Bank of Ireland_Bank_EN_2021"/>
    <x v="11"/>
    <n v="2019"/>
    <s v="0.0706"/>
    <s v="4215.0"/>
    <x v="1"/>
  </r>
  <r>
    <n v="6"/>
    <s v="Scope 1 / Direct total GHGs emissions"/>
    <s v="Bank of Ireland_Bank_EN_2021"/>
    <x v="11"/>
    <n v="2018"/>
    <s v="0.0799"/>
    <s v="None"/>
    <x v="1"/>
  </r>
  <r>
    <n v="6"/>
    <s v="Scope 1 / Direct total GHGs emissions"/>
    <s v="Bank of Ireland_Bank_EN_2021"/>
    <x v="11"/>
    <n v="2017"/>
    <s v="0.0877"/>
    <s v="None"/>
    <x v="1"/>
  </r>
  <r>
    <n v="7"/>
    <s v="Scope 2 Energy indirect total GHGs emissions"/>
    <s v="Bank of Ireland_Bank_EN_2021"/>
    <x v="11"/>
    <n v="2021"/>
    <s v="2021.0"/>
    <s v="None"/>
    <x v="1"/>
  </r>
  <r>
    <n v="7"/>
    <s v="Scope 2 Energy indirect total GHGs emissions"/>
    <s v="Bank of Ireland_Bank_EN_2021"/>
    <x v="11"/>
    <n v="2019"/>
    <s v="2020.0"/>
    <s v="None"/>
    <x v="1"/>
  </r>
  <r>
    <n v="7"/>
    <s v="Scope 2 Energy indirect total GHGs emissions"/>
    <s v="Bank of Ireland_Bank_EN_2021"/>
    <x v="11"/>
    <n v="2017"/>
    <s v="2019.0"/>
    <s v="None"/>
    <x v="1"/>
  </r>
  <r>
    <n v="7"/>
    <s v="Scope 2 Energy indirect total GHGs emissions"/>
    <s v="Bank of Ireland_Bank_EN_2021"/>
    <x v="11"/>
    <n v="2020"/>
    <s v="5579.0"/>
    <s v="None"/>
    <x v="1"/>
  </r>
  <r>
    <n v="8"/>
    <s v="Scope 3 Upstream Energy indirect total GHGs emissions"/>
    <s v="Bank of Ireland_Bank_EN_2021"/>
    <x v="11"/>
    <n v="2021"/>
    <s v="557.0"/>
    <s v="557.0"/>
    <x v="0"/>
  </r>
  <r>
    <n v="8"/>
    <s v="Scope 3 Upstream Energy indirect total GHGs emissions"/>
    <s v="Bank of Ireland_Bank_EN_2021"/>
    <x v="11"/>
    <n v="2020"/>
    <s v="2203.0"/>
    <s v="2203.0"/>
    <x v="0"/>
  </r>
  <r>
    <n v="8"/>
    <s v="Scope 3 Upstream Energy indirect total GHGs emissions"/>
    <s v="Bank of Ireland_Bank_EN_2021"/>
    <x v="11"/>
    <n v="2019"/>
    <s v="5056.0"/>
    <s v="5056.0"/>
    <x v="0"/>
  </r>
  <r>
    <n v="9"/>
    <s v="Scope 2 Market Energy indirect total GHGs emissions"/>
    <s v="Bank of Ireland_Bank_EN_2021"/>
    <x v="11"/>
    <n v="2021"/>
    <s v="22.0"/>
    <s v="22.0"/>
    <x v="0"/>
  </r>
  <r>
    <n v="9"/>
    <s v="Scope 2 Market Energy indirect total GHGs emissions"/>
    <s v="Bank of Ireland_Bank_EN_2021"/>
    <x v="11"/>
    <n v="2020"/>
    <s v="659.0"/>
    <s v="659.0"/>
    <x v="0"/>
  </r>
  <r>
    <n v="10"/>
    <s v="Scope 2 Location Energy indirect total GHGs emissions"/>
    <s v="Bank of Ireland_Bank_EN_2021"/>
    <x v="11"/>
    <n v="2021"/>
    <s v="7772.0"/>
    <s v="7772.0"/>
    <x v="0"/>
  </r>
  <r>
    <n v="10"/>
    <s v="Scope 2 Location Energy indirect total GHGs emissions"/>
    <s v="Bank of Ireland_Bank_EN_2021"/>
    <x v="11"/>
    <n v="2020"/>
    <s v="10000.0"/>
    <s v="10000.0"/>
    <x v="0"/>
  </r>
  <r>
    <n v="6"/>
    <s v="Scope 1 / Direct total GHGs emissions"/>
    <s v="Bank of Ireland_Bank_EN_2022"/>
    <x v="11"/>
    <n v="2022"/>
    <s v="3682.0"/>
    <s v="3682.0"/>
    <x v="0"/>
  </r>
  <r>
    <n v="7"/>
    <s v="Scope 2 Energy indirect total GHGs emissions"/>
    <s v="Bank of Ireland_Bank_EN_2022"/>
    <x v="11"/>
    <n v="2022"/>
    <s v="41.0"/>
    <s v="None"/>
    <x v="1"/>
  </r>
  <r>
    <n v="7"/>
    <s v="Scope 2 Energy indirect total GHGs emissions"/>
    <s v="Bank of Ireland_Bank_EN_2022"/>
    <x v="11"/>
    <n v="2021"/>
    <s v="31.0"/>
    <s v="None"/>
    <x v="1"/>
  </r>
  <r>
    <n v="7"/>
    <s v="Scope 2 Energy indirect total GHGs emissions"/>
    <s v="Bank of Ireland_Bank_EN_2022"/>
    <x v="11"/>
    <n v="2020"/>
    <s v="93.0"/>
    <s v="None"/>
    <x v="1"/>
  </r>
  <r>
    <n v="7"/>
    <s v="Scope 2 Energy indirect total GHGs emissions"/>
    <s v="Bank of Ireland_Bank_EN_2022"/>
    <x v="11"/>
    <n v="2019"/>
    <s v="5056.0"/>
    <s v="None"/>
    <x v="1"/>
  </r>
  <r>
    <n v="8"/>
    <s v="Scope 3 Upstream Energy indirect total GHGs emissions"/>
    <s v="Bank of Ireland_Bank_EN_2022"/>
    <x v="11"/>
    <n v="2019"/>
    <s v="5056.0"/>
    <s v="5056.0"/>
    <x v="0"/>
  </r>
  <r>
    <n v="7"/>
    <s v="Scope 2 Energy indirect total GHGs emissions"/>
    <s v="Barclays_Bank_EN_2018"/>
    <x v="12"/>
    <n v="2015"/>
    <s v="1039164.0"/>
    <s v="None"/>
    <x v="1"/>
  </r>
  <r>
    <n v="6"/>
    <s v="Scope 1 / Direct total GHGs emissions"/>
    <s v="Barclays_Bank_EN_2019"/>
    <x v="12"/>
    <n v="2018"/>
    <s v="2017.0"/>
    <s v="None"/>
    <x v="1"/>
  </r>
  <r>
    <n v="7"/>
    <s v="Scope 2 Energy indirect total GHGs emissions"/>
    <s v="Barclays_Bank_EN_2019"/>
    <x v="12"/>
    <n v="2019"/>
    <s v="25868.0"/>
    <s v="None"/>
    <x v="1"/>
  </r>
  <r>
    <n v="7"/>
    <s v="Scope 2 Energy indirect total GHGs emissions"/>
    <s v="Barclays_Bank_EN_2019"/>
    <x v="12"/>
    <n v="2018"/>
    <s v="24779.0"/>
    <s v="None"/>
    <x v="1"/>
  </r>
  <r>
    <n v="8"/>
    <s v="Scope 3 Upstream Energy indirect total GHGs emissions"/>
    <s v="Barclays_Bank_EN_2019"/>
    <x v="12"/>
    <n v="2018"/>
    <s v="2.51"/>
    <s v="None"/>
    <x v="1"/>
  </r>
  <r>
    <n v="9"/>
    <s v="Scope 2 Market Energy indirect total GHGs emissions"/>
    <s v="Barclays_Bank_EN_2019"/>
    <x v="12"/>
    <n v="2017"/>
    <s v="0.18"/>
    <s v="None"/>
    <x v="1"/>
  </r>
  <r>
    <n v="9"/>
    <s v="Scope 2 Market Energy indirect total GHGs emissions"/>
    <s v="Barclays_Bank_EN_2019"/>
    <x v="12"/>
    <n v="2019"/>
    <s v="2018.0"/>
    <s v="None"/>
    <x v="1"/>
  </r>
  <r>
    <n v="10"/>
    <s v="Scope 2 Location Energy indirect total GHGs emissions"/>
    <s v="Barclays_Bank_EN_2019"/>
    <x v="12"/>
    <n v="2019"/>
    <s v="2017.0"/>
    <s v="None"/>
    <x v="1"/>
  </r>
  <r>
    <n v="10"/>
    <s v="Scope 2 Location Energy indirect total GHGs emissions"/>
    <s v="Barclays_Bank_EN_2019"/>
    <x v="12"/>
    <n v="2018"/>
    <s v="2018.0"/>
    <s v="None"/>
    <x v="1"/>
  </r>
  <r>
    <n v="7"/>
    <s v="Scope 2 Energy indirect total GHGs emissions"/>
    <s v="Barclays_Bank_EN_2020"/>
    <x v="12"/>
    <n v="2020"/>
    <s v="2020.0"/>
    <s v="None"/>
    <x v="1"/>
  </r>
  <r>
    <n v="7"/>
    <s v="Scope 2 Energy indirect total GHGs emissions"/>
    <s v="Barclays_Bank_EN_2020"/>
    <x v="12"/>
    <n v="2035"/>
    <s v="2.0"/>
    <s v="None"/>
    <x v="1"/>
  </r>
  <r>
    <n v="9"/>
    <s v="Scope 2 Market Energy indirect total GHGs emissions"/>
    <s v="Barclays_Bank_EN_2020"/>
    <x v="12"/>
    <n v="2020"/>
    <s v="21.0"/>
    <s v="None"/>
    <x v="1"/>
  </r>
  <r>
    <n v="6"/>
    <s v="Scope 1 / Direct total GHGs emissions"/>
    <s v="Barclays_Bank_EN_2021"/>
    <x v="12"/>
    <n v="2021"/>
    <s v="4548.0"/>
    <s v="None"/>
    <x v="1"/>
  </r>
  <r>
    <n v="7"/>
    <s v="Scope 2 Energy indirect total GHGs emissions"/>
    <s v="Barclays_Bank_EN_2021"/>
    <x v="12"/>
    <n v="2021"/>
    <s v="20202021.0"/>
    <s v="None"/>
    <x v="1"/>
  </r>
  <r>
    <n v="7"/>
    <s v="Scope 2 Energy indirect total GHGs emissions"/>
    <s v="Barclays_Bank_EN_2021"/>
    <x v="12"/>
    <n v="2020"/>
    <s v="2030.0"/>
    <s v="None"/>
    <x v="1"/>
  </r>
  <r>
    <n v="9"/>
    <s v="Scope 2 Market Energy indirect total GHGs emissions"/>
    <s v="Branicks_Asset Manager_EN_2018"/>
    <x v="13"/>
    <n v="2018"/>
    <s v="5646.0"/>
    <s v="None"/>
    <x v="1"/>
  </r>
  <r>
    <n v="9"/>
    <s v="Scope 2 Market Energy indirect total GHGs emissions"/>
    <s v="Branicks_Asset Manager_EN_2018"/>
    <x v="13"/>
    <n v="2017"/>
    <s v="4399.0"/>
    <s v="None"/>
    <x v="1"/>
  </r>
  <r>
    <n v="9"/>
    <s v="Scope 2 Market Energy indirect total GHGs emissions"/>
    <s v="Branicks_Asset Manager_EN_2019"/>
    <x v="13"/>
    <n v="2019"/>
    <s v="7629.0"/>
    <s v="None"/>
    <x v="1"/>
  </r>
  <r>
    <n v="9"/>
    <s v="Scope 2 Market Energy indirect total GHGs emissions"/>
    <s v="Branicks_Asset Manager_EN_2019"/>
    <x v="13"/>
    <n v="2018"/>
    <s v="5646.0"/>
    <s v="None"/>
    <x v="1"/>
  </r>
  <r>
    <n v="9"/>
    <s v="Scope 2 Market Energy indirect total GHGs emissions"/>
    <s v="Brockhaus Capital Management AG_Asset Manager_EN_2022"/>
    <x v="14"/>
    <n v="2022"/>
    <s v="13540.0"/>
    <s v="None"/>
    <x v="1"/>
  </r>
  <r>
    <n v="6"/>
    <s v="Scope 1 / Direct total GHGs emissions"/>
    <s v="Commerzbank_Bank_EN_2021"/>
    <x v="15"/>
    <n v="2019"/>
    <s v="37001.0"/>
    <s v="37001.0"/>
    <x v="0"/>
  </r>
  <r>
    <n v="6"/>
    <s v="Scope 1 / Direct total GHGs emissions"/>
    <s v="Commerzbank_Bank_EN_2021"/>
    <x v="15"/>
    <n v="2020"/>
    <s v="28314.0"/>
    <s v="28314.0"/>
    <x v="0"/>
  </r>
  <r>
    <n v="7"/>
    <s v="Scope 2 Energy indirect total GHGs emissions"/>
    <s v="Commerzbank_Bank_EN_2021"/>
    <x v="15"/>
    <n v="2019"/>
    <s v="98282.0"/>
    <s v="None"/>
    <x v="1"/>
  </r>
  <r>
    <n v="7"/>
    <s v="Scope 2 Energy indirect total GHGs emissions"/>
    <s v="Commerzbank_Bank_EN_2021"/>
    <x v="15"/>
    <n v="2020"/>
    <s v="77903.0"/>
    <s v="None"/>
    <x v="1"/>
  </r>
  <r>
    <n v="6"/>
    <s v="Scope 1 / Direct total GHGs emissions"/>
    <s v="Commerzbank_Bank_EN_2022"/>
    <x v="15"/>
    <n v="2022"/>
    <s v="21613.0"/>
    <s v="21613.0"/>
    <x v="0"/>
  </r>
  <r>
    <n v="7"/>
    <s v="Scope 2 Energy indirect total GHGs emissions"/>
    <s v="Commerzbank_Bank_EN_2022"/>
    <x v="15"/>
    <n v="2022"/>
    <s v="84.0"/>
    <s v="None"/>
    <x v="1"/>
  </r>
  <r>
    <n v="8"/>
    <s v="Scope 3 Upstream Energy indirect total GHGs emissions"/>
    <s v="Commerzbank_Bank_EN_2022"/>
    <x v="15"/>
    <n v="2022"/>
    <s v="43932.0"/>
    <s v="43932.0"/>
    <x v="0"/>
  </r>
  <r>
    <n v="9"/>
    <s v="Scope 2 Market Energy indirect total GHGs emissions"/>
    <s v="Commerzbank_Bank_EN_2022"/>
    <x v="15"/>
    <n v="2022"/>
    <s v="12857.0"/>
    <s v="12857.0"/>
    <x v="0"/>
  </r>
  <r>
    <n v="10"/>
    <s v="Scope 2 Location Energy indirect total GHGs emissions"/>
    <s v="Commerzbank_Bank_EN_2022"/>
    <x v="15"/>
    <n v="2022"/>
    <s v="61916.0"/>
    <s v="61916.0"/>
    <x v="0"/>
  </r>
  <r>
    <n v="6"/>
    <s v="Scope 1 / Direct total GHGs emissions"/>
    <s v="Danske Bank_Bank_EN_2022"/>
    <x v="16"/>
    <n v="2022"/>
    <s v="790.0"/>
    <s v="468.0"/>
    <x v="1"/>
  </r>
  <r>
    <n v="7"/>
    <s v="Scope 2 Energy indirect total GHGs emissions"/>
    <s v="Danske Bank_Bank_EN_2022"/>
    <x v="16"/>
    <n v="2022"/>
    <s v="1871.0"/>
    <s v="None"/>
    <x v="1"/>
  </r>
  <r>
    <n v="8"/>
    <s v="Scope 3 Upstream Energy indirect total GHGs emissions"/>
    <s v="Danske Bank_Bank_EN_2022"/>
    <x v="16"/>
    <n v="2022"/>
    <s v="4641.0"/>
    <s v="4641.0"/>
    <x v="0"/>
  </r>
  <r>
    <n v="10"/>
    <s v="Scope 2 Location Energy indirect total GHGs emissions"/>
    <s v="Danske Bank_Bank_EN_2022"/>
    <x v="16"/>
    <n v="2022"/>
    <s v="7711.0"/>
    <s v="7711.0"/>
    <x v="0"/>
  </r>
  <r>
    <n v="6"/>
    <s v="Scope 1 / Direct total GHGs emissions"/>
    <s v="DekaBank Deutsche Girozentrale_Asset Manager_EN_2018"/>
    <x v="17"/>
    <n v="2018"/>
    <s v="5357316.0"/>
    <s v="1770629.0"/>
    <x v="1"/>
  </r>
  <r>
    <n v="7"/>
    <s v="Scope 2 Energy indirect total GHGs emissions"/>
    <s v="DekaBank Deutsche Girozentrale_Asset Manager_EN_2018"/>
    <x v="17"/>
    <n v="2017"/>
    <s v="4844680.0"/>
    <s v="4844680.0"/>
    <x v="0"/>
  </r>
  <r>
    <n v="7"/>
    <s v="Scope 2 Energy indirect total GHGs emissions"/>
    <s v="DekaBank Deutsche Girozentrale_Asset Manager_EN_2018"/>
    <x v="17"/>
    <n v="2018"/>
    <s v="5357316.0"/>
    <s v="5357316.0"/>
    <x v="0"/>
  </r>
  <r>
    <n v="7"/>
    <s v="Scope 2 Energy indirect total GHGs emissions"/>
    <s v="DekaBank Deutsche Girozentrale_Asset Manager_EN_2019"/>
    <x v="17"/>
    <n v="2018"/>
    <s v="5032804.0"/>
    <s v="5032804.0"/>
    <x v="0"/>
  </r>
  <r>
    <n v="7"/>
    <s v="Scope 2 Energy indirect total GHGs emissions"/>
    <s v="DekaBank Deutsche Girozentrale_Asset Manager_EN_2019"/>
    <x v="17"/>
    <n v="2019"/>
    <s v="4412596.0"/>
    <s v="4412596.0"/>
    <x v="0"/>
  </r>
  <r>
    <n v="7"/>
    <s v="Scope 2 Energy indirect total GHGs emissions"/>
    <s v="DekaBank Deutsche Girozentrale_Asset Manager_EN_2020"/>
    <x v="17"/>
    <n v="2019"/>
    <s v="4412596.0"/>
    <s v="4412596.0"/>
    <x v="0"/>
  </r>
  <r>
    <n v="7"/>
    <s v="Scope 2 Energy indirect total GHGs emissions"/>
    <s v="DekaBank Deutsche Girozentrale_Asset Manager_EN_2020"/>
    <x v="17"/>
    <n v="2020"/>
    <s v="3325254.0"/>
    <s v="3325254.0"/>
    <x v="0"/>
  </r>
  <r>
    <n v="7"/>
    <s v="Scope 2 Energy indirect total GHGs emissions"/>
    <s v="DekaBank Deutsche Girozentrale_Asset Manager_EN_2021"/>
    <x v="17"/>
    <n v="2021"/>
    <s v="3113053.0"/>
    <s v="3113053.0"/>
    <x v="0"/>
  </r>
  <r>
    <n v="6"/>
    <s v="Scope 1 / Direct total GHGs emissions"/>
    <s v="DekaBank Deutsche Girozentrale_Asset Manager_EN_2022"/>
    <x v="17"/>
    <n v="2021"/>
    <s v="3.0"/>
    <s v="1077192.0"/>
    <x v="1"/>
  </r>
  <r>
    <n v="6"/>
    <s v="Scope 1 / Direct total GHGs emissions"/>
    <s v="DekaBank Deutsche Girozentrale_Asset Manager_EN_2022"/>
    <x v="17"/>
    <n v="2022"/>
    <s v="3.11"/>
    <s v="1289200.0"/>
    <x v="1"/>
  </r>
  <r>
    <n v="7"/>
    <s v="Scope 2 Energy indirect total GHGs emissions"/>
    <s v="DekaBank Deutsche Girozentrale_Asset Manager_EN_2022"/>
    <x v="17"/>
    <n v="2021"/>
    <s v="3113.0"/>
    <s v="3113053.0"/>
    <x v="1"/>
  </r>
  <r>
    <n v="7"/>
    <s v="Scope 2 Energy indirect total GHGs emissions"/>
    <s v="DekaBank Deutsche Girozentrale_Asset Manager_EN_2022"/>
    <x v="17"/>
    <n v="2022"/>
    <s v="2052.0"/>
    <s v="2052460.0"/>
    <x v="1"/>
  </r>
  <r>
    <n v="6"/>
    <s v="Scope 1 / Direct total GHGs emissions"/>
    <s v="Deutsche Bank_Bank_EN_2018"/>
    <x v="18"/>
    <n v="2018"/>
    <s v="1.3"/>
    <s v="51083.0"/>
    <x v="1"/>
  </r>
  <r>
    <n v="6"/>
    <s v="Scope 1 / Direct total GHGs emissions"/>
    <s v="Deutsche Bank_Bank_EN_2018"/>
    <x v="18"/>
    <n v="2017"/>
    <s v="51734.0"/>
    <s v="51734.0"/>
    <x v="0"/>
  </r>
  <r>
    <n v="6"/>
    <s v="Scope 1 / Direct total GHGs emissions"/>
    <s v="Deutsche Bank_Bank_EN_2018"/>
    <x v="18"/>
    <n v="2016"/>
    <s v="59008.0"/>
    <s v="59008.0"/>
    <x v="0"/>
  </r>
  <r>
    <n v="7"/>
    <s v="Scope 2 Energy indirect total GHGs emissions"/>
    <s v="Deutsche Bank_Bank_EN_2018"/>
    <x v="18"/>
    <n v="2018"/>
    <s v="1.8"/>
    <s v="105516.0"/>
    <x v="1"/>
  </r>
  <r>
    <n v="7"/>
    <s v="Scope 2 Energy indirect total GHGs emissions"/>
    <s v="Deutsche Bank_Bank_EN_2018"/>
    <x v="18"/>
    <n v="2017"/>
    <s v="107455.0"/>
    <s v="107455.0"/>
    <x v="0"/>
  </r>
  <r>
    <n v="7"/>
    <s v="Scope 2 Energy indirect total GHGs emissions"/>
    <s v="Deutsche Bank_Bank_EN_2018"/>
    <x v="18"/>
    <n v="2016"/>
    <s v="117737.0"/>
    <s v="117737.0"/>
    <x v="0"/>
  </r>
  <r>
    <n v="8"/>
    <s v="Scope 3 Upstream Energy indirect total GHGs emissions"/>
    <s v="Deutsche Bank_Bank_EN_2018"/>
    <x v="18"/>
    <n v="2018"/>
    <s v="4.3"/>
    <s v="57646.0"/>
    <x v="1"/>
  </r>
  <r>
    <n v="8"/>
    <s v="Scope 3 Upstream Energy indirect total GHGs emissions"/>
    <s v="Deutsche Bank_Bank_EN_2018"/>
    <x v="18"/>
    <n v="2017"/>
    <s v="60235.0"/>
    <s v="60235.0"/>
    <x v="0"/>
  </r>
  <r>
    <n v="8"/>
    <s v="Scope 3 Upstream Energy indirect total GHGs emissions"/>
    <s v="Deutsche Bank_Bank_EN_2018"/>
    <x v="18"/>
    <n v="2016"/>
    <s v="61268.0"/>
    <s v="61268.0"/>
    <x v="0"/>
  </r>
  <r>
    <n v="9"/>
    <s v="Scope 2 Market Energy indirect total GHGs emissions"/>
    <s v="Deutsche Bank_Bank_EN_2018"/>
    <x v="18"/>
    <n v="2018"/>
    <s v="0.4"/>
    <s v="None"/>
    <x v="1"/>
  </r>
  <r>
    <n v="9"/>
    <s v="Scope 2 Market Energy indirect total GHGs emissions"/>
    <s v="Deutsche Bank_Bank_EN_2018"/>
    <x v="18"/>
    <n v="2017"/>
    <s v="67628.0"/>
    <s v="None"/>
    <x v="1"/>
  </r>
  <r>
    <n v="9"/>
    <s v="Scope 2 Market Energy indirect total GHGs emissions"/>
    <s v="Deutsche Bank_Bank_EN_2018"/>
    <x v="18"/>
    <n v="2016"/>
    <s v="73893.0"/>
    <s v="None"/>
    <x v="1"/>
  </r>
  <r>
    <n v="6"/>
    <s v="Scope 1 / Direct total GHGs emissions"/>
    <s v="Deutsche Bank_Bank_EN_2019"/>
    <x v="18"/>
    <n v="2019"/>
    <s v="3.4"/>
    <s v="49712.0"/>
    <x v="1"/>
  </r>
  <r>
    <n v="9"/>
    <s v="Scope 2 Market Energy indirect total GHGs emissions"/>
    <s v="Deutsche Bank_Bank_EN_2019"/>
    <x v="18"/>
    <n v="2019"/>
    <s v="57.9"/>
    <s v="None"/>
    <x v="1"/>
  </r>
  <r>
    <n v="9"/>
    <s v="Scope 2 Market Energy indirect total GHGs emissions"/>
    <s v="Deutsche Bank_Bank_EN_2019"/>
    <x v="18"/>
    <n v="2018"/>
    <s v="53.7"/>
    <s v="None"/>
    <x v="1"/>
  </r>
  <r>
    <n v="9"/>
    <s v="Scope 2 Market Energy indirect total GHGs emissions"/>
    <s v="Deutsche Bank_Bank_EN_2019"/>
    <x v="18"/>
    <n v="2017"/>
    <s v="64.2"/>
    <s v="None"/>
    <x v="1"/>
  </r>
  <r>
    <n v="6"/>
    <s v="Scope 1 / Direct total GHGs emissions"/>
    <s v="Deutsche Bank_Bank_EN_2020"/>
    <x v="18"/>
    <n v="2020"/>
    <s v="16.8"/>
    <s v="41458.0"/>
    <x v="1"/>
  </r>
  <r>
    <n v="6"/>
    <s v="Scope 1 / Direct total GHGs emissions"/>
    <s v="Deutsche Bank_Bank_EN_2020"/>
    <x v="18"/>
    <n v="2019"/>
    <s v="49846.0"/>
    <s v="49846.0"/>
    <x v="0"/>
  </r>
  <r>
    <n v="6"/>
    <s v="Scope 1 / Direct total GHGs emissions"/>
    <s v="Deutsche Bank_Bank_EN_2020"/>
    <x v="18"/>
    <n v="2018"/>
    <s v="50639.0"/>
    <s v="50639.0"/>
    <x v="0"/>
  </r>
  <r>
    <n v="7"/>
    <s v="Scope 2 Energy indirect total GHGs emissions"/>
    <s v="Deutsche Bank_Bank_EN_2020"/>
    <x v="18"/>
    <n v="2020"/>
    <s v="14.9"/>
    <s v="76846.0"/>
    <x v="1"/>
  </r>
  <r>
    <n v="7"/>
    <s v="Scope 2 Energy indirect total GHGs emissions"/>
    <s v="Deutsche Bank_Bank_EN_2020"/>
    <x v="18"/>
    <n v="2019"/>
    <s v="90338.0"/>
    <s v="90338.0"/>
    <x v="0"/>
  </r>
  <r>
    <n v="7"/>
    <s v="Scope 2 Energy indirect total GHGs emissions"/>
    <s v="Deutsche Bank_Bank_EN_2020"/>
    <x v="18"/>
    <n v="2018"/>
    <s v="101655.0"/>
    <s v="101655.0"/>
    <x v="0"/>
  </r>
  <r>
    <n v="8"/>
    <s v="Scope 3 Upstream Energy indirect total GHGs emissions"/>
    <s v="Deutsche Bank_Bank_EN_2020"/>
    <x v="18"/>
    <n v="2020"/>
    <s v="63.8"/>
    <s v="15442.0"/>
    <x v="1"/>
  </r>
  <r>
    <n v="8"/>
    <s v="Scope 3 Upstream Energy indirect total GHGs emissions"/>
    <s v="Deutsche Bank_Bank_EN_2020"/>
    <x v="18"/>
    <n v="2019"/>
    <s v="42649.0"/>
    <s v="42649.0"/>
    <x v="0"/>
  </r>
  <r>
    <n v="8"/>
    <s v="Scope 3 Upstream Energy indirect total GHGs emissions"/>
    <s v="Deutsche Bank_Bank_EN_2020"/>
    <x v="18"/>
    <n v="2018"/>
    <s v="56898.0"/>
    <s v="56898.0"/>
    <x v="0"/>
  </r>
  <r>
    <n v="9"/>
    <s v="Scope 2 Market Energy indirect total GHGs emissions"/>
    <s v="Deutsche Bank_Bank_EN_2020"/>
    <x v="18"/>
    <n v="2020"/>
    <s v="18.7"/>
    <s v="None"/>
    <x v="1"/>
  </r>
  <r>
    <n v="9"/>
    <s v="Scope 2 Market Energy indirect total GHGs emissions"/>
    <s v="Deutsche Bank_Bank_EN_2020"/>
    <x v="18"/>
    <n v="2019"/>
    <s v="57059.0"/>
    <s v="None"/>
    <x v="1"/>
  </r>
  <r>
    <n v="9"/>
    <s v="Scope 2 Market Energy indirect total GHGs emissions"/>
    <s v="Deutsche Bank_Bank_EN_2020"/>
    <x v="18"/>
    <n v="2018"/>
    <s v="64621.0"/>
    <s v="None"/>
    <x v="1"/>
  </r>
  <r>
    <n v="6"/>
    <s v="Scope 1 / Direct total GHGs emissions"/>
    <s v="Deutsche Bank_Bank_EN_2021"/>
    <x v="18"/>
    <n v="2021"/>
    <s v="16.3"/>
    <s v="32991.0"/>
    <x v="1"/>
  </r>
  <r>
    <n v="6"/>
    <s v="Scope 1 / Direct total GHGs emissions"/>
    <s v="Deutsche Bank_Bank_EN_2021"/>
    <x v="18"/>
    <n v="2020"/>
    <s v="39408.0"/>
    <s v="39408.0"/>
    <x v="0"/>
  </r>
  <r>
    <n v="6"/>
    <s v="Scope 1 / Direct total GHGs emissions"/>
    <s v="Deutsche Bank_Bank_EN_2021"/>
    <x v="18"/>
    <n v="2019"/>
    <s v="50273.0"/>
    <s v="50273.0"/>
    <x v="0"/>
  </r>
  <r>
    <n v="7"/>
    <s v="Scope 2 Energy indirect total GHGs emissions"/>
    <s v="Deutsche Bank_Bank_EN_2021"/>
    <x v="18"/>
    <n v="2021"/>
    <s v="42.6"/>
    <s v="47068.0"/>
    <x v="1"/>
  </r>
  <r>
    <n v="7"/>
    <s v="Scope 2 Energy indirect total GHGs emissions"/>
    <s v="Deutsche Bank_Bank_EN_2021"/>
    <x v="18"/>
    <n v="2020"/>
    <s v="81959.0"/>
    <s v="81959.0"/>
    <x v="0"/>
  </r>
  <r>
    <n v="7"/>
    <s v="Scope 2 Energy indirect total GHGs emissions"/>
    <s v="Deutsche Bank_Bank_EN_2021"/>
    <x v="18"/>
    <n v="2019"/>
    <s v="104671.0"/>
    <s v="104671.0"/>
    <x v="0"/>
  </r>
  <r>
    <n v="8"/>
    <s v="Scope 3 Upstream Energy indirect total GHGs emissions"/>
    <s v="Deutsche Bank_Bank_EN_2021"/>
    <x v="18"/>
    <n v="2021"/>
    <s v="12.6"/>
    <s v="1992706.0"/>
    <x v="1"/>
  </r>
  <r>
    <n v="8"/>
    <s v="Scope 3 Upstream Energy indirect total GHGs emissions"/>
    <s v="Deutsche Bank_Bank_EN_2021"/>
    <x v="18"/>
    <n v="2020"/>
    <s v="39713.0"/>
    <s v="1912705.0"/>
    <x v="1"/>
  </r>
  <r>
    <n v="8"/>
    <s v="Scope 3 Upstream Energy indirect total GHGs emissions"/>
    <s v="Deutsche Bank_Bank_EN_2021"/>
    <x v="18"/>
    <n v="2019"/>
    <s v="42608.0"/>
    <s v="2127013.0"/>
    <x v="1"/>
  </r>
  <r>
    <n v="9"/>
    <s v="Scope 2 Market Energy indirect total GHGs emissions"/>
    <s v="Deutsche Bank_Bank_EN_2021"/>
    <x v="18"/>
    <n v="2021"/>
    <s v="63.6"/>
    <s v="None"/>
    <x v="1"/>
  </r>
  <r>
    <n v="9"/>
    <s v="Scope 2 Market Energy indirect total GHGs emissions"/>
    <s v="Deutsche Bank_Bank_EN_2021"/>
    <x v="18"/>
    <n v="2020"/>
    <s v="51094.0"/>
    <s v="None"/>
    <x v="1"/>
  </r>
  <r>
    <n v="9"/>
    <s v="Scope 2 Market Energy indirect total GHGs emissions"/>
    <s v="Deutsche Bank_Bank_EN_2021"/>
    <x v="18"/>
    <n v="2019"/>
    <s v="68137.0"/>
    <s v="None"/>
    <x v="1"/>
  </r>
  <r>
    <n v="6"/>
    <s v="Scope 1 / Direct total GHGs emissions"/>
    <s v="Deutsche Bank_Bank_EN_2022"/>
    <x v="18"/>
    <n v="2022"/>
    <s v="19.3"/>
    <s v="25110.0"/>
    <x v="1"/>
  </r>
  <r>
    <n v="6"/>
    <s v="Scope 1 / Direct total GHGs emissions"/>
    <s v="Deutsche Bank_Bank_EN_2022"/>
    <x v="18"/>
    <n v="2021"/>
    <s v="31122.0"/>
    <s v="31122.0"/>
    <x v="0"/>
  </r>
  <r>
    <n v="6"/>
    <s v="Scope 1 / Direct total GHGs emissions"/>
    <s v="Deutsche Bank_Bank_EN_2022"/>
    <x v="18"/>
    <n v="2020"/>
    <s v="39875.0"/>
    <s v="39875.0"/>
    <x v="0"/>
  </r>
  <r>
    <n v="7"/>
    <s v="Scope 2 Energy indirect total GHGs emissions"/>
    <s v="Deutsche Bank_Bank_EN_2022"/>
    <x v="18"/>
    <n v="2022"/>
    <s v="15.4"/>
    <s v="30751.0"/>
    <x v="1"/>
  </r>
  <r>
    <n v="7"/>
    <s v="Scope 2 Energy indirect total GHGs emissions"/>
    <s v="Deutsche Bank_Bank_EN_2022"/>
    <x v="18"/>
    <n v="2021"/>
    <s v="36331.0"/>
    <s v="36331.0"/>
    <x v="0"/>
  </r>
  <r>
    <n v="7"/>
    <s v="Scope 2 Energy indirect total GHGs emissions"/>
    <s v="Deutsche Bank_Bank_EN_2022"/>
    <x v="18"/>
    <n v="2020"/>
    <s v="78846.0"/>
    <s v="78846.0"/>
    <x v="0"/>
  </r>
  <r>
    <n v="8"/>
    <s v="Scope 3 Upstream Energy indirect total GHGs emissions"/>
    <s v="Deutsche Bank_Bank_EN_2022"/>
    <x v="18"/>
    <n v="2022"/>
    <s v="3.7"/>
    <s v="1669367.0"/>
    <x v="1"/>
  </r>
  <r>
    <n v="8"/>
    <s v="Scope 3 Upstream Energy indirect total GHGs emissions"/>
    <s v="Deutsche Bank_Bank_EN_2022"/>
    <x v="18"/>
    <n v="2021"/>
    <s v="1732938.0"/>
    <s v="1732938.0"/>
    <x v="0"/>
  </r>
  <r>
    <n v="8"/>
    <s v="Scope 3 Upstream Energy indirect total GHGs emissions"/>
    <s v="Deutsche Bank_Bank_EN_2022"/>
    <x v="18"/>
    <n v="2020"/>
    <s v="1724649.0"/>
    <s v="1724649.0"/>
    <x v="0"/>
  </r>
  <r>
    <n v="9"/>
    <s v="Scope 2 Market Energy indirect total GHGs emissions"/>
    <s v="Deutsche Bank_Bank_EN_2022"/>
    <x v="18"/>
    <n v="2022"/>
    <s v="31.5"/>
    <s v="None"/>
    <x v="1"/>
  </r>
  <r>
    <n v="9"/>
    <s v="Scope 2 Market Energy indirect total GHGs emissions"/>
    <s v="Deutsche Bank_Bank_EN_2022"/>
    <x v="18"/>
    <n v="2021"/>
    <s v="10396.0"/>
    <s v="None"/>
    <x v="1"/>
  </r>
  <r>
    <n v="9"/>
    <s v="Scope 2 Market Energy indirect total GHGs emissions"/>
    <s v="Deutsche Bank_Bank_EN_2022"/>
    <x v="18"/>
    <n v="2020"/>
    <s v="48491.0"/>
    <s v="None"/>
    <x v="1"/>
  </r>
  <r>
    <n v="6"/>
    <s v="Scope 1 / Direct total GHGs emissions"/>
    <s v="Deutsche Beteiligungs AG_Asset Manager_EN_2021"/>
    <x v="19"/>
    <n v="2021"/>
    <s v="2.5"/>
    <s v="None"/>
    <x v="1"/>
  </r>
  <r>
    <n v="6"/>
    <s v="Scope 1 / Direct total GHGs emissions"/>
    <s v="Deutsche Beteiligungs AG_Asset Manager_EN_2022"/>
    <x v="19"/>
    <n v="2022"/>
    <s v="2.9"/>
    <s v="None"/>
    <x v="1"/>
  </r>
  <r>
    <n v="9"/>
    <s v="Scope 2 Market Energy indirect total GHGs emissions"/>
    <s v="Deutsche Beteiligungs AG_Asset Manager_EN_2022"/>
    <x v="19"/>
    <n v="2022"/>
    <s v="34.0"/>
    <s v="None"/>
    <x v="1"/>
  </r>
  <r>
    <n v="9"/>
    <s v="Scope 2 Market Energy indirect total GHGs emissions"/>
    <s v="Deutsche Brse_financial services company_EN_2018"/>
    <x v="20"/>
    <n v="2018"/>
    <s v="24395.5"/>
    <s v="None"/>
    <x v="1"/>
  </r>
  <r>
    <n v="9"/>
    <s v="Scope 2 Market Energy indirect total GHGs emissions"/>
    <s v="Deutsche Brse_financial services company_EN_2018"/>
    <x v="20"/>
    <n v="2017"/>
    <s v="27111.1"/>
    <s v="None"/>
    <x v="1"/>
  </r>
  <r>
    <n v="10"/>
    <s v="Scope 2 Location Energy indirect total GHGs emissions"/>
    <s v="Deutsche Brse_financial services company_EN_2018"/>
    <x v="20"/>
    <n v="2018"/>
    <s v="303.7"/>
    <s v="None"/>
    <x v="1"/>
  </r>
  <r>
    <n v="10"/>
    <s v="Scope 2 Location Energy indirect total GHGs emissions"/>
    <s v="Deutsche Brse_financial services company_EN_2018"/>
    <x v="20"/>
    <n v="2017"/>
    <s v="391.4"/>
    <s v="None"/>
    <x v="1"/>
  </r>
  <r>
    <n v="9"/>
    <s v="Scope 2 Market Energy indirect total GHGs emissions"/>
    <s v="Deutsche Brse_financial services company_EN_2019"/>
    <x v="20"/>
    <n v="2019"/>
    <s v="100.0"/>
    <s v="None"/>
    <x v="1"/>
  </r>
  <r>
    <n v="9"/>
    <s v="Scope 2 Market Energy indirect total GHGs emissions"/>
    <s v="Deutsche Brse_financial services company_EN_2019"/>
    <x v="20"/>
    <n v="2018"/>
    <s v="99.912"/>
    <s v="None"/>
    <x v="1"/>
  </r>
  <r>
    <n v="9"/>
    <s v="Scope 2 Market Energy indirect total GHGs emissions"/>
    <s v="Deutsche Brse_financial services company_EN_2020"/>
    <x v="20"/>
    <n v="2020"/>
    <s v="6440.0"/>
    <s v="None"/>
    <x v="1"/>
  </r>
  <r>
    <n v="9"/>
    <s v="Scope 2 Market Energy indirect total GHGs emissions"/>
    <s v="Deutsche Brse_financial services company_EN_2020"/>
    <x v="20"/>
    <n v="2019"/>
    <s v="6435.8"/>
    <s v="None"/>
    <x v="1"/>
  </r>
  <r>
    <n v="9"/>
    <s v="Scope 2 Market Energy indirect total GHGs emissions"/>
    <s v="Deutsche Brse_financial services company_EN_2021"/>
    <x v="20"/>
    <n v="2021"/>
    <s v="278.0"/>
    <s v="None"/>
    <x v="1"/>
  </r>
  <r>
    <n v="8"/>
    <s v="Scope 3 Upstream Energy indirect total GHGs emissions"/>
    <s v="DNB ASA_Bank_EN_2020"/>
    <x v="21"/>
    <n v="2020"/>
    <s v="2222.0"/>
    <s v="None"/>
    <x v="1"/>
  </r>
  <r>
    <n v="6"/>
    <s v="Scope 1 / Direct total GHGs emissions"/>
    <s v="DNB ASA_Bank_EN_2022"/>
    <x v="21"/>
    <n v="2022"/>
    <s v="3.5"/>
    <s v="2324493.0"/>
    <x v="1"/>
  </r>
  <r>
    <n v="7"/>
    <s v="Scope 2 Energy indirect total GHGs emissions"/>
    <s v="DNB ASA_Bank_EN_2022"/>
    <x v="21"/>
    <n v="2021"/>
    <s v="3.5"/>
    <s v="2831180.0"/>
    <x v="1"/>
  </r>
  <r>
    <n v="8"/>
    <s v="Scope 3 Upstream Energy indirect total GHGs emissions"/>
    <s v="DNB ASA_Bank_EN_2022"/>
    <x v="21"/>
    <n v="2021"/>
    <s v="3.7"/>
    <s v="18207985.0"/>
    <x v="1"/>
  </r>
  <r>
    <n v="6"/>
    <s v="Scope 1 / Direct total GHGs emissions"/>
    <s v="DZ Bank_Bank_EN_2019"/>
    <x v="22"/>
    <n v="2019"/>
    <s v="385193.0"/>
    <s v="None"/>
    <x v="1"/>
  </r>
  <r>
    <n v="6"/>
    <s v="Scope 1 / Direct total GHGs emissions"/>
    <s v="DZ Bank_Bank_EN_2019"/>
    <x v="22"/>
    <n v="2018"/>
    <s v="235319.0"/>
    <s v="None"/>
    <x v="1"/>
  </r>
  <r>
    <n v="6"/>
    <s v="Scope 1 / Direct total GHGs emissions"/>
    <s v="DZ Bank_Bank_EN_2019"/>
    <x v="22"/>
    <n v="2017"/>
    <s v="418482.0"/>
    <s v="None"/>
    <x v="1"/>
  </r>
  <r>
    <n v="7"/>
    <s v="Scope 2 Energy indirect total GHGs emissions"/>
    <s v="DZ Bank_Bank_EN_2020"/>
    <x v="22"/>
    <n v="2018"/>
    <s v="235.319"/>
    <s v="None"/>
    <x v="1"/>
  </r>
  <r>
    <n v="7"/>
    <s v="Scope 2 Energy indirect total GHGs emissions"/>
    <s v="DZ Bank_Bank_EN_2020"/>
    <x v="22"/>
    <n v="2020"/>
    <s v="584.462"/>
    <s v="None"/>
    <x v="1"/>
  </r>
  <r>
    <n v="7"/>
    <s v="Scope 2 Energy indirect total GHGs emissions"/>
    <s v="DZ Bank_Bank_EN_2020"/>
    <x v="22"/>
    <n v="2019"/>
    <s v="385.193"/>
    <s v="None"/>
    <x v="1"/>
  </r>
  <r>
    <n v="8"/>
    <s v="Scope 3 Upstream Energy indirect total GHGs emissions"/>
    <s v="DZ Bank_Bank_EN_2020"/>
    <x v="22"/>
    <n v="2020"/>
    <s v="260.0"/>
    <s v="None"/>
    <x v="1"/>
  </r>
  <r>
    <n v="8"/>
    <s v="Scope 3 Upstream Energy indirect total GHGs emissions"/>
    <s v="DZ Bank_Bank_EN_2020"/>
    <x v="22"/>
    <n v="2019"/>
    <s v="537.7"/>
    <s v="None"/>
    <x v="1"/>
  </r>
  <r>
    <n v="8"/>
    <s v="Scope 3 Upstream Energy indirect total GHGs emissions"/>
    <s v="DZ Bank_Bank_EN_2020"/>
    <x v="22"/>
    <n v="2018"/>
    <s v="590.9"/>
    <s v="None"/>
    <x v="1"/>
  </r>
  <r>
    <n v="6"/>
    <s v="Scope 1 / Direct total GHGs emissions"/>
    <s v="DZ Bank_Bank_EN_2021"/>
    <x v="22"/>
    <n v="2021"/>
    <s v="9226.0"/>
    <s v="2236.0"/>
    <x v="1"/>
  </r>
  <r>
    <n v="6"/>
    <s v="Scope 1 / Direct total GHGs emissions"/>
    <s v="DZ Bank_Bank_EN_2021"/>
    <x v="22"/>
    <n v="2020"/>
    <s v="8993.0"/>
    <s v="2543.0"/>
    <x v="1"/>
  </r>
  <r>
    <n v="6"/>
    <s v="Scope 1 / Direct total GHGs emissions"/>
    <s v="DZ Bank_Bank_EN_2021"/>
    <x v="22"/>
    <n v="2019"/>
    <s v="14154.0"/>
    <s v="3490.0"/>
    <x v="1"/>
  </r>
  <r>
    <n v="7"/>
    <s v="Scope 2 Energy indirect total GHGs emissions"/>
    <s v="DZ Bank_Bank_EN_2021"/>
    <x v="22"/>
    <n v="2021"/>
    <s v="2935.0"/>
    <s v="2935.0"/>
    <x v="0"/>
  </r>
  <r>
    <n v="7"/>
    <s v="Scope 2 Energy indirect total GHGs emissions"/>
    <s v="DZ Bank_Bank_EN_2021"/>
    <x v="22"/>
    <n v="2020"/>
    <s v="2075.0"/>
    <s v="2075.0"/>
    <x v="0"/>
  </r>
  <r>
    <n v="7"/>
    <s v="Scope 2 Energy indirect total GHGs emissions"/>
    <s v="DZ Bank_Bank_EN_2021"/>
    <x v="22"/>
    <n v="2019"/>
    <s v="2203.0"/>
    <s v="2203.0"/>
    <x v="0"/>
  </r>
  <r>
    <n v="8"/>
    <s v="Scope 3 Upstream Energy indirect total GHGs emissions"/>
    <s v="DZ Bank_Bank_EN_2021"/>
    <x v="22"/>
    <n v="2021"/>
    <s v="4056.0"/>
    <s v="4056.0"/>
    <x v="0"/>
  </r>
  <r>
    <n v="8"/>
    <s v="Scope 3 Upstream Energy indirect total GHGs emissions"/>
    <s v="DZ Bank_Bank_EN_2021"/>
    <x v="22"/>
    <n v="2020"/>
    <s v="4376.0"/>
    <s v="4376.0"/>
    <x v="0"/>
  </r>
  <r>
    <n v="8"/>
    <s v="Scope 3 Upstream Energy indirect total GHGs emissions"/>
    <s v="DZ Bank_Bank_EN_2021"/>
    <x v="22"/>
    <n v="2019"/>
    <s v="8461.0"/>
    <s v="8461.0"/>
    <x v="0"/>
  </r>
  <r>
    <n v="6"/>
    <s v="Scope 1 / Direct total GHGs emissions"/>
    <s v="DZ Bank_Bank_EN_2022"/>
    <x v="22"/>
    <n v="2021"/>
    <s v="2236.0"/>
    <s v="2236.0"/>
    <x v="0"/>
  </r>
  <r>
    <n v="6"/>
    <s v="Scope 1 / Direct total GHGs emissions"/>
    <s v="DZ Bank_Bank_EN_2022"/>
    <x v="22"/>
    <n v="2020"/>
    <s v="2543.0"/>
    <s v="2543.0"/>
    <x v="0"/>
  </r>
  <r>
    <n v="6"/>
    <s v="Scope 1 / Direct total GHGs emissions"/>
    <s v="DZ Bank_Bank_EN_2022"/>
    <x v="22"/>
    <n v="2019"/>
    <s v="3490.0"/>
    <s v="3490.0"/>
    <x v="0"/>
  </r>
  <r>
    <n v="7"/>
    <s v="Scope 2 Energy indirect total GHGs emissions"/>
    <s v="DZ Bank_Bank_EN_2022"/>
    <x v="22"/>
    <n v="2021"/>
    <s v="2935.0"/>
    <s v="2935.0"/>
    <x v="0"/>
  </r>
  <r>
    <n v="7"/>
    <s v="Scope 2 Energy indirect total GHGs emissions"/>
    <s v="DZ Bank_Bank_EN_2022"/>
    <x v="22"/>
    <n v="2020"/>
    <s v="2075.0"/>
    <s v="2075.0"/>
    <x v="0"/>
  </r>
  <r>
    <n v="7"/>
    <s v="Scope 2 Energy indirect total GHGs emissions"/>
    <s v="DZ Bank_Bank_EN_2022"/>
    <x v="22"/>
    <n v="2019"/>
    <s v="2203.0"/>
    <s v="2203.0"/>
    <x v="0"/>
  </r>
  <r>
    <n v="8"/>
    <s v="Scope 3 Upstream Energy indirect total GHGs emissions"/>
    <s v="DZ Bank_Bank_EN_2022"/>
    <x v="22"/>
    <n v="2021"/>
    <s v="4056.0"/>
    <s v="4056.0"/>
    <x v="0"/>
  </r>
  <r>
    <n v="8"/>
    <s v="Scope 3 Upstream Energy indirect total GHGs emissions"/>
    <s v="DZ Bank_Bank_EN_2022"/>
    <x v="22"/>
    <n v="2020"/>
    <s v="4376.0"/>
    <s v="4376.0"/>
    <x v="0"/>
  </r>
  <r>
    <n v="8"/>
    <s v="Scope 3 Upstream Energy indirect total GHGs emissions"/>
    <s v="DZ Bank_Bank_EN_2022"/>
    <x v="22"/>
    <n v="2019"/>
    <s v="8461.0"/>
    <s v="8461.0"/>
    <x v="0"/>
  </r>
  <r>
    <n v="6"/>
    <s v="Scope 1 / Direct total GHGs emissions"/>
    <s v="Erste Group Bank_Bank_EN_2019"/>
    <x v="23"/>
    <n v="2019"/>
    <s v="29950.0"/>
    <s v="29950.0"/>
    <x v="0"/>
  </r>
  <r>
    <n v="6"/>
    <s v="Scope 1 / Direct total GHGs emissions"/>
    <s v="Erste Group Bank_Bank_EN_2019"/>
    <x v="23"/>
    <n v="2018"/>
    <s v="27297.0"/>
    <s v="27297.0"/>
    <x v="0"/>
  </r>
  <r>
    <n v="7"/>
    <s v="Scope 2 Energy indirect total GHGs emissions"/>
    <s v="Erste Group Bank_Bank_EN_2019"/>
    <x v="23"/>
    <n v="2019"/>
    <s v="64834.0"/>
    <s v="34884.0"/>
    <x v="1"/>
  </r>
  <r>
    <n v="7"/>
    <s v="Scope 2 Energy indirect total GHGs emissions"/>
    <s v="Erste Group Bank_Bank_EN_2019"/>
    <x v="23"/>
    <n v="2018"/>
    <s v="62410.0"/>
    <s v="35114.0"/>
    <x v="1"/>
  </r>
  <r>
    <n v="9"/>
    <s v="Scope 2 Market Energy indirect total GHGs emissions"/>
    <s v="Erste Group Bank_Bank_EN_2019"/>
    <x v="23"/>
    <n v="2015"/>
    <s v="12.4"/>
    <s v="None"/>
    <x v="1"/>
  </r>
  <r>
    <n v="9"/>
    <s v="Scope 2 Market Energy indirect total GHGs emissions"/>
    <s v="Erste Group Bank_Bank_EN_2019"/>
    <x v="23"/>
    <n v="2016"/>
    <s v="12.0"/>
    <s v="None"/>
    <x v="1"/>
  </r>
  <r>
    <n v="9"/>
    <s v="Scope 2 Market Energy indirect total GHGs emissions"/>
    <s v="Erste Group Bank_Bank_EN_2019"/>
    <x v="23"/>
    <n v="2017"/>
    <s v="15.5"/>
    <s v="None"/>
    <x v="1"/>
  </r>
  <r>
    <n v="9"/>
    <s v="Scope 2 Market Energy indirect total GHGs emissions"/>
    <s v="Erste Group Bank_Bank_EN_2019"/>
    <x v="23"/>
    <n v="2018"/>
    <s v="12.5"/>
    <s v="None"/>
    <x v="1"/>
  </r>
  <r>
    <n v="9"/>
    <s v="Scope 2 Market Energy indirect total GHGs emissions"/>
    <s v="Erste Group Bank_Bank_EN_2019"/>
    <x v="23"/>
    <n v="2019"/>
    <s v="14.4"/>
    <s v="None"/>
    <x v="1"/>
  </r>
  <r>
    <n v="10"/>
    <s v="Scope 2 Location Energy indirect total GHGs emissions"/>
    <s v="Erste Group Bank_Bank_EN_2019"/>
    <x v="23"/>
    <n v="2019"/>
    <s v="-76.6"/>
    <s v="None"/>
    <x v="1"/>
  </r>
  <r>
    <n v="10"/>
    <s v="Scope 2 Location Energy indirect total GHGs emissions"/>
    <s v="Erste Group Bank_Bank_EN_2019"/>
    <x v="23"/>
    <n v="2018"/>
    <s v="85.0"/>
    <s v="None"/>
    <x v="1"/>
  </r>
  <r>
    <n v="6"/>
    <s v="Scope 1 / Direct total GHGs emissions"/>
    <s v="Erste Group Bank_Bank_EN_2020"/>
    <x v="23"/>
    <n v="2020"/>
    <s v="1603.0"/>
    <s v="24929.0"/>
    <x v="1"/>
  </r>
  <r>
    <n v="6"/>
    <s v="Scope 1 / Direct total GHGs emissions"/>
    <s v="Erste Group Bank_Bank_EN_2020"/>
    <x v="23"/>
    <n v="2019"/>
    <s v="29950.0"/>
    <s v="29950.0"/>
    <x v="0"/>
  </r>
  <r>
    <n v="7"/>
    <s v="Scope 2 Energy indirect total GHGs emissions"/>
    <s v="Erste Group Bank_Bank_EN_2020"/>
    <x v="23"/>
    <n v="2020"/>
    <s v="36528.0"/>
    <s v="32562.0"/>
    <x v="1"/>
  </r>
  <r>
    <n v="9"/>
    <s v="Scope 2 Market Energy indirect total GHGs emissions"/>
    <s v="Erste Group Bank_Bank_EN_2020"/>
    <x v="23"/>
    <n v="2016"/>
    <s v="12.0"/>
    <s v="None"/>
    <x v="1"/>
  </r>
  <r>
    <n v="9"/>
    <s v="Scope 2 Market Energy indirect total GHGs emissions"/>
    <s v="Erste Group Bank_Bank_EN_2020"/>
    <x v="23"/>
    <n v="2017"/>
    <s v="15.5"/>
    <s v="None"/>
    <x v="1"/>
  </r>
  <r>
    <n v="9"/>
    <s v="Scope 2 Market Energy indirect total GHGs emissions"/>
    <s v="Erste Group Bank_Bank_EN_2020"/>
    <x v="23"/>
    <n v="2018"/>
    <s v="12.5"/>
    <s v="None"/>
    <x v="1"/>
  </r>
  <r>
    <n v="9"/>
    <s v="Scope 2 Market Energy indirect total GHGs emissions"/>
    <s v="Erste Group Bank_Bank_EN_2020"/>
    <x v="23"/>
    <n v="2019"/>
    <s v="14.4"/>
    <s v="None"/>
    <x v="1"/>
  </r>
  <r>
    <n v="9"/>
    <s v="Scope 2 Market Energy indirect total GHGs emissions"/>
    <s v="Erste Group Bank_Bank_EN_2020"/>
    <x v="23"/>
    <n v="2020"/>
    <s v="10.7"/>
    <s v="None"/>
    <x v="1"/>
  </r>
  <r>
    <n v="10"/>
    <s v="Scope 2 Location Energy indirect total GHGs emissions"/>
    <s v="Erste Group Bank_Bank_EN_2020"/>
    <x v="23"/>
    <n v="2020"/>
    <s v="369.0"/>
    <s v="None"/>
    <x v="1"/>
  </r>
  <r>
    <n v="6"/>
    <s v="Scope 1 / Direct total GHGs emissions"/>
    <s v="Erste Group Bank_Bank_EN_2021"/>
    <x v="23"/>
    <n v="2021"/>
    <s v="21530.0"/>
    <s v="21530.0"/>
    <x v="0"/>
  </r>
  <r>
    <n v="6"/>
    <s v="Scope 1 / Direct total GHGs emissions"/>
    <s v="Erste Group Bank_Bank_EN_2021"/>
    <x v="23"/>
    <n v="2020"/>
    <s v="1603.0"/>
    <s v="24929.0"/>
    <x v="1"/>
  </r>
  <r>
    <n v="7"/>
    <s v="Scope 2 Energy indirect total GHGs emissions"/>
    <s v="Erste Group Bank_Bank_EN_2021"/>
    <x v="23"/>
    <n v="2021"/>
    <s v="1.4"/>
    <s v="22884.0"/>
    <x v="1"/>
  </r>
  <r>
    <n v="9"/>
    <s v="Scope 2 Market Energy indirect total GHGs emissions"/>
    <s v="Erste Group Bank_Bank_EN_2021"/>
    <x v="23"/>
    <n v="2017"/>
    <s v="15.5"/>
    <s v="None"/>
    <x v="1"/>
  </r>
  <r>
    <n v="9"/>
    <s v="Scope 2 Market Energy indirect total GHGs emissions"/>
    <s v="Erste Group Bank_Bank_EN_2021"/>
    <x v="23"/>
    <n v="2018"/>
    <s v="12.5"/>
    <s v="None"/>
    <x v="1"/>
  </r>
  <r>
    <n v="9"/>
    <s v="Scope 2 Market Energy indirect total GHGs emissions"/>
    <s v="Erste Group Bank_Bank_EN_2021"/>
    <x v="23"/>
    <n v="2019"/>
    <s v="14.4"/>
    <s v="None"/>
    <x v="1"/>
  </r>
  <r>
    <n v="9"/>
    <s v="Scope 2 Market Energy indirect total GHGs emissions"/>
    <s v="Erste Group Bank_Bank_EN_2021"/>
    <x v="23"/>
    <n v="2020"/>
    <s v="10.7"/>
    <s v="None"/>
    <x v="1"/>
  </r>
  <r>
    <n v="9"/>
    <s v="Scope 2 Market Energy indirect total GHGs emissions"/>
    <s v="Erste Group Bank_Bank_EN_2021"/>
    <x v="23"/>
    <n v="2021"/>
    <s v="17.8"/>
    <s v="None"/>
    <x v="1"/>
  </r>
  <r>
    <n v="10"/>
    <s v="Scope 2 Location Energy indirect total GHGs emissions"/>
    <s v="Erste Group Bank_Bank_EN_2021"/>
    <x v="23"/>
    <n v="2021"/>
    <s v="174.0"/>
    <s v="None"/>
    <x v="1"/>
  </r>
  <r>
    <n v="6"/>
    <s v="Scope 1 / Direct total GHGs emissions"/>
    <s v="Erste Group Bank_Bank_EN_2022"/>
    <x v="23"/>
    <n v="2022"/>
    <s v="5119.0"/>
    <s v="20707.0"/>
    <x v="1"/>
  </r>
  <r>
    <n v="6"/>
    <s v="Scope 1 / Direct total GHGs emissions"/>
    <s v="Erste Group Bank_Bank_EN_2022"/>
    <x v="23"/>
    <n v="2021"/>
    <s v="21530.0"/>
    <s v="21530.0"/>
    <x v="0"/>
  </r>
  <r>
    <n v="7"/>
    <s v="Scope 2 Energy indirect total GHGs emissions"/>
    <s v="Erste Group Bank_Bank_EN_2022"/>
    <x v="23"/>
    <n v="2022"/>
    <s v="14329.0"/>
    <s v="18686.0"/>
    <x v="1"/>
  </r>
  <r>
    <n v="8"/>
    <s v="Scope 3 Upstream Energy indirect total GHGs emissions"/>
    <s v="Erste Group Bank_Bank_EN_2022"/>
    <x v="23"/>
    <n v="2022"/>
    <s v="13926.0"/>
    <s v="54578.0"/>
    <x v="1"/>
  </r>
  <r>
    <n v="9"/>
    <s v="Scope 2 Market Energy indirect total GHGs emissions"/>
    <s v="Erste Group Bank_Bank_EN_2022"/>
    <x v="23"/>
    <n v="2022"/>
    <s v="1981.0"/>
    <s v="None"/>
    <x v="1"/>
  </r>
  <r>
    <n v="9"/>
    <s v="Scope 2 Market Energy indirect total GHGs emissions"/>
    <s v="Erste Group Bank_Bank_EN_2022"/>
    <x v="23"/>
    <n v="2021"/>
    <s v="7289.0"/>
    <s v="None"/>
    <x v="1"/>
  </r>
  <r>
    <n v="10"/>
    <s v="Scope 2 Location Energy indirect total GHGs emissions"/>
    <s v="Erste Group Bank_Bank_EN_2022"/>
    <x v="23"/>
    <n v="2022"/>
    <s v="200.0"/>
    <s v="None"/>
    <x v="1"/>
  </r>
  <r>
    <n v="10"/>
    <s v="Scope 2 Location Energy indirect total GHGs emissions"/>
    <s v="EZB_Zentralbank_EN_2018"/>
    <x v="24"/>
    <n v="2018"/>
    <s v="98490.0"/>
    <s v="None"/>
    <x v="1"/>
  </r>
  <r>
    <n v="10"/>
    <s v="Scope 2 Location Energy indirect total GHGs emissions"/>
    <s v="EZB_Zentralbank_EN_2018"/>
    <x v="24"/>
    <n v="2017"/>
    <s v="93657.0"/>
    <s v="None"/>
    <x v="1"/>
  </r>
  <r>
    <n v="10"/>
    <s v="Scope 2 Location Energy indirect total GHGs emissions"/>
    <s v="EZB_Zentralbank_EN_2019"/>
    <x v="24"/>
    <n v="2019"/>
    <s v="103420.0"/>
    <s v="None"/>
    <x v="1"/>
  </r>
  <r>
    <n v="10"/>
    <s v="Scope 2 Location Energy indirect total GHGs emissions"/>
    <s v="EZB_Zentralbank_EN_2019"/>
    <x v="24"/>
    <n v="2018"/>
    <s v="98490.0"/>
    <s v="None"/>
    <x v="1"/>
  </r>
  <r>
    <n v="10"/>
    <s v="Scope 2 Location Energy indirect total GHGs emissions"/>
    <s v="EZB_Zentralbank_EN_2020"/>
    <x v="24"/>
    <n v="2020"/>
    <s v="114761.0"/>
    <s v="None"/>
    <x v="1"/>
  </r>
  <r>
    <n v="10"/>
    <s v="Scope 2 Location Energy indirect total GHGs emissions"/>
    <s v="EZB_Zentralbank_EN_2020"/>
    <x v="24"/>
    <n v="2019"/>
    <s v="103420.0"/>
    <s v="None"/>
    <x v="1"/>
  </r>
  <r>
    <n v="10"/>
    <s v="Scope 2 Location Energy indirect total GHGs emissions"/>
    <s v="EZB_Zentralbank_EN_2021"/>
    <x v="24"/>
    <n v="2021"/>
    <s v="115.0"/>
    <s v="None"/>
    <x v="1"/>
  </r>
  <r>
    <n v="10"/>
    <s v="Scope 2 Location Energy indirect total GHGs emissions"/>
    <s v="EZB_Zentralbank_EN_2022"/>
    <x v="24"/>
    <n v="2022"/>
    <s v="1224.0"/>
    <s v="None"/>
    <x v="1"/>
  </r>
  <r>
    <n v="10"/>
    <s v="Scope 2 Location Energy indirect total GHGs emissions"/>
    <s v="EZB_Zentralbank_EN_2022"/>
    <x v="24"/>
    <n v="2021"/>
    <s v="1435.0"/>
    <s v="None"/>
    <x v="1"/>
  </r>
  <r>
    <n v="9"/>
    <s v="Scope 2 Market Energy indirect total GHGs emissions"/>
    <s v="Goldman Sachs Bank Europe SE_Bank_EN_2022"/>
    <x v="25"/>
    <n v="2012"/>
    <s v="112402.0"/>
    <s v="None"/>
    <x v="1"/>
  </r>
  <r>
    <n v="9"/>
    <s v="Scope 2 Market Energy indirect total GHGs emissions"/>
    <s v="Goldman Sachs Bank Europe SE_Bank_EN_2022"/>
    <x v="25"/>
    <n v="2011"/>
    <s v="162256.0"/>
    <s v="None"/>
    <x v="1"/>
  </r>
  <r>
    <n v="7"/>
    <s v="Scope 2 Energy indirect total GHGs emissions"/>
    <s v="Handelsbanken_Bank_EN_2022"/>
    <x v="26"/>
    <n v="2030"/>
    <s v="2022.0"/>
    <s v="None"/>
    <x v="1"/>
  </r>
  <r>
    <n v="9"/>
    <s v="Scope 2 Market Energy indirect total GHGs emissions"/>
    <s v="Handelsbanken_Bank_EN_2022"/>
    <x v="26"/>
    <n v="2022"/>
    <s v="124.0"/>
    <s v="None"/>
    <x v="1"/>
  </r>
  <r>
    <n v="9"/>
    <s v="Scope 2 Market Energy indirect total GHGs emissions"/>
    <s v="Handelsbanken_Bank_EN_2022"/>
    <x v="26"/>
    <n v="2021"/>
    <s v="188.0"/>
    <s v="None"/>
    <x v="1"/>
  </r>
  <r>
    <n v="10"/>
    <s v="Scope 2 Location Energy indirect total GHGs emissions"/>
    <s v="Handelsbanken_Bank_EN_2022"/>
    <x v="26"/>
    <n v="2022"/>
    <s v="39294.0"/>
    <s v="None"/>
    <x v="1"/>
  </r>
  <r>
    <n v="10"/>
    <s v="Scope 2 Location Energy indirect total GHGs emissions"/>
    <s v="Handelsbanken_Bank_EN_2022"/>
    <x v="26"/>
    <n v="2021"/>
    <s v="43607.0"/>
    <s v="None"/>
    <x v="1"/>
  </r>
  <r>
    <n v="10"/>
    <s v="Scope 2 Location Energy indirect total GHGs emissions"/>
    <s v="Helaba Invest_Asset Manager_EN_2018"/>
    <x v="27"/>
    <n v="2018"/>
    <s v="100.0"/>
    <s v="None"/>
    <x v="1"/>
  </r>
  <r>
    <n v="10"/>
    <s v="Scope 2 Location Energy indirect total GHGs emissions"/>
    <s v="Helaba Invest_Asset Manager_EN_2019"/>
    <x v="27"/>
    <n v="2019"/>
    <s v="50.0"/>
    <s v="None"/>
    <x v="1"/>
  </r>
  <r>
    <n v="10"/>
    <s v="Scope 2 Location Energy indirect total GHGs emissions"/>
    <s v="Helaba Invest_Asset Manager_EN_2020"/>
    <x v="27"/>
    <n v="2020"/>
    <s v="50.0"/>
    <s v="None"/>
    <x v="1"/>
  </r>
  <r>
    <n v="9"/>
    <s v="Scope 2 Market Energy indirect total GHGs emissions"/>
    <s v="Helaba Invest_Asset Manager_EN_2021"/>
    <x v="27"/>
    <n v="2021"/>
    <s v="2.0"/>
    <s v="None"/>
    <x v="1"/>
  </r>
  <r>
    <n v="10"/>
    <s v="Scope 2 Location Energy indirect total GHGs emissions"/>
    <s v="Helaba Invest_Asset Manager_EN_2021"/>
    <x v="27"/>
    <n v="2021"/>
    <s v="50.0"/>
    <s v="None"/>
    <x v="1"/>
  </r>
  <r>
    <n v="10"/>
    <s v="Scope 2 Location Energy indirect total GHGs emissions"/>
    <s v="Helaba Invest_Asset Manager_EN_2022"/>
    <x v="27"/>
    <n v="2022"/>
    <s v="50.0"/>
    <s v="None"/>
    <x v="1"/>
  </r>
  <r>
    <n v="6"/>
    <s v="Scope 1 / Direct total GHGs emissions"/>
    <s v="HSBC Holdings plc_Bank_EN_2022"/>
    <x v="28"/>
    <n v="2022"/>
    <s v="218000.0"/>
    <s v="19000.0"/>
    <x v="1"/>
  </r>
  <r>
    <n v="6"/>
    <s v="Scope 1 / Direct total GHGs emissions"/>
    <s v="HSBC Holdings plc_Bank_EN_2022"/>
    <x v="28"/>
    <n v="2021"/>
    <s v="252000.0"/>
    <s v="22000.0"/>
    <x v="1"/>
  </r>
  <r>
    <n v="6"/>
    <s v="Scope 1 / Direct total GHGs emissions"/>
    <s v="HSBC Holdings plc_Bank_EN_2022"/>
    <x v="28"/>
    <n v="2020"/>
    <s v="212000.0"/>
    <s v="20000.0"/>
    <x v="1"/>
  </r>
  <r>
    <n v="6"/>
    <s v="Scope 1 / Direct total GHGs emissions"/>
    <s v="HSBC Holdings plc_Bank_EN_2022"/>
    <x v="28"/>
    <n v="2019"/>
    <s v="268000.0"/>
    <s v="None"/>
    <x v="1"/>
  </r>
  <r>
    <n v="7"/>
    <s v="Scope 2 Energy indirect total GHGs emissions"/>
    <s v="HSBC Holdings plc_Bank_EN_2022"/>
    <x v="28"/>
    <n v="2022"/>
    <s v="1.02"/>
    <s v="224000.0"/>
    <x v="1"/>
  </r>
  <r>
    <n v="7"/>
    <s v="Scope 2 Energy indirect total GHGs emissions"/>
    <s v="HSBC Holdings plc_Bank_EN_2022"/>
    <x v="28"/>
    <n v="2021"/>
    <s v="1.37"/>
    <s v="307000.0"/>
    <x v="1"/>
  </r>
  <r>
    <n v="7"/>
    <s v="Scope 2 Energy indirect total GHGs emissions"/>
    <s v="HSBC Holdings plc_Bank_EN_2022"/>
    <x v="28"/>
    <n v="2020"/>
    <s v="1.49"/>
    <s v="343000.0"/>
    <x v="1"/>
  </r>
  <r>
    <n v="8"/>
    <s v="Scope 3 Upstream Energy indirect total GHGs emissions"/>
    <s v="HSBC Holdings plc_Bank_EN_2022"/>
    <x v="28"/>
    <n v="2022"/>
    <s v="648000.0"/>
    <s v="42000.0"/>
    <x v="1"/>
  </r>
  <r>
    <n v="8"/>
    <s v="Scope 3 Upstream Energy indirect total GHGs emissions"/>
    <s v="HSBC Holdings plc_Bank_EN_2022"/>
    <x v="28"/>
    <n v="2021"/>
    <s v="617000.0"/>
    <s v="12000.0"/>
    <x v="1"/>
  </r>
  <r>
    <n v="8"/>
    <s v="Scope 3 Upstream Energy indirect total GHGs emissions"/>
    <s v="HSBC Holdings plc_Bank_EN_2022"/>
    <x v="28"/>
    <n v="2020"/>
    <s v="492000.0"/>
    <s v="81000.0"/>
    <x v="1"/>
  </r>
  <r>
    <n v="8"/>
    <s v="Scope 3 Upstream Energy indirect total GHGs emissions"/>
    <s v="HSBC Holdings plc_Bank_EN_2022"/>
    <x v="28"/>
    <n v="2019"/>
    <s v="562000.0"/>
    <s v="None"/>
    <x v="1"/>
  </r>
  <r>
    <n v="9"/>
    <s v="Scope 2 Market Energy indirect total GHGs emissions"/>
    <s v="HSBC Holdings plc_Bank_EN_2022"/>
    <x v="28"/>
    <n v="2022"/>
    <s v="308251.0"/>
    <s v="None"/>
    <x v="1"/>
  </r>
  <r>
    <n v="9"/>
    <s v="Scope 2 Market Energy indirect total GHGs emissions"/>
    <s v="HSBC Holdings plc_Bank_EN_2022"/>
    <x v="28"/>
    <n v="2021"/>
    <s v="342103.0"/>
    <s v="None"/>
    <x v="1"/>
  </r>
  <r>
    <n v="6"/>
    <s v="Scope 1 / Direct total GHGs emissions"/>
    <s v="Intesa Sanpaolo_Bank_EN_2021"/>
    <x v="29"/>
    <n v="2019"/>
    <s v="57.5"/>
    <s v="None"/>
    <x v="1"/>
  </r>
  <r>
    <n v="7"/>
    <s v="Scope 2 Energy indirect total GHGs emissions"/>
    <s v="Intesa Sanpaolo_Bank_EN_2021"/>
    <x v="29"/>
    <n v="2020"/>
    <s v="-43.0"/>
    <s v="-43.0"/>
    <x v="0"/>
  </r>
  <r>
    <n v="7"/>
    <s v="Scope 2 Energy indirect total GHGs emissions"/>
    <s v="Intesa Sanpaolo_Bank_EN_2021"/>
    <x v="29"/>
    <n v="2017"/>
    <s v="41.6"/>
    <s v="None"/>
    <x v="1"/>
  </r>
  <r>
    <n v="7"/>
    <s v="Scope 2 Energy indirect total GHGs emissions"/>
    <s v="Intesa Sanpaolo_Bank_EN_2021"/>
    <x v="29"/>
    <n v="2019"/>
    <s v="12.0"/>
    <s v="None"/>
    <x v="1"/>
  </r>
  <r>
    <n v="8"/>
    <s v="Scope 3 Upstream Energy indirect total GHGs emissions"/>
    <s v="Intesa Sanpaolo_Bank_EN_2021"/>
    <x v="29"/>
    <n v="2020"/>
    <s v="-48.0"/>
    <s v="-26.0"/>
    <x v="1"/>
  </r>
  <r>
    <n v="10"/>
    <s v="Scope 2 Location Energy indirect total GHGs emissions"/>
    <s v="Intesa Sanpaolo_Bank_EN_2021"/>
    <x v="29"/>
    <n v="2017"/>
    <s v="411.8"/>
    <s v="None"/>
    <x v="1"/>
  </r>
  <r>
    <n v="10"/>
    <s v="Scope 2 Location Energy indirect total GHGs emissions"/>
    <s v="Intesa Sanpaolo_Bank_EN_2021"/>
    <x v="29"/>
    <n v="2019"/>
    <s v="3434.0"/>
    <s v="None"/>
    <x v="1"/>
  </r>
  <r>
    <n v="9"/>
    <s v="Scope 2 Market Energy indirect total GHGs emissions"/>
    <s v="J.P. Morgan SE_Bank_EN_2022"/>
    <x v="30"/>
    <n v="2022"/>
    <s v="22.0"/>
    <s v="None"/>
    <x v="1"/>
  </r>
  <r>
    <n v="6"/>
    <s v="Scope 1 / Direct total GHGs emissions"/>
    <s v="Janus Henderson Investors_AM_EN_2022"/>
    <x v="31"/>
    <n v="2022"/>
    <s v="144.0"/>
    <s v="144.0"/>
    <x v="0"/>
  </r>
  <r>
    <n v="6"/>
    <s v="Scope 1 / Direct total GHGs emissions"/>
    <s v="Janus Henderson Investors_AM_EN_2022"/>
    <x v="31"/>
    <n v="2021"/>
    <s v="52.0"/>
    <s v="52.0"/>
    <x v="0"/>
  </r>
  <r>
    <n v="6"/>
    <s v="Scope 1 / Direct total GHGs emissions"/>
    <s v="Janus Henderson Investors_AM_EN_2022"/>
    <x v="31"/>
    <n v="2020"/>
    <s v="63.0"/>
    <s v="63.0"/>
    <x v="0"/>
  </r>
  <r>
    <n v="6"/>
    <s v="Scope 1 / Direct total GHGs emissions"/>
    <s v="Janus Henderson Investors_AM_EN_2022"/>
    <x v="31"/>
    <n v="2019"/>
    <s v="57.0"/>
    <s v="57.0"/>
    <x v="0"/>
  </r>
  <r>
    <n v="7"/>
    <s v="Scope 2 Energy indirect total GHGs emissions"/>
    <s v="Janus Henderson Investors_AM_EN_2022"/>
    <x v="31"/>
    <n v="2022"/>
    <s v="156.0"/>
    <s v="None"/>
    <x v="1"/>
  </r>
  <r>
    <n v="7"/>
    <s v="Scope 2 Energy indirect total GHGs emissions"/>
    <s v="Janus Henderson Investors_AM_EN_2022"/>
    <x v="31"/>
    <n v="2021"/>
    <s v="2759.0"/>
    <s v="None"/>
    <x v="1"/>
  </r>
  <r>
    <n v="7"/>
    <s v="Scope 2 Energy indirect total GHGs emissions"/>
    <s v="Janus Henderson Investors_AM_EN_2022"/>
    <x v="31"/>
    <n v="2020"/>
    <s v="4934.0"/>
    <s v="None"/>
    <x v="1"/>
  </r>
  <r>
    <n v="7"/>
    <s v="Scope 2 Energy indirect total GHGs emissions"/>
    <s v="Janus Henderson Investors_AM_EN_2022"/>
    <x v="31"/>
    <n v="2019"/>
    <s v="4997.0"/>
    <s v="None"/>
    <x v="1"/>
  </r>
  <r>
    <n v="8"/>
    <s v="Scope 3 Upstream Energy indirect total GHGs emissions"/>
    <s v="Janus Henderson Investors_AM_EN_2022"/>
    <x v="31"/>
    <n v="2022"/>
    <s v="4730.0"/>
    <s v="4534.0"/>
    <x v="1"/>
  </r>
  <r>
    <n v="8"/>
    <s v="Scope 3 Upstream Energy indirect total GHGs emissions"/>
    <s v="Janus Henderson Investors_AM_EN_2022"/>
    <x v="31"/>
    <n v="2021"/>
    <s v="1554.0"/>
    <s v="1350.0"/>
    <x v="1"/>
  </r>
  <r>
    <n v="8"/>
    <s v="Scope 3 Upstream Energy indirect total GHGs emissions"/>
    <s v="Janus Henderson Investors_AM_EN_2022"/>
    <x v="31"/>
    <n v="2020"/>
    <s v="3034.0"/>
    <s v="2865.0"/>
    <x v="1"/>
  </r>
  <r>
    <n v="8"/>
    <s v="Scope 3 Upstream Energy indirect total GHGs emissions"/>
    <s v="Janus Henderson Investors_AM_EN_2022"/>
    <x v="31"/>
    <n v="2019"/>
    <s v="7540.0"/>
    <s v="7604.0"/>
    <x v="1"/>
  </r>
  <r>
    <n v="9"/>
    <s v="Scope 2 Market Energy indirect total GHGs emissions"/>
    <s v="Janus Henderson Investors_AM_EN_2022"/>
    <x v="31"/>
    <n v="2022"/>
    <s v="144.0"/>
    <s v="156.0"/>
    <x v="1"/>
  </r>
  <r>
    <n v="9"/>
    <s v="Scope 2 Market Energy indirect total GHGs emissions"/>
    <s v="Janus Henderson Investors_AM_EN_2022"/>
    <x v="31"/>
    <n v="2021"/>
    <s v="52.0"/>
    <s v="2759.0"/>
    <x v="1"/>
  </r>
  <r>
    <n v="9"/>
    <s v="Scope 2 Market Energy indirect total GHGs emissions"/>
    <s v="Janus Henderson Investors_AM_EN_2022"/>
    <x v="31"/>
    <n v="2020"/>
    <s v="63.0"/>
    <s v="4934.0"/>
    <x v="1"/>
  </r>
  <r>
    <n v="9"/>
    <s v="Scope 2 Market Energy indirect total GHGs emissions"/>
    <s v="Janus Henderson Investors_AM_EN_2022"/>
    <x v="31"/>
    <n v="2019"/>
    <s v="57.0"/>
    <s v="4997.0"/>
    <x v="1"/>
  </r>
  <r>
    <n v="10"/>
    <s v="Scope 2 Location Energy indirect total GHGs emissions"/>
    <s v="Janus Henderson Investors_AM_EN_2022"/>
    <x v="31"/>
    <n v="2022"/>
    <s v="3397.0"/>
    <s v="3397.0"/>
    <x v="0"/>
  </r>
  <r>
    <n v="10"/>
    <s v="Scope 2 Location Energy indirect total GHGs emissions"/>
    <s v="Janus Henderson Investors_AM_EN_2022"/>
    <x v="31"/>
    <n v="2021"/>
    <s v="3551.0"/>
    <s v="3551.0"/>
    <x v="0"/>
  </r>
  <r>
    <n v="10"/>
    <s v="Scope 2 Location Energy indirect total GHGs emissions"/>
    <s v="Janus Henderson Investors_AM_EN_2022"/>
    <x v="31"/>
    <n v="2020"/>
    <s v="4782.0"/>
    <s v="4782.0"/>
    <x v="0"/>
  </r>
  <r>
    <n v="10"/>
    <s v="Scope 2 Location Energy indirect total GHGs emissions"/>
    <s v="Janus Henderson Investors_AM_EN_2022"/>
    <x v="31"/>
    <n v="2019"/>
    <s v="4764.0"/>
    <s v="4764.0"/>
    <x v="0"/>
  </r>
  <r>
    <n v="6"/>
    <s v="Scope 1 / Direct total GHGs emissions"/>
    <s v="KBC Group_Bank_EN_2018"/>
    <x v="32"/>
    <n v="2018"/>
    <s v="2.3"/>
    <s v="37629.0"/>
    <x v="1"/>
  </r>
  <r>
    <n v="6"/>
    <s v="Scope 1 / Direct total GHGs emissions"/>
    <s v="KBC Group_Bank_EN_2018"/>
    <x v="32"/>
    <n v="2017"/>
    <s v="2.5"/>
    <s v="41730.0"/>
    <x v="1"/>
  </r>
  <r>
    <n v="6"/>
    <s v="Scope 1 / Direct total GHGs emissions"/>
    <s v="KBC Group_Bank_EN_2018"/>
    <x v="32"/>
    <n v="2016"/>
    <s v="2.9"/>
    <s v="None"/>
    <x v="1"/>
  </r>
  <r>
    <n v="6"/>
    <s v="Scope 1 / Direct total GHGs emissions"/>
    <s v="KBC Group_Bank_EN_2018"/>
    <x v="32"/>
    <n v="2015"/>
    <s v="3.3"/>
    <s v="None"/>
    <x v="1"/>
  </r>
  <r>
    <n v="7"/>
    <s v="Scope 2 Energy indirect total GHGs emissions"/>
    <s v="KBC Group_Bank_EN_2018"/>
    <x v="32"/>
    <n v="2018"/>
    <s v="2.3"/>
    <s v="22955.0"/>
    <x v="1"/>
  </r>
  <r>
    <n v="7"/>
    <s v="Scope 2 Energy indirect total GHGs emissions"/>
    <s v="KBC Group_Bank_EN_2018"/>
    <x v="32"/>
    <n v="2017"/>
    <s v="2.5"/>
    <s v="27551.0"/>
    <x v="1"/>
  </r>
  <r>
    <n v="8"/>
    <s v="Scope 3 Upstream Energy indirect total GHGs emissions"/>
    <s v="KBC Group_Bank_EN_2018"/>
    <x v="32"/>
    <n v="2018"/>
    <s v="25004.0"/>
    <s v="25004.0"/>
    <x v="0"/>
  </r>
  <r>
    <n v="8"/>
    <s v="Scope 3 Upstream Energy indirect total GHGs emissions"/>
    <s v="KBC Group_Bank_EN_2018"/>
    <x v="32"/>
    <n v="2017"/>
    <s v="24903.0"/>
    <s v="24903.0"/>
    <x v="0"/>
  </r>
  <r>
    <n v="9"/>
    <s v="Scope 2 Market Energy indirect total GHGs emissions"/>
    <s v="KBC Group_Bank_EN_2018"/>
    <x v="32"/>
    <n v="2018"/>
    <s v="533.0"/>
    <s v="None"/>
    <x v="1"/>
  </r>
  <r>
    <n v="9"/>
    <s v="Scope 2 Market Energy indirect total GHGs emissions"/>
    <s v="KBC Group_Bank_EN_2018"/>
    <x v="32"/>
    <n v="2017"/>
    <s v="444.0"/>
    <s v="None"/>
    <x v="1"/>
  </r>
  <r>
    <n v="9"/>
    <s v="Scope 2 Market Energy indirect total GHGs emissions"/>
    <s v="KBC Group_Bank_EN_2018"/>
    <x v="32"/>
    <n v="2016"/>
    <s v="428.0"/>
    <s v="None"/>
    <x v="1"/>
  </r>
  <r>
    <n v="9"/>
    <s v="Scope 2 Market Energy indirect total GHGs emissions"/>
    <s v="KBC Group_Bank_EN_2018"/>
    <x v="32"/>
    <n v="2015"/>
    <s v="245.0"/>
    <s v="None"/>
    <x v="1"/>
  </r>
  <r>
    <n v="9"/>
    <s v="Scope 2 Market Energy indirect total GHGs emissions"/>
    <s v="KBC Group_Bank_EN_2018"/>
    <x v="32"/>
    <n v="2014"/>
    <s v="-182.0"/>
    <s v="None"/>
    <x v="1"/>
  </r>
  <r>
    <n v="10"/>
    <s v="Scope 2 Location Energy indirect total GHGs emissions"/>
    <s v="KBC Group_Bank_EN_2018"/>
    <x v="32"/>
    <n v="2018"/>
    <s v="0.0"/>
    <s v="None"/>
    <x v="1"/>
  </r>
  <r>
    <n v="10"/>
    <s v="Scope 2 Location Energy indirect total GHGs emissions"/>
    <s v="KBC Group_Bank_EN_2018"/>
    <x v="32"/>
    <n v="2017"/>
    <s v="0.0"/>
    <s v="None"/>
    <x v="1"/>
  </r>
  <r>
    <n v="6"/>
    <s v="Scope 1 / Direct total GHGs emissions"/>
    <s v="KBC Group_Bank_EN_2019"/>
    <x v="32"/>
    <n v="2019"/>
    <s v="2.0"/>
    <s v="34739.0"/>
    <x v="1"/>
  </r>
  <r>
    <n v="6"/>
    <s v="Scope 1 / Direct total GHGs emissions"/>
    <s v="KBC Group_Bank_EN_2019"/>
    <x v="32"/>
    <n v="2018"/>
    <s v="2.3"/>
    <s v="37629.0"/>
    <x v="1"/>
  </r>
  <r>
    <n v="6"/>
    <s v="Scope 1 / Direct total GHGs emissions"/>
    <s v="KBC Group_Bank_EN_2019"/>
    <x v="32"/>
    <n v="2017"/>
    <s v="2.5"/>
    <s v="None"/>
    <x v="1"/>
  </r>
  <r>
    <n v="6"/>
    <s v="Scope 1 / Direct total GHGs emissions"/>
    <s v="KBC Group_Bank_EN_2019"/>
    <x v="32"/>
    <n v="2016"/>
    <s v="2.9"/>
    <s v="None"/>
    <x v="1"/>
  </r>
  <r>
    <n v="6"/>
    <s v="Scope 1 / Direct total GHGs emissions"/>
    <s v="KBC Group_Bank_EN_2019"/>
    <x v="32"/>
    <n v="2015"/>
    <s v="3.3"/>
    <s v="None"/>
    <x v="1"/>
  </r>
  <r>
    <n v="7"/>
    <s v="Scope 2 Energy indirect total GHGs emissions"/>
    <s v="KBC Group_Bank_EN_2019"/>
    <x v="32"/>
    <n v="2019"/>
    <s v="2.0"/>
    <s v="17006.0"/>
    <x v="1"/>
  </r>
  <r>
    <n v="7"/>
    <s v="Scope 2 Energy indirect total GHGs emissions"/>
    <s v="KBC Group_Bank_EN_2019"/>
    <x v="32"/>
    <n v="2018"/>
    <s v="2.3"/>
    <s v="22955.0"/>
    <x v="1"/>
  </r>
  <r>
    <n v="7"/>
    <s v="Scope 2 Energy indirect total GHGs emissions"/>
    <s v="KBC Group_Bank_EN_2019"/>
    <x v="32"/>
    <n v="2017"/>
    <s v="2.5"/>
    <s v="None"/>
    <x v="1"/>
  </r>
  <r>
    <n v="7"/>
    <s v="Scope 2 Energy indirect total GHGs emissions"/>
    <s v="KBC Group_Bank_EN_2019"/>
    <x v="32"/>
    <n v="2016"/>
    <s v="2.9"/>
    <s v="None"/>
    <x v="1"/>
  </r>
  <r>
    <n v="7"/>
    <s v="Scope 2 Energy indirect total GHGs emissions"/>
    <s v="KBC Group_Bank_EN_2019"/>
    <x v="32"/>
    <n v="2015"/>
    <s v="3.3"/>
    <s v="None"/>
    <x v="1"/>
  </r>
  <r>
    <n v="9"/>
    <s v="Scope 2 Market Energy indirect total GHGs emissions"/>
    <s v="KBC Group_Bank_EN_2019"/>
    <x v="32"/>
    <n v="2018"/>
    <s v="58.0"/>
    <s v="None"/>
    <x v="1"/>
  </r>
  <r>
    <n v="9"/>
    <s v="Scope 2 Market Energy indirect total GHGs emissions"/>
    <s v="KBC Group_Bank_EN_2019"/>
    <x v="32"/>
    <n v="2019"/>
    <s v="2713.0"/>
    <s v="None"/>
    <x v="1"/>
  </r>
  <r>
    <n v="9"/>
    <s v="Scope 2 Market Energy indirect total GHGs emissions"/>
    <s v="KBC Group_Bank_EN_2019"/>
    <x v="32"/>
    <n v="2017"/>
    <s v="444.0"/>
    <s v="None"/>
    <x v="1"/>
  </r>
  <r>
    <n v="9"/>
    <s v="Scope 2 Market Energy indirect total GHGs emissions"/>
    <s v="KBC Group_Bank_EN_2019"/>
    <x v="32"/>
    <n v="2016"/>
    <s v="428.0"/>
    <s v="None"/>
    <x v="1"/>
  </r>
  <r>
    <n v="9"/>
    <s v="Scope 2 Market Energy indirect total GHGs emissions"/>
    <s v="KBC Group_Bank_EN_2019"/>
    <x v="32"/>
    <n v="2015"/>
    <s v="245.0"/>
    <s v="None"/>
    <x v="1"/>
  </r>
  <r>
    <n v="6"/>
    <s v="Scope 1 / Direct total GHGs emissions"/>
    <s v="KBC Group_Bank_EN_2020"/>
    <x v="32"/>
    <n v="2020"/>
    <s v="1.5"/>
    <s v="25200.0"/>
    <x v="1"/>
  </r>
  <r>
    <n v="6"/>
    <s v="Scope 1 / Direct total GHGs emissions"/>
    <s v="KBC Group_Bank_EN_2020"/>
    <x v="32"/>
    <n v="2019"/>
    <s v="2.0"/>
    <s v="34739.0"/>
    <x v="1"/>
  </r>
  <r>
    <n v="6"/>
    <s v="Scope 1 / Direct total GHGs emissions"/>
    <s v="KBC Group_Bank_EN_2020"/>
    <x v="32"/>
    <n v="2017"/>
    <s v="2.5"/>
    <s v="None"/>
    <x v="1"/>
  </r>
  <r>
    <n v="6"/>
    <s v="Scope 1 / Direct total GHGs emissions"/>
    <s v="KBC Group_Bank_EN_2020"/>
    <x v="32"/>
    <n v="2016"/>
    <s v="2.9"/>
    <s v="None"/>
    <x v="1"/>
  </r>
  <r>
    <n v="6"/>
    <s v="Scope 1 / Direct total GHGs emissions"/>
    <s v="KBC Group_Bank_EN_2020"/>
    <x v="32"/>
    <n v="2030"/>
    <s v="80.0"/>
    <s v="None"/>
    <x v="1"/>
  </r>
  <r>
    <n v="6"/>
    <s v="Scope 1 / Direct total GHGs emissions"/>
    <s v="KBC Group_Bank_EN_2020"/>
    <x v="32"/>
    <n v="2018"/>
    <s v="38.0"/>
    <s v="None"/>
    <x v="1"/>
  </r>
  <r>
    <n v="7"/>
    <s v="Scope 2 Energy indirect total GHGs emissions"/>
    <s v="KBC Group_Bank_EN_2020"/>
    <x v="32"/>
    <n v="2020"/>
    <s v="1.5"/>
    <s v="11748.0"/>
    <x v="1"/>
  </r>
  <r>
    <n v="7"/>
    <s v="Scope 2 Energy indirect total GHGs emissions"/>
    <s v="KBC Group_Bank_EN_2020"/>
    <x v="32"/>
    <n v="2019"/>
    <s v="2.0"/>
    <s v="17006.0"/>
    <x v="1"/>
  </r>
  <r>
    <n v="7"/>
    <s v="Scope 2 Energy indirect total GHGs emissions"/>
    <s v="KBC Group_Bank_EN_2020"/>
    <x v="32"/>
    <n v="2018"/>
    <s v="2.3"/>
    <s v="None"/>
    <x v="1"/>
  </r>
  <r>
    <n v="7"/>
    <s v="Scope 2 Energy indirect total GHGs emissions"/>
    <s v="KBC Group_Bank_EN_2020"/>
    <x v="32"/>
    <n v="2017"/>
    <s v="2.5"/>
    <s v="None"/>
    <x v="1"/>
  </r>
  <r>
    <n v="7"/>
    <s v="Scope 2 Energy indirect total GHGs emissions"/>
    <s v="KBC Group_Bank_EN_2020"/>
    <x v="32"/>
    <n v="2016"/>
    <s v="2.9"/>
    <s v="None"/>
    <x v="1"/>
  </r>
  <r>
    <n v="9"/>
    <s v="Scope 2 Market Energy indirect total GHGs emissions"/>
    <s v="KBC Group_Bank_EN_2020"/>
    <x v="32"/>
    <n v="2020"/>
    <s v="2716.0"/>
    <s v="None"/>
    <x v="1"/>
  </r>
  <r>
    <n v="9"/>
    <s v="Scope 2 Market Energy indirect total GHGs emissions"/>
    <s v="KBC Group_Bank_EN_2020"/>
    <x v="32"/>
    <n v="2019"/>
    <s v="1.0"/>
    <s v="None"/>
    <x v="1"/>
  </r>
  <r>
    <n v="9"/>
    <s v="Scope 2 Market Energy indirect total GHGs emissions"/>
    <s v="KBC Group_Bank_EN_2020"/>
    <x v="32"/>
    <n v="2018"/>
    <s v="533.0"/>
    <s v="None"/>
    <x v="1"/>
  </r>
  <r>
    <n v="9"/>
    <s v="Scope 2 Market Energy indirect total GHGs emissions"/>
    <s v="KBC Group_Bank_EN_2020"/>
    <x v="32"/>
    <n v="2017"/>
    <s v="444.0"/>
    <s v="None"/>
    <x v="1"/>
  </r>
  <r>
    <n v="9"/>
    <s v="Scope 2 Market Energy indirect total GHGs emissions"/>
    <s v="KBC Group_Bank_EN_2020"/>
    <x v="32"/>
    <n v="2016"/>
    <s v="428.0"/>
    <s v="None"/>
    <x v="1"/>
  </r>
  <r>
    <n v="9"/>
    <s v="Scope 2 Market Energy indirect total GHGs emissions"/>
    <s v="KBC Group_Bank_EN_2020"/>
    <x v="32"/>
    <n v="2044"/>
    <s v="6.9"/>
    <s v="None"/>
    <x v="1"/>
  </r>
  <r>
    <n v="9"/>
    <s v="Scope 2 Market Energy indirect total GHGs emissions"/>
    <s v="KBC Group_Bank_EN_2020"/>
    <x v="32"/>
    <n v="2050"/>
    <s v="8.5"/>
    <s v="None"/>
    <x v="1"/>
  </r>
  <r>
    <n v="10"/>
    <s v="Scope 2 Location Energy indirect total GHGs emissions"/>
    <s v="KBC Group_Bank_EN_2020"/>
    <x v="32"/>
    <n v="2020"/>
    <s v="10.0"/>
    <s v="None"/>
    <x v="1"/>
  </r>
  <r>
    <n v="6"/>
    <s v="Scope 1 / Direct total GHGs emissions"/>
    <s v="KBC Group_Bank_EN_2021"/>
    <x v="32"/>
    <n v="2020"/>
    <s v="1.5"/>
    <s v="25200.0"/>
    <x v="1"/>
  </r>
  <r>
    <n v="6"/>
    <s v="Scope 1 / Direct total GHGs emissions"/>
    <s v="KBC Group_Bank_EN_2021"/>
    <x v="32"/>
    <n v="2019"/>
    <s v="2.0"/>
    <s v="None"/>
    <x v="1"/>
  </r>
  <r>
    <n v="6"/>
    <s v="Scope 1 / Direct total GHGs emissions"/>
    <s v="KBC Group_Bank_EN_2021"/>
    <x v="32"/>
    <n v="2018"/>
    <s v="2.3"/>
    <s v="None"/>
    <x v="1"/>
  </r>
  <r>
    <n v="6"/>
    <s v="Scope 1 / Direct total GHGs emissions"/>
    <s v="KBC Group_Bank_EN_2021"/>
    <x v="32"/>
    <n v="2017"/>
    <s v="2.5"/>
    <s v="None"/>
    <x v="1"/>
  </r>
  <r>
    <n v="6"/>
    <s v="Scope 1 / Direct total GHGs emissions"/>
    <s v="KBC Group_Bank_EN_2021"/>
    <x v="32"/>
    <n v="2021"/>
    <s v="2015.0"/>
    <s v="19511.0"/>
    <x v="1"/>
  </r>
  <r>
    <n v="7"/>
    <s v="Scope 2 Energy indirect total GHGs emissions"/>
    <s v="KBC Group_Bank_EN_2021"/>
    <x v="32"/>
    <n v="2017"/>
    <s v="2.48"/>
    <s v="None"/>
    <x v="1"/>
  </r>
  <r>
    <n v="7"/>
    <s v="Scope 2 Energy indirect total GHGs emissions"/>
    <s v="KBC Group_Bank_EN_2021"/>
    <x v="32"/>
    <n v="2018"/>
    <s v="2.27"/>
    <s v="None"/>
    <x v="1"/>
  </r>
  <r>
    <n v="7"/>
    <s v="Scope 2 Energy indirect total GHGs emissions"/>
    <s v="KBC Group_Bank_EN_2021"/>
    <x v="32"/>
    <n v="2019"/>
    <s v="1.97"/>
    <s v="None"/>
    <x v="1"/>
  </r>
  <r>
    <n v="7"/>
    <s v="Scope 2 Energy indirect total GHGs emissions"/>
    <s v="KBC Group_Bank_EN_2021"/>
    <x v="32"/>
    <n v="2020"/>
    <s v="1.54"/>
    <s v="None"/>
    <x v="1"/>
  </r>
  <r>
    <n v="7"/>
    <s v="Scope 2 Energy indirect total GHGs emissions"/>
    <s v="KBC Group_Bank_EN_2021"/>
    <x v="32"/>
    <n v="2021"/>
    <s v="1.02"/>
    <s v="None"/>
    <x v="1"/>
  </r>
  <r>
    <n v="8"/>
    <s v="Scope 3 Upstream Energy indirect total GHGs emissions"/>
    <s v="KBC Group_Bank_EN_2021"/>
    <x v="32"/>
    <n v="2021"/>
    <s v="13473.0"/>
    <s v="13473.0"/>
    <x v="0"/>
  </r>
  <r>
    <n v="8"/>
    <s v="Scope 3 Upstream Energy indirect total GHGs emissions"/>
    <s v="KBC Group_Bank_EN_2021"/>
    <x v="32"/>
    <n v="2020"/>
    <s v="18903.0"/>
    <s v="18903.0"/>
    <x v="0"/>
  </r>
  <r>
    <n v="9"/>
    <s v="Scope 2 Market Energy indirect total GHGs emissions"/>
    <s v="KBC Group_Bank_EN_2021"/>
    <x v="32"/>
    <n v="2022"/>
    <s v="94.0"/>
    <s v="None"/>
    <x v="1"/>
  </r>
  <r>
    <n v="9"/>
    <s v="Scope 2 Market Energy indirect total GHGs emissions"/>
    <s v="KBC Group_Bank_EN_2021"/>
    <x v="32"/>
    <n v="2021"/>
    <s v="67.0"/>
    <s v="3857.0"/>
    <x v="1"/>
  </r>
  <r>
    <n v="9"/>
    <s v="Scope 2 Market Energy indirect total GHGs emissions"/>
    <s v="KBC Group_Bank_EN_2021"/>
    <x v="32"/>
    <n v="2020"/>
    <s v="13.0"/>
    <s v="11748.0"/>
    <x v="1"/>
  </r>
  <r>
    <n v="9"/>
    <s v="Scope 2 Market Energy indirect total GHGs emissions"/>
    <s v="KBC Group_Bank_EN_2021"/>
    <x v="32"/>
    <n v="2019"/>
    <s v="379.0"/>
    <s v="None"/>
    <x v="1"/>
  </r>
  <r>
    <n v="9"/>
    <s v="Scope 2 Market Energy indirect total GHGs emissions"/>
    <s v="KBC Group_Bank_EN_2021"/>
    <x v="32"/>
    <n v="2018"/>
    <s v="533.0"/>
    <s v="None"/>
    <x v="1"/>
  </r>
  <r>
    <n v="9"/>
    <s v="Scope 2 Market Energy indirect total GHGs emissions"/>
    <s v="KBC Group_Bank_EN_2021"/>
    <x v="32"/>
    <n v="2017"/>
    <s v="444.0"/>
    <s v="None"/>
    <x v="1"/>
  </r>
  <r>
    <n v="10"/>
    <s v="Scope 2 Location Energy indirect total GHGs emissions"/>
    <s v="KBC Group_Bank_EN_2021"/>
    <x v="32"/>
    <n v="2021"/>
    <s v="13.0"/>
    <s v="None"/>
    <x v="1"/>
  </r>
  <r>
    <n v="6"/>
    <s v="Scope 1 / Direct total GHGs emissions"/>
    <s v="KBC Group_Bank_EN_2022"/>
    <x v="32"/>
    <n v="2022"/>
    <s v="1.2"/>
    <s v="21596.0"/>
    <x v="1"/>
  </r>
  <r>
    <n v="6"/>
    <s v="Scope 1 / Direct total GHGs emissions"/>
    <s v="KBC Group_Bank_EN_2022"/>
    <x v="32"/>
    <n v="2021"/>
    <s v="1.0"/>
    <s v="19511.0"/>
    <x v="1"/>
  </r>
  <r>
    <n v="6"/>
    <s v="Scope 1 / Direct total GHGs emissions"/>
    <s v="KBC Group_Bank_EN_2022"/>
    <x v="32"/>
    <n v="2020"/>
    <s v="1.5"/>
    <s v="None"/>
    <x v="1"/>
  </r>
  <r>
    <n v="6"/>
    <s v="Scope 1 / Direct total GHGs emissions"/>
    <s v="KBC Group_Bank_EN_2022"/>
    <x v="32"/>
    <n v="2019"/>
    <s v="2.0"/>
    <s v="None"/>
    <x v="1"/>
  </r>
  <r>
    <n v="6"/>
    <s v="Scope 1 / Direct total GHGs emissions"/>
    <s v="KBC Group_Bank_EN_2022"/>
    <x v="32"/>
    <n v="2018"/>
    <s v="2.3"/>
    <s v="None"/>
    <x v="1"/>
  </r>
  <r>
    <n v="7"/>
    <s v="Scope 2 Energy indirect total GHGs emissions"/>
    <s v="KBC Group_Bank_EN_2022"/>
    <x v="32"/>
    <n v="2020"/>
    <s v="1.5"/>
    <s v="None"/>
    <x v="1"/>
  </r>
  <r>
    <n v="7"/>
    <s v="Scope 2 Energy indirect total GHGs emissions"/>
    <s v="KBC Group_Bank_EN_2022"/>
    <x v="32"/>
    <n v="2019"/>
    <s v="2.0"/>
    <s v="None"/>
    <x v="1"/>
  </r>
  <r>
    <n v="7"/>
    <s v="Scope 2 Energy indirect total GHGs emissions"/>
    <s v="KBC Group_Bank_EN_2022"/>
    <x v="32"/>
    <n v="2018"/>
    <s v="2.3"/>
    <s v="None"/>
    <x v="1"/>
  </r>
  <r>
    <n v="7"/>
    <s v="Scope 2 Energy indirect total GHGs emissions"/>
    <s v="KBC Group_Bank_EN_2022"/>
    <x v="32"/>
    <n v="2021"/>
    <s v="82.0"/>
    <s v="None"/>
    <x v="1"/>
  </r>
  <r>
    <n v="7"/>
    <s v="Scope 2 Energy indirect total GHGs emissions"/>
    <s v="KBC Group_Bank_EN_2022"/>
    <x v="32"/>
    <n v="2022"/>
    <s v="67.0"/>
    <s v="None"/>
    <x v="1"/>
  </r>
  <r>
    <n v="8"/>
    <s v="Scope 3 Upstream Energy indirect total GHGs emissions"/>
    <s v="KBC Group_Bank_EN_2022"/>
    <x v="32"/>
    <n v="2022"/>
    <s v="43882.0"/>
    <s v="18803.0"/>
    <x v="1"/>
  </r>
  <r>
    <n v="8"/>
    <s v="Scope 3 Upstream Energy indirect total GHGs emissions"/>
    <s v="KBC Group_Bank_EN_2022"/>
    <x v="32"/>
    <n v="2021"/>
    <s v="36841.0"/>
    <s v="13473.0"/>
    <x v="1"/>
  </r>
  <r>
    <n v="9"/>
    <s v="Scope 2 Market Energy indirect total GHGs emissions"/>
    <s v="KBC Group_Bank_EN_2022"/>
    <x v="32"/>
    <n v="2022"/>
    <s v="441.0"/>
    <s v="3482.0"/>
    <x v="1"/>
  </r>
  <r>
    <n v="9"/>
    <s v="Scope 2 Market Energy indirect total GHGs emissions"/>
    <s v="KBC Group_Bank_EN_2022"/>
    <x v="32"/>
    <n v="2021"/>
    <s v="127.0"/>
    <s v="3857.0"/>
    <x v="1"/>
  </r>
  <r>
    <n v="9"/>
    <s v="Scope 2 Market Energy indirect total GHGs emissions"/>
    <s v="KBC Group_Bank_EN_2022"/>
    <x v="32"/>
    <n v="2020"/>
    <s v="199.0"/>
    <s v="None"/>
    <x v="1"/>
  </r>
  <r>
    <n v="9"/>
    <s v="Scope 2 Market Energy indirect total GHGs emissions"/>
    <s v="KBC Group_Bank_EN_2022"/>
    <x v="32"/>
    <n v="2019"/>
    <s v="379.0"/>
    <s v="None"/>
    <x v="1"/>
  </r>
  <r>
    <n v="9"/>
    <s v="Scope 2 Market Energy indirect total GHGs emissions"/>
    <s v="KBC Group_Bank_EN_2022"/>
    <x v="32"/>
    <n v="2018"/>
    <s v="533.0"/>
    <s v="None"/>
    <x v="1"/>
  </r>
  <r>
    <n v="10"/>
    <s v="Scope 2 Location Energy indirect total GHGs emissions"/>
    <s v="KBC Group_Bank_EN_2022"/>
    <x v="32"/>
    <n v="2022"/>
    <s v="6.0"/>
    <s v="None"/>
    <x v="1"/>
  </r>
  <r>
    <n v="9"/>
    <s v="Scope 2 Market Energy indirect total GHGs emissions"/>
    <s v="Lloyds Banking Group_Bank_EN_2019"/>
    <x v="33"/>
    <n v="2019"/>
    <s v="9730.0"/>
    <s v="None"/>
    <x v="1"/>
  </r>
  <r>
    <n v="9"/>
    <s v="Scope 2 Market Energy indirect total GHGs emissions"/>
    <s v="Lloyds Banking Group_Bank_EN_2019"/>
    <x v="33"/>
    <n v="2018"/>
    <s v="9597.0"/>
    <s v="None"/>
    <x v="1"/>
  </r>
  <r>
    <n v="9"/>
    <s v="Scope 2 Market Energy indirect total GHGs emissions"/>
    <s v="Lloyds Banking Group_Bank_EN_2020"/>
    <x v="33"/>
    <n v="2019"/>
    <s v="7203.0"/>
    <s v="None"/>
    <x v="1"/>
  </r>
  <r>
    <n v="9"/>
    <s v="Scope 2 Market Energy indirect total GHGs emissions"/>
    <s v="Lloyds Banking Group_Bank_EN_2020"/>
    <x v="33"/>
    <n v="2020"/>
    <s v="8693.0"/>
    <s v="None"/>
    <x v="1"/>
  </r>
  <r>
    <n v="9"/>
    <s v="Scope 2 Market Energy indirect total GHGs emissions"/>
    <s v="Lloyds Banking Group_Bank_EN_2020"/>
    <x v="33"/>
    <n v="2018"/>
    <s v="9730.0"/>
    <s v="None"/>
    <x v="1"/>
  </r>
  <r>
    <n v="9"/>
    <s v="Scope 2 Market Energy indirect total GHGs emissions"/>
    <s v="Lloyds Banking Group_Bank_EN_2021"/>
    <x v="33"/>
    <n v="2021"/>
    <s v="25107.0"/>
    <s v="None"/>
    <x v="1"/>
  </r>
  <r>
    <n v="9"/>
    <s v="Scope 2 Market Energy indirect total GHGs emissions"/>
    <s v="Lloyds Banking Group_Bank_EN_2022"/>
    <x v="33"/>
    <n v="2022"/>
    <s v="82.0"/>
    <s v="None"/>
    <x v="1"/>
  </r>
  <r>
    <n v="9"/>
    <s v="Scope 2 Market Energy indirect total GHGs emissions"/>
    <s v="Lloyds Banking Group_Bank_EN_2022"/>
    <x v="33"/>
    <n v="2021"/>
    <s v="203.0"/>
    <s v="None"/>
    <x v="1"/>
  </r>
  <r>
    <n v="6"/>
    <s v="Scope 1 / Direct total GHGs emissions"/>
    <s v="M&amp;G Investments_AM_EN_2022"/>
    <x v="34"/>
    <n v="2022"/>
    <s v="1350.0"/>
    <s v="1435.0"/>
    <x v="1"/>
  </r>
  <r>
    <n v="6"/>
    <s v="Scope 1 / Direct total GHGs emissions"/>
    <s v="M&amp;G Investments_AM_EN_2022"/>
    <x v="34"/>
    <n v="2021"/>
    <s v="1703.0"/>
    <s v="1703.0"/>
    <x v="0"/>
  </r>
  <r>
    <n v="6"/>
    <s v="Scope 1 / Direct total GHGs emissions"/>
    <s v="M&amp;G Investments_AM_EN_2022"/>
    <x v="34"/>
    <n v="2019"/>
    <s v="2128.0"/>
    <s v="2128.0"/>
    <x v="0"/>
  </r>
  <r>
    <n v="7"/>
    <s v="Scope 2 Energy indirect total GHGs emissions"/>
    <s v="M&amp;G Investments_AM_EN_2022"/>
    <x v="34"/>
    <n v="2022"/>
    <s v="85.0"/>
    <s v="None"/>
    <x v="1"/>
  </r>
  <r>
    <n v="7"/>
    <s v="Scope 2 Energy indirect total GHGs emissions"/>
    <s v="M&amp;G Investments_AM_EN_2022"/>
    <x v="34"/>
    <n v="2021"/>
    <s v="89.0"/>
    <s v="None"/>
    <x v="1"/>
  </r>
  <r>
    <n v="8"/>
    <s v="Scope 3 Upstream Energy indirect total GHGs emissions"/>
    <s v="M&amp;G Investments_AM_EN_2022"/>
    <x v="34"/>
    <n v="2022"/>
    <s v="600.6"/>
    <s v="3316.0"/>
    <x v="1"/>
  </r>
  <r>
    <n v="8"/>
    <s v="Scope 3 Upstream Energy indirect total GHGs emissions"/>
    <s v="M&amp;G Investments_AM_EN_2022"/>
    <x v="34"/>
    <n v="2021"/>
    <s v="607.0"/>
    <s v="368.0"/>
    <x v="1"/>
  </r>
  <r>
    <n v="9"/>
    <s v="Scope 2 Market Energy indirect total GHGs emissions"/>
    <s v="M&amp;G Investments_AM_EN_2022"/>
    <x v="34"/>
    <n v="2022"/>
    <s v="3.0"/>
    <s v="91.0"/>
    <x v="1"/>
  </r>
  <r>
    <n v="9"/>
    <s v="Scope 2 Market Energy indirect total GHGs emissions"/>
    <s v="M&amp;G Investments_AM_EN_2022"/>
    <x v="34"/>
    <n v="2021"/>
    <s v="184.0"/>
    <s v="184.0"/>
    <x v="0"/>
  </r>
  <r>
    <n v="9"/>
    <s v="Scope 2 Market Energy indirect total GHGs emissions"/>
    <s v="M&amp;G Investments_AM_EN_2022"/>
    <x v="34"/>
    <n v="2019"/>
    <s v="1880.0"/>
    <s v="1880.0"/>
    <x v="0"/>
  </r>
  <r>
    <n v="10"/>
    <s v="Scope 2 Location Energy indirect total GHGs emissions"/>
    <s v="M&amp;G Investments_AM_EN_2022"/>
    <x v="34"/>
    <n v="2022"/>
    <s v="2253.0"/>
    <s v="4079.0"/>
    <x v="1"/>
  </r>
  <r>
    <n v="10"/>
    <s v="Scope 2 Location Energy indirect total GHGs emissions"/>
    <s v="M&amp;G Investments_AM_EN_2022"/>
    <x v="34"/>
    <n v="2021"/>
    <s v="4228.0"/>
    <s v="4228.0"/>
    <x v="0"/>
  </r>
  <r>
    <n v="10"/>
    <s v="Scope 2 Location Energy indirect total GHGs emissions"/>
    <s v="M&amp;G Investments_AM_EN_2022"/>
    <x v="34"/>
    <n v="2019"/>
    <s v="5849.0"/>
    <s v="5849.0"/>
    <x v="0"/>
  </r>
  <r>
    <n v="9"/>
    <s v="Scope 2 Market Energy indirect total GHGs emissions"/>
    <s v="Misr Bank Europe GmbH_Bank_EN_2019"/>
    <x v="35"/>
    <n v="2019"/>
    <s v="9.295131"/>
    <s v="None"/>
    <x v="1"/>
  </r>
  <r>
    <n v="10"/>
    <s v="Scope 2 Location Energy indirect total GHGs emissions"/>
    <s v="Misr Bank Europe GmbH_Bank_EN_2020"/>
    <x v="35"/>
    <n v="2020"/>
    <s v="503.22"/>
    <s v="None"/>
    <x v="1"/>
  </r>
  <r>
    <n v="10"/>
    <s v="Scope 2 Location Energy indirect total GHGs emissions"/>
    <s v="Misr Bank Europe GmbH_Bank_EN_2021"/>
    <x v="35"/>
    <n v="2021"/>
    <s v="2.31567641"/>
    <s v="None"/>
    <x v="1"/>
  </r>
  <r>
    <n v="7"/>
    <s v="Scope 2 Energy indirect total GHGs emissions"/>
    <s v="National Bank of Greece_Bank_EN_2018"/>
    <x v="36"/>
    <n v="2018"/>
    <s v="58927.36"/>
    <s v="None"/>
    <x v="1"/>
  </r>
  <r>
    <n v="7"/>
    <s v="Scope 2 Energy indirect total GHGs emissions"/>
    <s v="National Bank of Greece_Bank_EN_2019"/>
    <x v="36"/>
    <n v="2019"/>
    <s v="55118.0"/>
    <s v="None"/>
    <x v="1"/>
  </r>
  <r>
    <n v="6"/>
    <s v="Scope 1 / Direct total GHGs emissions"/>
    <s v="National Bank of Greece_Bank_EN_2021"/>
    <x v="36"/>
    <n v="2019"/>
    <s v="2922.05"/>
    <s v="2922.0"/>
    <x v="1"/>
  </r>
  <r>
    <n v="6"/>
    <s v="Scope 1 / Direct total GHGs emissions"/>
    <s v="National Bank of Greece_Bank_EN_2021"/>
    <x v="36"/>
    <n v="2020"/>
    <s v="0.29"/>
    <s v="2285.0"/>
    <x v="1"/>
  </r>
  <r>
    <n v="6"/>
    <s v="Scope 1 / Direct total GHGs emissions"/>
    <s v="National Bank of Greece_Bank_EN_2021"/>
    <x v="36"/>
    <n v="2021"/>
    <s v="0.32"/>
    <s v="2381.0"/>
    <x v="1"/>
  </r>
  <r>
    <n v="8"/>
    <s v="Scope 3 Upstream Energy indirect total GHGs emissions"/>
    <s v="National Bank of Greece_Bank_EN_2021"/>
    <x v="36"/>
    <n v="2020"/>
    <s v="2019.0"/>
    <s v="43375.0"/>
    <x v="1"/>
  </r>
  <r>
    <n v="8"/>
    <s v="Scope 3 Upstream Energy indirect total GHGs emissions"/>
    <s v="National Bank of Greece_Bank_EN_2021"/>
    <x v="36"/>
    <n v="2021"/>
    <s v="42393.96"/>
    <s v="30558.0"/>
    <x v="1"/>
  </r>
  <r>
    <n v="8"/>
    <s v="Scope 3 Upstream Energy indirect total GHGs emissions"/>
    <s v="National Bank of Greece_Bank_EN_2021"/>
    <x v="36"/>
    <n v="2019"/>
    <s v="2.0"/>
    <s v="146.0"/>
    <x v="1"/>
  </r>
  <r>
    <n v="9"/>
    <s v="Scope 2 Market Energy indirect total GHGs emissions"/>
    <s v="National Bank of Greece_Bank_EN_2021"/>
    <x v="36"/>
    <n v="2019"/>
    <s v="2762.0"/>
    <s v="None"/>
    <x v="1"/>
  </r>
  <r>
    <n v="9"/>
    <s v="Scope 2 Market Energy indirect total GHGs emissions"/>
    <s v="National Bank of Greece_Bank_EN_2021"/>
    <x v="36"/>
    <n v="2020"/>
    <s v="2068.0"/>
    <s v="20988.7"/>
    <x v="1"/>
  </r>
  <r>
    <n v="9"/>
    <s v="Scope 2 Market Energy indirect total GHGs emissions"/>
    <s v="National Bank of Greece_Bank_EN_2021"/>
    <x v="36"/>
    <n v="2021"/>
    <s v="2682.0"/>
    <s v="19160.61"/>
    <x v="1"/>
  </r>
  <r>
    <n v="6"/>
    <s v="Scope 1 / Direct total GHGs emissions"/>
    <s v="National Bank of Greece_Bank_EN_2022"/>
    <x v="36"/>
    <n v="2016"/>
    <s v="195.0"/>
    <s v="None"/>
    <x v="1"/>
  </r>
  <r>
    <n v="7"/>
    <s v="Scope 2 Energy indirect total GHGs emissions"/>
    <s v="National Bank of Greece_Bank_EN_2022"/>
    <x v="36"/>
    <n v="2022"/>
    <s v="197.0"/>
    <s v="None"/>
    <x v="1"/>
  </r>
  <r>
    <n v="8"/>
    <s v="Scope 3 Upstream Energy indirect total GHGs emissions"/>
    <s v="National Bank of Greece_Bank_EN_2022"/>
    <x v="36"/>
    <n v="2022"/>
    <s v="332577.0"/>
    <s v="43690.0"/>
    <x v="1"/>
  </r>
  <r>
    <n v="9"/>
    <s v="Scope 2 Market Energy indirect total GHGs emissions"/>
    <s v="National Bank of Greece_Bank_EN_2022"/>
    <x v="36"/>
    <n v="2020"/>
    <s v="-99.0"/>
    <s v="23419.0"/>
    <x v="1"/>
  </r>
  <r>
    <n v="10"/>
    <s v="Scope 2 Location Energy indirect total GHGs emissions"/>
    <s v="National Bank of Greece_Bank_EN_2022"/>
    <x v="36"/>
    <n v="2020"/>
    <s v="0"/>
    <s v="20989.0"/>
    <x v="1"/>
  </r>
  <r>
    <n v="10"/>
    <s v="Scope 2 Location Energy indirect total GHGs emissions"/>
    <s v="National Bank of Greece_Bank_EN_2022"/>
    <x v="36"/>
    <n v="2021"/>
    <s v="0"/>
    <s v="19161.0"/>
    <x v="1"/>
  </r>
  <r>
    <n v="10"/>
    <s v="Scope 2 Location Energy indirect total GHGs emissions"/>
    <s v="National Bank of Greece_Bank_EN_2022"/>
    <x v="36"/>
    <n v="2022"/>
    <s v="0"/>
    <s v="15143.0"/>
    <x v="1"/>
  </r>
  <r>
    <n v="7"/>
    <s v="Scope 2 Energy indirect total GHGs emissions"/>
    <s v="NN Investment Partners_AM_EN_2018"/>
    <x v="37"/>
    <n v="2018"/>
    <s v="1.6"/>
    <s v="None"/>
    <x v="1"/>
  </r>
  <r>
    <n v="7"/>
    <s v="Scope 2 Energy indirect total GHGs emissions"/>
    <s v="NN Investment Partners_AM_EN_2018"/>
    <x v="37"/>
    <n v="2017"/>
    <s v="1.7"/>
    <s v="None"/>
    <x v="1"/>
  </r>
  <r>
    <n v="7"/>
    <s v="Scope 2 Energy indirect total GHGs emissions"/>
    <s v="NN Investment Partners_AM_EN_2018"/>
    <x v="37"/>
    <n v="2016"/>
    <s v="1.9"/>
    <s v="None"/>
    <x v="1"/>
  </r>
  <r>
    <n v="9"/>
    <s v="Scope 2 Market Energy indirect total GHGs emissions"/>
    <s v="NN Investment Partners_AM_EN_2018"/>
    <x v="37"/>
    <n v="2018"/>
    <s v="94.0"/>
    <s v="None"/>
    <x v="1"/>
  </r>
  <r>
    <n v="7"/>
    <s v="Scope 2 Energy indirect total GHGs emissions"/>
    <s v="NN Investment Partners_AM_EN_2019"/>
    <x v="37"/>
    <n v="2019"/>
    <s v="1.4"/>
    <s v="None"/>
    <x v="1"/>
  </r>
  <r>
    <n v="7"/>
    <s v="Scope 2 Energy indirect total GHGs emissions"/>
    <s v="NN Investment Partners_AM_EN_2019"/>
    <x v="37"/>
    <n v="2018"/>
    <s v="1.6"/>
    <s v="None"/>
    <x v="1"/>
  </r>
  <r>
    <n v="7"/>
    <s v="Scope 2 Energy indirect total GHGs emissions"/>
    <s v="NN Investment Partners_AM_EN_2019"/>
    <x v="37"/>
    <n v="2017"/>
    <s v="1.7"/>
    <s v="None"/>
    <x v="1"/>
  </r>
  <r>
    <n v="9"/>
    <s v="Scope 2 Market Energy indirect total GHGs emissions"/>
    <s v="NN Investment Partners_AM_EN_2019"/>
    <x v="37"/>
    <n v="2019"/>
    <s v="148.0"/>
    <s v="None"/>
    <x v="1"/>
  </r>
  <r>
    <n v="9"/>
    <s v="Scope 2 Market Energy indirect total GHGs emissions"/>
    <s v="NN Investment Partners_AM_EN_2019"/>
    <x v="37"/>
    <n v="2018"/>
    <s v="94.0"/>
    <s v="None"/>
    <x v="1"/>
  </r>
  <r>
    <n v="6"/>
    <s v="Scope 1 / Direct total GHGs emissions"/>
    <s v="NN Investment Partners_AM_EN_2020"/>
    <x v="37"/>
    <n v="2019"/>
    <s v="68.0"/>
    <s v="None"/>
    <x v="1"/>
  </r>
  <r>
    <n v="7"/>
    <s v="Scope 2 Energy indirect total GHGs emissions"/>
    <s v="NN Investment Partners_AM_EN_2020"/>
    <x v="37"/>
    <n v="2020"/>
    <s v="0.9"/>
    <s v="None"/>
    <x v="1"/>
  </r>
  <r>
    <n v="7"/>
    <s v="Scope 2 Energy indirect total GHGs emissions"/>
    <s v="NN Investment Partners_AM_EN_2020"/>
    <x v="37"/>
    <n v="2019"/>
    <s v="1.5"/>
    <s v="None"/>
    <x v="1"/>
  </r>
  <r>
    <n v="7"/>
    <s v="Scope 2 Energy indirect total GHGs emissions"/>
    <s v="NN Investment Partners_AM_EN_2020"/>
    <x v="37"/>
    <n v="2018"/>
    <s v="1.7"/>
    <s v="None"/>
    <x v="1"/>
  </r>
  <r>
    <n v="9"/>
    <s v="Scope 2 Market Energy indirect total GHGs emissions"/>
    <s v="NN Investment Partners_AM_EN_2020"/>
    <x v="37"/>
    <n v="2020"/>
    <s v="74.0"/>
    <s v="None"/>
    <x v="1"/>
  </r>
  <r>
    <n v="6"/>
    <s v="Scope 1 / Direct total GHGs emissions"/>
    <s v="NN Investment Partners_AM_EN_2021"/>
    <x v="37"/>
    <n v="2021"/>
    <s v="91.0"/>
    <s v="None"/>
    <x v="1"/>
  </r>
  <r>
    <n v="6"/>
    <s v="Scope 1 / Direct total GHGs emissions"/>
    <s v="NN Investment Partners_AM_EN_2021"/>
    <x v="37"/>
    <n v="2023"/>
    <s v="0.42"/>
    <s v="None"/>
    <x v="1"/>
  </r>
  <r>
    <n v="7"/>
    <s v="Scope 2 Energy indirect total GHGs emissions"/>
    <s v="NN Investment Partners_AM_EN_2021"/>
    <x v="37"/>
    <n v="2021"/>
    <s v="0.5"/>
    <s v="None"/>
    <x v="1"/>
  </r>
  <r>
    <n v="7"/>
    <s v="Scope 2 Energy indirect total GHGs emissions"/>
    <s v="NN Investment Partners_AM_EN_2021"/>
    <x v="37"/>
    <n v="2020"/>
    <s v="0.6"/>
    <s v="None"/>
    <x v="1"/>
  </r>
  <r>
    <n v="7"/>
    <s v="Scope 2 Energy indirect total GHGs emissions"/>
    <s v="NN Investment Partners_AM_EN_2021"/>
    <x v="37"/>
    <n v="2019"/>
    <s v="1.3"/>
    <s v="None"/>
    <x v="1"/>
  </r>
  <r>
    <n v="9"/>
    <s v="Scope 2 Market Energy indirect total GHGs emissions"/>
    <s v="NN Investment Partners_AM_EN_2021"/>
    <x v="37"/>
    <n v="2021"/>
    <s v="-1265.0"/>
    <s v="None"/>
    <x v="1"/>
  </r>
  <r>
    <n v="9"/>
    <s v="Scope 2 Market Energy indirect total GHGs emissions"/>
    <s v="NN Investment Partners_AM_EN_2021"/>
    <x v="37"/>
    <n v="2020"/>
    <s v="-1717.0"/>
    <s v="None"/>
    <x v="1"/>
  </r>
  <r>
    <n v="10"/>
    <s v="Scope 2 Location Energy indirect total GHGs emissions"/>
    <s v="NN Investment Partners_AM_EN_2021"/>
    <x v="37"/>
    <n v="2021"/>
    <s v="996.0"/>
    <s v="None"/>
    <x v="1"/>
  </r>
  <r>
    <n v="10"/>
    <s v="Scope 2 Location Energy indirect total GHGs emissions"/>
    <s v="NN Investment Partners_AM_EN_2021"/>
    <x v="37"/>
    <n v="2020"/>
    <s v="890.0"/>
    <s v="None"/>
    <x v="1"/>
  </r>
  <r>
    <n v="6"/>
    <s v="Scope 1 / Direct total GHGs emissions"/>
    <s v="NN Investment Partners_AM_EN_2022"/>
    <x v="37"/>
    <n v="2022"/>
    <s v="0.6"/>
    <s v="4.0"/>
    <x v="1"/>
  </r>
  <r>
    <n v="6"/>
    <s v="Scope 1 / Direct total GHGs emissions"/>
    <s v="NN Investment Partners_AM_EN_2022"/>
    <x v="37"/>
    <n v="2021"/>
    <s v="0.6"/>
    <s v="4.0"/>
    <x v="1"/>
  </r>
  <r>
    <n v="6"/>
    <s v="Scope 1 / Direct total GHGs emissions"/>
    <s v="NN Investment Partners_AM_EN_2022"/>
    <x v="37"/>
    <n v="2020"/>
    <s v="0.7"/>
    <s v="5.0"/>
    <x v="1"/>
  </r>
  <r>
    <n v="7"/>
    <s v="Scope 2 Energy indirect total GHGs emissions"/>
    <s v="NN Investment Partners_AM_EN_2022"/>
    <x v="37"/>
    <n v="2022"/>
    <s v="229297.0"/>
    <s v="None"/>
    <x v="1"/>
  </r>
  <r>
    <n v="8"/>
    <s v="Scope 3 Upstream Energy indirect total GHGs emissions"/>
    <s v="NN Investment Partners_AM_EN_2022"/>
    <x v="37"/>
    <n v="2022"/>
    <s v="2.0"/>
    <s v="2.0"/>
    <x v="0"/>
  </r>
  <r>
    <n v="8"/>
    <s v="Scope 3 Upstream Energy indirect total GHGs emissions"/>
    <s v="NN Investment Partners_AM_EN_2022"/>
    <x v="37"/>
    <n v="2021"/>
    <s v="0.5"/>
    <s v="0.5"/>
    <x v="0"/>
  </r>
  <r>
    <n v="8"/>
    <s v="Scope 3 Upstream Energy indirect total GHGs emissions"/>
    <s v="NN Investment Partners_AM_EN_2022"/>
    <x v="37"/>
    <n v="2020"/>
    <s v="1.0"/>
    <s v="1.0"/>
    <x v="0"/>
  </r>
  <r>
    <n v="9"/>
    <s v="Scope 2 Market Energy indirect total GHGs emissions"/>
    <s v="NN Investment Partners_AM_EN_2022"/>
    <x v="37"/>
    <n v="2022"/>
    <s v="3.0"/>
    <s v="3.0"/>
    <x v="0"/>
  </r>
  <r>
    <n v="9"/>
    <s v="Scope 2 Market Energy indirect total GHGs emissions"/>
    <s v="NN Investment Partners_AM_EN_2022"/>
    <x v="37"/>
    <n v="2021"/>
    <s v="5.0"/>
    <s v="5.0"/>
    <x v="0"/>
  </r>
  <r>
    <n v="9"/>
    <s v="Scope 2 Market Energy indirect total GHGs emissions"/>
    <s v="NN Investment Partners_AM_EN_2022"/>
    <x v="37"/>
    <n v="2020"/>
    <s v="5.0"/>
    <s v="5.0"/>
    <x v="0"/>
  </r>
  <r>
    <n v="10"/>
    <s v="Scope 2 Location Energy indirect total GHGs emissions"/>
    <s v="NN Investment Partners_AM_EN_2022"/>
    <x v="37"/>
    <n v="2022"/>
    <s v="7.0"/>
    <s v="7.0"/>
    <x v="0"/>
  </r>
  <r>
    <n v="10"/>
    <s v="Scope 2 Location Energy indirect total GHGs emissions"/>
    <s v="NN Investment Partners_AM_EN_2022"/>
    <x v="37"/>
    <n v="2021"/>
    <s v="9.0"/>
    <s v="9.0"/>
    <x v="0"/>
  </r>
  <r>
    <n v="10"/>
    <s v="Scope 2 Location Energy indirect total GHGs emissions"/>
    <s v="NN Investment Partners_AM_EN_2022"/>
    <x v="37"/>
    <n v="2020"/>
    <s v="11.0"/>
    <s v="11.0"/>
    <x v="0"/>
  </r>
  <r>
    <n v="6"/>
    <s v="Scope 1 / Direct total GHGs emissions"/>
    <s v="Nordea Bank_Bank_EN_2018"/>
    <x v="38"/>
    <n v="2016"/>
    <s v="78.0"/>
    <s v="None"/>
    <x v="1"/>
  </r>
  <r>
    <n v="7"/>
    <s v="Scope 2 Energy indirect total GHGs emissions"/>
    <s v="Nordea Bank_Bank_EN_2018"/>
    <x v="38"/>
    <n v="2018"/>
    <s v="0.0"/>
    <s v="None"/>
    <x v="1"/>
  </r>
  <r>
    <n v="8"/>
    <s v="Scope 3 Upstream Energy indirect total GHGs emissions"/>
    <s v="Nordea Bank_Bank_EN_2018"/>
    <x v="38"/>
    <n v="2018"/>
    <s v="1890.0"/>
    <s v="None"/>
    <x v="1"/>
  </r>
  <r>
    <n v="6"/>
    <s v="Scope 1 / Direct total GHGs emissions"/>
    <s v="Nordea Bank_Bank_EN_2019"/>
    <x v="38"/>
    <n v="2016"/>
    <s v="1738.0"/>
    <s v="None"/>
    <x v="1"/>
  </r>
  <r>
    <n v="7"/>
    <s v="Scope 2 Energy indirect total GHGs emissions"/>
    <s v="Nordea Bank_Bank_EN_2019"/>
    <x v="38"/>
    <n v="2019"/>
    <s v="0.0"/>
    <s v="None"/>
    <x v="1"/>
  </r>
  <r>
    <n v="7"/>
    <s v="Scope 2 Energy indirect total GHGs emissions"/>
    <s v="Nordea Bank_Bank_EN_2019"/>
    <x v="38"/>
    <n v="2018"/>
    <s v="0.0"/>
    <s v="None"/>
    <x v="1"/>
  </r>
  <r>
    <n v="8"/>
    <s v="Scope 3 Upstream Energy indirect total GHGs emissions"/>
    <s v="Nordea Bank_Bank_EN_2019"/>
    <x v="38"/>
    <n v="2019"/>
    <s v="2599.0"/>
    <s v="None"/>
    <x v="1"/>
  </r>
  <r>
    <n v="8"/>
    <s v="Scope 3 Upstream Energy indirect total GHGs emissions"/>
    <s v="Nordea Bank_Bank_EN_2019"/>
    <x v="38"/>
    <n v="2018"/>
    <s v="16.0"/>
    <s v="None"/>
    <x v="1"/>
  </r>
  <r>
    <n v="9"/>
    <s v="Scope 2 Market Energy indirect total GHGs emissions"/>
    <s v="Nordea Bank_Bank_EN_2019"/>
    <x v="38"/>
    <n v="2019"/>
    <s v="4.6"/>
    <s v="None"/>
    <x v="1"/>
  </r>
  <r>
    <n v="9"/>
    <s v="Scope 2 Market Energy indirect total GHGs emissions"/>
    <s v="Nordea Bank_Bank_EN_2019"/>
    <x v="38"/>
    <n v="2018"/>
    <s v="1.0"/>
    <s v="None"/>
    <x v="1"/>
  </r>
  <r>
    <n v="6"/>
    <s v="Scope 1 / Direct total GHGs emissions"/>
    <s v="Nordea Bank_Bank_EN_2020"/>
    <x v="38"/>
    <n v="2016"/>
    <s v="1736.0"/>
    <s v="None"/>
    <x v="1"/>
  </r>
  <r>
    <n v="7"/>
    <s v="Scope 2 Energy indirect total GHGs emissions"/>
    <s v="Nordea Bank_Bank_EN_2020"/>
    <x v="38"/>
    <n v="2020"/>
    <s v="3904.0"/>
    <s v="None"/>
    <x v="1"/>
  </r>
  <r>
    <n v="7"/>
    <s v="Scope 2 Energy indirect total GHGs emissions"/>
    <s v="Nordea Bank_Bank_EN_2020"/>
    <x v="38"/>
    <n v="2018"/>
    <s v="5509.0"/>
    <s v="None"/>
    <x v="1"/>
  </r>
  <r>
    <n v="7"/>
    <s v="Scope 2 Energy indirect total GHGs emissions"/>
    <s v="Nordea Bank_Bank_EN_2020"/>
    <x v="38"/>
    <n v="2019"/>
    <s v="882.0"/>
    <s v="None"/>
    <x v="1"/>
  </r>
  <r>
    <n v="8"/>
    <s v="Scope 3 Upstream Energy indirect total GHGs emissions"/>
    <s v="Nordea Bank_Bank_EN_2020"/>
    <x v="38"/>
    <n v="2020"/>
    <s v="1892.0"/>
    <s v="None"/>
    <x v="1"/>
  </r>
  <r>
    <n v="8"/>
    <s v="Scope 3 Upstream Energy indirect total GHGs emissions"/>
    <s v="Nordea Bank_Bank_EN_2020"/>
    <x v="38"/>
    <n v="2019"/>
    <s v="499410.0"/>
    <s v="None"/>
    <x v="1"/>
  </r>
  <r>
    <n v="8"/>
    <s v="Scope 3 Upstream Energy indirect total GHGs emissions"/>
    <s v="Nordea Bank_Bank_EN_2020"/>
    <x v="38"/>
    <n v="2018"/>
    <s v="11.0"/>
    <s v="None"/>
    <x v="1"/>
  </r>
  <r>
    <n v="6"/>
    <s v="Scope 1 / Direct total GHGs emissions"/>
    <s v="Nordea Bank_Bank_EN_2021"/>
    <x v="38"/>
    <n v="2016"/>
    <s v="78.0"/>
    <s v="None"/>
    <x v="1"/>
  </r>
  <r>
    <n v="7"/>
    <s v="Scope 2 Energy indirect total GHGs emissions"/>
    <s v="OTP Bank_Bank_EN_2018"/>
    <x v="39"/>
    <n v="2014"/>
    <s v="10491.0"/>
    <s v="None"/>
    <x v="1"/>
  </r>
  <r>
    <n v="7"/>
    <s v="Scope 2 Energy indirect total GHGs emissions"/>
    <s v="OTP Bank_Bank_EN_2018"/>
    <x v="39"/>
    <n v="2015"/>
    <s v="10743.0"/>
    <s v="None"/>
    <x v="1"/>
  </r>
  <r>
    <n v="7"/>
    <s v="Scope 2 Energy indirect total GHGs emissions"/>
    <s v="OTP Bank_Bank_EN_2018"/>
    <x v="39"/>
    <n v="2016"/>
    <s v="13781.0"/>
    <s v="None"/>
    <x v="1"/>
  </r>
  <r>
    <n v="7"/>
    <s v="Scope 2 Energy indirect total GHGs emissions"/>
    <s v="OTP Bank_Bank_EN_2018"/>
    <x v="39"/>
    <n v="2017"/>
    <s v="15381.0"/>
    <s v="None"/>
    <x v="1"/>
  </r>
  <r>
    <n v="7"/>
    <s v="Scope 2 Energy indirect total GHGs emissions"/>
    <s v="OTP Bank_Bank_EN_2018"/>
    <x v="39"/>
    <n v="2018"/>
    <s v="18000.0"/>
    <s v="None"/>
    <x v="1"/>
  </r>
  <r>
    <n v="9"/>
    <s v="Scope 2 Market Energy indirect total GHGs emissions"/>
    <s v="OTP Bank_Bank_EN_2018"/>
    <x v="39"/>
    <n v="2018"/>
    <s v="14.2"/>
    <s v="None"/>
    <x v="1"/>
  </r>
  <r>
    <n v="9"/>
    <s v="Scope 2 Market Energy indirect total GHGs emissions"/>
    <s v="OTP Bank_Bank_EN_2018"/>
    <x v="39"/>
    <n v="2011"/>
    <s v="822.0"/>
    <s v="None"/>
    <x v="1"/>
  </r>
  <r>
    <n v="6"/>
    <s v="Scope 1 / Direct total GHGs emissions"/>
    <s v="OTP Bank_Bank_EN_2019"/>
    <x v="39"/>
    <n v="2015"/>
    <s v="5458.0"/>
    <s v="5458.0"/>
    <x v="0"/>
  </r>
  <r>
    <n v="6"/>
    <s v="Scope 1 / Direct total GHGs emissions"/>
    <s v="OTP Bank_Bank_EN_2019"/>
    <x v="39"/>
    <n v="2016"/>
    <s v="5272.0"/>
    <s v="5272.0"/>
    <x v="0"/>
  </r>
  <r>
    <n v="6"/>
    <s v="Scope 1 / Direct total GHGs emissions"/>
    <s v="OTP Bank_Bank_EN_2019"/>
    <x v="39"/>
    <n v="2017"/>
    <s v="6781.0"/>
    <s v="6781.0"/>
    <x v="0"/>
  </r>
  <r>
    <n v="9"/>
    <s v="Scope 2 Market Energy indirect total GHGs emissions"/>
    <s v="OTP Bank_Bank_EN_2019"/>
    <x v="39"/>
    <n v="2099"/>
    <s v="49.0"/>
    <s v="None"/>
    <x v="1"/>
  </r>
  <r>
    <n v="7"/>
    <s v="Scope 2 Energy indirect total GHGs emissions"/>
    <s v="OTP Bank_Bank_EN_2020"/>
    <x v="39"/>
    <n v="2020"/>
    <s v="8.0"/>
    <s v="None"/>
    <x v="1"/>
  </r>
  <r>
    <n v="8"/>
    <s v="Scope 3 Upstream Energy indirect total GHGs emissions"/>
    <s v="OTP Bank_Bank_EN_2020"/>
    <x v="39"/>
    <n v="2020"/>
    <s v="8.0"/>
    <s v="None"/>
    <x v="1"/>
  </r>
  <r>
    <n v="9"/>
    <s v="Scope 2 Market Energy indirect total GHGs emissions"/>
    <s v="OTP Bank_Bank_EN_2020"/>
    <x v="39"/>
    <n v="2018"/>
    <s v="12973.0"/>
    <s v="12973.0"/>
    <x v="0"/>
  </r>
  <r>
    <n v="9"/>
    <s v="Scope 2 Market Energy indirect total GHGs emissions"/>
    <s v="OTP Bank_Bank_EN_2020"/>
    <x v="39"/>
    <n v="2019"/>
    <s v="8640.0"/>
    <s v="8640.0"/>
    <x v="0"/>
  </r>
  <r>
    <n v="10"/>
    <s v="Scope 2 Location Energy indirect total GHGs emissions"/>
    <s v="OTP Bank_Bank_EN_2020"/>
    <x v="39"/>
    <n v="2016"/>
    <s v="8509.0"/>
    <s v="8509.0"/>
    <x v="0"/>
  </r>
  <r>
    <n v="10"/>
    <s v="Scope 2 Location Energy indirect total GHGs emissions"/>
    <s v="OTP Bank_Bank_EN_2020"/>
    <x v="39"/>
    <n v="2017"/>
    <s v="8600.0"/>
    <s v="8600.0"/>
    <x v="0"/>
  </r>
  <r>
    <n v="10"/>
    <s v="Scope 2 Location Energy indirect total GHGs emissions"/>
    <s v="OTP Bank_Bank_EN_2020"/>
    <x v="39"/>
    <n v="2018"/>
    <s v="10540.0"/>
    <s v="10540.0"/>
    <x v="0"/>
  </r>
  <r>
    <n v="10"/>
    <s v="Scope 2 Location Energy indirect total GHGs emissions"/>
    <s v="OTP Bank_Bank_EN_2020"/>
    <x v="39"/>
    <n v="2019"/>
    <s v="10786.0"/>
    <s v="10786.0"/>
    <x v="0"/>
  </r>
  <r>
    <n v="6"/>
    <s v="Scope 1 / Direct total GHGs emissions"/>
    <s v="OTP Bank_Bank_EN_2021"/>
    <x v="39"/>
    <n v="2017"/>
    <s v="6781.0"/>
    <s v="6781.0"/>
    <x v="0"/>
  </r>
  <r>
    <n v="6"/>
    <s v="Scope 1 / Direct total GHGs emissions"/>
    <s v="OTP Bank_Bank_EN_2021"/>
    <x v="39"/>
    <n v="2018"/>
    <s v="6714.0"/>
    <s v="6714.0"/>
    <x v="0"/>
  </r>
  <r>
    <n v="6"/>
    <s v="Scope 1 / Direct total GHGs emissions"/>
    <s v="OTP Bank_Bank_EN_2021"/>
    <x v="39"/>
    <n v="2019"/>
    <s v="6779.0"/>
    <s v="6779.0"/>
    <x v="0"/>
  </r>
  <r>
    <n v="7"/>
    <s v="Scope 2 Energy indirect total GHGs emissions"/>
    <s v="OTP Bank_Bank_EN_2021"/>
    <x v="39"/>
    <n v="2021"/>
    <s v="2021.0"/>
    <s v="None"/>
    <x v="1"/>
  </r>
  <r>
    <n v="9"/>
    <s v="Scope 2 Market Energy indirect total GHGs emissions"/>
    <s v="OTP Bank_Bank_EN_2021"/>
    <x v="39"/>
    <n v="2021"/>
    <s v="9.0"/>
    <s v="8369.0"/>
    <x v="1"/>
  </r>
  <r>
    <n v="6"/>
    <s v="Scope 1 / Direct total GHGs emissions"/>
    <s v="OTP Bank_Bank_EN_2022"/>
    <x v="39"/>
    <n v="2018"/>
    <s v="6714.0"/>
    <s v="6714.0"/>
    <x v="0"/>
  </r>
  <r>
    <n v="6"/>
    <s v="Scope 1 / Direct total GHGs emissions"/>
    <s v="OTP Bank_Bank_EN_2022"/>
    <x v="39"/>
    <n v="2019"/>
    <s v="6779.0"/>
    <s v="6779.0"/>
    <x v="0"/>
  </r>
  <r>
    <n v="6"/>
    <s v="Scope 1 / Direct total GHGs emissions"/>
    <s v="OTP Bank_Bank_EN_2022"/>
    <x v="39"/>
    <n v="2021"/>
    <s v="6548.0"/>
    <s v="6548.0"/>
    <x v="0"/>
  </r>
  <r>
    <n v="6"/>
    <s v="Scope 1 / Direct total GHGs emissions"/>
    <s v="OTP Bank_Bank_EN_2022"/>
    <x v="39"/>
    <n v="2022"/>
    <s v="667.0"/>
    <s v="667.0"/>
    <x v="0"/>
  </r>
  <r>
    <n v="9"/>
    <s v="Scope 2 Market Energy indirect total GHGs emissions"/>
    <s v="OTP Bank_Bank_EN_2022"/>
    <x v="39"/>
    <n v="2018"/>
    <s v="19678.0"/>
    <s v="12973.0"/>
    <x v="1"/>
  </r>
  <r>
    <n v="9"/>
    <s v="Scope 2 Market Energy indirect total GHGs emissions"/>
    <s v="OTP Bank_Bank_EN_2022"/>
    <x v="39"/>
    <n v="2019"/>
    <s v="15419.0"/>
    <s v="864.0"/>
    <x v="1"/>
  </r>
  <r>
    <n v="9"/>
    <s v="Scope 2 Market Energy indirect total GHGs emissions"/>
    <s v="OTP Bank_Bank_EN_2022"/>
    <x v="39"/>
    <n v="2021"/>
    <s v="14917.0"/>
    <s v="8369.0"/>
    <x v="1"/>
  </r>
  <r>
    <n v="9"/>
    <s v="Scope 2 Market Energy indirect total GHGs emissions"/>
    <s v="OTP Bank_Bank_EN_2022"/>
    <x v="39"/>
    <n v="2022"/>
    <s v="7675.0"/>
    <s v="1005.0"/>
    <x v="1"/>
  </r>
  <r>
    <n v="10"/>
    <s v="Scope 2 Location Energy indirect total GHGs emissions"/>
    <s v="OTP Bank_Bank_EN_2022"/>
    <x v="39"/>
    <n v="2019"/>
    <s v="153.0"/>
    <s v="10786.0"/>
    <x v="1"/>
  </r>
  <r>
    <n v="10"/>
    <s v="Scope 2 Location Energy indirect total GHGs emissions"/>
    <s v="OTP Bank_Bank_EN_2022"/>
    <x v="39"/>
    <n v="2021"/>
    <s v="152.0"/>
    <s v="9904.0"/>
    <x v="1"/>
  </r>
  <r>
    <n v="10"/>
    <s v="Scope 2 Location Energy indirect total GHGs emissions"/>
    <s v="OTP Bank_Bank_EN_2022"/>
    <x v="39"/>
    <n v="2022"/>
    <s v="75.0"/>
    <s v="11496.0"/>
    <x v="1"/>
  </r>
  <r>
    <n v="10"/>
    <s v="Scope 2 Location Energy indirect total GHGs emissions"/>
    <s v="OYAK ANKER Bank GmbH_Bank_EN_2018"/>
    <x v="40"/>
    <n v="2018"/>
    <s v="0.0"/>
    <s v="None"/>
    <x v="1"/>
  </r>
  <r>
    <n v="10"/>
    <s v="Scope 2 Location Energy indirect total GHGs emissions"/>
    <s v="OYAK ANKER Bank GmbH_Bank_EN_2019"/>
    <x v="40"/>
    <n v="2019"/>
    <s v="0.0"/>
    <s v="None"/>
    <x v="1"/>
  </r>
  <r>
    <n v="9"/>
    <s v="Scope 2 Market Energy indirect total GHGs emissions"/>
    <s v="OYAK ANKER Bank GmbH_Bank_EN_2020"/>
    <x v="40"/>
    <n v="2025"/>
    <s v="26.0"/>
    <s v="None"/>
    <x v="1"/>
  </r>
  <r>
    <n v="6"/>
    <s v="Scope 1 / Direct total GHGs emissions"/>
    <s v="Raiffeisen Bank International_Bank_EN_2018"/>
    <x v="41"/>
    <n v="2018"/>
    <s v="5944.0"/>
    <s v="5944.0"/>
    <x v="0"/>
  </r>
  <r>
    <n v="6"/>
    <s v="Scope 1 / Direct total GHGs emissions"/>
    <s v="Raiffeisen Bank International_Bank_EN_2018"/>
    <x v="41"/>
    <n v="2017"/>
    <s v="6270.0"/>
    <s v="6270.0"/>
    <x v="0"/>
  </r>
  <r>
    <n v="7"/>
    <s v="Scope 2 Energy indirect total GHGs emissions"/>
    <s v="Raiffeisen Bank International_Bank_EN_2018"/>
    <x v="41"/>
    <n v="2018"/>
    <s v="127.0"/>
    <s v="None"/>
    <x v="1"/>
  </r>
  <r>
    <n v="8"/>
    <s v="Scope 3 Upstream Energy indirect total GHGs emissions"/>
    <s v="Raiffeisen Bank International_Bank_EN_2018"/>
    <x v="41"/>
    <n v="2018"/>
    <s v="21406.0"/>
    <s v="21406.0"/>
    <x v="0"/>
  </r>
  <r>
    <n v="8"/>
    <s v="Scope 3 Upstream Energy indirect total GHGs emissions"/>
    <s v="Raiffeisen Bank International_Bank_EN_2018"/>
    <x v="41"/>
    <n v="2017"/>
    <s v="21226.0"/>
    <s v="21226.0"/>
    <x v="0"/>
  </r>
  <r>
    <n v="9"/>
    <s v="Scope 2 Market Energy indirect total GHGs emissions"/>
    <s v="Raiffeisen Bank International_Bank_EN_2018"/>
    <x v="41"/>
    <n v="2018"/>
    <s v="27795.0"/>
    <s v="27795.0"/>
    <x v="0"/>
  </r>
  <r>
    <n v="9"/>
    <s v="Scope 2 Market Energy indirect total GHGs emissions"/>
    <s v="Raiffeisen Bank International_Bank_EN_2018"/>
    <x v="41"/>
    <n v="2017"/>
    <s v="26203.0"/>
    <s v="26203.0"/>
    <x v="0"/>
  </r>
  <r>
    <n v="10"/>
    <s v="Scope 2 Location Energy indirect total GHGs emissions"/>
    <s v="Raiffeisen Bank International_Bank_EN_2018"/>
    <x v="41"/>
    <n v="2018"/>
    <s v="26283.0"/>
    <s v="26283.0"/>
    <x v="0"/>
  </r>
  <r>
    <n v="10"/>
    <s v="Scope 2 Location Energy indirect total GHGs emissions"/>
    <s v="Raiffeisen Bank International_Bank_EN_2018"/>
    <x v="41"/>
    <n v="2017"/>
    <s v="26442.0"/>
    <s v="26442.0"/>
    <x v="0"/>
  </r>
  <r>
    <n v="6"/>
    <s v="Scope 1 / Direct total GHGs emissions"/>
    <s v="Raiffeisen Bank International_Bank_EN_2019"/>
    <x v="41"/>
    <n v="2016"/>
    <s v="121124129.0"/>
    <s v="None"/>
    <x v="1"/>
  </r>
  <r>
    <n v="7"/>
    <s v="Scope 2 Energy indirect total GHGs emissions"/>
    <s v="Raiffeisen Bank International_Bank_EN_2019"/>
    <x v="41"/>
    <n v="2019"/>
    <s v="38976.0"/>
    <s v="None"/>
    <x v="1"/>
  </r>
  <r>
    <n v="9"/>
    <s v="Scope 2 Market Energy indirect total GHGs emissions"/>
    <s v="Raiffeisen Bank International_Bank_EN_2019"/>
    <x v="41"/>
    <n v="2019"/>
    <s v="53706.0"/>
    <s v="49708.0"/>
    <x v="1"/>
  </r>
  <r>
    <n v="6"/>
    <s v="Scope 1 / Direct total GHGs emissions"/>
    <s v="Raiffeisen Bank International_Bank_EN_2020"/>
    <x v="41"/>
    <n v="2020"/>
    <s v="134638.0"/>
    <s v="6221.0"/>
    <x v="1"/>
  </r>
  <r>
    <n v="7"/>
    <s v="Scope 2 Energy indirect total GHGs emissions"/>
    <s v="Raiffeisen Bank International_Bank_EN_2020"/>
    <x v="41"/>
    <n v="2020"/>
    <s v="60281.0"/>
    <s v="None"/>
    <x v="1"/>
  </r>
  <r>
    <n v="9"/>
    <s v="Scope 2 Market Energy indirect total GHGs emissions"/>
    <s v="Raiffeisen Bank International_Bank_EN_2020"/>
    <x v="41"/>
    <n v="2020"/>
    <s v="297.0"/>
    <s v="50764.0"/>
    <x v="1"/>
  </r>
  <r>
    <n v="6"/>
    <s v="Scope 1 / Direct total GHGs emissions"/>
    <s v="Raiffeisen Bank International_Bank_EN_2021"/>
    <x v="41"/>
    <n v="2021"/>
    <s v="4827.0"/>
    <s v="4827.0"/>
    <x v="0"/>
  </r>
  <r>
    <n v="6"/>
    <s v="Scope 1 / Direct total GHGs emissions"/>
    <s v="Raiffeisen Bank International_Bank_EN_2021"/>
    <x v="41"/>
    <n v="2020"/>
    <s v="6444.0"/>
    <s v="6444.0"/>
    <x v="0"/>
  </r>
  <r>
    <n v="7"/>
    <s v="Scope 2 Energy indirect total GHGs emissions"/>
    <s v="Raiffeisen Bank International_Bank_EN_2021"/>
    <x v="41"/>
    <n v="2021"/>
    <s v="14584.5"/>
    <s v="None"/>
    <x v="1"/>
  </r>
  <r>
    <n v="7"/>
    <s v="Scope 2 Energy indirect total GHGs emissions"/>
    <s v="Raiffeisen Bank International_Bank_EN_2021"/>
    <x v="41"/>
    <n v="2020"/>
    <s v="20264.0"/>
    <s v="None"/>
    <x v="1"/>
  </r>
  <r>
    <n v="8"/>
    <s v="Scope 3 Upstream Energy indirect total GHGs emissions"/>
    <s v="Raiffeisen Bank International_Bank_EN_2021"/>
    <x v="41"/>
    <n v="2021"/>
    <s v="30925.0"/>
    <s v="30925.0"/>
    <x v="0"/>
  </r>
  <r>
    <n v="8"/>
    <s v="Scope 3 Upstream Energy indirect total GHGs emissions"/>
    <s v="Raiffeisen Bank International_Bank_EN_2021"/>
    <x v="41"/>
    <n v="2020"/>
    <s v="34244.0"/>
    <s v="34244.0"/>
    <x v="0"/>
  </r>
  <r>
    <n v="9"/>
    <s v="Scope 2 Market Energy indirect total GHGs emissions"/>
    <s v="Raiffeisen Bank International_Bank_EN_2021"/>
    <x v="41"/>
    <n v="2021"/>
    <s v="46212.0"/>
    <s v="46212.0"/>
    <x v="0"/>
  </r>
  <r>
    <n v="9"/>
    <s v="Scope 2 Market Energy indirect total GHGs emissions"/>
    <s v="Raiffeisen Bank International_Bank_EN_2021"/>
    <x v="41"/>
    <n v="2020"/>
    <s v="50782.0"/>
    <s v="50782.0"/>
    <x v="0"/>
  </r>
  <r>
    <n v="10"/>
    <s v="Scope 2 Location Energy indirect total GHGs emissions"/>
    <s v="Raiffeisen Bank International_Bank_EN_2021"/>
    <x v="41"/>
    <n v="2021"/>
    <s v="41064.0"/>
    <s v="41064.0"/>
    <x v="0"/>
  </r>
  <r>
    <n v="10"/>
    <s v="Scope 2 Location Energy indirect total GHGs emissions"/>
    <s v="Raiffeisen Bank International_Bank_EN_2021"/>
    <x v="41"/>
    <n v="2020"/>
    <s v="46445.0"/>
    <s v="46445.0"/>
    <x v="0"/>
  </r>
  <r>
    <n v="6"/>
    <s v="Scope 1 / Direct total GHGs emissions"/>
    <s v="Raiffeisen Bank International_Bank_EN_2022"/>
    <x v="41"/>
    <n v="2022"/>
    <s v="6060.0"/>
    <s v="6060.0"/>
    <x v="0"/>
  </r>
  <r>
    <n v="6"/>
    <s v="Scope 1 / Direct total GHGs emissions"/>
    <s v="Raiffeisen Bank International_Bank_EN_2022"/>
    <x v="41"/>
    <n v="2021"/>
    <s v="4827.0"/>
    <s v="4827.0"/>
    <x v="0"/>
  </r>
  <r>
    <n v="7"/>
    <s v="Scope 2 Energy indirect total GHGs emissions"/>
    <s v="Raiffeisen Bank International_Bank_EN_2022"/>
    <x v="41"/>
    <n v="2040"/>
    <s v="2040.0"/>
    <s v="None"/>
    <x v="1"/>
  </r>
  <r>
    <n v="7"/>
    <s v="Scope 2 Energy indirect total GHGs emissions"/>
    <s v="Raiffeisen Bank International_Bank_EN_2022"/>
    <x v="41"/>
    <n v="2027"/>
    <s v="20302.0"/>
    <s v="None"/>
    <x v="1"/>
  </r>
  <r>
    <n v="7"/>
    <s v="Scope 2 Energy indirect total GHGs emissions"/>
    <s v="Raiffeisen Bank International_Bank_EN_2022"/>
    <x v="41"/>
    <n v="2022"/>
    <s v="176.69"/>
    <s v="None"/>
    <x v="1"/>
  </r>
  <r>
    <n v="8"/>
    <s v="Scope 3 Upstream Energy indirect total GHGs emissions"/>
    <s v="Raiffeisen Bank International_Bank_EN_2022"/>
    <x v="41"/>
    <n v="2022"/>
    <s v="29656.0"/>
    <s v="29656.0"/>
    <x v="0"/>
  </r>
  <r>
    <n v="8"/>
    <s v="Scope 3 Upstream Energy indirect total GHGs emissions"/>
    <s v="Raiffeisen Bank International_Bank_EN_2022"/>
    <x v="41"/>
    <n v="2021"/>
    <s v="30925.0"/>
    <s v="30925.0"/>
    <x v="0"/>
  </r>
  <r>
    <n v="9"/>
    <s v="Scope 2 Market Energy indirect total GHGs emissions"/>
    <s v="Raiffeisen Bank International_Bank_EN_2022"/>
    <x v="41"/>
    <n v="2022"/>
    <s v="40212.0"/>
    <s v="40212.0"/>
    <x v="0"/>
  </r>
  <r>
    <n v="9"/>
    <s v="Scope 2 Market Energy indirect total GHGs emissions"/>
    <s v="Raiffeisen Bank International_Bank_EN_2022"/>
    <x v="41"/>
    <n v="2021"/>
    <s v="46626.0"/>
    <s v="46626.0"/>
    <x v="0"/>
  </r>
  <r>
    <n v="10"/>
    <s v="Scope 2 Location Energy indirect total GHGs emissions"/>
    <s v="Raiffeisen Bank International_Bank_EN_2022"/>
    <x v="41"/>
    <n v="2022"/>
    <s v="35111.0"/>
    <s v="35111.0"/>
    <x v="0"/>
  </r>
  <r>
    <n v="10"/>
    <s v="Scope 2 Location Energy indirect total GHGs emissions"/>
    <s v="Raiffeisen Bank International_Bank_EN_2022"/>
    <x v="41"/>
    <n v="2021"/>
    <s v="41064.0"/>
    <s v="41064.0"/>
    <x v="0"/>
  </r>
  <r>
    <n v="6"/>
    <s v="Scope 1 / Direct total GHGs emissions"/>
    <s v="Robeco_AM_EN_2022"/>
    <x v="42"/>
    <n v="2021"/>
    <s v="522.0"/>
    <s v="None"/>
    <x v="1"/>
  </r>
  <r>
    <n v="6"/>
    <s v="Scope 1 / Direct total GHGs emissions"/>
    <s v="Robeco_AM_EN_2022"/>
    <x v="42"/>
    <n v="2022"/>
    <s v="625.0"/>
    <s v="None"/>
    <x v="1"/>
  </r>
  <r>
    <n v="7"/>
    <s v="Scope 2 Energy indirect total GHGs emissions"/>
    <s v="Robeco_AM_EN_2022"/>
    <x v="42"/>
    <n v="2022"/>
    <s v="0"/>
    <s v="None"/>
    <x v="1"/>
  </r>
  <r>
    <n v="7"/>
    <s v="Scope 2 Energy indirect total GHGs emissions"/>
    <s v="Robeco_AM_EN_2022"/>
    <x v="42"/>
    <n v="2021"/>
    <s v="0"/>
    <s v="None"/>
    <x v="1"/>
  </r>
  <r>
    <n v="7"/>
    <s v="Scope 2 Energy indirect total GHGs emissions"/>
    <s v="Robeco_AM_EN_2022"/>
    <x v="42"/>
    <n v="2020"/>
    <s v="0"/>
    <s v="None"/>
    <x v="1"/>
  </r>
  <r>
    <n v="8"/>
    <s v="Scope 3 Upstream Energy indirect total GHGs emissions"/>
    <s v="Robeco_AM_EN_2022"/>
    <x v="42"/>
    <n v="2022"/>
    <s v="0.0"/>
    <s v="None"/>
    <x v="1"/>
  </r>
  <r>
    <n v="8"/>
    <s v="Scope 3 Upstream Energy indirect total GHGs emissions"/>
    <s v="Robeco_AM_EN_2022"/>
    <x v="42"/>
    <n v="2021"/>
    <s v="446.6"/>
    <s v="None"/>
    <x v="1"/>
  </r>
  <r>
    <n v="8"/>
    <s v="Scope 3 Upstream Energy indirect total GHGs emissions"/>
    <s v="Robeco_AM_EN_2022"/>
    <x v="42"/>
    <n v="2020"/>
    <s v="433.1"/>
    <s v="None"/>
    <x v="1"/>
  </r>
  <r>
    <n v="9"/>
    <s v="Scope 2 Market Energy indirect total GHGs emissions"/>
    <s v="Robeco_AM_EN_2022"/>
    <x v="42"/>
    <n v="2022"/>
    <s v="72.0"/>
    <s v="None"/>
    <x v="1"/>
  </r>
  <r>
    <n v="9"/>
    <s v="Scope 2 Market Energy indirect total GHGs emissions"/>
    <s v="Robeco_AM_EN_2022"/>
    <x v="42"/>
    <n v="2021"/>
    <s v="63.0"/>
    <s v="None"/>
    <x v="1"/>
  </r>
  <r>
    <n v="9"/>
    <s v="Scope 2 Market Energy indirect total GHGs emissions"/>
    <s v="Robeco_AM_EN_2022"/>
    <x v="42"/>
    <n v="2020"/>
    <s v="41.0"/>
    <s v="None"/>
    <x v="1"/>
  </r>
  <r>
    <n v="10"/>
    <s v="Scope 2 Location Energy indirect total GHGs emissions"/>
    <s v="Robeco_AM_EN_2022"/>
    <x v="42"/>
    <n v="2022"/>
    <s v="0.556"/>
    <s v="None"/>
    <x v="1"/>
  </r>
  <r>
    <n v="9"/>
    <s v="Scope 2 Market Energy indirect total GHGs emissions"/>
    <s v="Standard Chartered Bank_Bank_EN_2018"/>
    <x v="43"/>
    <n v="2018"/>
    <s v="223.0"/>
    <s v="None"/>
    <x v="1"/>
  </r>
  <r>
    <n v="9"/>
    <s v="Scope 2 Market Energy indirect total GHGs emissions"/>
    <s v="Standard Chartered Bank_Bank_EN_2020"/>
    <x v="43"/>
    <n v="2020"/>
    <s v="20806.0"/>
    <s v="None"/>
    <x v="1"/>
  </r>
  <r>
    <n v="9"/>
    <s v="Scope 2 Market Energy indirect total GHGs emissions"/>
    <s v="Standard Chartered Bank_Bank_EN_2021"/>
    <x v="43"/>
    <n v="2021"/>
    <s v="22765.0"/>
    <s v="None"/>
    <x v="1"/>
  </r>
  <r>
    <n v="9"/>
    <s v="Scope 2 Market Energy indirect total GHGs emissions"/>
    <s v="Standard Chartered Bank_Bank_EN_2022"/>
    <x v="43"/>
    <n v="2022"/>
    <s v="24529.0"/>
    <s v="None"/>
    <x v="1"/>
  </r>
  <r>
    <n v="6"/>
    <s v="Scope 1 / Direct total GHGs emissions"/>
    <s v="Swedbank_Bank_EN_2018"/>
    <x v="44"/>
    <n v="2018"/>
    <s v="198.0"/>
    <s v="1017.0"/>
    <x v="1"/>
  </r>
  <r>
    <n v="7"/>
    <s v="Scope 2 Energy indirect total GHGs emissions"/>
    <s v="Swedbank_Bank_EN_2018"/>
    <x v="44"/>
    <n v="2018"/>
    <s v="6014.0"/>
    <s v="6014.0"/>
    <x v="0"/>
  </r>
  <r>
    <n v="7"/>
    <s v="Scope 2 Energy indirect total GHGs emissions"/>
    <s v="Swedbank_Bank_EN_2018"/>
    <x v="44"/>
    <n v="2017"/>
    <s v="7771.0"/>
    <s v="7771.0"/>
    <x v="0"/>
  </r>
  <r>
    <n v="7"/>
    <s v="Scope 2 Energy indirect total GHGs emissions"/>
    <s v="Swedbank_Bank_EN_2018"/>
    <x v="44"/>
    <n v="2016"/>
    <s v="16583.0"/>
    <s v="16583.0"/>
    <x v="0"/>
  </r>
  <r>
    <n v="8"/>
    <s v="Scope 3 Upstream Energy indirect total GHGs emissions"/>
    <s v="Swedbank_Bank_EN_2018"/>
    <x v="44"/>
    <n v="2018"/>
    <s v="19952.0"/>
    <s v="19952.0"/>
    <x v="0"/>
  </r>
  <r>
    <n v="8"/>
    <s v="Scope 3 Upstream Energy indirect total GHGs emissions"/>
    <s v="Swedbank_Bank_EN_2018"/>
    <x v="44"/>
    <n v="2017"/>
    <s v="20791.0"/>
    <s v="20791.0"/>
    <x v="0"/>
  </r>
  <r>
    <n v="8"/>
    <s v="Scope 3 Upstream Energy indirect total GHGs emissions"/>
    <s v="Swedbank_Bank_EN_2018"/>
    <x v="44"/>
    <n v="2016"/>
    <s v="19893.0"/>
    <s v="19893.0"/>
    <x v="0"/>
  </r>
  <r>
    <n v="9"/>
    <s v="Scope 2 Market Energy indirect total GHGs emissions"/>
    <s v="Swedbank_Bank_EN_2018"/>
    <x v="44"/>
    <n v="2018"/>
    <s v="6014.0"/>
    <s v="None"/>
    <x v="1"/>
  </r>
  <r>
    <n v="9"/>
    <s v="Scope 2 Market Energy indirect total GHGs emissions"/>
    <s v="Swedbank_Bank_EN_2018"/>
    <x v="44"/>
    <n v="2017"/>
    <s v="7771.0"/>
    <s v="None"/>
    <x v="1"/>
  </r>
  <r>
    <n v="9"/>
    <s v="Scope 2 Market Energy indirect total GHGs emissions"/>
    <s v="Swedbank_Bank_EN_2018"/>
    <x v="44"/>
    <n v="2016"/>
    <s v="16583.0"/>
    <s v="None"/>
    <x v="1"/>
  </r>
  <r>
    <n v="9"/>
    <s v="Scope 2 Market Energy indirect total GHGs emissions"/>
    <s v="Swedbank_Bank_EN_2018"/>
    <x v="44"/>
    <n v="2015"/>
    <s v="207.0"/>
    <s v="None"/>
    <x v="1"/>
  </r>
  <r>
    <n v="9"/>
    <s v="Scope 2 Market Energy indirect total GHGs emissions"/>
    <s v="Swedbank_Bank_EN_2018"/>
    <x v="44"/>
    <n v="2014"/>
    <s v="215.0"/>
    <s v="None"/>
    <x v="1"/>
  </r>
  <r>
    <n v="10"/>
    <s v="Scope 2 Location Energy indirect total GHGs emissions"/>
    <s v="Swedbank_Bank_EN_2018"/>
    <x v="44"/>
    <n v="2018"/>
    <s v="21588.0"/>
    <s v="None"/>
    <x v="1"/>
  </r>
  <r>
    <n v="10"/>
    <s v="Scope 2 Location Energy indirect total GHGs emissions"/>
    <s v="Swedbank_Bank_EN_2018"/>
    <x v="44"/>
    <n v="2017"/>
    <s v="23395.0"/>
    <s v="None"/>
    <x v="1"/>
  </r>
  <r>
    <n v="10"/>
    <s v="Scope 2 Location Energy indirect total GHGs emissions"/>
    <s v="Swedbank_Bank_EN_2018"/>
    <x v="44"/>
    <n v="2016"/>
    <s v="23322.0"/>
    <s v="None"/>
    <x v="1"/>
  </r>
  <r>
    <n v="6"/>
    <s v="Scope 1 / Direct total GHGs emissions"/>
    <s v="Swedbank_Bank_EN_2019"/>
    <x v="44"/>
    <n v="2016"/>
    <s v="204.0"/>
    <s v="None"/>
    <x v="1"/>
  </r>
  <r>
    <n v="7"/>
    <s v="Scope 2 Energy indirect total GHGs emissions"/>
    <s v="Swedbank_Bank_EN_2019"/>
    <x v="44"/>
    <n v="2019"/>
    <s v="6067.0"/>
    <s v="6067.0"/>
    <x v="0"/>
  </r>
  <r>
    <n v="7"/>
    <s v="Scope 2 Energy indirect total GHGs emissions"/>
    <s v="Swedbank_Bank_EN_2019"/>
    <x v="44"/>
    <n v="2018"/>
    <s v="6014.0"/>
    <s v="6014.0"/>
    <x v="0"/>
  </r>
  <r>
    <n v="7"/>
    <s v="Scope 2 Energy indirect total GHGs emissions"/>
    <s v="Swedbank_Bank_EN_2019"/>
    <x v="44"/>
    <n v="2017"/>
    <s v="7771.0"/>
    <s v="7771.0"/>
    <x v="0"/>
  </r>
  <r>
    <n v="8"/>
    <s v="Scope 3 Upstream Energy indirect total GHGs emissions"/>
    <s v="Swedbank_Bank_EN_2019"/>
    <x v="44"/>
    <n v="2019"/>
    <s v="17927.0"/>
    <s v="17927.0"/>
    <x v="0"/>
  </r>
  <r>
    <n v="8"/>
    <s v="Scope 3 Upstream Energy indirect total GHGs emissions"/>
    <s v="Swedbank_Bank_EN_2019"/>
    <x v="44"/>
    <n v="2018"/>
    <s v="19952.0"/>
    <s v="19952.0"/>
    <x v="0"/>
  </r>
  <r>
    <n v="8"/>
    <s v="Scope 3 Upstream Energy indirect total GHGs emissions"/>
    <s v="Swedbank_Bank_EN_2019"/>
    <x v="44"/>
    <n v="2017"/>
    <s v="20791.0"/>
    <s v="20791.0"/>
    <x v="0"/>
  </r>
  <r>
    <n v="9"/>
    <s v="Scope 2 Market Energy indirect total GHGs emissions"/>
    <s v="Swedbank_Bank_EN_2019"/>
    <x v="44"/>
    <n v="2019"/>
    <s v="6067.0"/>
    <s v="None"/>
    <x v="1"/>
  </r>
  <r>
    <n v="9"/>
    <s v="Scope 2 Market Energy indirect total GHGs emissions"/>
    <s v="Swedbank_Bank_EN_2019"/>
    <x v="44"/>
    <n v="2018"/>
    <s v="6014.0"/>
    <s v="None"/>
    <x v="1"/>
  </r>
  <r>
    <n v="9"/>
    <s v="Scope 2 Market Energy indirect total GHGs emissions"/>
    <s v="Swedbank_Bank_EN_2019"/>
    <x v="44"/>
    <n v="2017"/>
    <s v="7771.0"/>
    <s v="None"/>
    <x v="1"/>
  </r>
  <r>
    <n v="10"/>
    <s v="Scope 2 Location Energy indirect total GHGs emissions"/>
    <s v="Swedbank_Bank_EN_2019"/>
    <x v="44"/>
    <n v="2019"/>
    <s v="18801.0"/>
    <s v="None"/>
    <x v="1"/>
  </r>
  <r>
    <n v="10"/>
    <s v="Scope 2 Location Energy indirect total GHGs emissions"/>
    <s v="Swedbank_Bank_EN_2019"/>
    <x v="44"/>
    <n v="2018"/>
    <s v="21588.0"/>
    <s v="None"/>
    <x v="1"/>
  </r>
  <r>
    <n v="10"/>
    <s v="Scope 2 Location Energy indirect total GHGs emissions"/>
    <s v="Swedbank_Bank_EN_2019"/>
    <x v="44"/>
    <n v="2017"/>
    <s v="23395.0"/>
    <s v="None"/>
    <x v="1"/>
  </r>
  <r>
    <n v="6"/>
    <s v="Scope 1 / Direct total GHGs emissions"/>
    <s v="Swedbank_Bank_EN_2020"/>
    <x v="44"/>
    <n v="2016"/>
    <s v="220.0"/>
    <s v="None"/>
    <x v="1"/>
  </r>
  <r>
    <n v="7"/>
    <s v="Scope 2 Energy indirect total GHGs emissions"/>
    <s v="Swedbank_Bank_EN_2020"/>
    <x v="44"/>
    <n v="2020"/>
    <s v="5331.0"/>
    <s v="5331.0"/>
    <x v="0"/>
  </r>
  <r>
    <n v="7"/>
    <s v="Scope 2 Energy indirect total GHGs emissions"/>
    <s v="Swedbank_Bank_EN_2020"/>
    <x v="44"/>
    <n v="2019"/>
    <s v="6067.0"/>
    <s v="6067.0"/>
    <x v="0"/>
  </r>
  <r>
    <n v="7"/>
    <s v="Scope 2 Energy indirect total GHGs emissions"/>
    <s v="Swedbank_Bank_EN_2020"/>
    <x v="44"/>
    <n v="2018"/>
    <s v="6014.0"/>
    <s v="6014.0"/>
    <x v="0"/>
  </r>
  <r>
    <n v="8"/>
    <s v="Scope 3 Upstream Energy indirect total GHGs emissions"/>
    <s v="Swedbank_Bank_EN_2020"/>
    <x v="44"/>
    <n v="2020"/>
    <s v="5683.0"/>
    <s v="5683.0"/>
    <x v="0"/>
  </r>
  <r>
    <n v="8"/>
    <s v="Scope 3 Upstream Energy indirect total GHGs emissions"/>
    <s v="Swedbank_Bank_EN_2020"/>
    <x v="44"/>
    <n v="2019"/>
    <s v="17927.0"/>
    <s v="17927.0"/>
    <x v="0"/>
  </r>
  <r>
    <n v="8"/>
    <s v="Scope 3 Upstream Energy indirect total GHGs emissions"/>
    <s v="Swedbank_Bank_EN_2020"/>
    <x v="44"/>
    <n v="2018"/>
    <s v="19952.0"/>
    <s v="19952.0"/>
    <x v="0"/>
  </r>
  <r>
    <n v="9"/>
    <s v="Scope 2 Market Energy indirect total GHGs emissions"/>
    <s v="Swedbank_Bank_EN_2020"/>
    <x v="44"/>
    <n v="2020"/>
    <s v="91.2"/>
    <s v="None"/>
    <x v="1"/>
  </r>
  <r>
    <n v="9"/>
    <s v="Scope 2 Market Energy indirect total GHGs emissions"/>
    <s v="Swedbank_Bank_EN_2020"/>
    <x v="44"/>
    <n v="2019"/>
    <s v="54.6"/>
    <s v="None"/>
    <x v="1"/>
  </r>
  <r>
    <n v="9"/>
    <s v="Scope 2 Market Energy indirect total GHGs emissions"/>
    <s v="Swedbank_Bank_EN_2020"/>
    <x v="44"/>
    <n v="2018"/>
    <s v="29.3"/>
    <s v="None"/>
    <x v="1"/>
  </r>
  <r>
    <n v="10"/>
    <s v="Scope 2 Location Energy indirect total GHGs emissions"/>
    <s v="Swedbank_Bank_EN_2020"/>
    <x v="44"/>
    <n v="2020"/>
    <s v="16444.0"/>
    <s v="None"/>
    <x v="1"/>
  </r>
  <r>
    <n v="10"/>
    <s v="Scope 2 Location Energy indirect total GHGs emissions"/>
    <s v="Swedbank_Bank_EN_2020"/>
    <x v="44"/>
    <n v="2019"/>
    <s v="18801.0"/>
    <s v="None"/>
    <x v="1"/>
  </r>
  <r>
    <n v="10"/>
    <s v="Scope 2 Location Energy indirect total GHGs emissions"/>
    <s v="Swedbank_Bank_EN_2020"/>
    <x v="44"/>
    <n v="2018"/>
    <s v="21588.0"/>
    <s v="None"/>
    <x v="1"/>
  </r>
  <r>
    <n v="6"/>
    <s v="Scope 1 / Direct total GHGs emissions"/>
    <s v="Swedbank_Bank_EN_2021"/>
    <x v="44"/>
    <n v="2021"/>
    <s v="1.7"/>
    <s v="466.0"/>
    <x v="1"/>
  </r>
  <r>
    <n v="6"/>
    <s v="Scope 1 / Direct total GHGs emissions"/>
    <s v="Swedbank_Bank_EN_2021"/>
    <x v="44"/>
    <n v="2020"/>
    <s v="2.4"/>
    <s v="632.0"/>
    <x v="1"/>
  </r>
  <r>
    <n v="6"/>
    <s v="Scope 1 / Direct total GHGs emissions"/>
    <s v="Swedbank_Bank_EN_2021"/>
    <x v="44"/>
    <n v="2019"/>
    <s v="3.5"/>
    <s v="1020.0"/>
    <x v="1"/>
  </r>
  <r>
    <n v="7"/>
    <s v="Scope 2 Energy indirect total GHGs emissions"/>
    <s v="Swedbank_Bank_EN_2021"/>
    <x v="44"/>
    <n v="2020"/>
    <s v="5331.0"/>
    <s v="5331.0"/>
    <x v="0"/>
  </r>
  <r>
    <n v="7"/>
    <s v="Scope 2 Energy indirect total GHGs emissions"/>
    <s v="Swedbank_Bank_EN_2021"/>
    <x v="44"/>
    <n v="2019"/>
    <s v="6067.0"/>
    <s v="6067.0"/>
    <x v="0"/>
  </r>
  <r>
    <n v="8"/>
    <s v="Scope 3 Upstream Energy indirect total GHGs emissions"/>
    <s v="Swedbank_Bank_EN_2021"/>
    <x v="44"/>
    <n v="2021"/>
    <s v="3948.0"/>
    <s v="3948.0"/>
    <x v="0"/>
  </r>
  <r>
    <n v="8"/>
    <s v="Scope 3 Upstream Energy indirect total GHGs emissions"/>
    <s v="Swedbank_Bank_EN_2021"/>
    <x v="44"/>
    <n v="2020"/>
    <s v="5683.0"/>
    <s v="5683.0"/>
    <x v="0"/>
  </r>
  <r>
    <n v="8"/>
    <s v="Scope 3 Upstream Energy indirect total GHGs emissions"/>
    <s v="Swedbank_Bank_EN_2021"/>
    <x v="44"/>
    <n v="2019"/>
    <s v="17927.0"/>
    <s v="17927.0"/>
    <x v="0"/>
  </r>
  <r>
    <n v="9"/>
    <s v="Scope 2 Market Energy indirect total GHGs emissions"/>
    <s v="Swedbank_Bank_EN_2021"/>
    <x v="44"/>
    <n v="2021"/>
    <s v="5331.0"/>
    <s v="None"/>
    <x v="1"/>
  </r>
  <r>
    <n v="9"/>
    <s v="Scope 2 Market Energy indirect total GHGs emissions"/>
    <s v="Swedbank_Bank_EN_2021"/>
    <x v="44"/>
    <n v="2020"/>
    <s v="161.0"/>
    <s v="None"/>
    <x v="1"/>
  </r>
  <r>
    <n v="9"/>
    <s v="Scope 2 Market Energy indirect total GHGs emissions"/>
    <s v="Swedbank_Bank_EN_2021"/>
    <x v="44"/>
    <n v="2019"/>
    <s v="156.0"/>
    <s v="None"/>
    <x v="1"/>
  </r>
  <r>
    <n v="9"/>
    <s v="Scope 2 Market Energy indirect total GHGs emissions"/>
    <s v="Swedbank_Bank_EN_2021"/>
    <x v="44"/>
    <n v="2018"/>
    <s v="221.0"/>
    <s v="None"/>
    <x v="1"/>
  </r>
  <r>
    <n v="9"/>
    <s v="Scope 2 Market Energy indirect total GHGs emissions"/>
    <s v="Swedbank_Bank_EN_2021"/>
    <x v="44"/>
    <n v="2017"/>
    <s v="224.0"/>
    <s v="None"/>
    <x v="1"/>
  </r>
  <r>
    <n v="10"/>
    <s v="Scope 2 Location Energy indirect total GHGs emissions"/>
    <s v="Swedbank_Bank_EN_2021"/>
    <x v="44"/>
    <n v="2021"/>
    <s v="16444.0"/>
    <s v="None"/>
    <x v="1"/>
  </r>
  <r>
    <n v="6"/>
    <s v="Scope 1 / Direct total GHGs emissions"/>
    <s v="Swedbank_Bank_EN_2022"/>
    <x v="44"/>
    <n v="2022"/>
    <s v="622.0"/>
    <s v="622.0"/>
    <x v="0"/>
  </r>
  <r>
    <n v="6"/>
    <s v="Scope 1 / Direct total GHGs emissions"/>
    <s v="Swedbank_Bank_EN_2022"/>
    <x v="44"/>
    <n v="2021"/>
    <s v="466.0"/>
    <s v="466.0"/>
    <x v="0"/>
  </r>
  <r>
    <n v="6"/>
    <s v="Scope 1 / Direct total GHGs emissions"/>
    <s v="Swedbank_Bank_EN_2022"/>
    <x v="44"/>
    <n v="2020"/>
    <s v="632.0"/>
    <s v="632.0"/>
    <x v="0"/>
  </r>
  <r>
    <n v="7"/>
    <s v="Scope 2 Energy indirect total GHGs emissions"/>
    <s v="Swedbank_Bank_EN_2022"/>
    <x v="44"/>
    <n v="2022"/>
    <s v="5065.0"/>
    <s v="5065.0"/>
    <x v="0"/>
  </r>
  <r>
    <n v="7"/>
    <s v="Scope 2 Energy indirect total GHGs emissions"/>
    <s v="Swedbank_Bank_EN_2022"/>
    <x v="44"/>
    <n v="2021"/>
    <s v="4787.0"/>
    <s v="4787.0"/>
    <x v="0"/>
  </r>
  <r>
    <n v="7"/>
    <s v="Scope 2 Energy indirect total GHGs emissions"/>
    <s v="Swedbank_Bank_EN_2022"/>
    <x v="44"/>
    <n v="2020"/>
    <s v="5331.0"/>
    <s v="5331.0"/>
    <x v="0"/>
  </r>
  <r>
    <n v="8"/>
    <s v="Scope 3 Upstream Energy indirect total GHGs emissions"/>
    <s v="Swedbank_Bank_EN_2022"/>
    <x v="44"/>
    <n v="2022"/>
    <s v="8872.0"/>
    <s v="8872.0"/>
    <x v="0"/>
  </r>
  <r>
    <n v="8"/>
    <s v="Scope 3 Upstream Energy indirect total GHGs emissions"/>
    <s v="Swedbank_Bank_EN_2022"/>
    <x v="44"/>
    <n v="2021"/>
    <s v="3948.0"/>
    <s v="3948.0"/>
    <x v="0"/>
  </r>
  <r>
    <n v="8"/>
    <s v="Scope 3 Upstream Energy indirect total GHGs emissions"/>
    <s v="Swedbank_Bank_EN_2022"/>
    <x v="44"/>
    <n v="2020"/>
    <s v="5683.0"/>
    <s v="5683.0"/>
    <x v="0"/>
  </r>
  <r>
    <n v="9"/>
    <s v="Scope 2 Market Energy indirect total GHGs emissions"/>
    <s v="Swedbank_Bank_EN_2022"/>
    <x v="44"/>
    <n v="2022"/>
    <s v="5065.0"/>
    <s v="None"/>
    <x v="1"/>
  </r>
  <r>
    <n v="9"/>
    <s v="Scope 2 Market Energy indirect total GHGs emissions"/>
    <s v="Swedbank_Bank_EN_2022"/>
    <x v="44"/>
    <n v="2021"/>
    <s v="4787.0"/>
    <s v="None"/>
    <x v="1"/>
  </r>
  <r>
    <n v="9"/>
    <s v="Scope 2 Market Energy indirect total GHGs emissions"/>
    <s v="Swedbank_Bank_EN_2022"/>
    <x v="44"/>
    <n v="2020"/>
    <s v="5331.0"/>
    <s v="None"/>
    <x v="1"/>
  </r>
  <r>
    <n v="10"/>
    <s v="Scope 2 Location Energy indirect total GHGs emissions"/>
    <s v="Swedbank_Bank_EN_2022"/>
    <x v="44"/>
    <n v="2021"/>
    <s v="1862.0"/>
    <s v="None"/>
    <x v="1"/>
  </r>
  <r>
    <n v="10"/>
    <s v="Scope 2 Location Energy indirect total GHGs emissions"/>
    <s v="Swedbank_Bank_EN_2022"/>
    <x v="44"/>
    <n v="2022"/>
    <s v="13999.0"/>
    <s v="None"/>
    <x v="1"/>
  </r>
  <r>
    <n v="10"/>
    <s v="Scope 2 Location Energy indirect total GHGs emissions"/>
    <s v="Swedbank_Bank_EN_2022"/>
    <x v="44"/>
    <n v="2020"/>
    <s v="16444.0"/>
    <s v="None"/>
    <x v="1"/>
  </r>
  <r>
    <n v="6"/>
    <s v="Scope 1 / Direct total GHGs emissions"/>
    <s v="T. Rowe Price_AM_EN_2019"/>
    <x v="45"/>
    <n v="2012"/>
    <s v="18.3"/>
    <s v="None"/>
    <x v="1"/>
  </r>
  <r>
    <n v="6"/>
    <s v="Scope 1 / Direct total GHGs emissions"/>
    <s v="T. Rowe Price_AM_EN_2020"/>
    <x v="45"/>
    <n v="2020"/>
    <s v="796.0"/>
    <s v="796.0"/>
    <x v="0"/>
  </r>
  <r>
    <n v="6"/>
    <s v="Scope 1 / Direct total GHGs emissions"/>
    <s v="T. Rowe Price_AM_EN_2020"/>
    <x v="45"/>
    <n v="2010"/>
    <s v="17.0"/>
    <s v="1190.0"/>
    <x v="1"/>
  </r>
  <r>
    <n v="6"/>
    <s v="Scope 1 / Direct total GHGs emissions"/>
    <s v="T. Rowe Price_AM_EN_2020"/>
    <x v="45"/>
    <n v="2015"/>
    <s v="16.0"/>
    <s v="928.0"/>
    <x v="1"/>
  </r>
  <r>
    <n v="7"/>
    <s v="Scope 2 Energy indirect total GHGs emissions"/>
    <s v="T. Rowe Price_AM_EN_2020"/>
    <x v="45"/>
    <n v="2020"/>
    <s v="20661.0"/>
    <s v="20661.0"/>
    <x v="0"/>
  </r>
  <r>
    <n v="8"/>
    <s v="Scope 3 Upstream Energy indirect total GHGs emissions"/>
    <s v="T. Rowe Price_AM_EN_2020"/>
    <x v="45"/>
    <n v="2020"/>
    <s v="2377.0"/>
    <s v="2377.0"/>
    <x v="0"/>
  </r>
  <r>
    <n v="6"/>
    <s v="Scope 1 / Direct total GHGs emissions"/>
    <s v="T. Rowe Price_AM_EN_2021"/>
    <x v="45"/>
    <n v="2015"/>
    <s v="928.0"/>
    <s v="928.0"/>
    <x v="0"/>
  </r>
  <r>
    <n v="6"/>
    <s v="Scope 1 / Direct total GHGs emissions"/>
    <s v="T. Rowe Price_AM_EN_2021"/>
    <x v="45"/>
    <n v="2016"/>
    <s v="1050.0"/>
    <s v="1050.0"/>
    <x v="0"/>
  </r>
  <r>
    <n v="6"/>
    <s v="Scope 1 / Direct total GHGs emissions"/>
    <s v="T. Rowe Price_AM_EN_2021"/>
    <x v="45"/>
    <n v="2017"/>
    <s v="1259.0"/>
    <s v="1259.0"/>
    <x v="0"/>
  </r>
  <r>
    <n v="6"/>
    <s v="Scope 1 / Direct total GHGs emissions"/>
    <s v="T. Rowe Price_AM_EN_2021"/>
    <x v="45"/>
    <n v="2018"/>
    <s v="2162.0"/>
    <s v="2162.0"/>
    <x v="0"/>
  </r>
  <r>
    <n v="6"/>
    <s v="Scope 1 / Direct total GHGs emissions"/>
    <s v="T. Rowe Price_AM_EN_2021"/>
    <x v="45"/>
    <n v="2019"/>
    <s v="1424.0"/>
    <s v="1424.0"/>
    <x v="0"/>
  </r>
  <r>
    <n v="6"/>
    <s v="Scope 1 / Direct total GHGs emissions"/>
    <s v="T. Rowe Price_AM_EN_2021"/>
    <x v="45"/>
    <n v="2020"/>
    <s v="796.0"/>
    <s v="796.0"/>
    <x v="0"/>
  </r>
  <r>
    <n v="6"/>
    <s v="Scope 1 / Direct total GHGs emissions"/>
    <s v="T. Rowe Price_AM_EN_2021"/>
    <x v="45"/>
    <n v="2021"/>
    <s v="877.0"/>
    <s v="877.0"/>
    <x v="0"/>
  </r>
  <r>
    <n v="7"/>
    <s v="Scope 2 Energy indirect total GHGs emissions"/>
    <s v="T. Rowe Price_AM_EN_2021"/>
    <x v="45"/>
    <n v="2015"/>
    <s v="36650.0"/>
    <s v="36650.0"/>
    <x v="0"/>
  </r>
  <r>
    <n v="7"/>
    <s v="Scope 2 Energy indirect total GHGs emissions"/>
    <s v="T. Rowe Price_AM_EN_2021"/>
    <x v="45"/>
    <n v="2016"/>
    <s v="34065.0"/>
    <s v="34065.0"/>
    <x v="0"/>
  </r>
  <r>
    <n v="7"/>
    <s v="Scope 2 Energy indirect total GHGs emissions"/>
    <s v="T. Rowe Price_AM_EN_2021"/>
    <x v="45"/>
    <n v="2017"/>
    <s v="28877.0"/>
    <s v="28877.0"/>
    <x v="0"/>
  </r>
  <r>
    <n v="7"/>
    <s v="Scope 2 Energy indirect total GHGs emissions"/>
    <s v="T. Rowe Price_AM_EN_2021"/>
    <x v="45"/>
    <n v="2018"/>
    <s v="28607.0"/>
    <s v="28607.0"/>
    <x v="0"/>
  </r>
  <r>
    <n v="7"/>
    <s v="Scope 2 Energy indirect total GHGs emissions"/>
    <s v="T. Rowe Price_AM_EN_2021"/>
    <x v="45"/>
    <n v="2019"/>
    <s v="24791.0"/>
    <s v="24791.0"/>
    <x v="0"/>
  </r>
  <r>
    <n v="7"/>
    <s v="Scope 2 Energy indirect total GHGs emissions"/>
    <s v="T. Rowe Price_AM_EN_2021"/>
    <x v="45"/>
    <n v="2020"/>
    <s v="20661.0"/>
    <s v="20661.0"/>
    <x v="0"/>
  </r>
  <r>
    <n v="7"/>
    <s v="Scope 2 Energy indirect total GHGs emissions"/>
    <s v="T. Rowe Price_AM_EN_2021"/>
    <x v="45"/>
    <n v="2021"/>
    <s v="18887.0"/>
    <s v="18887.0"/>
    <x v="0"/>
  </r>
  <r>
    <n v="8"/>
    <s v="Scope 3 Upstream Energy indirect total GHGs emissions"/>
    <s v="T. Rowe Price_AM_EN_2021"/>
    <x v="45"/>
    <n v="2015"/>
    <s v="5941.0"/>
    <s v="5941.0"/>
    <x v="0"/>
  </r>
  <r>
    <n v="8"/>
    <s v="Scope 3 Upstream Energy indirect total GHGs emissions"/>
    <s v="T. Rowe Price_AM_EN_2021"/>
    <x v="45"/>
    <n v="2016"/>
    <s v="6410.0"/>
    <s v="6410.0"/>
    <x v="0"/>
  </r>
  <r>
    <n v="8"/>
    <s v="Scope 3 Upstream Energy indirect total GHGs emissions"/>
    <s v="T. Rowe Price_AM_EN_2021"/>
    <x v="45"/>
    <n v="2017"/>
    <s v="6699.0"/>
    <s v="6699.0"/>
    <x v="0"/>
  </r>
  <r>
    <n v="8"/>
    <s v="Scope 3 Upstream Energy indirect total GHGs emissions"/>
    <s v="T. Rowe Price_AM_EN_2021"/>
    <x v="45"/>
    <n v="2018"/>
    <s v="8357.0"/>
    <s v="8357.0"/>
    <x v="0"/>
  </r>
  <r>
    <n v="8"/>
    <s v="Scope 3 Upstream Energy indirect total GHGs emissions"/>
    <s v="T. Rowe Price_AM_EN_2021"/>
    <x v="45"/>
    <n v="2019"/>
    <s v="10204.0"/>
    <s v="10204.0"/>
    <x v="0"/>
  </r>
  <r>
    <n v="8"/>
    <s v="Scope 3 Upstream Energy indirect total GHGs emissions"/>
    <s v="T. Rowe Price_AM_EN_2021"/>
    <x v="45"/>
    <n v="2020"/>
    <s v="2377.0"/>
    <s v="2377.0"/>
    <x v="0"/>
  </r>
  <r>
    <n v="8"/>
    <s v="Scope 3 Upstream Energy indirect total GHGs emissions"/>
    <s v="T. Rowe Price_AM_EN_2021"/>
    <x v="45"/>
    <n v="2021"/>
    <s v="468.0"/>
    <s v="468.0"/>
    <x v="0"/>
  </r>
  <r>
    <n v="10"/>
    <s v="Scope 2 Location Energy indirect total GHGs emissions"/>
    <s v="T. Rowe Price_AM_EN_2021"/>
    <x v="45"/>
    <n v="2020"/>
    <s v="18.0"/>
    <s v="None"/>
    <x v="1"/>
  </r>
  <r>
    <n v="6"/>
    <s v="Scope 1 / Direct total GHGs emissions"/>
    <s v="T. Rowe Price_AM_EN_2022"/>
    <x v="45"/>
    <n v="2016"/>
    <s v="1050.0"/>
    <s v="1050.0"/>
    <x v="0"/>
  </r>
  <r>
    <n v="6"/>
    <s v="Scope 1 / Direct total GHGs emissions"/>
    <s v="T. Rowe Price_AM_EN_2022"/>
    <x v="45"/>
    <n v="2017"/>
    <s v="1259.0"/>
    <s v="1259.0"/>
    <x v="0"/>
  </r>
  <r>
    <n v="6"/>
    <s v="Scope 1 / Direct total GHGs emissions"/>
    <s v="T. Rowe Price_AM_EN_2022"/>
    <x v="45"/>
    <n v="2018"/>
    <s v="2162.0"/>
    <s v="2162.0"/>
    <x v="0"/>
  </r>
  <r>
    <n v="6"/>
    <s v="Scope 1 / Direct total GHGs emissions"/>
    <s v="T. Rowe Price_AM_EN_2022"/>
    <x v="45"/>
    <n v="2019"/>
    <s v="1424.0"/>
    <s v="1424.0"/>
    <x v="0"/>
  </r>
  <r>
    <n v="6"/>
    <s v="Scope 1 / Direct total GHGs emissions"/>
    <s v="T. Rowe Price_AM_EN_2022"/>
    <x v="45"/>
    <n v="2020"/>
    <s v="796.0"/>
    <s v="796.0"/>
    <x v="0"/>
  </r>
  <r>
    <n v="6"/>
    <s v="Scope 1 / Direct total GHGs emissions"/>
    <s v="T. Rowe Price_AM_EN_2022"/>
    <x v="45"/>
    <n v="2021"/>
    <s v="877.0"/>
    <s v="877.0"/>
    <x v="0"/>
  </r>
  <r>
    <n v="6"/>
    <s v="Scope 1 / Direct total GHGs emissions"/>
    <s v="T. Rowe Price_AM_EN_2022"/>
    <x v="45"/>
    <n v="2022"/>
    <s v="941.0"/>
    <s v="941.0"/>
    <x v="0"/>
  </r>
  <r>
    <n v="7"/>
    <s v="Scope 2 Energy indirect total GHGs emissions"/>
    <s v="T. Rowe Price_AM_EN_2022"/>
    <x v="45"/>
    <n v="2022"/>
    <s v="54.9"/>
    <s v="19210.0"/>
    <x v="1"/>
  </r>
  <r>
    <n v="8"/>
    <s v="Scope 3 Upstream Energy indirect total GHGs emissions"/>
    <s v="T. Rowe Price_AM_EN_2022"/>
    <x v="45"/>
    <n v="2022"/>
    <s v="14826.0"/>
    <s v="14826.0"/>
    <x v="0"/>
  </r>
  <r>
    <n v="9"/>
    <s v="Scope 2 Market Energy indirect total GHGs emissions"/>
    <s v="Union Investment_AM_EN_2022"/>
    <x v="46"/>
    <n v="2022"/>
    <s v="-75.1"/>
    <s v="None"/>
    <x v="1"/>
  </r>
  <r>
    <n v="9"/>
    <s v="Scope 2 Market Energy indirect total GHGs emissions"/>
    <s v="Union Investment_AM_EN_2022"/>
    <x v="46"/>
    <n v="2021"/>
    <s v="-70.3"/>
    <s v="None"/>
    <x v="1"/>
  </r>
  <r>
    <n v="6"/>
    <s v="Scope 1 / Direct total GHGs emissions"/>
    <s v="Aviva Investors_AM_EN_2021"/>
    <x v="5"/>
    <n v="2021"/>
    <s v="None"/>
    <s v="10630.0"/>
    <x v="2"/>
  </r>
  <r>
    <n v="8"/>
    <s v="Scope 3 Upstream Energy indirect total GHGs emissions"/>
    <s v="Aviva Investors_AM_EN_2021"/>
    <x v="5"/>
    <n v="2021"/>
    <s v="None"/>
    <s v="4016.0"/>
    <x v="2"/>
  </r>
  <r>
    <n v="10"/>
    <s v="Scope 2 Location Energy indirect total GHGs emissions"/>
    <s v="Aviva Investors_AM_EN_2021"/>
    <x v="5"/>
    <n v="2021"/>
    <s v="None"/>
    <s v="13067.0"/>
    <x v="2"/>
  </r>
  <r>
    <n v="6"/>
    <s v="Scope 1 / Direct total GHGs emissions"/>
    <s v="axa investment managers deutschland gmbh_Asset Manager_EN_2021"/>
    <x v="6"/>
    <n v="2019"/>
    <s v="None"/>
    <s v="37889.0"/>
    <x v="2"/>
  </r>
  <r>
    <n v="7"/>
    <s v="Scope 2 Energy indirect total GHGs emissions"/>
    <s v="axa investment managers deutschland gmbh_Asset Manager_EN_2021"/>
    <x v="6"/>
    <n v="2019"/>
    <s v="None"/>
    <s v="62765.0"/>
    <x v="2"/>
  </r>
  <r>
    <n v="8"/>
    <s v="Scope 3 Upstream Energy indirect total GHGs emissions"/>
    <s v="axa investment managers deutschland gmbh_Asset Manager_EN_2021"/>
    <x v="6"/>
    <n v="2019"/>
    <s v="None"/>
    <s v="90584.0"/>
    <x v="2"/>
  </r>
  <r>
    <n v="10"/>
    <s v="Scope 2 Location Energy indirect total GHGs emissions"/>
    <s v="axa investment managers deutschland gmbh_Asset Manager_EN_2021"/>
    <x v="6"/>
    <n v="2019"/>
    <s v="None"/>
    <s v="88558.0"/>
    <x v="2"/>
  </r>
  <r>
    <n v="8"/>
    <s v="Scope 3 Upstream Energy indirect total GHGs emissions"/>
    <s v="axa investment managers deutschland gmbh_Asset Manager_EN_2022"/>
    <x v="6"/>
    <n v="2021"/>
    <s v="None"/>
    <s v="108432.0"/>
    <x v="2"/>
  </r>
  <r>
    <n v="8"/>
    <s v="Scope 3 Upstream Energy indirect total GHGs emissions"/>
    <s v="axa investment managers deutschland gmbh_Asset Manager_EN_2022"/>
    <x v="6"/>
    <n v="2020"/>
    <s v="None"/>
    <s v="128996.0"/>
    <x v="2"/>
  </r>
  <r>
    <n v="8"/>
    <s v="Scope 3 Upstream Energy indirect total GHGs emissions"/>
    <s v="axa investment managers deutschland gmbh_Asset Manager_EN_2022"/>
    <x v="6"/>
    <n v="2019"/>
    <s v="None"/>
    <s v="238976.0"/>
    <x v="2"/>
  </r>
  <r>
    <n v="9"/>
    <s v="Scope 2 Market Energy indirect total GHGs emissions"/>
    <s v="axa investment managers deutschland gmbh_Asset Manager_EN_2022"/>
    <x v="6"/>
    <n v="2022"/>
    <s v="None"/>
    <s v="39370.0"/>
    <x v="2"/>
  </r>
  <r>
    <n v="9"/>
    <s v="Scope 2 Market Energy indirect total GHGs emissions"/>
    <s v="axa investment managers deutschland gmbh_Asset Manager_EN_2022"/>
    <x v="6"/>
    <n v="2021"/>
    <s v="None"/>
    <s v="31997.0"/>
    <x v="2"/>
  </r>
  <r>
    <n v="9"/>
    <s v="Scope 2 Market Energy indirect total GHGs emissions"/>
    <s v="axa investment managers deutschland gmbh_Asset Manager_EN_2022"/>
    <x v="6"/>
    <n v="2020"/>
    <s v="None"/>
    <s v="40894.0"/>
    <x v="2"/>
  </r>
  <r>
    <n v="9"/>
    <s v="Scope 2 Market Energy indirect total GHGs emissions"/>
    <s v="axa investment managers deutschland gmbh_Asset Manager_EN_2022"/>
    <x v="6"/>
    <n v="2019"/>
    <s v="None"/>
    <s v="62765.0"/>
    <x v="2"/>
  </r>
  <r>
    <n v="10"/>
    <s v="Scope 2 Location Energy indirect total GHGs emissions"/>
    <s v="axa investment managers deutschland gmbh_Asset Manager_EN_2022"/>
    <x v="6"/>
    <n v="2022"/>
    <s v="None"/>
    <s v="61136.0"/>
    <x v="2"/>
  </r>
  <r>
    <n v="10"/>
    <s v="Scope 2 Location Energy indirect total GHGs emissions"/>
    <s v="axa investment managers deutschland gmbh_Asset Manager_EN_2022"/>
    <x v="6"/>
    <n v="2021"/>
    <s v="None"/>
    <s v="53492.0"/>
    <x v="2"/>
  </r>
  <r>
    <n v="10"/>
    <s v="Scope 2 Location Energy indirect total GHGs emissions"/>
    <s v="axa investment managers deutschland gmbh_Asset Manager_EN_2022"/>
    <x v="6"/>
    <n v="2020"/>
    <s v="None"/>
    <s v="63914.0"/>
    <x v="2"/>
  </r>
  <r>
    <n v="10"/>
    <s v="Scope 2 Location Energy indirect total GHGs emissions"/>
    <s v="axa investment managers deutschland gmbh_Asset Manager_EN_2022"/>
    <x v="6"/>
    <n v="2019"/>
    <s v="None"/>
    <s v="88558.0"/>
    <x v="2"/>
  </r>
  <r>
    <n v="6"/>
    <s v="Scope 1 / Direct total GHGs emissions"/>
    <s v="Banco BPM_Bank_EN_2019"/>
    <x v="8"/>
    <n v="2019"/>
    <s v="None"/>
    <s v="12473.0"/>
    <x v="2"/>
  </r>
  <r>
    <n v="6"/>
    <s v="Scope 1 / Direct total GHGs emissions"/>
    <s v="Banco BPM_Bank_EN_2019"/>
    <x v="8"/>
    <n v="2018"/>
    <s v="None"/>
    <s v="13956.0"/>
    <x v="2"/>
  </r>
  <r>
    <n v="6"/>
    <s v="Scope 1 / Direct total GHGs emissions"/>
    <s v="Banco Santander_Bank_EN_2022"/>
    <x v="10"/>
    <n v="2022"/>
    <s v="None"/>
    <s v="21967.0"/>
    <x v="2"/>
  </r>
  <r>
    <n v="6"/>
    <s v="Scope 1 / Direct total GHGs emissions"/>
    <s v="Banco Santander_Bank_EN_2022"/>
    <x v="10"/>
    <n v="2021"/>
    <s v="None"/>
    <s v="25672.0"/>
    <x v="2"/>
  </r>
  <r>
    <n v="8"/>
    <s v="Scope 3 Upstream Energy indirect total GHGs emissions"/>
    <s v="Banco Santander_Bank_EN_2022"/>
    <x v="10"/>
    <n v="2022"/>
    <s v="None"/>
    <s v="81535.0"/>
    <x v="2"/>
  </r>
  <r>
    <n v="8"/>
    <s v="Scope 3 Upstream Energy indirect total GHGs emissions"/>
    <s v="Banco Santander_Bank_EN_2022"/>
    <x v="10"/>
    <n v="2021"/>
    <s v="None"/>
    <s v="35420.0"/>
    <x v="2"/>
  </r>
  <r>
    <n v="9"/>
    <s v="Scope 2 Market Energy indirect total GHGs emissions"/>
    <s v="Bank of Ireland_Bank_EN_2021"/>
    <x v="11"/>
    <n v="2019"/>
    <s v="None"/>
    <s v="11747.0"/>
    <x v="2"/>
  </r>
  <r>
    <n v="10"/>
    <s v="Scope 2 Location Energy indirect total GHGs emissions"/>
    <s v="Bank of Ireland_Bank_EN_2021"/>
    <x v="11"/>
    <n v="2019"/>
    <s v="None"/>
    <s v="11747.0"/>
    <x v="2"/>
  </r>
  <r>
    <n v="6"/>
    <s v="Scope 1 / Direct total GHGs emissions"/>
    <s v="Bank of Ireland_Bank_EN_2022"/>
    <x v="11"/>
    <n v="2021"/>
    <s v="None"/>
    <s v="4285.0"/>
    <x v="2"/>
  </r>
  <r>
    <n v="6"/>
    <s v="Scope 1 / Direct total GHGs emissions"/>
    <s v="Bank of Ireland_Bank_EN_2022"/>
    <x v="11"/>
    <n v="2020"/>
    <s v="None"/>
    <s v="5579.0"/>
    <x v="2"/>
  </r>
  <r>
    <n v="6"/>
    <s v="Scope 1 / Direct total GHGs emissions"/>
    <s v="Bank of Ireland_Bank_EN_2022"/>
    <x v="11"/>
    <n v="2019"/>
    <s v="None"/>
    <s v="4215.0"/>
    <x v="2"/>
  </r>
  <r>
    <n v="8"/>
    <s v="Scope 3 Upstream Energy indirect total GHGs emissions"/>
    <s v="Bank of Ireland_Bank_EN_2022"/>
    <x v="11"/>
    <n v="2022"/>
    <s v="None"/>
    <s v="3261.0"/>
    <x v="2"/>
  </r>
  <r>
    <n v="8"/>
    <s v="Scope 3 Upstream Energy indirect total GHGs emissions"/>
    <s v="Bank of Ireland_Bank_EN_2022"/>
    <x v="11"/>
    <n v="2021"/>
    <s v="None"/>
    <s v="557.0"/>
    <x v="2"/>
  </r>
  <r>
    <n v="8"/>
    <s v="Scope 3 Upstream Energy indirect total GHGs emissions"/>
    <s v="Bank of Ireland_Bank_EN_2022"/>
    <x v="11"/>
    <n v="2020"/>
    <s v="None"/>
    <s v="2203.0"/>
    <x v="2"/>
  </r>
  <r>
    <n v="9"/>
    <s v="Scope 2 Market Energy indirect total GHGs emissions"/>
    <s v="Bank of Ireland_Bank_EN_2022"/>
    <x v="11"/>
    <n v="2022"/>
    <s v="None"/>
    <s v="12.0"/>
    <x v="2"/>
  </r>
  <r>
    <n v="9"/>
    <s v="Scope 2 Market Energy indirect total GHGs emissions"/>
    <s v="Bank of Ireland_Bank_EN_2022"/>
    <x v="11"/>
    <n v="2021"/>
    <s v="None"/>
    <s v="22.0"/>
    <x v="2"/>
  </r>
  <r>
    <n v="9"/>
    <s v="Scope 2 Market Energy indirect total GHGs emissions"/>
    <s v="Bank of Ireland_Bank_EN_2022"/>
    <x v="11"/>
    <n v="2020"/>
    <s v="None"/>
    <s v="659.0"/>
    <x v="2"/>
  </r>
  <r>
    <n v="9"/>
    <s v="Scope 2 Market Energy indirect total GHGs emissions"/>
    <s v="Bank of Ireland_Bank_EN_2022"/>
    <x v="11"/>
    <n v="2019"/>
    <s v="None"/>
    <s v="11747.0"/>
    <x v="2"/>
  </r>
  <r>
    <n v="10"/>
    <s v="Scope 2 Location Energy indirect total GHGs emissions"/>
    <s v="Bank of Ireland_Bank_EN_2022"/>
    <x v="11"/>
    <n v="2022"/>
    <s v="None"/>
    <s v="7102.0"/>
    <x v="2"/>
  </r>
  <r>
    <n v="10"/>
    <s v="Scope 2 Location Energy indirect total GHGs emissions"/>
    <s v="Bank of Ireland_Bank_EN_2022"/>
    <x v="11"/>
    <n v="2021"/>
    <s v="None"/>
    <s v="7772.0"/>
    <x v="2"/>
  </r>
  <r>
    <n v="10"/>
    <s v="Scope 2 Location Energy indirect total GHGs emissions"/>
    <s v="Bank of Ireland_Bank_EN_2022"/>
    <x v="11"/>
    <n v="2020"/>
    <s v="None"/>
    <s v="10000.0"/>
    <x v="2"/>
  </r>
  <r>
    <n v="10"/>
    <s v="Scope 2 Location Energy indirect total GHGs emissions"/>
    <s v="Bank of Ireland_Bank_EN_2022"/>
    <x v="11"/>
    <n v="2019"/>
    <s v="None"/>
    <s v="11747.0"/>
    <x v="2"/>
  </r>
  <r>
    <n v="8"/>
    <s v="Scope 3 Upstream Energy indirect total GHGs emissions"/>
    <s v="Commerzbank_Bank_EN_2021"/>
    <x v="15"/>
    <n v="2020"/>
    <s v="None"/>
    <s v="43372.0"/>
    <x v="2"/>
  </r>
  <r>
    <n v="8"/>
    <s v="Scope 3 Upstream Energy indirect total GHGs emissions"/>
    <s v="Commerzbank_Bank_EN_2021"/>
    <x v="15"/>
    <n v="2019"/>
    <s v="None"/>
    <s v="71794.0"/>
    <x v="2"/>
  </r>
  <r>
    <n v="9"/>
    <s v="Scope 2 Market Energy indirect total GHGs emissions"/>
    <s v="Commerzbank_Bank_EN_2021"/>
    <x v="15"/>
    <n v="2020"/>
    <s v="None"/>
    <s v="12262.0"/>
    <x v="2"/>
  </r>
  <r>
    <n v="9"/>
    <s v="Scope 2 Market Energy indirect total GHGs emissions"/>
    <s v="Commerzbank_Bank_EN_2021"/>
    <x v="15"/>
    <n v="2019"/>
    <s v="None"/>
    <s v="15093.0"/>
    <x v="2"/>
  </r>
  <r>
    <n v="10"/>
    <s v="Scope 2 Location Energy indirect total GHGs emissions"/>
    <s v="Commerzbank_Bank_EN_2021"/>
    <x v="15"/>
    <n v="2020"/>
    <s v="None"/>
    <s v="77903.0"/>
    <x v="2"/>
  </r>
  <r>
    <n v="10"/>
    <s v="Scope 2 Location Energy indirect total GHGs emissions"/>
    <s v="Commerzbank_Bank_EN_2021"/>
    <x v="15"/>
    <n v="2019"/>
    <s v="None"/>
    <s v="98282.0"/>
    <x v="2"/>
  </r>
  <r>
    <n v="6"/>
    <s v="Scope 1 / Direct total GHGs emissions"/>
    <s v="Danske Bank_Bank_EN_2022"/>
    <x v="16"/>
    <n v="2021"/>
    <s v="None"/>
    <s v="787.0"/>
    <x v="2"/>
  </r>
  <r>
    <n v="6"/>
    <s v="Scope 1 / Direct total GHGs emissions"/>
    <s v="Danske Bank_Bank_EN_2022"/>
    <x v="16"/>
    <n v="2020"/>
    <s v="None"/>
    <s v="810.0"/>
    <x v="2"/>
  </r>
  <r>
    <n v="6"/>
    <s v="Scope 1 / Direct total GHGs emissions"/>
    <s v="Danske Bank_Bank_EN_2022"/>
    <x v="16"/>
    <n v="2019"/>
    <s v="None"/>
    <s v="790.0"/>
    <x v="2"/>
  </r>
  <r>
    <n v="8"/>
    <s v="Scope 3 Upstream Energy indirect total GHGs emissions"/>
    <s v="Danske Bank_Bank_EN_2022"/>
    <x v="16"/>
    <n v="2021"/>
    <s v="None"/>
    <s v="1161.0"/>
    <x v="2"/>
  </r>
  <r>
    <n v="8"/>
    <s v="Scope 3 Upstream Energy indirect total GHGs emissions"/>
    <s v="Danske Bank_Bank_EN_2022"/>
    <x v="16"/>
    <n v="2020"/>
    <s v="None"/>
    <s v="3942.0"/>
    <x v="2"/>
  </r>
  <r>
    <n v="8"/>
    <s v="Scope 3 Upstream Energy indirect total GHGs emissions"/>
    <s v="Danske Bank_Bank_EN_2022"/>
    <x v="16"/>
    <n v="2019"/>
    <s v="None"/>
    <s v="9960.0"/>
    <x v="2"/>
  </r>
  <r>
    <n v="9"/>
    <s v="Scope 2 Market Energy indirect total GHGs emissions"/>
    <s v="Danske Bank_Bank_EN_2022"/>
    <x v="16"/>
    <n v="2022"/>
    <s v="None"/>
    <s v="1871.0"/>
    <x v="2"/>
  </r>
  <r>
    <n v="9"/>
    <s v="Scope 2 Market Energy indirect total GHGs emissions"/>
    <s v="Danske Bank_Bank_EN_2022"/>
    <x v="16"/>
    <n v="2021"/>
    <s v="None"/>
    <s v="2786.0"/>
    <x v="2"/>
  </r>
  <r>
    <n v="9"/>
    <s v="Scope 2 Market Energy indirect total GHGs emissions"/>
    <s v="Danske Bank_Bank_EN_2022"/>
    <x v="16"/>
    <n v="2020"/>
    <s v="None"/>
    <s v="3119.0"/>
    <x v="2"/>
  </r>
  <r>
    <n v="9"/>
    <s v="Scope 2 Market Energy indirect total GHGs emissions"/>
    <s v="Danske Bank_Bank_EN_2022"/>
    <x v="16"/>
    <n v="2019"/>
    <s v="None"/>
    <s v="4480.0"/>
    <x v="2"/>
  </r>
  <r>
    <n v="10"/>
    <s v="Scope 2 Location Energy indirect total GHGs emissions"/>
    <s v="Danske Bank_Bank_EN_2022"/>
    <x v="16"/>
    <n v="2021"/>
    <s v="None"/>
    <s v="8037.0"/>
    <x v="2"/>
  </r>
  <r>
    <n v="10"/>
    <s v="Scope 2 Location Energy indirect total GHGs emissions"/>
    <s v="Danske Bank_Bank_EN_2022"/>
    <x v="16"/>
    <n v="2020"/>
    <s v="None"/>
    <s v="15084.0"/>
    <x v="2"/>
  </r>
  <r>
    <n v="10"/>
    <s v="Scope 2 Location Energy indirect total GHGs emissions"/>
    <s v="Danske Bank_Bank_EN_2022"/>
    <x v="16"/>
    <n v="2019"/>
    <s v="None"/>
    <s v="25417.0"/>
    <x v="2"/>
  </r>
  <r>
    <n v="6"/>
    <s v="Scope 1 / Direct total GHGs emissions"/>
    <s v="DekaBank Deutsche Girozentrale_Asset Manager_EN_2018"/>
    <x v="17"/>
    <n v="2017"/>
    <s v="None"/>
    <s v="1844898.0"/>
    <x v="2"/>
  </r>
  <r>
    <n v="6"/>
    <s v="Scope 1 / Direct total GHGs emissions"/>
    <s v="DekaBank Deutsche Girozentrale_Asset Manager_EN_2018"/>
    <x v="17"/>
    <n v="2016"/>
    <s v="None"/>
    <s v="1815069.0"/>
    <x v="2"/>
  </r>
  <r>
    <n v="6"/>
    <s v="Scope 1 / Direct total GHGs emissions"/>
    <s v="DekaBank Deutsche Girozentrale_Asset Manager_EN_2018"/>
    <x v="17"/>
    <n v="2015"/>
    <s v="None"/>
    <s v="1859778.0"/>
    <x v="2"/>
  </r>
  <r>
    <n v="7"/>
    <s v="Scope 2 Energy indirect total GHGs emissions"/>
    <s v="DekaBank Deutsche Girozentrale_Asset Manager_EN_2018"/>
    <x v="17"/>
    <n v="2016"/>
    <s v="None"/>
    <s v="5016864.0"/>
    <x v="2"/>
  </r>
  <r>
    <n v="7"/>
    <s v="Scope 2 Energy indirect total GHGs emissions"/>
    <s v="DekaBank Deutsche Girozentrale_Asset Manager_EN_2018"/>
    <x v="17"/>
    <n v="2015"/>
    <s v="None"/>
    <s v="7183277.0"/>
    <x v="2"/>
  </r>
  <r>
    <n v="8"/>
    <s v="Scope 3 Upstream Energy indirect total GHGs emissions"/>
    <s v="DekaBank Deutsche Girozentrale_Asset Manager_EN_2018"/>
    <x v="17"/>
    <n v="2018"/>
    <s v="None"/>
    <s v="3641129.0"/>
    <x v="2"/>
  </r>
  <r>
    <n v="8"/>
    <s v="Scope 3 Upstream Energy indirect total GHGs emissions"/>
    <s v="DekaBank Deutsche Girozentrale_Asset Manager_EN_2018"/>
    <x v="17"/>
    <n v="2017"/>
    <s v="None"/>
    <s v="3898611.0"/>
    <x v="2"/>
  </r>
  <r>
    <n v="8"/>
    <s v="Scope 3 Upstream Energy indirect total GHGs emissions"/>
    <s v="DekaBank Deutsche Girozentrale_Asset Manager_EN_2018"/>
    <x v="17"/>
    <n v="2016"/>
    <s v="None"/>
    <s v="3361295.0"/>
    <x v="2"/>
  </r>
  <r>
    <n v="8"/>
    <s v="Scope 3 Upstream Energy indirect total GHGs emissions"/>
    <s v="DekaBank Deutsche Girozentrale_Asset Manager_EN_2018"/>
    <x v="17"/>
    <n v="2015"/>
    <s v="None"/>
    <s v="3364716.0"/>
    <x v="2"/>
  </r>
  <r>
    <n v="6"/>
    <s v="Scope 1 / Direct total GHGs emissions"/>
    <s v="DekaBank Deutsche Girozentrale_Asset Manager_EN_2019"/>
    <x v="17"/>
    <n v="2019"/>
    <s v="None"/>
    <s v="1760145.0"/>
    <x v="2"/>
  </r>
  <r>
    <n v="6"/>
    <s v="Scope 1 / Direct total GHGs emissions"/>
    <s v="DekaBank Deutsche Girozentrale_Asset Manager_EN_2019"/>
    <x v="17"/>
    <n v="2018"/>
    <s v="None"/>
    <s v="1770629.0"/>
    <x v="2"/>
  </r>
  <r>
    <n v="6"/>
    <s v="Scope 1 / Direct total GHGs emissions"/>
    <s v="DekaBank Deutsche Girozentrale_Asset Manager_EN_2019"/>
    <x v="17"/>
    <n v="2017"/>
    <s v="None"/>
    <s v="1844898.0"/>
    <x v="2"/>
  </r>
  <r>
    <n v="6"/>
    <s v="Scope 1 / Direct total GHGs emissions"/>
    <s v="DekaBank Deutsche Girozentrale_Asset Manager_EN_2019"/>
    <x v="17"/>
    <n v="2016"/>
    <s v="None"/>
    <s v="1815.069"/>
    <x v="2"/>
  </r>
  <r>
    <n v="7"/>
    <s v="Scope 2 Energy indirect total GHGs emissions"/>
    <s v="DekaBank Deutsche Girozentrale_Asset Manager_EN_2019"/>
    <x v="17"/>
    <n v="2017"/>
    <s v="None"/>
    <s v="5017844.0"/>
    <x v="2"/>
  </r>
  <r>
    <n v="7"/>
    <s v="Scope 2 Energy indirect total GHGs emissions"/>
    <s v="DekaBank Deutsche Girozentrale_Asset Manager_EN_2019"/>
    <x v="17"/>
    <n v="2016"/>
    <s v="None"/>
    <s v="5158.802"/>
    <x v="2"/>
  </r>
  <r>
    <n v="8"/>
    <s v="Scope 3 Upstream Energy indirect total GHGs emissions"/>
    <s v="DekaBank Deutsche Girozentrale_Asset Manager_EN_2019"/>
    <x v="17"/>
    <n v="2019"/>
    <s v="None"/>
    <s v="3213905.0"/>
    <x v="2"/>
  </r>
  <r>
    <n v="8"/>
    <s v="Scope 3 Upstream Energy indirect total GHGs emissions"/>
    <s v="DekaBank Deutsche Girozentrale_Asset Manager_EN_2019"/>
    <x v="17"/>
    <n v="2018"/>
    <s v="None"/>
    <s v="3641129.0"/>
    <x v="2"/>
  </r>
  <r>
    <n v="8"/>
    <s v="Scope 3 Upstream Energy indirect total GHGs emissions"/>
    <s v="DekaBank Deutsche Girozentrale_Asset Manager_EN_2019"/>
    <x v="17"/>
    <n v="2017"/>
    <s v="None"/>
    <s v="3898611.0"/>
    <x v="2"/>
  </r>
  <r>
    <n v="8"/>
    <s v="Scope 3 Upstream Energy indirect total GHGs emissions"/>
    <s v="DekaBank Deutsche Girozentrale_Asset Manager_EN_2019"/>
    <x v="17"/>
    <n v="2016"/>
    <s v="None"/>
    <s v="3361.295"/>
    <x v="2"/>
  </r>
  <r>
    <n v="6"/>
    <s v="Scope 1 / Direct total GHGs emissions"/>
    <s v="DekaBank Deutsche Girozentrale_Asset Manager_EN_2020"/>
    <x v="17"/>
    <n v="2020"/>
    <s v="None"/>
    <s v="1263411.0"/>
    <x v="2"/>
  </r>
  <r>
    <n v="6"/>
    <s v="Scope 1 / Direct total GHGs emissions"/>
    <s v="DekaBank Deutsche Girozentrale_Asset Manager_EN_2020"/>
    <x v="17"/>
    <n v="2019"/>
    <s v="None"/>
    <s v="1760145.0"/>
    <x v="2"/>
  </r>
  <r>
    <n v="6"/>
    <s v="Scope 1 / Direct total GHGs emissions"/>
    <s v="DekaBank Deutsche Girozentrale_Asset Manager_EN_2020"/>
    <x v="17"/>
    <n v="2018"/>
    <s v="None"/>
    <s v="1770629.0"/>
    <x v="2"/>
  </r>
  <r>
    <n v="6"/>
    <s v="Scope 1 / Direct total GHGs emissions"/>
    <s v="DekaBank Deutsche Girozentrale_Asset Manager_EN_2020"/>
    <x v="17"/>
    <n v="2017"/>
    <s v="None"/>
    <s v="1844898.0"/>
    <x v="2"/>
  </r>
  <r>
    <n v="7"/>
    <s v="Scope 2 Energy indirect total GHGs emissions"/>
    <s v="DekaBank Deutsche Girozentrale_Asset Manager_EN_2020"/>
    <x v="17"/>
    <n v="2018"/>
    <s v="None"/>
    <s v="5032804.0"/>
    <x v="2"/>
  </r>
  <r>
    <n v="7"/>
    <s v="Scope 2 Energy indirect total GHGs emissions"/>
    <s v="DekaBank Deutsche Girozentrale_Asset Manager_EN_2020"/>
    <x v="17"/>
    <n v="2017"/>
    <s v="None"/>
    <s v="5017844.0"/>
    <x v="2"/>
  </r>
  <r>
    <n v="8"/>
    <s v="Scope 3 Upstream Energy indirect total GHGs emissions"/>
    <s v="DekaBank Deutsche Girozentrale_Asset Manager_EN_2020"/>
    <x v="17"/>
    <n v="2020"/>
    <s v="None"/>
    <s v="1821813.0"/>
    <x v="2"/>
  </r>
  <r>
    <n v="8"/>
    <s v="Scope 3 Upstream Energy indirect total GHGs emissions"/>
    <s v="DekaBank Deutsche Girozentrale_Asset Manager_EN_2020"/>
    <x v="17"/>
    <n v="2019"/>
    <s v="None"/>
    <s v="3213905.0"/>
    <x v="2"/>
  </r>
  <r>
    <n v="8"/>
    <s v="Scope 3 Upstream Energy indirect total GHGs emissions"/>
    <s v="DekaBank Deutsche Girozentrale_Asset Manager_EN_2020"/>
    <x v="17"/>
    <n v="2018"/>
    <s v="None"/>
    <s v="3641129.0"/>
    <x v="2"/>
  </r>
  <r>
    <n v="8"/>
    <s v="Scope 3 Upstream Energy indirect total GHGs emissions"/>
    <s v="DekaBank Deutsche Girozentrale_Asset Manager_EN_2020"/>
    <x v="17"/>
    <n v="2017"/>
    <s v="None"/>
    <s v="3898611.0"/>
    <x v="2"/>
  </r>
  <r>
    <n v="6"/>
    <s v="Scope 1 / Direct total GHGs emissions"/>
    <s v="DekaBank Deutsche Girozentrale_Asset Manager_EN_2021"/>
    <x v="17"/>
    <n v="2021"/>
    <s v="None"/>
    <s v="1077192.0"/>
    <x v="2"/>
  </r>
  <r>
    <n v="6"/>
    <s v="Scope 1 / Direct total GHGs emissions"/>
    <s v="DekaBank Deutsche Girozentrale_Asset Manager_EN_2021"/>
    <x v="17"/>
    <n v="2020"/>
    <s v="None"/>
    <s v="1263411.0"/>
    <x v="2"/>
  </r>
  <r>
    <n v="6"/>
    <s v="Scope 1 / Direct total GHGs emissions"/>
    <s v="DekaBank Deutsche Girozentrale_Asset Manager_EN_2021"/>
    <x v="17"/>
    <n v="2019"/>
    <s v="None"/>
    <s v="1760145.0"/>
    <x v="2"/>
  </r>
  <r>
    <n v="6"/>
    <s v="Scope 1 / Direct total GHGs emissions"/>
    <s v="DekaBank Deutsche Girozentrale_Asset Manager_EN_2021"/>
    <x v="17"/>
    <n v="2018"/>
    <s v="None"/>
    <s v="1770629.0"/>
    <x v="2"/>
  </r>
  <r>
    <n v="7"/>
    <s v="Scope 2 Energy indirect total GHGs emissions"/>
    <s v="DekaBank Deutsche Girozentrale_Asset Manager_EN_2021"/>
    <x v="17"/>
    <n v="2020"/>
    <s v="None"/>
    <s v="3118779.0"/>
    <x v="2"/>
  </r>
  <r>
    <n v="7"/>
    <s v="Scope 2 Energy indirect total GHGs emissions"/>
    <s v="DekaBank Deutsche Girozentrale_Asset Manager_EN_2021"/>
    <x v="17"/>
    <n v="2019"/>
    <s v="None"/>
    <s v="4412596.0"/>
    <x v="2"/>
  </r>
  <r>
    <n v="7"/>
    <s v="Scope 2 Energy indirect total GHGs emissions"/>
    <s v="DekaBank Deutsche Girozentrale_Asset Manager_EN_2021"/>
    <x v="17"/>
    <n v="2018"/>
    <s v="None"/>
    <s v="5020602.0"/>
    <x v="2"/>
  </r>
  <r>
    <n v="8"/>
    <s v="Scope 3 Upstream Energy indirect total GHGs emissions"/>
    <s v="DekaBank Deutsche Girozentrale_Asset Manager_EN_2021"/>
    <x v="17"/>
    <n v="2021"/>
    <s v="None"/>
    <s v="2009122.0"/>
    <x v="2"/>
  </r>
  <r>
    <n v="8"/>
    <s v="Scope 3 Upstream Energy indirect total GHGs emissions"/>
    <s v="DekaBank Deutsche Girozentrale_Asset Manager_EN_2021"/>
    <x v="17"/>
    <n v="2020"/>
    <s v="None"/>
    <s v="1817312.0"/>
    <x v="2"/>
  </r>
  <r>
    <n v="8"/>
    <s v="Scope 3 Upstream Energy indirect total GHGs emissions"/>
    <s v="DekaBank Deutsche Girozentrale_Asset Manager_EN_2021"/>
    <x v="17"/>
    <n v="2019"/>
    <s v="None"/>
    <s v="3228339.0"/>
    <x v="2"/>
  </r>
  <r>
    <n v="8"/>
    <s v="Scope 3 Upstream Energy indirect total GHGs emissions"/>
    <s v="DekaBank Deutsche Girozentrale_Asset Manager_EN_2021"/>
    <x v="17"/>
    <n v="2018"/>
    <s v="None"/>
    <s v="3641129.0"/>
    <x v="2"/>
  </r>
  <r>
    <n v="6"/>
    <s v="Scope 1 / Direct total GHGs emissions"/>
    <s v="DekaBank Deutsche Girozentrale_Asset Manager_EN_2022"/>
    <x v="17"/>
    <n v="2020"/>
    <s v="None"/>
    <s v="1263411.0"/>
    <x v="2"/>
  </r>
  <r>
    <n v="6"/>
    <s v="Scope 1 / Direct total GHGs emissions"/>
    <s v="DekaBank Deutsche Girozentrale_Asset Manager_EN_2022"/>
    <x v="17"/>
    <n v="2019"/>
    <s v="None"/>
    <s v="1760145.0"/>
    <x v="2"/>
  </r>
  <r>
    <n v="7"/>
    <s v="Scope 2 Energy indirect total GHGs emissions"/>
    <s v="DekaBank Deutsche Girozentrale_Asset Manager_EN_2022"/>
    <x v="17"/>
    <n v="2020"/>
    <s v="None"/>
    <s v="3118779.0"/>
    <x v="2"/>
  </r>
  <r>
    <n v="7"/>
    <s v="Scope 2 Energy indirect total GHGs emissions"/>
    <s v="DekaBank Deutsche Girozentrale_Asset Manager_EN_2022"/>
    <x v="17"/>
    <n v="2019"/>
    <s v="None"/>
    <s v="4412596.0"/>
    <x v="2"/>
  </r>
  <r>
    <n v="8"/>
    <s v="Scope 3 Upstream Energy indirect total GHGs emissions"/>
    <s v="DekaBank Deutsche Girozentrale_Asset Manager_EN_2022"/>
    <x v="17"/>
    <n v="2022"/>
    <s v="None"/>
    <s v="2891850.0"/>
    <x v="2"/>
  </r>
  <r>
    <n v="8"/>
    <s v="Scope 3 Upstream Energy indirect total GHGs emissions"/>
    <s v="DekaBank Deutsche Girozentrale_Asset Manager_EN_2022"/>
    <x v="17"/>
    <n v="2021"/>
    <s v="None"/>
    <s v="2009122.0"/>
    <x v="2"/>
  </r>
  <r>
    <n v="8"/>
    <s v="Scope 3 Upstream Energy indirect total GHGs emissions"/>
    <s v="DekaBank Deutsche Girozentrale_Asset Manager_EN_2022"/>
    <x v="17"/>
    <n v="2020"/>
    <s v="None"/>
    <s v="1817312.0"/>
    <x v="2"/>
  </r>
  <r>
    <n v="8"/>
    <s v="Scope 3 Upstream Energy indirect total GHGs emissions"/>
    <s v="DekaBank Deutsche Girozentrale_Asset Manager_EN_2022"/>
    <x v="17"/>
    <n v="2019"/>
    <s v="None"/>
    <s v="3228399.0"/>
    <x v="2"/>
  </r>
  <r>
    <n v="6"/>
    <s v="Scope 1 / Direct total GHGs emissions"/>
    <s v="Deutsche Bank_Bank_EN_2019"/>
    <x v="18"/>
    <n v="2018"/>
    <s v="None"/>
    <s v="51473.0"/>
    <x v="2"/>
  </r>
  <r>
    <n v="6"/>
    <s v="Scope 1 / Direct total GHGs emissions"/>
    <s v="Deutsche Bank_Bank_EN_2019"/>
    <x v="18"/>
    <n v="2017"/>
    <s v="None"/>
    <s v="52071.0"/>
    <x v="2"/>
  </r>
  <r>
    <n v="7"/>
    <s v="Scope 2 Energy indirect total GHGs emissions"/>
    <s v="Deutsche Bank_Bank_EN_2019"/>
    <x v="18"/>
    <n v="2019"/>
    <s v="None"/>
    <s v="104009.0"/>
    <x v="2"/>
  </r>
  <r>
    <n v="7"/>
    <s v="Scope 2 Energy indirect total GHGs emissions"/>
    <s v="Deutsche Bank_Bank_EN_2019"/>
    <x v="18"/>
    <n v="2018"/>
    <s v="None"/>
    <s v="105541.0"/>
    <x v="2"/>
  </r>
  <r>
    <n v="7"/>
    <s v="Scope 2 Energy indirect total GHGs emissions"/>
    <s v="Deutsche Bank_Bank_EN_2019"/>
    <x v="18"/>
    <n v="2017"/>
    <s v="None"/>
    <s v="107546.0"/>
    <x v="2"/>
  </r>
  <r>
    <n v="8"/>
    <s v="Scope 3 Upstream Energy indirect total GHGs emissions"/>
    <s v="Deutsche Bank_Bank_EN_2019"/>
    <x v="18"/>
    <n v="2019"/>
    <s v="None"/>
    <s v="47480.0"/>
    <x v="2"/>
  </r>
  <r>
    <n v="8"/>
    <s v="Scope 3 Upstream Energy indirect total GHGs emissions"/>
    <s v="Deutsche Bank_Bank_EN_2019"/>
    <x v="18"/>
    <n v="2018"/>
    <s v="None"/>
    <s v="57308.0"/>
    <x v="2"/>
  </r>
  <r>
    <n v="8"/>
    <s v="Scope 3 Upstream Energy indirect total GHGs emissions"/>
    <s v="Deutsche Bank_Bank_EN_2019"/>
    <x v="18"/>
    <n v="2017"/>
    <s v="None"/>
    <s v="60598.0"/>
    <x v="2"/>
  </r>
  <r>
    <n v="6"/>
    <s v="Scope 1 / Direct total GHGs emissions"/>
    <s v="DNB ASA_Bank_EN_2022"/>
    <x v="21"/>
    <n v="2021"/>
    <s v="None"/>
    <s v="2831180.0"/>
    <x v="2"/>
  </r>
  <r>
    <n v="7"/>
    <s v="Scope 2 Energy indirect total GHGs emissions"/>
    <s v="DNB ASA_Bank_EN_2022"/>
    <x v="21"/>
    <n v="2022"/>
    <s v="None"/>
    <s v="2324493.0"/>
    <x v="2"/>
  </r>
  <r>
    <n v="8"/>
    <s v="Scope 3 Upstream Energy indirect total GHGs emissions"/>
    <s v="DNB ASA_Bank_EN_2022"/>
    <x v="21"/>
    <n v="2022"/>
    <s v="None"/>
    <s v="15991641.0"/>
    <x v="2"/>
  </r>
  <r>
    <n v="7"/>
    <s v="Scope 2 Energy indirect total GHGs emissions"/>
    <s v="Erste Group Bank_Bank_EN_2020"/>
    <x v="23"/>
    <n v="2019"/>
    <s v="None"/>
    <s v="34884.0"/>
    <x v="2"/>
  </r>
  <r>
    <n v="7"/>
    <s v="Scope 2 Energy indirect total GHGs emissions"/>
    <s v="Erste Group Bank_Bank_EN_2021"/>
    <x v="23"/>
    <n v="2020"/>
    <s v="None"/>
    <s v="32562.0"/>
    <x v="2"/>
  </r>
  <r>
    <n v="7"/>
    <s v="Scope 2 Energy indirect total GHGs emissions"/>
    <s v="Erste Group Bank_Bank_EN_2022"/>
    <x v="23"/>
    <n v="2021"/>
    <s v="None"/>
    <s v="22884.0"/>
    <x v="2"/>
  </r>
  <r>
    <n v="6"/>
    <s v="Scope 1 / Direct total GHGs emissions"/>
    <s v="Intesa Sanpaolo_Bank_EN_2021"/>
    <x v="29"/>
    <n v="2020"/>
    <s v="None"/>
    <s v="-43.0"/>
    <x v="2"/>
  </r>
  <r>
    <n v="8"/>
    <s v="Scope 3 Upstream Energy indirect total GHGs emissions"/>
    <s v="KBC Group_Bank_EN_2019"/>
    <x v="32"/>
    <n v="2019"/>
    <s v="None"/>
    <s v="21024.0"/>
    <x v="2"/>
  </r>
  <r>
    <n v="8"/>
    <s v="Scope 3 Upstream Energy indirect total GHGs emissions"/>
    <s v="KBC Group_Bank_EN_2019"/>
    <x v="32"/>
    <n v="2018"/>
    <s v="None"/>
    <s v="25004.0"/>
    <x v="2"/>
  </r>
  <r>
    <n v="8"/>
    <s v="Scope 3 Upstream Energy indirect total GHGs emissions"/>
    <s v="KBC Group_Bank_EN_2020"/>
    <x v="32"/>
    <n v="2020"/>
    <s v="None"/>
    <s v="18903.0"/>
    <x v="2"/>
  </r>
  <r>
    <n v="8"/>
    <s v="Scope 3 Upstream Energy indirect total GHGs emissions"/>
    <s v="KBC Group_Bank_EN_2020"/>
    <x v="32"/>
    <n v="2019"/>
    <s v="None"/>
    <s v="21024.0"/>
    <x v="2"/>
  </r>
  <r>
    <n v="6"/>
    <s v="Scope 1 / Direct total GHGs emissions"/>
    <s v="M&amp;G Investments_AM_EN_2021"/>
    <x v="34"/>
    <n v="2021"/>
    <s v="None"/>
    <s v="1600.0"/>
    <x v="2"/>
  </r>
  <r>
    <n v="6"/>
    <s v="Scope 1 / Direct total GHGs emissions"/>
    <s v="M&amp;G Investments_AM_EN_2021"/>
    <x v="34"/>
    <n v="2020"/>
    <s v="None"/>
    <s v="1587.0"/>
    <x v="2"/>
  </r>
  <r>
    <n v="6"/>
    <s v="Scope 1 / Direct total GHGs emissions"/>
    <s v="M&amp;G Investments_AM_EN_2021"/>
    <x v="34"/>
    <n v="2019"/>
    <s v="None"/>
    <s v="2127.0"/>
    <x v="2"/>
  </r>
  <r>
    <n v="8"/>
    <s v="Scope 3 Upstream Energy indirect total GHGs emissions"/>
    <s v="M&amp;G Investments_AM_EN_2021"/>
    <x v="34"/>
    <n v="2021"/>
    <s v="None"/>
    <s v="368.0"/>
    <x v="2"/>
  </r>
  <r>
    <n v="8"/>
    <s v="Scope 3 Upstream Energy indirect total GHGs emissions"/>
    <s v="M&amp;G Investments_AM_EN_2021"/>
    <x v="34"/>
    <n v="2020"/>
    <s v="None"/>
    <s v="1501.0"/>
    <x v="2"/>
  </r>
  <r>
    <n v="8"/>
    <s v="Scope 3 Upstream Energy indirect total GHGs emissions"/>
    <s v="M&amp;G Investments_AM_EN_2021"/>
    <x v="34"/>
    <n v="2019"/>
    <s v="None"/>
    <s v="9449.0"/>
    <x v="2"/>
  </r>
  <r>
    <n v="9"/>
    <s v="Scope 2 Market Energy indirect total GHGs emissions"/>
    <s v="M&amp;G Investments_AM_EN_2021"/>
    <x v="34"/>
    <n v="2021"/>
    <s v="None"/>
    <s v="168.0"/>
    <x v="2"/>
  </r>
  <r>
    <n v="9"/>
    <s v="Scope 2 Market Energy indirect total GHGs emissions"/>
    <s v="M&amp;G Investments_AM_EN_2021"/>
    <x v="34"/>
    <n v="2020"/>
    <s v="None"/>
    <s v="1329.0"/>
    <x v="2"/>
  </r>
  <r>
    <n v="9"/>
    <s v="Scope 2 Market Energy indirect total GHGs emissions"/>
    <s v="M&amp;G Investments_AM_EN_2021"/>
    <x v="34"/>
    <n v="2019"/>
    <s v="None"/>
    <s v="1880.0"/>
    <x v="2"/>
  </r>
  <r>
    <n v="10"/>
    <s v="Scope 2 Location Energy indirect total GHGs emissions"/>
    <s v="M&amp;G Investments_AM_EN_2021"/>
    <x v="34"/>
    <n v="2021"/>
    <s v="None"/>
    <s v="4217.0"/>
    <x v="2"/>
  </r>
  <r>
    <n v="10"/>
    <s v="Scope 2 Location Energy indirect total GHGs emissions"/>
    <s v="M&amp;G Investments_AM_EN_2021"/>
    <x v="34"/>
    <n v="2020"/>
    <s v="None"/>
    <s v="3214.0"/>
    <x v="2"/>
  </r>
  <r>
    <n v="10"/>
    <s v="Scope 2 Location Energy indirect total GHGs emissions"/>
    <s v="M&amp;G Investments_AM_EN_2021"/>
    <x v="34"/>
    <n v="2019"/>
    <s v="None"/>
    <s v="5849.0"/>
    <x v="2"/>
  </r>
  <r>
    <n v="8"/>
    <s v="Scope 3 Upstream Energy indirect total GHGs emissions"/>
    <s v="M&amp;G Investments_AM_EN_2022"/>
    <x v="34"/>
    <n v="2019"/>
    <s v="None"/>
    <s v="9449.0"/>
    <x v="2"/>
  </r>
  <r>
    <n v="10"/>
    <s v="Scope 2 Location Energy indirect total GHGs emissions"/>
    <s v="National Bank of Greece_Bank_EN_2021"/>
    <x v="36"/>
    <n v="2019"/>
    <s v="None"/>
    <s v="52218.0"/>
    <x v="2"/>
  </r>
  <r>
    <n v="10"/>
    <s v="Scope 2 Location Energy indirect total GHGs emissions"/>
    <s v="National Bank of Greece_Bank_EN_2021"/>
    <x v="36"/>
    <n v="2020"/>
    <s v="None"/>
    <s v="20988.0"/>
    <x v="2"/>
  </r>
  <r>
    <n v="10"/>
    <s v="Scope 2 Location Energy indirect total GHGs emissions"/>
    <s v="National Bank of Greece_Bank_EN_2021"/>
    <x v="36"/>
    <n v="2021"/>
    <s v="None"/>
    <s v="19160.0"/>
    <x v="2"/>
  </r>
  <r>
    <n v="6"/>
    <s v="Scope 1 / Direct total GHGs emissions"/>
    <s v="National Bank of Greece_Bank_EN_2022"/>
    <x v="36"/>
    <n v="2020"/>
    <s v="None"/>
    <s v="2259.0"/>
    <x v="2"/>
  </r>
  <r>
    <n v="6"/>
    <s v="Scope 1 / Direct total GHGs emissions"/>
    <s v="National Bank of Greece_Bank_EN_2022"/>
    <x v="36"/>
    <n v="2021"/>
    <s v="None"/>
    <s v="2381.0"/>
    <x v="2"/>
  </r>
  <r>
    <n v="6"/>
    <s v="Scope 1 / Direct total GHGs emissions"/>
    <s v="National Bank of Greece_Bank_EN_2022"/>
    <x v="36"/>
    <n v="2022"/>
    <s v="None"/>
    <s v="2742.0"/>
    <x v="2"/>
  </r>
  <r>
    <n v="8"/>
    <s v="Scope 3 Upstream Energy indirect total GHGs emissions"/>
    <s v="National Bank of Greece_Bank_EN_2022"/>
    <x v="36"/>
    <n v="2020"/>
    <s v="None"/>
    <s v="53378.0"/>
    <x v="2"/>
  </r>
  <r>
    <n v="8"/>
    <s v="Scope 3 Upstream Energy indirect total GHGs emissions"/>
    <s v="National Bank of Greece_Bank_EN_2022"/>
    <x v="36"/>
    <n v="2021"/>
    <s v="None"/>
    <s v="49296.0"/>
    <x v="2"/>
  </r>
  <r>
    <n v="9"/>
    <s v="Scope 2 Market Energy indirect total GHGs emissions"/>
    <s v="National Bank of Greece_Bank_EN_2022"/>
    <x v="36"/>
    <n v="2021"/>
    <s v="None"/>
    <s v="224.0"/>
    <x v="2"/>
  </r>
  <r>
    <n v="9"/>
    <s v="Scope 2 Market Energy indirect total GHGs emissions"/>
    <s v="National Bank of Greece_Bank_EN_2022"/>
    <x v="36"/>
    <n v="2022"/>
    <s v="None"/>
    <s v="2.0"/>
    <x v="2"/>
  </r>
  <r>
    <n v="6"/>
    <s v="Scope 1 / Direct total GHGs emissions"/>
    <s v="NIBC Bank Deutschland AG_Bank_EN_2022"/>
    <x v="47"/>
    <n v="2022"/>
    <s v="None"/>
    <s v="322.0"/>
    <x v="2"/>
  </r>
  <r>
    <n v="6"/>
    <s v="Scope 1 / Direct total GHGs emissions"/>
    <s v="NIBC Bank Deutschland AG_Bank_EN_2022"/>
    <x v="47"/>
    <n v="2021"/>
    <s v="None"/>
    <s v="176.0"/>
    <x v="2"/>
  </r>
  <r>
    <n v="8"/>
    <s v="Scope 3 Upstream Energy indirect total GHGs emissions"/>
    <s v="NIBC Bank Deutschland AG_Bank_EN_2022"/>
    <x v="47"/>
    <n v="2022"/>
    <s v="None"/>
    <s v="3587138.0"/>
    <x v="2"/>
  </r>
  <r>
    <n v="8"/>
    <s v="Scope 3 Upstream Energy indirect total GHGs emissions"/>
    <s v="NIBC Bank Deutschland AG_Bank_EN_2022"/>
    <x v="47"/>
    <n v="2021"/>
    <s v="None"/>
    <s v="4536725.0"/>
    <x v="2"/>
  </r>
  <r>
    <n v="6"/>
    <s v="Scope 1 / Direct total GHGs emissions"/>
    <s v="OTP Bank_Bank_EN_2019"/>
    <x v="39"/>
    <n v="2018"/>
    <s v="None"/>
    <s v="6714.0"/>
    <x v="2"/>
  </r>
  <r>
    <n v="6"/>
    <s v="Scope 1 / Direct total GHGs emissions"/>
    <s v="OTP Bank_Bank_EN_2019"/>
    <x v="39"/>
    <n v="2019"/>
    <s v="None"/>
    <s v="6779.0"/>
    <x v="2"/>
  </r>
  <r>
    <n v="9"/>
    <s v="Scope 2 Market Energy indirect total GHGs emissions"/>
    <s v="OTP Bank_Bank_EN_2019"/>
    <x v="39"/>
    <n v="2018"/>
    <s v="None"/>
    <s v="12973.0"/>
    <x v="2"/>
  </r>
  <r>
    <n v="9"/>
    <s v="Scope 2 Market Energy indirect total GHGs emissions"/>
    <s v="OTP Bank_Bank_EN_2019"/>
    <x v="39"/>
    <n v="2019"/>
    <s v="None"/>
    <s v="8640.0"/>
    <x v="2"/>
  </r>
  <r>
    <n v="10"/>
    <s v="Scope 2 Location Energy indirect total GHGs emissions"/>
    <s v="OTP Bank_Bank_EN_2019"/>
    <x v="39"/>
    <n v="2015"/>
    <s v="None"/>
    <s v="5285.0"/>
    <x v="2"/>
  </r>
  <r>
    <n v="10"/>
    <s v="Scope 2 Location Energy indirect total GHGs emissions"/>
    <s v="OTP Bank_Bank_EN_2019"/>
    <x v="39"/>
    <n v="2016"/>
    <s v="None"/>
    <s v="8509.0"/>
    <x v="2"/>
  </r>
  <r>
    <n v="10"/>
    <s v="Scope 2 Location Energy indirect total GHGs emissions"/>
    <s v="OTP Bank_Bank_EN_2019"/>
    <x v="39"/>
    <n v="2017"/>
    <s v="None"/>
    <s v="8600.0"/>
    <x v="2"/>
  </r>
  <r>
    <n v="10"/>
    <s v="Scope 2 Location Energy indirect total GHGs emissions"/>
    <s v="OTP Bank_Bank_EN_2019"/>
    <x v="39"/>
    <n v="2018"/>
    <s v="None"/>
    <s v="10540.0"/>
    <x v="2"/>
  </r>
  <r>
    <n v="10"/>
    <s v="Scope 2 Location Energy indirect total GHGs emissions"/>
    <s v="OTP Bank_Bank_EN_2019"/>
    <x v="39"/>
    <n v="2019"/>
    <s v="None"/>
    <s v="10789.0"/>
    <x v="2"/>
  </r>
  <r>
    <n v="6"/>
    <s v="Scope 1 / Direct total GHGs emissions"/>
    <s v="OTP Bank_Bank_EN_2020"/>
    <x v="39"/>
    <n v="2016"/>
    <s v="None"/>
    <s v="5272.0"/>
    <x v="2"/>
  </r>
  <r>
    <n v="6"/>
    <s v="Scope 1 / Direct total GHGs emissions"/>
    <s v="OTP Bank_Bank_EN_2020"/>
    <x v="39"/>
    <n v="2017"/>
    <s v="None"/>
    <s v="6781.0"/>
    <x v="2"/>
  </r>
  <r>
    <n v="6"/>
    <s v="Scope 1 / Direct total GHGs emissions"/>
    <s v="OTP Bank_Bank_EN_2020"/>
    <x v="39"/>
    <n v="2018"/>
    <s v="None"/>
    <s v="6714.0"/>
    <x v="2"/>
  </r>
  <r>
    <n v="6"/>
    <s v="Scope 1 / Direct total GHGs emissions"/>
    <s v="OTP Bank_Bank_EN_2020"/>
    <x v="39"/>
    <n v="2019"/>
    <s v="None"/>
    <s v="6779.0"/>
    <x v="2"/>
  </r>
  <r>
    <n v="6"/>
    <s v="Scope 1 / Direct total GHGs emissions"/>
    <s v="OTP Bank_Bank_EN_2020"/>
    <x v="39"/>
    <n v="2020"/>
    <s v="None"/>
    <s v="6078.0"/>
    <x v="2"/>
  </r>
  <r>
    <n v="9"/>
    <s v="Scope 2 Market Energy indirect total GHGs emissions"/>
    <s v="OTP Bank_Bank_EN_2020"/>
    <x v="39"/>
    <n v="2020"/>
    <s v="None"/>
    <s v="8350.0"/>
    <x v="2"/>
  </r>
  <r>
    <n v="10"/>
    <s v="Scope 2 Location Energy indirect total GHGs emissions"/>
    <s v="OTP Bank_Bank_EN_2020"/>
    <x v="39"/>
    <n v="2020"/>
    <s v="None"/>
    <s v="9883.0"/>
    <x v="2"/>
  </r>
  <r>
    <n v="6"/>
    <s v="Scope 1 / Direct total GHGs emissions"/>
    <s v="OTP Bank_Bank_EN_2021"/>
    <x v="39"/>
    <n v="2020"/>
    <s v="None"/>
    <s v="6078.0"/>
    <x v="2"/>
  </r>
  <r>
    <n v="6"/>
    <s v="Scope 1 / Direct total GHGs emissions"/>
    <s v="OTP Bank_Bank_EN_2021"/>
    <x v="39"/>
    <n v="2021"/>
    <s v="None"/>
    <s v="6548.0"/>
    <x v="2"/>
  </r>
  <r>
    <n v="9"/>
    <s v="Scope 2 Market Energy indirect total GHGs emissions"/>
    <s v="OTP Bank_Bank_EN_2021"/>
    <x v="39"/>
    <n v="2018"/>
    <s v="None"/>
    <s v="12973.0"/>
    <x v="2"/>
  </r>
  <r>
    <n v="9"/>
    <s v="Scope 2 Market Energy indirect total GHGs emissions"/>
    <s v="OTP Bank_Bank_EN_2021"/>
    <x v="39"/>
    <n v="2019"/>
    <s v="None"/>
    <s v="8640.0"/>
    <x v="2"/>
  </r>
  <r>
    <n v="9"/>
    <s v="Scope 2 Market Energy indirect total GHGs emissions"/>
    <s v="OTP Bank_Bank_EN_2021"/>
    <x v="39"/>
    <n v="2020"/>
    <s v="None"/>
    <s v="8350.0"/>
    <x v="2"/>
  </r>
  <r>
    <n v="10"/>
    <s v="Scope 2 Location Energy indirect total GHGs emissions"/>
    <s v="OTP Bank_Bank_EN_2021"/>
    <x v="39"/>
    <n v="2017"/>
    <s v="None"/>
    <s v="8600.0"/>
    <x v="2"/>
  </r>
  <r>
    <n v="10"/>
    <s v="Scope 2 Location Energy indirect total GHGs emissions"/>
    <s v="OTP Bank_Bank_EN_2021"/>
    <x v="39"/>
    <n v="2018"/>
    <s v="None"/>
    <s v="10540.0"/>
    <x v="2"/>
  </r>
  <r>
    <n v="10"/>
    <s v="Scope 2 Location Energy indirect total GHGs emissions"/>
    <s v="OTP Bank_Bank_EN_2021"/>
    <x v="39"/>
    <n v="2019"/>
    <s v="None"/>
    <s v="10786.0"/>
    <x v="2"/>
  </r>
  <r>
    <n v="10"/>
    <s v="Scope 2 Location Energy indirect total GHGs emissions"/>
    <s v="OTP Bank_Bank_EN_2021"/>
    <x v="39"/>
    <n v="2020"/>
    <s v="None"/>
    <s v="9883.0"/>
    <x v="2"/>
  </r>
  <r>
    <n v="10"/>
    <s v="Scope 2 Location Energy indirect total GHGs emissions"/>
    <s v="OTP Bank_Bank_EN_2021"/>
    <x v="39"/>
    <n v="2021"/>
    <s v="None"/>
    <s v="9904.0"/>
    <x v="2"/>
  </r>
  <r>
    <n v="6"/>
    <s v="Scope 1 / Direct total GHGs emissions"/>
    <s v="OTP Bank_Bank_EN_2022"/>
    <x v="39"/>
    <n v="2020"/>
    <s v="None"/>
    <s v="6078.0"/>
    <x v="2"/>
  </r>
  <r>
    <n v="9"/>
    <s v="Scope 2 Market Energy indirect total GHGs emissions"/>
    <s v="OTP Bank_Bank_EN_2022"/>
    <x v="39"/>
    <n v="2020"/>
    <s v="None"/>
    <s v="835.0"/>
    <x v="2"/>
  </r>
  <r>
    <n v="10"/>
    <s v="Scope 2 Location Energy indirect total GHGs emissions"/>
    <s v="OTP Bank_Bank_EN_2022"/>
    <x v="39"/>
    <n v="2018"/>
    <s v="None"/>
    <s v="1054.0"/>
    <x v="2"/>
  </r>
  <r>
    <n v="10"/>
    <s v="Scope 2 Location Energy indirect total GHGs emissions"/>
    <s v="OTP Bank_Bank_EN_2022"/>
    <x v="39"/>
    <n v="2020"/>
    <s v="None"/>
    <s v="9883.0"/>
    <x v="2"/>
  </r>
  <r>
    <n v="6"/>
    <s v="Scope 1 / Direct total GHGs emissions"/>
    <s v="Raiffeisen Bank International_Bank_EN_2018"/>
    <x v="41"/>
    <n v="2016"/>
    <s v="None"/>
    <s v="6027.0"/>
    <x v="2"/>
  </r>
  <r>
    <n v="8"/>
    <s v="Scope 3 Upstream Energy indirect total GHGs emissions"/>
    <s v="Raiffeisen Bank International_Bank_EN_2018"/>
    <x v="41"/>
    <n v="2016"/>
    <s v="None"/>
    <s v="27318.0"/>
    <x v="2"/>
  </r>
  <r>
    <n v="9"/>
    <s v="Scope 2 Market Energy indirect total GHGs emissions"/>
    <s v="Raiffeisen Bank International_Bank_EN_2018"/>
    <x v="41"/>
    <n v="2016"/>
    <s v="None"/>
    <s v="26890.0"/>
    <x v="2"/>
  </r>
  <r>
    <n v="10"/>
    <s v="Scope 2 Location Energy indirect total GHGs emissions"/>
    <s v="Raiffeisen Bank International_Bank_EN_2018"/>
    <x v="41"/>
    <n v="2016"/>
    <s v="None"/>
    <s v="25801.0"/>
    <x v="2"/>
  </r>
  <r>
    <n v="6"/>
    <s v="Scope 1 / Direct total GHGs emissions"/>
    <s v="Raiffeisen Bank International_Bank_EN_2019"/>
    <x v="41"/>
    <n v="2019"/>
    <s v="None"/>
    <s v="7073.0"/>
    <x v="2"/>
  </r>
  <r>
    <n v="6"/>
    <s v="Scope 1 / Direct total GHGs emissions"/>
    <s v="Raiffeisen Bank International_Bank_EN_2019"/>
    <x v="41"/>
    <n v="2018"/>
    <s v="None"/>
    <s v="7696.0"/>
    <x v="2"/>
  </r>
  <r>
    <n v="8"/>
    <s v="Scope 3 Upstream Energy indirect total GHGs emissions"/>
    <s v="Raiffeisen Bank International_Bank_EN_2019"/>
    <x v="41"/>
    <n v="2019"/>
    <s v="None"/>
    <s v="40856.0"/>
    <x v="2"/>
  </r>
  <r>
    <n v="8"/>
    <s v="Scope 3 Upstream Energy indirect total GHGs emissions"/>
    <s v="Raiffeisen Bank International_Bank_EN_2019"/>
    <x v="41"/>
    <n v="2018"/>
    <s v="None"/>
    <s v="42535.0"/>
    <x v="2"/>
  </r>
  <r>
    <n v="9"/>
    <s v="Scope 2 Market Energy indirect total GHGs emissions"/>
    <s v="Raiffeisen Bank International_Bank_EN_2019"/>
    <x v="41"/>
    <n v="2018"/>
    <s v="None"/>
    <s v="53825.0"/>
    <x v="2"/>
  </r>
  <r>
    <n v="10"/>
    <s v="Scope 2 Location Energy indirect total GHGs emissions"/>
    <s v="Raiffeisen Bank International_Bank_EN_2019"/>
    <x v="41"/>
    <n v="2019"/>
    <s v="None"/>
    <s v="54545.0"/>
    <x v="2"/>
  </r>
  <r>
    <n v="10"/>
    <s v="Scope 2 Location Energy indirect total GHGs emissions"/>
    <s v="Raiffeisen Bank International_Bank_EN_2019"/>
    <x v="41"/>
    <n v="2018"/>
    <s v="None"/>
    <s v="57613.0"/>
    <x v="2"/>
  </r>
  <r>
    <n v="6"/>
    <s v="Scope 1 / Direct total GHGs emissions"/>
    <s v="Raiffeisen Bank International_Bank_EN_2020"/>
    <x v="41"/>
    <n v="2019"/>
    <s v="None"/>
    <s v="7455.0"/>
    <x v="2"/>
  </r>
  <r>
    <n v="8"/>
    <s v="Scope 3 Upstream Energy indirect total GHGs emissions"/>
    <s v="Raiffeisen Bank International_Bank_EN_2020"/>
    <x v="41"/>
    <n v="2020"/>
    <s v="None"/>
    <s v="33371.0"/>
    <x v="2"/>
  </r>
  <r>
    <n v="8"/>
    <s v="Scope 3 Upstream Energy indirect total GHGs emissions"/>
    <s v="Raiffeisen Bank International_Bank_EN_2020"/>
    <x v="41"/>
    <n v="2019"/>
    <s v="None"/>
    <s v="41345.0"/>
    <x v="2"/>
  </r>
  <r>
    <n v="9"/>
    <s v="Scope 2 Market Energy indirect total GHGs emissions"/>
    <s v="Raiffeisen Bank International_Bank_EN_2020"/>
    <x v="41"/>
    <n v="2019"/>
    <s v="None"/>
    <s v="54545.0"/>
    <x v="2"/>
  </r>
  <r>
    <n v="10"/>
    <s v="Scope 2 Location Energy indirect total GHGs emissions"/>
    <s v="Raiffeisen Bank International_Bank_EN_2020"/>
    <x v="41"/>
    <n v="2020"/>
    <s v="None"/>
    <s v="46427.0"/>
    <x v="2"/>
  </r>
  <r>
    <n v="10"/>
    <s v="Scope 2 Location Energy indirect total GHGs emissions"/>
    <s v="Raiffeisen Bank International_Bank_EN_2020"/>
    <x v="41"/>
    <n v="2019"/>
    <s v="None"/>
    <s v="49708.0"/>
    <x v="2"/>
  </r>
  <r>
    <n v="6"/>
    <s v="Scope 1 / Direct total GHGs emissions"/>
    <s v="Swedbank_Bank_EN_2018"/>
    <x v="44"/>
    <n v="2017"/>
    <s v="None"/>
    <s v="780.0"/>
    <x v="2"/>
  </r>
  <r>
    <n v="6"/>
    <s v="Scope 1 / Direct total GHGs emissions"/>
    <s v="Swedbank_Bank_EN_2018"/>
    <x v="44"/>
    <n v="2016"/>
    <s v="None"/>
    <s v="881.0"/>
    <x v="2"/>
  </r>
  <r>
    <n v="6"/>
    <s v="Scope 1 / Direct total GHGs emissions"/>
    <s v="Swedbank_Bank_EN_2019"/>
    <x v="44"/>
    <n v="2019"/>
    <s v="None"/>
    <s v="1020.0"/>
    <x v="2"/>
  </r>
  <r>
    <n v="6"/>
    <s v="Scope 1 / Direct total GHGs emissions"/>
    <s v="Swedbank_Bank_EN_2019"/>
    <x v="44"/>
    <n v="2018"/>
    <s v="None"/>
    <s v="1017.0"/>
    <x v="2"/>
  </r>
  <r>
    <n v="6"/>
    <s v="Scope 1 / Direct total GHGs emissions"/>
    <s v="Swedbank_Bank_EN_2019"/>
    <x v="44"/>
    <n v="2017"/>
    <s v="None"/>
    <s v="780.0"/>
    <x v="2"/>
  </r>
  <r>
    <n v="6"/>
    <s v="Scope 1 / Direct total GHGs emissions"/>
    <s v="Swedbank_Bank_EN_2020"/>
    <x v="44"/>
    <n v="2020"/>
    <s v="None"/>
    <s v="632.0"/>
    <x v="2"/>
  </r>
  <r>
    <n v="6"/>
    <s v="Scope 1 / Direct total GHGs emissions"/>
    <s v="Swedbank_Bank_EN_2020"/>
    <x v="44"/>
    <n v="2019"/>
    <s v="None"/>
    <s v="1020.0"/>
    <x v="2"/>
  </r>
  <r>
    <n v="6"/>
    <s v="Scope 1 / Direct total GHGs emissions"/>
    <s v="Swedbank_Bank_EN_2020"/>
    <x v="44"/>
    <n v="2018"/>
    <s v="None"/>
    <s v="1017.0"/>
    <x v="2"/>
  </r>
  <r>
    <n v="7"/>
    <s v="Scope 2 Energy indirect total GHGs emissions"/>
    <s v="Swedbank_Bank_EN_2021"/>
    <x v="44"/>
    <n v="2021"/>
    <s v="None"/>
    <s v="4787.0"/>
    <x v="2"/>
  </r>
  <r>
    <n v="6"/>
    <s v="Scope 1 / Direct total GHGs emissions"/>
    <s v="T. Rowe Price_AM_EN_2020"/>
    <x v="45"/>
    <n v="2019"/>
    <s v="None"/>
    <s v="1424.0"/>
    <x v="2"/>
  </r>
  <r>
    <n v="6"/>
    <s v="Scope 1 / Direct total GHGs emissions"/>
    <s v="T. Rowe Price_AM_EN_2020"/>
    <x v="45"/>
    <n v="2018"/>
    <s v="None"/>
    <s v="2162.0"/>
    <x v="2"/>
  </r>
  <r>
    <n v="6"/>
    <s v="Scope 1 / Direct total GHGs emissions"/>
    <s v="T. Rowe Price_AM_EN_2020"/>
    <x v="45"/>
    <n v="2017"/>
    <s v="None"/>
    <s v="1259.0"/>
    <x v="2"/>
  </r>
  <r>
    <n v="6"/>
    <s v="Scope 1 / Direct total GHGs emissions"/>
    <s v="T. Rowe Price_AM_EN_2020"/>
    <x v="45"/>
    <n v="2016"/>
    <s v="None"/>
    <s v="1050.0"/>
    <x v="2"/>
  </r>
  <r>
    <n v="7"/>
    <s v="Scope 2 Energy indirect total GHGs emissions"/>
    <s v="T. Rowe Price_AM_EN_2020"/>
    <x v="45"/>
    <n v="2019"/>
    <s v="None"/>
    <s v="24791.0"/>
    <x v="2"/>
  </r>
  <r>
    <n v="7"/>
    <s v="Scope 2 Energy indirect total GHGs emissions"/>
    <s v="T. Rowe Price_AM_EN_2020"/>
    <x v="45"/>
    <n v="2018"/>
    <s v="None"/>
    <s v="28607.0"/>
    <x v="2"/>
  </r>
  <r>
    <n v="7"/>
    <s v="Scope 2 Energy indirect total GHGs emissions"/>
    <s v="T. Rowe Price_AM_EN_2020"/>
    <x v="45"/>
    <n v="2017"/>
    <s v="None"/>
    <s v="28877.0"/>
    <x v="2"/>
  </r>
  <r>
    <n v="7"/>
    <s v="Scope 2 Energy indirect total GHGs emissions"/>
    <s v="T. Rowe Price_AM_EN_2020"/>
    <x v="45"/>
    <n v="2016"/>
    <s v="None"/>
    <s v="34065.0"/>
    <x v="2"/>
  </r>
  <r>
    <n v="7"/>
    <s v="Scope 2 Energy indirect total GHGs emissions"/>
    <s v="T. Rowe Price_AM_EN_2020"/>
    <x v="45"/>
    <n v="2015"/>
    <s v="None"/>
    <s v="36650.0"/>
    <x v="2"/>
  </r>
  <r>
    <n v="7"/>
    <s v="Scope 2 Energy indirect total GHGs emissions"/>
    <s v="T. Rowe Price_AM_EN_2020"/>
    <x v="45"/>
    <n v="2010"/>
    <s v="None"/>
    <s v="37207.0"/>
    <x v="2"/>
  </r>
  <r>
    <n v="8"/>
    <s v="Scope 3 Upstream Energy indirect total GHGs emissions"/>
    <s v="T. Rowe Price_AM_EN_2020"/>
    <x v="45"/>
    <n v="2019"/>
    <s v="None"/>
    <s v="10204.0"/>
    <x v="2"/>
  </r>
  <r>
    <n v="8"/>
    <s v="Scope 3 Upstream Energy indirect total GHGs emissions"/>
    <s v="T. Rowe Price_AM_EN_2020"/>
    <x v="45"/>
    <n v="2018"/>
    <s v="None"/>
    <s v="8357.0"/>
    <x v="2"/>
  </r>
  <r>
    <n v="8"/>
    <s v="Scope 3 Upstream Energy indirect total GHGs emissions"/>
    <s v="T. Rowe Price_AM_EN_2020"/>
    <x v="45"/>
    <n v="2017"/>
    <s v="None"/>
    <s v="6699.0"/>
    <x v="2"/>
  </r>
  <r>
    <n v="8"/>
    <s v="Scope 3 Upstream Energy indirect total GHGs emissions"/>
    <s v="T. Rowe Price_AM_EN_2020"/>
    <x v="45"/>
    <n v="2016"/>
    <s v="None"/>
    <s v="6410.0"/>
    <x v="2"/>
  </r>
  <r>
    <n v="8"/>
    <s v="Scope 3 Upstream Energy indirect total GHGs emissions"/>
    <s v="T. Rowe Price_AM_EN_2020"/>
    <x v="45"/>
    <n v="2015"/>
    <s v="None"/>
    <s v="5941.0"/>
    <x v="2"/>
  </r>
  <r>
    <n v="8"/>
    <s v="Scope 3 Upstream Energy indirect total GHGs emissions"/>
    <s v="T. Rowe Price_AM_EN_2020"/>
    <x v="45"/>
    <n v="2010"/>
    <s v="None"/>
    <s v="4775.0"/>
    <x v="2"/>
  </r>
  <r>
    <n v="7"/>
    <s v="Scope 2 Energy indirect total GHGs emissions"/>
    <s v="T. Rowe Price_AM_EN_2022"/>
    <x v="45"/>
    <n v="2021"/>
    <s v="None"/>
    <s v="18887.0"/>
    <x v="2"/>
  </r>
  <r>
    <n v="7"/>
    <s v="Scope 2 Energy indirect total GHGs emissions"/>
    <s v="T. Rowe Price_AM_EN_2022"/>
    <x v="45"/>
    <n v="2020"/>
    <s v="None"/>
    <s v="20661.0"/>
    <x v="2"/>
  </r>
  <r>
    <n v="7"/>
    <s v="Scope 2 Energy indirect total GHGs emissions"/>
    <s v="T. Rowe Price_AM_EN_2022"/>
    <x v="45"/>
    <n v="2019"/>
    <s v="None"/>
    <s v="24791.0"/>
    <x v="2"/>
  </r>
  <r>
    <n v="7"/>
    <s v="Scope 2 Energy indirect total GHGs emissions"/>
    <s v="T. Rowe Price_AM_EN_2022"/>
    <x v="45"/>
    <n v="2018"/>
    <s v="None"/>
    <s v="28607.0"/>
    <x v="2"/>
  </r>
  <r>
    <n v="7"/>
    <s v="Scope 2 Energy indirect total GHGs emissions"/>
    <s v="T. Rowe Price_AM_EN_2022"/>
    <x v="45"/>
    <n v="2017"/>
    <s v="None"/>
    <s v="28877.0"/>
    <x v="2"/>
  </r>
  <r>
    <n v="7"/>
    <s v="Scope 2 Energy indirect total GHGs emissions"/>
    <s v="T. Rowe Price_AM_EN_2022"/>
    <x v="45"/>
    <n v="2016"/>
    <s v="None"/>
    <s v="34065.0"/>
    <x v="2"/>
  </r>
  <r>
    <m/>
    <m/>
    <m/>
    <x v="48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C5F43-83DF-4DC0-89AB-D36269E51BE4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L10:P48" firstHeaderRow="1" firstDataRow="2" firstDataCol="1"/>
  <pivotFields count="8">
    <pivotField dataField="1" compact="0" outline="0" showAll="0"/>
    <pivotField compact="0" outline="0" showAll="0"/>
    <pivotField compact="0" outline="0" showAll="0"/>
    <pivotField axis="axisRow" compact="0" outline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nzahl von KPI_ID" fld="0" subtotal="count" baseField="3" baseItem="3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0BD4C-6BE0-4A13-B9D5-35A22DE86AB8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M10:Q47" firstHeaderRow="1" firstDataRow="2" firstDataCol="1"/>
  <pivotFields count="8">
    <pivotField dataField="1" compact="0" outline="0" showAll="0"/>
    <pivotField compact="0" outline="0" showAll="0"/>
    <pivotField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4"/>
        <item x="27"/>
        <item x="28"/>
        <item x="29"/>
        <item x="30"/>
        <item x="31"/>
        <item x="32"/>
        <item x="3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nzahl von KPI_ID" fld="0" subtotal="count" baseField="3" baseItem="3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6496A-45E7-4A99-854E-CB42BE6931E6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M10:Q60" firstHeaderRow="1" firstDataRow="2" firstDataCol="1" rowPageCount="1" colPageCount="1"/>
  <pivotFields count="8">
    <pivotField dataField="1" compact="0" outline="0" showAll="0"/>
    <pivotField compact="0" outline="0" showAll="0"/>
    <pivotField axis="axisPage" compact="0" outline="0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127"/>
        <item x="82"/>
        <item x="83"/>
        <item x="84"/>
        <item x="85"/>
        <item x="86"/>
        <item x="87"/>
        <item x="88"/>
        <item x="89"/>
        <item x="12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axis="axisRow" compact="0" outline="0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7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Anzahl von KPI_ID" fld="0" subtotal="count" baseField="3" baseItem="3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01E91-9F0F-40AE-BE5E-74AAB8EDEF93}" name="PivotTable2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K4:O15" firstHeaderRow="1" firstDataRow="2" firstDataCol="1"/>
  <pivotFields count="8">
    <pivotField dataField="1" compact="0" outline="0" showAll="0"/>
    <pivotField compact="0" outline="0" showAll="0"/>
    <pivotField compact="0" outline="0" showAll="0"/>
    <pivotField axis="axisRow" compact="0" outline="0" showAll="0">
      <items count="50">
        <item x="0"/>
        <item h="1" x="1"/>
        <item h="1" x="2"/>
        <item h="1" x="3"/>
        <item h="1" x="4"/>
        <item h="1" x="5"/>
        <item x="6"/>
        <item h="1" x="7"/>
        <item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h="1" x="30"/>
        <item x="31"/>
        <item h="1" x="32"/>
        <item h="1" x="33"/>
        <item x="34"/>
        <item h="1" x="35"/>
        <item h="1" x="36"/>
        <item h="1" x="47"/>
        <item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8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1"/>
        <item x="0"/>
        <item x="3"/>
        <item t="default"/>
      </items>
    </pivotField>
  </pivotFields>
  <rowFields count="1">
    <field x="3"/>
  </rowFields>
  <rowItems count="10">
    <i>
      <x/>
    </i>
    <i>
      <x v="6"/>
    </i>
    <i>
      <x v="8"/>
    </i>
    <i>
      <x v="15"/>
    </i>
    <i>
      <x v="29"/>
    </i>
    <i>
      <x v="31"/>
    </i>
    <i>
      <x v="34"/>
    </i>
    <i>
      <x v="38"/>
    </i>
    <i>
      <x v="4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nzahl von KPI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0C4EA-4AE0-4572-B94D-0FBCB09662C2}" name="PivotTable1" cacheId="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A4:E15" firstHeaderRow="1" firstDataRow="2" firstDataCol="1"/>
  <pivotFields count="8">
    <pivotField dataField="1" compact="0" outline="0" showAll="0"/>
    <pivotField compact="0" outline="0" showAll="0"/>
    <pivotField compact="0" outline="0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9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4"/>
        <item t="default"/>
      </items>
    </pivotField>
    <pivotField axis="axisRow" compact="0" outline="0" showAll="0">
      <items count="37">
        <item x="0"/>
        <item h="1" x="1"/>
        <item h="1" x="2"/>
        <item h="1" x="3"/>
        <item h="1" x="4"/>
        <item x="5"/>
        <item h="1" x="6"/>
        <item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h="1" x="24"/>
        <item x="25"/>
        <item h="1" x="26"/>
        <item h="1" x="34"/>
        <item x="27"/>
        <item h="1" x="28"/>
        <item x="29"/>
        <item h="1" x="30"/>
        <item h="1" x="31"/>
        <item h="1" x="32"/>
        <item h="1" x="33"/>
        <item h="1" x="35"/>
        <item t="default"/>
      </items>
    </pivotField>
    <pivotField compact="0" outline="0" showAll="0">
      <items count="17">
        <item x="14"/>
        <item x="13"/>
        <item x="12"/>
        <item x="10"/>
        <item x="7"/>
        <item x="6"/>
        <item x="2"/>
        <item x="4"/>
        <item x="1"/>
        <item x="0"/>
        <item x="3"/>
        <item x="11"/>
        <item x="5"/>
        <item x="9"/>
        <item x="8"/>
        <item x="15"/>
        <item t="default"/>
      </items>
    </pivotField>
    <pivotField compact="0" outline="0" showAll="0"/>
    <pivotField compact="0" outline="0" showAll="0"/>
    <pivotField axis="axisCol" compact="0" outline="0" showAll="0">
      <items count="5">
        <item x="2"/>
        <item x="1"/>
        <item x="0"/>
        <item x="3"/>
        <item t="default"/>
      </items>
    </pivotField>
  </pivotFields>
  <rowFields count="1">
    <field x="3"/>
  </rowFields>
  <rowItems count="10">
    <i>
      <x/>
    </i>
    <i>
      <x v="5"/>
    </i>
    <i>
      <x v="7"/>
    </i>
    <i>
      <x v="12"/>
    </i>
    <i>
      <x v="22"/>
    </i>
    <i>
      <x v="23"/>
    </i>
    <i>
      <x v="25"/>
    </i>
    <i>
      <x v="28"/>
    </i>
    <i>
      <x v="3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nzahl von KPI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1D1E6-1CF2-4E85-8797-F2B3E911CF2C}" name="PivotTable1" cacheId="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A4:F42" firstHeaderRow="1" firstDataRow="2" firstDataCol="1"/>
  <pivotFields count="8">
    <pivotField dataField="1" compact="0" outline="0" showAll="0"/>
    <pivotField compact="0" outline="0" showAll="0"/>
    <pivotField compact="0" outline="0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9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4"/>
        <item t="default"/>
      </items>
    </pivotField>
    <pivotField axis="axisRow" compact="0" outline="0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4"/>
        <item x="27"/>
        <item x="28"/>
        <item x="29"/>
        <item x="30"/>
        <item x="31"/>
        <item x="32"/>
        <item x="33"/>
        <item x="35"/>
        <item t="default"/>
      </items>
    </pivotField>
    <pivotField compact="0" outline="0" showAll="0">
      <items count="17">
        <item x="14"/>
        <item x="13"/>
        <item x="12"/>
        <item x="10"/>
        <item x="7"/>
        <item x="6"/>
        <item x="2"/>
        <item x="4"/>
        <item x="1"/>
        <item x="0"/>
        <item x="3"/>
        <item x="11"/>
        <item x="5"/>
        <item x="9"/>
        <item x="8"/>
        <item x="15"/>
        <item t="default"/>
      </items>
    </pivotField>
    <pivotField compact="0" outline="0" showAll="0"/>
    <pivotField compact="0" outline="0" showAll="0"/>
    <pivotField axis="axisCol" compact="0" outline="0" showAll="0">
      <items count="5">
        <item x="2"/>
        <item x="1"/>
        <item x="0"/>
        <item x="3"/>
        <item t="default"/>
      </items>
    </pivotField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nzahl von KPI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A9993-BE0D-4234-A1DE-0429EF204996}" name="PivotTable2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K4:P55" firstHeaderRow="1" firstDataRow="2" firstDataCol="1"/>
  <pivotFields count="8">
    <pivotField dataField="1" compact="0" outline="0" showAll="0"/>
    <pivotField compact="0" outline="0" showAll="0"/>
    <pivotField compact="0" outline="0" showAll="0"/>
    <pivotField axis="axisRow" compact="0" outline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7"/>
        <item x="37"/>
        <item x="38"/>
        <item x="39"/>
        <item x="40"/>
        <item x="41"/>
        <item x="42"/>
        <item x="43"/>
        <item x="44"/>
        <item x="45"/>
        <item x="46"/>
        <item x="48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1"/>
        <item x="0"/>
        <item x="3"/>
        <item t="default"/>
      </items>
    </pivotField>
  </pivotFields>
  <rowFields count="1">
    <field x="3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nzahl von KPI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4705A-BC02-4848-A638-C1F7CC0AFAB6}" name="evaluation_results" displayName="evaluation_results" ref="A1:K688" totalsRowShown="0">
  <autoFilter ref="A1:K688" xr:uid="{C414705A-BC02-4848-A638-C1F7CC0AFAB6}">
    <filterColumn colId="7">
      <filters>
        <filter val="FALSE NEGATIVE"/>
        <filter val="FALSE POSITIVE"/>
      </filters>
    </filterColumn>
  </autoFilter>
  <sortState xmlns:xlrd2="http://schemas.microsoft.com/office/spreadsheetml/2017/richdata2" ref="A178:K189">
    <sortCondition ref="B1:B688"/>
  </sortState>
  <tableColumns count="11">
    <tableColumn id="1" xr3:uid="{DC9665BE-7E72-4864-81B5-F59862D1BF4C}" name="KPI_ID"/>
    <tableColumn id="2" xr3:uid="{413452E9-4604-4335-B599-FCDCB1557AE9}" name="KPI_NAME" dataDxfId="54"/>
    <tableColumn id="3" xr3:uid="{6C122000-7D34-4BD3-94D1-F9543C93615A}" name="PDF_FILE" dataDxfId="53"/>
    <tableColumn id="11" xr3:uid="{65AB64C7-85EF-451C-99F0-08C82D907B3C}" name="Group" dataDxfId="52">
      <calculatedColumnFormula>LEFT(evaluation_results[[#This Row],[PDF_FILE]],LEN(evaluation_results[[#This Row],[PDF_FILE]])-5)</calculatedColumnFormula>
    </tableColumn>
    <tableColumn id="4" xr3:uid="{FCBE0758-ECBF-43D3-BD32-ECBD8B2A0F28}" name="YEAR"/>
    <tableColumn id="5" xr3:uid="{1DE0BF65-AF6E-43D3-99DD-E19B358E5ED6}" name="EXTRACTED VALUE" dataDxfId="51"/>
    <tableColumn id="6" xr3:uid="{89FCDCC7-B645-482A-96E5-D425E8C018A6}" name="TRUE VALUE" dataDxfId="50"/>
    <tableColumn id="7" xr3:uid="{F4B0166F-AF34-40AB-9B50-62F016DD4020}" name="CLASSIFICATION" dataDxfId="49"/>
    <tableColumn id="8" xr3:uid="{46F760FC-FBFC-43E3-8753-16A8FE5AB1AF}" name="Problem" dataDxfId="48"/>
    <tableColumn id="9" xr3:uid="{F248E3C2-0A45-4D8C-96FD-FD94349D4487}" name="Cause" dataDxfId="47"/>
    <tableColumn id="12" xr3:uid="{DF3F4BEE-9B33-4FA6-A013-DF94B3C144BD}" name="Comments" dataDxfId="4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832467-B783-4F90-88C4-13E39DB7A07C}" name="Tabelle10" displayName="Tabelle10" ref="A2:N50" totalsRowShown="0">
  <autoFilter ref="A2:N50" xr:uid="{68832467-B783-4F90-88C4-13E39DB7A07C}"/>
  <sortState xmlns:xlrd2="http://schemas.microsoft.com/office/spreadsheetml/2017/richdata2" ref="A3:N50">
    <sortCondition ref="A2:A50"/>
  </sortState>
  <tableColumns count="14">
    <tableColumn id="1" xr3:uid="{7F254787-FD31-470A-938B-8084EF9F8108}" name="Group "/>
    <tableColumn id="2" xr3:uid="{F35586D6-3E5B-440D-BDF6-279E4162D8CF}" name="Identified Error " dataDxfId="15">
      <calculatedColumnFormula>IFERROR(VLOOKUP(Tabelle10[[#This Row],[Group ]],Tabelle26[],2,FALSE),"")</calculatedColumnFormula>
    </tableColumn>
    <tableColumn id="3" xr3:uid="{DECF4F72-5DA4-44A7-8A77-60648C959144}" name="Precision" dataDxfId="14">
      <calculatedColumnFormula>IFERROR(VLOOKUP(Tabelle10[[#This Row],[Group ]],Tabelle26[],3,FALSE),0)</calculatedColumnFormula>
    </tableColumn>
    <tableColumn id="4" xr3:uid="{394BD6BA-B12D-4D77-B961-682AAB37D7F3}" name="Recall" dataDxfId="13">
      <calculatedColumnFormula>IFERROR(VLOOKUP(Tabelle10[[#This Row],[Group ]],Tabelle26[],4,FALSE),0)</calculatedColumnFormula>
    </tableColumn>
    <tableColumn id="5" xr3:uid="{02B7F971-415B-4577-82E3-7B512929106F}" name="Accuracy" dataDxfId="12">
      <calculatedColumnFormula>IFERROR(VLOOKUP(Tabelle10[[#This Row],[Group ]],Tabelle26[],5,FALSE),0)</calculatedColumnFormula>
    </tableColumn>
    <tableColumn id="9" xr3:uid="{0233A3D3-9D71-48B6-A4C5-E2CC3451D0D0}" name="No" dataDxfId="11">
      <calculatedColumnFormula>IFERROR(VLOOKUP(Tabelle10[[#This Row],[Group ]],Tabelle26[],6,FALSE),0)</calculatedColumnFormula>
    </tableColumn>
    <tableColumn id="6" xr3:uid="{68FD4715-23FA-497D-ACFB-71FBB1DEBED9}" name="Precision2" dataDxfId="10">
      <calculatedColumnFormula>IFERROR(VLOOKUP(Tabelle10[[#This Row],[Group ]],Tabelle269[],3,FALSE),0)</calculatedColumnFormula>
    </tableColumn>
    <tableColumn id="7" xr3:uid="{59F70A85-23D3-497D-8475-DA498E3B4276}" name="Recall2" dataDxfId="9">
      <calculatedColumnFormula>IFERROR(VLOOKUP(Tabelle10[[#This Row],[Group ]],Tabelle269[],4,FALSE),0)</calculatedColumnFormula>
    </tableColumn>
    <tableColumn id="8" xr3:uid="{B65FFDA9-13EE-4D9E-9356-F63F496612C3}" name="Accuracy2" dataDxfId="8">
      <calculatedColumnFormula>IFERROR(VLOOKUP(Tabelle10[[#This Row],[Group ]],Tabelle269[],5,FALSE),0)</calculatedColumnFormula>
    </tableColumn>
    <tableColumn id="10" xr3:uid="{72D17365-5683-401F-8416-A086155ABF03}" name="No2" dataDxfId="7">
      <calculatedColumnFormula>IFERROR(VLOOKUP(Tabelle10[[#This Row],[Group ]],Tabelle269[],6,FALSE),0)</calculatedColumnFormula>
    </tableColumn>
    <tableColumn id="11" xr3:uid="{523D83A7-DADA-4A0D-8D0E-55609555A6C8}" name="Precision3" dataDxfId="6">
      <calculatedColumnFormula>G3-C3</calculatedColumnFormula>
    </tableColumn>
    <tableColumn id="12" xr3:uid="{6062DB39-D419-4B5C-A8E1-E2B116F66FE2}" name="Recall4" dataDxfId="5">
      <calculatedColumnFormula>H3-D3</calculatedColumnFormula>
    </tableColumn>
    <tableColumn id="13" xr3:uid="{7EB5CB4A-2282-4DAB-AF54-F7D90EF70FFC}" name="Accuracy5" dataDxfId="4">
      <calculatedColumnFormula>I3-E3</calculatedColumnFormula>
    </tableColumn>
    <tableColumn id="14" xr3:uid="{F16DB40F-A0B3-4D8B-977D-4C6C08891E00}" name="No6" dataDxfId="3">
      <calculatedColumnFormula>J3-F3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A5A38-ED8A-4BCD-A71E-B64A5F4664C8}" name="Tabelle2" displayName="Tabelle2" ref="F11:J47" totalsRowShown="0">
  <autoFilter ref="F11:J47" xr:uid="{B05A5A38-ED8A-4BCD-A71E-B64A5F4664C8}"/>
  <tableColumns count="5">
    <tableColumn id="1" xr3:uid="{0E6A21E7-2ADD-4529-997E-B07F402926CC}" name="Group"/>
    <tableColumn id="2" xr3:uid="{F3FCF373-A7CE-4393-BE51-B18F9314781F}" name="Systematic Group Error"/>
    <tableColumn id="5" xr3:uid="{85E9D447-8629-4F65-A6E1-17863E11769B}" name="Precision" dataDxfId="45">
      <calculatedColumnFormula>VLOOKUP(Tabelle2[[#This Row],[Group]],L12:S47,6)</calculatedColumnFormula>
    </tableColumn>
    <tableColumn id="6" xr3:uid="{B0FD2852-46A5-4887-ABF2-822D6A440F57}" name="Recall" dataDxfId="44">
      <calculatedColumnFormula>VLOOKUP(Tabelle2[[#This Row],[Group]],L12:S47,7)</calculatedColumnFormula>
    </tableColumn>
    <tableColumn id="7" xr3:uid="{CF97921A-99A5-41BA-B5AD-69BD41BE25A5}" name="Accuracy" dataDxfId="43">
      <calculatedColumnFormula>VLOOKUP(Tabelle2[[#This Row],[Group]],L12:S47,8)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8FDEC8-85E2-45EF-86F6-479EA5A45370}" name="Tabelle3" displayName="Tabelle3" ref="Q11:S48" totalsRowShown="0">
  <autoFilter ref="Q11:S48" xr:uid="{268FDEC8-85E2-45EF-86F6-479EA5A45370}"/>
  <tableColumns count="3">
    <tableColumn id="1" xr3:uid="{1F14FBD9-D100-41DF-99F7-7BB5E53A09E1}" name="Precision " dataDxfId="42">
      <calculatedColumnFormula>IF((O12+N12)=0,0,O12/(O12+N12))</calculatedColumnFormula>
    </tableColumn>
    <tableColumn id="2" xr3:uid="{243871A9-4CD4-467F-A8F8-010C802D4EB9}" name="Recall" dataDxfId="41">
      <calculatedColumnFormula>IF((M12+O12)=0,0,O12/(M12+O12))</calculatedColumnFormula>
    </tableColumn>
    <tableColumn id="3" xr3:uid="{64F002C5-9F42-413B-AE2D-019CB4E47D3B}" name="Accuray">
      <calculatedColumnFormula>O12/P12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A03DC5-7400-44D2-993D-8CA120DE0DD9}" name="evaluation_results_1" displayName="evaluation_results_1" ref="A1:H676" totalsRowShown="0">
  <autoFilter ref="A1:H676" xr:uid="{CBA03DC5-7400-44D2-993D-8CA120DE0DD9}"/>
  <tableColumns count="8">
    <tableColumn id="1" xr3:uid="{788FDD05-77E8-41A0-83E7-CFD2F267F112}" name="KPI_ID"/>
    <tableColumn id="2" xr3:uid="{FAD8E806-F6F7-470F-AA14-2465EA5E4407}" name="KPI_NAME" dataDxfId="40"/>
    <tableColumn id="3" xr3:uid="{3AC42A39-203F-44A2-A225-011BEEFE75EE}" name="PDF_FILE" dataDxfId="39"/>
    <tableColumn id="8" xr3:uid="{1D3CB8E5-574A-440C-9021-E061C6A26CFE}" name="Group" dataDxfId="38">
      <calculatedColumnFormula>LEFT(evaluation_results_1[[#This Row],[PDF_FILE]],LEN(evaluation_results_1[[#This Row],[PDF_FILE]])-5)</calculatedColumnFormula>
    </tableColumn>
    <tableColumn id="4" xr3:uid="{3136CC20-5B94-4762-9945-A8403A3B5EDF}" name="YEAR"/>
    <tableColumn id="5" xr3:uid="{13FFB082-5C0C-4FCD-8CBC-016B6D684BC4}" name="EXTRACTED VALUE" dataDxfId="37"/>
    <tableColumn id="6" xr3:uid="{8387FEEF-8D8E-4242-A749-56C01F9C96B0}" name="TRUE VALUE" dataDxfId="36"/>
    <tableColumn id="7" xr3:uid="{0EE79074-008D-4D94-9830-AC9AD63FB537}" name="CLASSIFICATION" dataDxfId="3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B7E4F6-5055-4C3B-9A04-768B542C225B}" name="Tabelle26" displayName="Tabelle26" ref="F11:K46" totalsRowShown="0">
  <autoFilter ref="F11:K46" xr:uid="{B05A5A38-ED8A-4BCD-A71E-B64A5F4664C8}"/>
  <sortState xmlns:xlrd2="http://schemas.microsoft.com/office/spreadsheetml/2017/richdata2" ref="F12:K46">
    <sortCondition ref="F11:F46"/>
  </sortState>
  <tableColumns count="6">
    <tableColumn id="1" xr3:uid="{9A163682-2377-4205-9759-A65CE6BAA07E}" name="Group"/>
    <tableColumn id="2" xr3:uid="{2C7462A2-AD34-4954-9F35-A651F89FD858}" name="Systematic Group Error"/>
    <tableColumn id="5" xr3:uid="{C6C86D9D-9C19-4E74-BC7D-D5A9587E414C}" name="Precision" dataDxfId="34">
      <calculatedColumnFormula>VLOOKUP(Tabelle26[[#This Row],[Group]],$M$12:$T$47,6)</calculatedColumnFormula>
    </tableColumn>
    <tableColumn id="6" xr3:uid="{A234C0A1-3D11-492F-BE83-F943F99DE082}" name="Recall" dataDxfId="33">
      <calculatedColumnFormula>VLOOKUP(Tabelle26[[#This Row],[Group]],$M$12:$T$47,7)</calculatedColumnFormula>
    </tableColumn>
    <tableColumn id="7" xr3:uid="{253790D3-FFB4-48C2-8844-1EF25FFE07CF}" name="Accuracy" dataDxfId="32">
      <calculatedColumnFormula>VLOOKUP(Tabelle26[[#This Row],[Group]],$M$12:$T$47,8)</calculatedColumnFormula>
    </tableColumn>
    <tableColumn id="9" xr3:uid="{AB0E75A6-3D88-4034-9E14-8ABDF242EDBC}" name="No" dataDxfId="31">
      <calculatedColumnFormula>VLOOKUP(Tabelle26[[#This Row],[Group]],$M$12:$T$47,5)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D8F0BB-24F3-44D4-8C1A-62E2AAFB1F40}" name="Tabelle37" displayName="Tabelle37" ref="R11:T47" totalsRowShown="0">
  <autoFilter ref="R11:T47" xr:uid="{268FDEC8-85E2-45EF-86F6-479EA5A45370}"/>
  <tableColumns count="3">
    <tableColumn id="1" xr3:uid="{0998B1FC-45E2-483B-84FB-CD271DF277C8}" name="Precision " dataDxfId="30">
      <calculatedColumnFormula>IF((P12+O12)=0,0,P12/(P12+O12))</calculatedColumnFormula>
    </tableColumn>
    <tableColumn id="2" xr3:uid="{3AAB5946-6BE4-4F28-A637-00037FB00126}" name="Recall" dataDxfId="29">
      <calculatedColumnFormula>IF((N12+P12)=0,0,P12/(N12+P12))</calculatedColumnFormula>
    </tableColumn>
    <tableColumn id="3" xr3:uid="{1EDE80ED-024D-4A1B-AA06-8CD03ABE0104}" name="Accuray">
      <calculatedColumnFormula>P12/Q12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0A866D-4D7B-4F3C-B318-F9F3309069C5}" name="evaluation_results_3" displayName="evaluation_results_3" ref="A1:H1030" totalsRowShown="0">
  <autoFilter ref="A1:H1030" xr:uid="{310A866D-4D7B-4F3C-B318-F9F3309069C5}">
    <filterColumn colId="6">
      <filters>
        <filter val="0.5"/>
        <filter val="1.0"/>
        <filter val="10.0"/>
        <filter val="10000.0"/>
        <filter val="10045.0"/>
        <filter val="1005.0"/>
        <filter val="101655.0"/>
        <filter val="1017.0"/>
        <filter val="1020.0"/>
        <filter val="10204.0"/>
        <filter val="104009.0"/>
        <filter val="104227.0"/>
        <filter val="10465.0"/>
        <filter val="104671.0"/>
        <filter val="1050.0"/>
        <filter val="1054.0"/>
        <filter val="10540.0"/>
        <filter val="105516.0"/>
        <filter val="105541.0"/>
        <filter val="1061.0"/>
        <filter val="10630.0"/>
        <filter val="107455.0"/>
        <filter val="107546.0"/>
        <filter val="1077192.0"/>
        <filter val="10786.0"/>
        <filter val="10789.0"/>
        <filter val="1081.0"/>
        <filter val="108432.0"/>
        <filter val="11.0"/>
        <filter val="11398.0"/>
        <filter val="11475.0"/>
        <filter val="11496.0"/>
        <filter val="1161.0"/>
        <filter val="11738.0"/>
        <filter val="11747.0"/>
        <filter val="11748.0"/>
        <filter val="117737.0"/>
        <filter val="1190.0"/>
        <filter val="12.0"/>
        <filter val="12000.0"/>
        <filter val="1212.0"/>
        <filter val="12136.0"/>
        <filter val="12262.0"/>
        <filter val="12279.0"/>
        <filter val="12473.0"/>
        <filter val="1259.0"/>
        <filter val="1263411.0"/>
        <filter val="12857.0"/>
        <filter val="1289200.0"/>
        <filter val="128996.0"/>
        <filter val="12920.8"/>
        <filter val="12973.0"/>
        <filter val="13067.0"/>
        <filter val="1329.0"/>
        <filter val="13426.7"/>
        <filter val="13473.0"/>
        <filter val="1350.0"/>
        <filter val="13885.0"/>
        <filter val="13956.0"/>
        <filter val="14180.0"/>
        <filter val="1424.0"/>
        <filter val="1435.0"/>
        <filter val="144.0"/>
        <filter val="146.0"/>
        <filter val="14619.0"/>
        <filter val="14826.0"/>
        <filter val="14993.0"/>
        <filter val="1501.0"/>
        <filter val="15084.0"/>
        <filter val="15093.0"/>
        <filter val="15143.0"/>
        <filter val="15442.0"/>
        <filter val="156.0"/>
        <filter val="15674.8"/>
        <filter val="1587.0"/>
        <filter val="15991641.0"/>
        <filter val="1600.0"/>
        <filter val="16583.0"/>
        <filter val="1669367.0"/>
        <filter val="167549.0"/>
        <filter val="168.0"/>
        <filter val="16879.0"/>
        <filter val="17006.0"/>
        <filter val="1703.0"/>
        <filter val="1724649.0"/>
        <filter val="17297.0"/>
        <filter val="1732938.0"/>
        <filter val="17356.0"/>
        <filter val="17460.0"/>
        <filter val="176.0"/>
        <filter val="1760145.0"/>
        <filter val="1770629.0"/>
        <filter val="17927.0"/>
        <filter val="1815.069"/>
        <filter val="1815069.0"/>
        <filter val="1817312.0"/>
        <filter val="18207985.0"/>
        <filter val="1821813.0"/>
        <filter val="184.0"/>
        <filter val="1844898.0"/>
        <filter val="1859778.0"/>
        <filter val="18686.0"/>
        <filter val="1871.0"/>
        <filter val="1880.0"/>
        <filter val="18803.0"/>
        <filter val="18887.0"/>
        <filter val="18903.0"/>
        <filter val="19000.0"/>
        <filter val="1912705.0"/>
        <filter val="19160.0"/>
        <filter val="19160.61"/>
        <filter val="19161.0"/>
        <filter val="19210.0"/>
        <filter val="19511.0"/>
        <filter val="19893.0"/>
        <filter val="1992706.0"/>
        <filter val="19952.0"/>
        <filter val="2.0"/>
        <filter val="20000.0"/>
        <filter val="2009122.0"/>
        <filter val="2031.0"/>
        <filter val="2052460.0"/>
        <filter val="20661.0"/>
        <filter val="20707.0"/>
        <filter val="2075.0"/>
        <filter val="20791.0"/>
        <filter val="20964.0"/>
        <filter val="20988.0"/>
        <filter val="20988.7"/>
        <filter val="20989.0"/>
        <filter val="21024.0"/>
        <filter val="21226.0"/>
        <filter val="2127.0"/>
        <filter val="2127013.0"/>
        <filter val="2128.0"/>
        <filter val="21406.0"/>
        <filter val="21530.0"/>
        <filter val="21596.0"/>
        <filter val="21613.0"/>
        <filter val="2162.0"/>
        <filter val="217906.0"/>
        <filter val="21967.0"/>
        <filter val="22.0"/>
        <filter val="22000.0"/>
        <filter val="2203.0"/>
        <filter val="2236.0"/>
        <filter val="224.0"/>
        <filter val="224000.0"/>
        <filter val="22482.0"/>
        <filter val="2259.0"/>
        <filter val="22690.0"/>
        <filter val="2281.0"/>
        <filter val="2285.0"/>
        <filter val="22884.0"/>
        <filter val="22955.0"/>
        <filter val="2324493.0"/>
        <filter val="23280.0"/>
        <filter val="23362.0"/>
        <filter val="23419.0"/>
        <filter val="2377.0"/>
        <filter val="2381.0"/>
        <filter val="238976.0"/>
        <filter val="2396.0"/>
        <filter val="24791.0"/>
        <filter val="24903.0"/>
        <filter val="24929.0"/>
        <filter val="25004.0"/>
        <filter val="25110.0"/>
        <filter val="25200.0"/>
        <filter val="25417.0"/>
        <filter val="2543.0"/>
        <filter val="25672.0"/>
        <filter val="25801.0"/>
        <filter val="26.0"/>
        <filter val="-26.0"/>
        <filter val="26203.0"/>
        <filter val="26283.0"/>
        <filter val="26292.0"/>
        <filter val="26442.0"/>
        <filter val="265095.0"/>
        <filter val="2667.0"/>
        <filter val="26890.0"/>
        <filter val="27297.0"/>
        <filter val="27318.0"/>
        <filter val="2742.0"/>
        <filter val="27551.0"/>
        <filter val="2759.0"/>
        <filter val="27795.0"/>
        <filter val="2786.0"/>
        <filter val="2831180.0"/>
        <filter val="28314.0"/>
        <filter val="28607.0"/>
        <filter val="2865.0"/>
        <filter val="28877.0"/>
        <filter val="2891850.0"/>
        <filter val="2922.0"/>
        <filter val="2935.0"/>
        <filter val="29656.0"/>
        <filter val="29680.6"/>
        <filter val="2994.0"/>
        <filter val="29950.0"/>
        <filter val="3.0"/>
        <filter val="30558.0"/>
        <filter val="307000.0"/>
        <filter val="30751.0"/>
        <filter val="30917.0"/>
        <filter val="30925.0"/>
        <filter val="31122.0"/>
        <filter val="3113053.0"/>
        <filter val="3118779.0"/>
        <filter val="3119.0"/>
        <filter val="3177.0"/>
        <filter val="31997.0"/>
        <filter val="3213905.0"/>
        <filter val="3214.0"/>
        <filter val="322.0"/>
        <filter val="3228339.0"/>
        <filter val="3228399.0"/>
        <filter val="32562.0"/>
        <filter val="3261.0"/>
        <filter val="32991.0"/>
        <filter val="3311.0"/>
        <filter val="3316.0"/>
        <filter val="33239.0"/>
        <filter val="3325254.0"/>
        <filter val="33371.0"/>
        <filter val="3361.295"/>
        <filter val="3361295.0"/>
        <filter val="3364716.0"/>
        <filter val="3397.0"/>
        <filter val="34065.0"/>
        <filter val="34244.0"/>
        <filter val="343000.0"/>
        <filter val="34739.0"/>
        <filter val="3482.0"/>
        <filter val="34884.0"/>
        <filter val="3490.0"/>
        <filter val="35102.7"/>
        <filter val="35103.0"/>
        <filter val="35111.0"/>
        <filter val="35114.0"/>
        <filter val="35420.0"/>
        <filter val="3551.0"/>
        <filter val="3587138.0"/>
        <filter val="36331.0"/>
        <filter val="3641129.0"/>
        <filter val="36650.0"/>
        <filter val="368.0"/>
        <filter val="3682.0"/>
        <filter val="37001.0"/>
        <filter val="37207.0"/>
        <filter val="37629.0"/>
        <filter val="37780.0"/>
        <filter val="37889.0"/>
        <filter val="3857.0"/>
        <filter val="3866.0"/>
        <filter val="3889.6"/>
        <filter val="3898611.0"/>
        <filter val="39260.0"/>
        <filter val="39370.0"/>
        <filter val="39408.0"/>
        <filter val="3942.0"/>
        <filter val="3948.0"/>
        <filter val="3971.0"/>
        <filter val="3981.0"/>
        <filter val="39875.0"/>
        <filter val="4.0"/>
        <filter val="4016.0"/>
        <filter val="40212.0"/>
        <filter val="4056.0"/>
        <filter val="4079.0"/>
        <filter val="40856.0"/>
        <filter val="40894.0"/>
        <filter val="41064.0"/>
        <filter val="41345.0"/>
        <filter val="41458.0"/>
        <filter val="41730.0"/>
        <filter val="42000.0"/>
        <filter val="4215.0"/>
        <filter val="4217.0"/>
        <filter val="4228.0"/>
        <filter val="42535.0"/>
        <filter val="42649.0"/>
        <filter val="4285.0"/>
        <filter val="-43.0"/>
        <filter val="4330.0"/>
        <filter val="43372.0"/>
        <filter val="43375.0"/>
        <filter val="43690.0"/>
        <filter val="4376.0"/>
        <filter val="43932.0"/>
        <filter val="43978.0"/>
        <filter val="4412596.0"/>
        <filter val="4480.0"/>
        <filter val="4534.0"/>
        <filter val="4536725.0"/>
        <filter val="4540.7"/>
        <filter val="4541.0"/>
        <filter val="46212.0"/>
        <filter val="4637.8"/>
        <filter val="4638.0"/>
        <filter val="4641.0"/>
        <filter val="46427.0"/>
        <filter val="46445.0"/>
        <filter val="466.0"/>
        <filter val="46626.0"/>
        <filter val="468.0"/>
        <filter val="47068.0"/>
        <filter val="4742.0"/>
        <filter val="4747.0"/>
        <filter val="47480.0"/>
        <filter val="4764.0"/>
        <filter val="4775.0"/>
        <filter val="4782.0"/>
        <filter val="4787.0"/>
        <filter val="4827.0"/>
        <filter val="4844680.0"/>
        <filter val="48471.0"/>
        <filter val="49296.0"/>
        <filter val="4934.0"/>
        <filter val="49708.0"/>
        <filter val="49712.0"/>
        <filter val="4975.0"/>
        <filter val="49846.0"/>
        <filter val="4988.0"/>
        <filter val="4997.0"/>
        <filter val="5.0"/>
        <filter val="5014.0"/>
        <filter val="5016864.0"/>
        <filter val="5017844.0"/>
        <filter val="5020602.0"/>
        <filter val="50273.0"/>
        <filter val="5032804.0"/>
        <filter val="5056.0"/>
        <filter val="50639.0"/>
        <filter val="5065.0"/>
        <filter val="50764.0"/>
        <filter val="50782.0"/>
        <filter val="51083.0"/>
        <filter val="51473.0"/>
        <filter val="5158.802"/>
        <filter val="51734.0"/>
        <filter val="52.0"/>
        <filter val="52071.0"/>
        <filter val="52218.0"/>
        <filter val="5263.0"/>
        <filter val="5272.0"/>
        <filter val="5285.0"/>
        <filter val="52904.0"/>
        <filter val="5331.0"/>
        <filter val="53378.0"/>
        <filter val="53492.0"/>
        <filter val="5357316.0"/>
        <filter val="5382.0"/>
        <filter val="53825.0"/>
        <filter val="5442.0"/>
        <filter val="54545.0"/>
        <filter val="54578.0"/>
        <filter val="5458.0"/>
        <filter val="557.0"/>
        <filter val="5579.0"/>
        <filter val="5683.0"/>
        <filter val="56898.0"/>
        <filter val="57.0"/>
        <filter val="57308.0"/>
        <filter val="57613.0"/>
        <filter val="57646.0"/>
        <filter val="5849.0"/>
        <filter val="59008.0"/>
        <filter val="5941.0"/>
        <filter val="5944.0"/>
        <filter val="6014.0"/>
        <filter val="60235.0"/>
        <filter val="6027.0"/>
        <filter val="60598.0"/>
        <filter val="6060.0"/>
        <filter val="6067.0"/>
        <filter val="6078.0"/>
        <filter val="61136.0"/>
        <filter val="61268.0"/>
        <filter val="61916.0"/>
        <filter val="622.0"/>
        <filter val="6221.0"/>
        <filter val="6270.0"/>
        <filter val="62765.0"/>
        <filter val="63.0"/>
        <filter val="632.0"/>
        <filter val="63914.0"/>
        <filter val="6410.0"/>
        <filter val="6444.0"/>
        <filter val="6548.0"/>
        <filter val="659.0"/>
        <filter val="667.0"/>
        <filter val="6699.0"/>
        <filter val="6714.0"/>
        <filter val="6779.0"/>
        <filter val="6781.0"/>
        <filter val="687.0"/>
        <filter val="7.0"/>
        <filter val="7069.0"/>
        <filter val="7073.0"/>
        <filter val="7102.0"/>
        <filter val="71794.0"/>
        <filter val="7183277.0"/>
        <filter val="7455.0"/>
        <filter val="7604.0"/>
        <filter val="76846.0"/>
        <filter val="769.0"/>
        <filter val="7696.0"/>
        <filter val="7711.0"/>
        <filter val="7771.0"/>
        <filter val="7772.0"/>
        <filter val="77903.0"/>
        <filter val="780.0"/>
        <filter val="787.0"/>
        <filter val="78846.0"/>
        <filter val="790.0"/>
        <filter val="796.0"/>
        <filter val="8037.0"/>
        <filter val="810.0"/>
        <filter val="81000.0"/>
        <filter val="81535.0"/>
        <filter val="817.0"/>
        <filter val="81959.0"/>
        <filter val="835.0"/>
        <filter val="8350.0"/>
        <filter val="8357.0"/>
        <filter val="8369.0"/>
        <filter val="8461.0"/>
        <filter val="8509.0"/>
        <filter val="8600.0"/>
        <filter val="864.0"/>
        <filter val="8640.0"/>
        <filter val="877.0"/>
        <filter val="881.0"/>
        <filter val="8838.0"/>
        <filter val="88558.0"/>
        <filter val="8872.0"/>
        <filter val="9.0"/>
        <filter val="90338.0"/>
        <filter val="90584.0"/>
        <filter val="91.0"/>
        <filter val="928.0"/>
        <filter val="941.0"/>
        <filter val="9449.0"/>
        <filter val="98282.0"/>
        <filter val="9883.0"/>
        <filter val="9904.0"/>
        <filter val="9960.0"/>
      </filters>
    </filterColumn>
  </autoFilter>
  <tableColumns count="8">
    <tableColumn id="1" xr3:uid="{7F1A8BE3-D38F-4C51-B346-EBD31415CD27}" name="KPI_ID"/>
    <tableColumn id="2" xr3:uid="{3FE5B2CE-3EA7-4F97-BE71-70AABF257D86}" name="KPI_NAME" dataDxfId="28"/>
    <tableColumn id="3" xr3:uid="{4621E30A-15F7-47AA-BBB2-0B3A2E58E168}" name="PDF_FILE" dataDxfId="27"/>
    <tableColumn id="8" xr3:uid="{5F49437E-542E-41D3-A028-1C85D28AA394}" name="Group" dataDxfId="26">
      <calculatedColumnFormula>LEFT(evaluation_results_3[[#This Row],[PDF_FILE]],LEN(evaluation_results_3[[#This Row],[PDF_FILE]])-5)</calculatedColumnFormula>
    </tableColumn>
    <tableColumn id="4" xr3:uid="{2AC26AD8-0D26-485D-92BC-75FFB15A7E2A}" name="YEAR"/>
    <tableColumn id="5" xr3:uid="{675DFEBA-DCB5-4024-AE28-F3C7083983F3}" name="EXTRACTED VALUE" dataDxfId="25"/>
    <tableColumn id="6" xr3:uid="{90970E73-2024-4EAE-91D2-23BE05BFA78F}" name="TRUE VALUE" dataDxfId="24"/>
    <tableColumn id="7" xr3:uid="{191A2727-75E5-42AE-BACE-F316EDDAF011}" name="CLASSIFICATION" dataDxf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4468C6-3439-46EA-8716-5C20AF02733F}" name="Tabelle269" displayName="Tabelle269" ref="F11:K59" totalsRowShown="0">
  <autoFilter ref="F11:K59" xr:uid="{B05A5A38-ED8A-4BCD-A71E-B64A5F4664C8}"/>
  <sortState xmlns:xlrd2="http://schemas.microsoft.com/office/spreadsheetml/2017/richdata2" ref="F12:K59">
    <sortCondition ref="F11:F59"/>
  </sortState>
  <tableColumns count="6">
    <tableColumn id="1" xr3:uid="{41C09E0E-FE64-4ED4-A682-6D90E0F493CF}" name="Group"/>
    <tableColumn id="2" xr3:uid="{56E9696E-0432-4FCC-90AA-D56664CF863F}" name="Systematic Group Error" dataDxfId="22">
      <calculatedColumnFormula>IFERROR(VLOOKUP(Tabelle269[[#This Row],[Group]],Tabelle26[],2,FALSE),"")</calculatedColumnFormula>
    </tableColumn>
    <tableColumn id="5" xr3:uid="{04B4E275-722B-4642-BDFE-96A293C8F2BF}" name="Precision" dataDxfId="21">
      <calculatedColumnFormula>VLOOKUP(Tabelle269[[#This Row],[Group]],$M$12:$T$59,6)</calculatedColumnFormula>
    </tableColumn>
    <tableColumn id="6" xr3:uid="{F4B2F91C-E905-4FF6-8334-726A638E2E2D}" name="Recall" dataDxfId="20">
      <calculatedColumnFormula>VLOOKUP(Tabelle269[[#This Row],[Group]],$M$12:$T$59,7)</calculatedColumnFormula>
    </tableColumn>
    <tableColumn id="7" xr3:uid="{A94B7649-FC01-4AE4-9BC0-ECD7D0AD6F21}" name="Accuracy" dataDxfId="19">
      <calculatedColumnFormula>VLOOKUP(Tabelle269[[#This Row],[Group]],$M$12:$T$59,8)</calculatedColumnFormula>
    </tableColumn>
    <tableColumn id="9" xr3:uid="{6E442207-7CF5-4851-8ED4-3A23BD210BD7}" name="No" dataDxfId="18">
      <calculatedColumnFormula>VLOOKUP(Tabelle269[[#This Row],[Group]],$M$12:$T$59,5)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F757B4-B931-4C77-9D13-41C9C571992A}" name="Tabelle3710" displayName="Tabelle3710" ref="R11:T59" totalsRowShown="0">
  <autoFilter ref="R11:T59" xr:uid="{268FDEC8-85E2-45EF-86F6-479EA5A45370}"/>
  <tableColumns count="3">
    <tableColumn id="1" xr3:uid="{EF6D2FCE-B85F-4D55-A918-8F950F67B915}" name="Precision " dataDxfId="17">
      <calculatedColumnFormula>IF((P12+O12)=0,0,P12/(P12+O12))</calculatedColumnFormula>
    </tableColumn>
    <tableColumn id="2" xr3:uid="{3D9CEB29-5C03-4C68-A0AE-EA81177077C5}" name="Recall" dataDxfId="16">
      <calculatedColumnFormula>IF((N12+P12)=0,0,P12/(N12+P12))</calculatedColumnFormula>
    </tableColumn>
    <tableColumn id="3" xr3:uid="{2AA3DCA4-4A05-4593-B5D7-3EF3229F4501}" name="Accuray">
      <calculatedColumnFormula>P12/Q12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9C2A-F5CE-4501-8B67-CC662E9F31E6}">
  <sheetPr>
    <tabColor theme="1" tint="0.14999847407452621"/>
  </sheetPr>
  <dimension ref="A1:K688"/>
  <sheetViews>
    <sheetView topLeftCell="F92" zoomScaleNormal="100" workbookViewId="0">
      <selection activeCell="I37" sqref="I37"/>
    </sheetView>
  </sheetViews>
  <sheetFormatPr baseColWidth="10" defaultRowHeight="15" x14ac:dyDescent="0.25"/>
  <cols>
    <col min="1" max="1" width="9" bestFit="1" customWidth="1"/>
    <col min="2" max="2" width="50.42578125" bestFit="1" customWidth="1"/>
    <col min="3" max="3" width="64.140625" bestFit="1" customWidth="1"/>
    <col min="4" max="4" width="59" bestFit="1" customWidth="1"/>
    <col min="5" max="5" width="19.7109375" bestFit="1" customWidth="1"/>
    <col min="6" max="6" width="14.140625" bestFit="1" customWidth="1"/>
    <col min="7" max="7" width="17.5703125" bestFit="1" customWidth="1"/>
    <col min="8" max="8" width="29" customWidth="1"/>
    <col min="9" max="9" width="27.7109375" bestFit="1" customWidth="1"/>
    <col min="10" max="10" width="57.85546875" customWidth="1"/>
    <col min="11" max="11" width="45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723</v>
      </c>
      <c r="E1" t="s">
        <v>3</v>
      </c>
      <c r="F1" t="s">
        <v>4</v>
      </c>
      <c r="G1" t="s">
        <v>5</v>
      </c>
      <c r="H1" t="s">
        <v>6</v>
      </c>
      <c r="I1" t="s">
        <v>718</v>
      </c>
      <c r="J1" t="s">
        <v>719</v>
      </c>
      <c r="K1" t="s">
        <v>764</v>
      </c>
    </row>
    <row r="2" spans="1:11" hidden="1" x14ac:dyDescent="0.25">
      <c r="A2">
        <v>6</v>
      </c>
      <c r="B2" t="s">
        <v>7</v>
      </c>
      <c r="C2" t="s">
        <v>8</v>
      </c>
      <c r="D2" t="str">
        <f>LEFT(evaluation_results[[#This Row],[PDF_FILE]],LEN(evaluation_results[[#This Row],[PDF_FILE]])-5)</f>
        <v>Aberdeen Asset Management AG Germany_Asset Manager_EN</v>
      </c>
      <c r="E2">
        <v>2021</v>
      </c>
      <c r="F2" t="s">
        <v>9</v>
      </c>
      <c r="G2" t="s">
        <v>9</v>
      </c>
      <c r="H2" t="s">
        <v>10</v>
      </c>
    </row>
    <row r="3" spans="1:11" hidden="1" x14ac:dyDescent="0.25">
      <c r="A3">
        <v>6</v>
      </c>
      <c r="B3" t="s">
        <v>7</v>
      </c>
      <c r="C3" t="s">
        <v>8</v>
      </c>
      <c r="D3" t="str">
        <f>LEFT(evaluation_results[[#This Row],[PDF_FILE]],LEN(evaluation_results[[#This Row],[PDF_FILE]])-5)</f>
        <v>Aberdeen Asset Management AG Germany_Asset Manager_EN</v>
      </c>
      <c r="E3">
        <v>2020</v>
      </c>
      <c r="F3" t="s">
        <v>11</v>
      </c>
      <c r="G3" t="s">
        <v>11</v>
      </c>
      <c r="H3" t="s">
        <v>10</v>
      </c>
    </row>
    <row r="4" spans="1:11" hidden="1" x14ac:dyDescent="0.25">
      <c r="A4">
        <v>6</v>
      </c>
      <c r="B4" t="s">
        <v>7</v>
      </c>
      <c r="C4" t="s">
        <v>8</v>
      </c>
      <c r="D4" t="str">
        <f>LEFT(evaluation_results[[#This Row],[PDF_FILE]],LEN(evaluation_results[[#This Row],[PDF_FILE]])-5)</f>
        <v>Aberdeen Asset Management AG Germany_Asset Manager_EN</v>
      </c>
      <c r="E4">
        <v>2018</v>
      </c>
      <c r="F4" t="s">
        <v>12</v>
      </c>
      <c r="G4" t="s">
        <v>12</v>
      </c>
      <c r="H4" t="s">
        <v>10</v>
      </c>
    </row>
    <row r="5" spans="1:11" x14ac:dyDescent="0.25">
      <c r="A5">
        <v>7</v>
      </c>
      <c r="B5" t="s">
        <v>13</v>
      </c>
      <c r="C5" t="s">
        <v>8</v>
      </c>
      <c r="D5" t="str">
        <f>LEFT(evaluation_results[[#This Row],[PDF_FILE]],LEN(evaluation_results[[#This Row],[PDF_FILE]])-5)</f>
        <v>Aberdeen Asset Management AG Germany_Asset Manager_EN</v>
      </c>
      <c r="E5">
        <v>2021</v>
      </c>
      <c r="F5" t="s">
        <v>14</v>
      </c>
      <c r="G5" t="s">
        <v>15</v>
      </c>
      <c r="H5" t="s">
        <v>16</v>
      </c>
      <c r="I5" t="s">
        <v>720</v>
      </c>
      <c r="J5" t="s">
        <v>762</v>
      </c>
    </row>
    <row r="6" spans="1:11" x14ac:dyDescent="0.25">
      <c r="A6">
        <v>7</v>
      </c>
      <c r="B6" t="s">
        <v>13</v>
      </c>
      <c r="C6" t="s">
        <v>8</v>
      </c>
      <c r="D6" t="str">
        <f>LEFT(evaluation_results[[#This Row],[PDF_FILE]],LEN(evaluation_results[[#This Row],[PDF_FILE]])-5)</f>
        <v>Aberdeen Asset Management AG Germany_Asset Manager_EN</v>
      </c>
      <c r="E6">
        <v>2020</v>
      </c>
      <c r="F6" t="s">
        <v>17</v>
      </c>
      <c r="G6" t="s">
        <v>18</v>
      </c>
      <c r="H6" t="s">
        <v>16</v>
      </c>
      <c r="I6" t="s">
        <v>720</v>
      </c>
      <c r="J6" t="s">
        <v>762</v>
      </c>
    </row>
    <row r="7" spans="1:11" x14ac:dyDescent="0.25">
      <c r="A7">
        <v>7</v>
      </c>
      <c r="B7" t="s">
        <v>13</v>
      </c>
      <c r="C7" t="s">
        <v>8</v>
      </c>
      <c r="D7" t="str">
        <f>LEFT(evaluation_results[[#This Row],[PDF_FILE]],LEN(evaluation_results[[#This Row],[PDF_FILE]])-5)</f>
        <v>Aberdeen Asset Management AG Germany_Asset Manager_EN</v>
      </c>
      <c r="E7">
        <v>2018</v>
      </c>
      <c r="F7" t="s">
        <v>19</v>
      </c>
      <c r="G7" t="s">
        <v>20</v>
      </c>
      <c r="H7" t="s">
        <v>16</v>
      </c>
      <c r="I7" t="s">
        <v>720</v>
      </c>
      <c r="J7" t="s">
        <v>762</v>
      </c>
    </row>
    <row r="8" spans="1:11" hidden="1" x14ac:dyDescent="0.25">
      <c r="A8">
        <v>8</v>
      </c>
      <c r="B8" t="s">
        <v>21</v>
      </c>
      <c r="C8" t="s">
        <v>8</v>
      </c>
      <c r="D8" t="str">
        <f>LEFT(evaluation_results[[#This Row],[PDF_FILE]],LEN(evaluation_results[[#This Row],[PDF_FILE]])-5)</f>
        <v>Aberdeen Asset Management AG Germany_Asset Manager_EN</v>
      </c>
      <c r="E8">
        <v>2021</v>
      </c>
      <c r="F8" t="s">
        <v>22</v>
      </c>
      <c r="G8" t="s">
        <v>22</v>
      </c>
      <c r="H8" t="s">
        <v>10</v>
      </c>
    </row>
    <row r="9" spans="1:11" hidden="1" x14ac:dyDescent="0.25">
      <c r="A9">
        <v>8</v>
      </c>
      <c r="B9" t="s">
        <v>21</v>
      </c>
      <c r="C9" t="s">
        <v>8</v>
      </c>
      <c r="D9" t="str">
        <f>LEFT(evaluation_results[[#This Row],[PDF_FILE]],LEN(evaluation_results[[#This Row],[PDF_FILE]])-5)</f>
        <v>Aberdeen Asset Management AG Germany_Asset Manager_EN</v>
      </c>
      <c r="E9">
        <v>2020</v>
      </c>
      <c r="F9" t="s">
        <v>23</v>
      </c>
      <c r="G9" t="s">
        <v>23</v>
      </c>
      <c r="H9" t="s">
        <v>10</v>
      </c>
    </row>
    <row r="10" spans="1:11" hidden="1" x14ac:dyDescent="0.25">
      <c r="A10">
        <v>8</v>
      </c>
      <c r="B10" t="s">
        <v>21</v>
      </c>
      <c r="C10" t="s">
        <v>8</v>
      </c>
      <c r="D10" t="str">
        <f>LEFT(evaluation_results[[#This Row],[PDF_FILE]],LEN(evaluation_results[[#This Row],[PDF_FILE]])-5)</f>
        <v>Aberdeen Asset Management AG Germany_Asset Manager_EN</v>
      </c>
      <c r="E10">
        <v>2018</v>
      </c>
      <c r="F10" t="s">
        <v>24</v>
      </c>
      <c r="G10" t="s">
        <v>24</v>
      </c>
      <c r="H10" t="s">
        <v>10</v>
      </c>
    </row>
    <row r="11" spans="1:11" hidden="1" x14ac:dyDescent="0.25">
      <c r="A11">
        <v>6</v>
      </c>
      <c r="B11" t="s">
        <v>7</v>
      </c>
      <c r="C11" t="s">
        <v>25</v>
      </c>
      <c r="D11" t="str">
        <f>LEFT(evaluation_results[[#This Row],[PDF_FILE]],LEN(evaluation_results[[#This Row],[PDF_FILE]])-5)</f>
        <v>Aberdeen Asset Management AG Germany_Asset Manager_EN</v>
      </c>
      <c r="E11">
        <v>2022</v>
      </c>
      <c r="F11" t="s">
        <v>26</v>
      </c>
      <c r="G11" t="s">
        <v>26</v>
      </c>
      <c r="H11" t="s">
        <v>10</v>
      </c>
    </row>
    <row r="12" spans="1:11" hidden="1" x14ac:dyDescent="0.25">
      <c r="A12">
        <v>6</v>
      </c>
      <c r="B12" t="s">
        <v>7</v>
      </c>
      <c r="C12" t="s">
        <v>25</v>
      </c>
      <c r="D12" t="str">
        <f>LEFT(evaluation_results[[#This Row],[PDF_FILE]],LEN(evaluation_results[[#This Row],[PDF_FILE]])-5)</f>
        <v>Aberdeen Asset Management AG Germany_Asset Manager_EN</v>
      </c>
      <c r="E12">
        <v>2021</v>
      </c>
      <c r="F12" t="s">
        <v>9</v>
      </c>
      <c r="G12" t="s">
        <v>9</v>
      </c>
      <c r="H12" t="s">
        <v>10</v>
      </c>
    </row>
    <row r="13" spans="1:11" hidden="1" x14ac:dyDescent="0.25">
      <c r="A13">
        <v>6</v>
      </c>
      <c r="B13" t="s">
        <v>7</v>
      </c>
      <c r="C13" t="s">
        <v>25</v>
      </c>
      <c r="D13" t="str">
        <f>LEFT(evaluation_results[[#This Row],[PDF_FILE]],LEN(evaluation_results[[#This Row],[PDF_FILE]])-5)</f>
        <v>Aberdeen Asset Management AG Germany_Asset Manager_EN</v>
      </c>
      <c r="E13">
        <v>2018</v>
      </c>
      <c r="F13" t="s">
        <v>12</v>
      </c>
      <c r="G13" t="s">
        <v>12</v>
      </c>
      <c r="H13" t="s">
        <v>10</v>
      </c>
    </row>
    <row r="14" spans="1:11" x14ac:dyDescent="0.25">
      <c r="A14">
        <v>7</v>
      </c>
      <c r="B14" t="s">
        <v>13</v>
      </c>
      <c r="C14" t="s">
        <v>25</v>
      </c>
      <c r="D14" t="str">
        <f>LEFT(evaluation_results[[#This Row],[PDF_FILE]],LEN(evaluation_results[[#This Row],[PDF_FILE]])-5)</f>
        <v>Aberdeen Asset Management AG Germany_Asset Manager_EN</v>
      </c>
      <c r="E14">
        <v>2022</v>
      </c>
      <c r="F14" t="s">
        <v>27</v>
      </c>
      <c r="G14" t="s">
        <v>28</v>
      </c>
      <c r="H14" t="s">
        <v>16</v>
      </c>
      <c r="I14" t="s">
        <v>720</v>
      </c>
      <c r="J14" t="s">
        <v>762</v>
      </c>
    </row>
    <row r="15" spans="1:11" x14ac:dyDescent="0.25">
      <c r="A15">
        <v>7</v>
      </c>
      <c r="B15" t="s">
        <v>13</v>
      </c>
      <c r="C15" t="s">
        <v>25</v>
      </c>
      <c r="D15" t="str">
        <f>LEFT(evaluation_results[[#This Row],[PDF_FILE]],LEN(evaluation_results[[#This Row],[PDF_FILE]])-5)</f>
        <v>Aberdeen Asset Management AG Germany_Asset Manager_EN</v>
      </c>
      <c r="E15">
        <v>2021</v>
      </c>
      <c r="F15" t="s">
        <v>14</v>
      </c>
      <c r="G15" t="s">
        <v>15</v>
      </c>
      <c r="H15" t="s">
        <v>16</v>
      </c>
      <c r="I15" t="s">
        <v>720</v>
      </c>
      <c r="J15" t="s">
        <v>762</v>
      </c>
    </row>
    <row r="16" spans="1:11" x14ac:dyDescent="0.25">
      <c r="A16">
        <v>7</v>
      </c>
      <c r="B16" t="s">
        <v>13</v>
      </c>
      <c r="C16" t="s">
        <v>25</v>
      </c>
      <c r="D16" t="str">
        <f>LEFT(evaluation_results[[#This Row],[PDF_FILE]],LEN(evaluation_results[[#This Row],[PDF_FILE]])-5)</f>
        <v>Aberdeen Asset Management AG Germany_Asset Manager_EN</v>
      </c>
      <c r="E16">
        <v>2018</v>
      </c>
      <c r="F16" t="s">
        <v>19</v>
      </c>
      <c r="G16" t="s">
        <v>20</v>
      </c>
      <c r="H16" t="s">
        <v>16</v>
      </c>
      <c r="I16" t="s">
        <v>720</v>
      </c>
      <c r="J16" t="s">
        <v>762</v>
      </c>
    </row>
    <row r="17" spans="1:11" hidden="1" x14ac:dyDescent="0.25">
      <c r="A17">
        <v>8</v>
      </c>
      <c r="B17" t="s">
        <v>21</v>
      </c>
      <c r="C17" t="s">
        <v>25</v>
      </c>
      <c r="D17" t="str">
        <f>LEFT(evaluation_results[[#This Row],[PDF_FILE]],LEN(evaluation_results[[#This Row],[PDF_FILE]])-5)</f>
        <v>Aberdeen Asset Management AG Germany_Asset Manager_EN</v>
      </c>
      <c r="E17">
        <v>2022</v>
      </c>
      <c r="F17" t="s">
        <v>29</v>
      </c>
      <c r="G17" t="s">
        <v>29</v>
      </c>
      <c r="H17" t="s">
        <v>10</v>
      </c>
    </row>
    <row r="18" spans="1:11" hidden="1" x14ac:dyDescent="0.25">
      <c r="A18">
        <v>8</v>
      </c>
      <c r="B18" t="s">
        <v>21</v>
      </c>
      <c r="C18" t="s">
        <v>25</v>
      </c>
      <c r="D18" t="str">
        <f>LEFT(evaluation_results[[#This Row],[PDF_FILE]],LEN(evaluation_results[[#This Row],[PDF_FILE]])-5)</f>
        <v>Aberdeen Asset Management AG Germany_Asset Manager_EN</v>
      </c>
      <c r="E18">
        <v>2021</v>
      </c>
      <c r="F18" t="s">
        <v>22</v>
      </c>
      <c r="G18" t="s">
        <v>22</v>
      </c>
      <c r="H18" t="s">
        <v>10</v>
      </c>
    </row>
    <row r="19" spans="1:11" hidden="1" x14ac:dyDescent="0.25">
      <c r="A19">
        <v>8</v>
      </c>
      <c r="B19" t="s">
        <v>21</v>
      </c>
      <c r="C19" t="s">
        <v>25</v>
      </c>
      <c r="D19" t="str">
        <f>LEFT(evaluation_results[[#This Row],[PDF_FILE]],LEN(evaluation_results[[#This Row],[PDF_FILE]])-5)</f>
        <v>Aberdeen Asset Management AG Germany_Asset Manager_EN</v>
      </c>
      <c r="E19">
        <v>2018</v>
      </c>
      <c r="F19" t="s">
        <v>24</v>
      </c>
      <c r="G19" t="s">
        <v>24</v>
      </c>
      <c r="H19" t="s">
        <v>10</v>
      </c>
    </row>
    <row r="20" spans="1:11" x14ac:dyDescent="0.25">
      <c r="A20">
        <v>6</v>
      </c>
      <c r="B20" t="s">
        <v>7</v>
      </c>
      <c r="C20" t="s">
        <v>30</v>
      </c>
      <c r="D20" t="str">
        <f>LEFT(evaluation_results[[#This Row],[PDF_FILE]],LEN(evaluation_results[[#This Row],[PDF_FILE]])-5)</f>
        <v>Allianz Global Investors GmbH_Asset Manager_EN</v>
      </c>
      <c r="E20">
        <v>2019</v>
      </c>
      <c r="F20" t="s">
        <v>31</v>
      </c>
      <c r="G20" t="s">
        <v>32</v>
      </c>
      <c r="H20" t="s">
        <v>16</v>
      </c>
      <c r="I20" t="s">
        <v>721</v>
      </c>
      <c r="J20" t="s">
        <v>765</v>
      </c>
      <c r="K20" t="s">
        <v>763</v>
      </c>
    </row>
    <row r="21" spans="1:11" x14ac:dyDescent="0.25">
      <c r="A21">
        <v>7</v>
      </c>
      <c r="B21" t="s">
        <v>13</v>
      </c>
      <c r="C21" t="s">
        <v>30</v>
      </c>
      <c r="D21" t="str">
        <f>LEFT(evaluation_results[[#This Row],[PDF_FILE]],LEN(evaluation_results[[#This Row],[PDF_FILE]])-5)</f>
        <v>Allianz Global Investors GmbH_Asset Manager_EN</v>
      </c>
      <c r="E21">
        <v>2022</v>
      </c>
      <c r="F21" t="s">
        <v>33</v>
      </c>
      <c r="G21" t="s">
        <v>32</v>
      </c>
      <c r="H21" t="s">
        <v>16</v>
      </c>
      <c r="I21" t="s">
        <v>721</v>
      </c>
      <c r="J21" t="s">
        <v>766</v>
      </c>
      <c r="K21" t="s">
        <v>763</v>
      </c>
    </row>
    <row r="22" spans="1:11" x14ac:dyDescent="0.25">
      <c r="A22">
        <v>7</v>
      </c>
      <c r="B22" t="s">
        <v>13</v>
      </c>
      <c r="C22" t="s">
        <v>30</v>
      </c>
      <c r="D22" t="str">
        <f>LEFT(evaluation_results[[#This Row],[PDF_FILE]],LEN(evaluation_results[[#This Row],[PDF_FILE]])-5)</f>
        <v>Allianz Global Investors GmbH_Asset Manager_EN</v>
      </c>
      <c r="E22">
        <v>2021</v>
      </c>
      <c r="F22" t="s">
        <v>34</v>
      </c>
      <c r="G22" t="s">
        <v>32</v>
      </c>
      <c r="H22" t="s">
        <v>16</v>
      </c>
      <c r="I22" t="s">
        <v>721</v>
      </c>
      <c r="J22" t="s">
        <v>766</v>
      </c>
      <c r="K22" t="s">
        <v>763</v>
      </c>
    </row>
    <row r="23" spans="1:11" x14ac:dyDescent="0.25">
      <c r="A23">
        <v>7</v>
      </c>
      <c r="B23" t="s">
        <v>13</v>
      </c>
      <c r="C23" t="s">
        <v>30</v>
      </c>
      <c r="D23" t="str">
        <f>LEFT(evaluation_results[[#This Row],[PDF_FILE]],LEN(evaluation_results[[#This Row],[PDF_FILE]])-5)</f>
        <v>Allianz Global Investors GmbH_Asset Manager_EN</v>
      </c>
      <c r="E23">
        <v>2020</v>
      </c>
      <c r="F23" t="s">
        <v>35</v>
      </c>
      <c r="G23" t="s">
        <v>32</v>
      </c>
      <c r="H23" t="s">
        <v>16</v>
      </c>
      <c r="I23" t="s">
        <v>721</v>
      </c>
      <c r="J23" t="s">
        <v>766</v>
      </c>
      <c r="K23" t="s">
        <v>763</v>
      </c>
    </row>
    <row r="24" spans="1:11" x14ac:dyDescent="0.25">
      <c r="A24">
        <v>6</v>
      </c>
      <c r="B24" t="s">
        <v>7</v>
      </c>
      <c r="C24" t="s">
        <v>36</v>
      </c>
      <c r="D24" t="str">
        <f>LEFT(evaluation_results[[#This Row],[PDF_FILE]],LEN(evaluation_results[[#This Row],[PDF_FILE]])-5)</f>
        <v>Allianz Global Investors_AM_EN</v>
      </c>
      <c r="E24">
        <v>2022</v>
      </c>
      <c r="F24" t="s">
        <v>37</v>
      </c>
      <c r="G24" t="s">
        <v>32</v>
      </c>
      <c r="H24" t="s">
        <v>16</v>
      </c>
      <c r="I24" t="s">
        <v>721</v>
      </c>
      <c r="J24" t="s">
        <v>767</v>
      </c>
    </row>
    <row r="25" spans="1:11" x14ac:dyDescent="0.25">
      <c r="A25">
        <v>6</v>
      </c>
      <c r="B25" t="s">
        <v>7</v>
      </c>
      <c r="C25" t="s">
        <v>36</v>
      </c>
      <c r="D25" t="str">
        <f>LEFT(evaluation_results[[#This Row],[PDF_FILE]],LEN(evaluation_results[[#This Row],[PDF_FILE]])-5)</f>
        <v>Allianz Global Investors_AM_EN</v>
      </c>
      <c r="E25">
        <v>2021</v>
      </c>
      <c r="F25" t="s">
        <v>38</v>
      </c>
      <c r="G25" t="s">
        <v>32</v>
      </c>
      <c r="H25" t="s">
        <v>16</v>
      </c>
      <c r="I25" t="s">
        <v>721</v>
      </c>
      <c r="J25" t="s">
        <v>767</v>
      </c>
    </row>
    <row r="26" spans="1:11" x14ac:dyDescent="0.25">
      <c r="A26">
        <v>6</v>
      </c>
      <c r="B26" t="s">
        <v>7</v>
      </c>
      <c r="C26" t="s">
        <v>36</v>
      </c>
      <c r="D26" t="str">
        <f>LEFT(evaluation_results[[#This Row],[PDF_FILE]],LEN(evaluation_results[[#This Row],[PDF_FILE]])-5)</f>
        <v>Allianz Global Investors_AM_EN</v>
      </c>
      <c r="E26">
        <v>2020</v>
      </c>
      <c r="F26" t="s">
        <v>39</v>
      </c>
      <c r="G26" t="s">
        <v>32</v>
      </c>
      <c r="H26" t="s">
        <v>16</v>
      </c>
      <c r="I26" t="s">
        <v>721</v>
      </c>
      <c r="J26" t="s">
        <v>767</v>
      </c>
    </row>
    <row r="27" spans="1:11" x14ac:dyDescent="0.25">
      <c r="A27">
        <v>6</v>
      </c>
      <c r="B27" t="s">
        <v>7</v>
      </c>
      <c r="C27" t="s">
        <v>36</v>
      </c>
      <c r="D27" t="str">
        <f>LEFT(evaluation_results[[#This Row],[PDF_FILE]],LEN(evaluation_results[[#This Row],[PDF_FILE]])-5)</f>
        <v>Allianz Global Investors_AM_EN</v>
      </c>
      <c r="E27">
        <v>2019</v>
      </c>
      <c r="F27" t="s">
        <v>40</v>
      </c>
      <c r="G27" t="s">
        <v>32</v>
      </c>
      <c r="H27" t="s">
        <v>16</v>
      </c>
      <c r="I27" t="s">
        <v>721</v>
      </c>
      <c r="J27" t="s">
        <v>767</v>
      </c>
    </row>
    <row r="28" spans="1:11" x14ac:dyDescent="0.25">
      <c r="A28">
        <v>7</v>
      </c>
      <c r="B28" t="s">
        <v>13</v>
      </c>
      <c r="C28" t="s">
        <v>36</v>
      </c>
      <c r="D28" t="str">
        <f>LEFT(evaluation_results[[#This Row],[PDF_FILE]],LEN(evaluation_results[[#This Row],[PDF_FILE]])-5)</f>
        <v>Allianz Global Investors_AM_EN</v>
      </c>
      <c r="E28">
        <v>2022</v>
      </c>
      <c r="F28" t="s">
        <v>41</v>
      </c>
      <c r="G28" t="s">
        <v>32</v>
      </c>
      <c r="H28" t="s">
        <v>16</v>
      </c>
      <c r="I28" t="s">
        <v>721</v>
      </c>
      <c r="J28" t="s">
        <v>767</v>
      </c>
    </row>
    <row r="29" spans="1:11" x14ac:dyDescent="0.25">
      <c r="A29">
        <v>7</v>
      </c>
      <c r="B29" t="s">
        <v>13</v>
      </c>
      <c r="C29" t="s">
        <v>36</v>
      </c>
      <c r="D29" t="str">
        <f>LEFT(evaluation_results[[#This Row],[PDF_FILE]],LEN(evaluation_results[[#This Row],[PDF_FILE]])-5)</f>
        <v>Allianz Global Investors_AM_EN</v>
      </c>
      <c r="E29">
        <v>2021</v>
      </c>
      <c r="F29" t="s">
        <v>42</v>
      </c>
      <c r="G29" t="s">
        <v>32</v>
      </c>
      <c r="H29" t="s">
        <v>16</v>
      </c>
      <c r="I29" t="s">
        <v>721</v>
      </c>
      <c r="J29" t="s">
        <v>767</v>
      </c>
    </row>
    <row r="30" spans="1:11" x14ac:dyDescent="0.25">
      <c r="A30">
        <v>7</v>
      </c>
      <c r="B30" t="s">
        <v>13</v>
      </c>
      <c r="C30" t="s">
        <v>36</v>
      </c>
      <c r="D30" t="str">
        <f>LEFT(evaluation_results[[#This Row],[PDF_FILE]],LEN(evaluation_results[[#This Row],[PDF_FILE]])-5)</f>
        <v>Allianz Global Investors_AM_EN</v>
      </c>
      <c r="E30">
        <v>2020</v>
      </c>
      <c r="F30" t="s">
        <v>43</v>
      </c>
      <c r="G30" t="s">
        <v>32</v>
      </c>
      <c r="H30" t="s">
        <v>16</v>
      </c>
      <c r="I30" t="s">
        <v>721</v>
      </c>
      <c r="J30" t="s">
        <v>767</v>
      </c>
    </row>
    <row r="31" spans="1:11" x14ac:dyDescent="0.25">
      <c r="A31">
        <v>6</v>
      </c>
      <c r="B31" t="s">
        <v>7</v>
      </c>
      <c r="C31" t="s">
        <v>44</v>
      </c>
      <c r="D31" t="str">
        <f>LEFT(evaluation_results[[#This Row],[PDF_FILE]],LEN(evaluation_results[[#This Row],[PDF_FILE]])-5)</f>
        <v>Amundi_AM_EN</v>
      </c>
      <c r="E31">
        <v>2022</v>
      </c>
      <c r="F31" t="s">
        <v>45</v>
      </c>
      <c r="G31" t="s">
        <v>32</v>
      </c>
      <c r="H31" t="s">
        <v>16</v>
      </c>
      <c r="I31" t="s">
        <v>721</v>
      </c>
      <c r="J31" t="s">
        <v>768</v>
      </c>
      <c r="K31" t="s">
        <v>763</v>
      </c>
    </row>
    <row r="32" spans="1:11" x14ac:dyDescent="0.25">
      <c r="A32">
        <v>7</v>
      </c>
      <c r="B32" t="s">
        <v>13</v>
      </c>
      <c r="C32" t="s">
        <v>44</v>
      </c>
      <c r="D32" t="str">
        <f>LEFT(evaluation_results[[#This Row],[PDF_FILE]],LEN(evaluation_results[[#This Row],[PDF_FILE]])-5)</f>
        <v>Amundi_AM_EN</v>
      </c>
      <c r="E32">
        <v>2025</v>
      </c>
      <c r="F32" t="s">
        <v>46</v>
      </c>
      <c r="G32" t="s">
        <v>32</v>
      </c>
      <c r="H32" t="s">
        <v>16</v>
      </c>
      <c r="I32" t="s">
        <v>721</v>
      </c>
      <c r="J32" t="s">
        <v>768</v>
      </c>
      <c r="K32" t="s">
        <v>763</v>
      </c>
    </row>
    <row r="33" spans="1:11" x14ac:dyDescent="0.25">
      <c r="A33">
        <v>8</v>
      </c>
      <c r="B33" t="s">
        <v>21</v>
      </c>
      <c r="C33" t="s">
        <v>44</v>
      </c>
      <c r="D33" t="str">
        <f>LEFT(evaluation_results[[#This Row],[PDF_FILE]],LEN(evaluation_results[[#This Row],[PDF_FILE]])-5)</f>
        <v>Amundi_AM_EN</v>
      </c>
      <c r="E33">
        <v>2018</v>
      </c>
      <c r="F33" t="s">
        <v>46</v>
      </c>
      <c r="G33" t="s">
        <v>32</v>
      </c>
      <c r="H33" t="s">
        <v>16</v>
      </c>
      <c r="I33" t="s">
        <v>721</v>
      </c>
      <c r="J33" t="s">
        <v>768</v>
      </c>
      <c r="K33" t="s">
        <v>763</v>
      </c>
    </row>
    <row r="34" spans="1:11" x14ac:dyDescent="0.25">
      <c r="A34">
        <v>6</v>
      </c>
      <c r="B34" t="s">
        <v>7</v>
      </c>
      <c r="C34" t="s">
        <v>47</v>
      </c>
      <c r="D34" t="str">
        <f>LEFT(evaluation_results[[#This Row],[PDF_FILE]],LEN(evaluation_results[[#This Row],[PDF_FILE]])-5)</f>
        <v>Aviva Investors_AM_EN</v>
      </c>
      <c r="E34">
        <v>2018</v>
      </c>
      <c r="F34" t="s">
        <v>48</v>
      </c>
      <c r="G34" t="s">
        <v>32</v>
      </c>
      <c r="H34" t="s">
        <v>16</v>
      </c>
      <c r="I34" t="s">
        <v>721</v>
      </c>
      <c r="J34" t="s">
        <v>769</v>
      </c>
    </row>
    <row r="35" spans="1:11" x14ac:dyDescent="0.25">
      <c r="A35">
        <v>7</v>
      </c>
      <c r="B35" t="s">
        <v>13</v>
      </c>
      <c r="C35" t="s">
        <v>47</v>
      </c>
      <c r="D35" t="str">
        <f>LEFT(evaluation_results[[#This Row],[PDF_FILE]],LEN(evaluation_results[[#This Row],[PDF_FILE]])-5)</f>
        <v>Aviva Investors_AM_EN</v>
      </c>
      <c r="E35">
        <v>2018</v>
      </c>
      <c r="F35" t="s">
        <v>49</v>
      </c>
      <c r="G35" t="s">
        <v>32</v>
      </c>
      <c r="H35" t="s">
        <v>16</v>
      </c>
      <c r="I35" t="s">
        <v>721</v>
      </c>
      <c r="J35" t="s">
        <v>769</v>
      </c>
    </row>
    <row r="36" spans="1:11" hidden="1" x14ac:dyDescent="0.25">
      <c r="A36">
        <v>6</v>
      </c>
      <c r="B36" t="s">
        <v>7</v>
      </c>
      <c r="C36" t="s">
        <v>50</v>
      </c>
      <c r="D36" t="str">
        <f>LEFT(evaluation_results[[#This Row],[PDF_FILE]],LEN(evaluation_results[[#This Row],[PDF_FILE]])-5)</f>
        <v>Aviva Investors_AM_EN</v>
      </c>
      <c r="E36">
        <v>2019</v>
      </c>
      <c r="F36" t="s">
        <v>53</v>
      </c>
      <c r="G36" t="s">
        <v>53</v>
      </c>
      <c r="H36" t="s">
        <v>10</v>
      </c>
    </row>
    <row r="37" spans="1:11" x14ac:dyDescent="0.25">
      <c r="A37">
        <v>7</v>
      </c>
      <c r="B37" t="s">
        <v>13</v>
      </c>
      <c r="C37" t="s">
        <v>50</v>
      </c>
      <c r="D37" t="str">
        <f>LEFT(evaluation_results[[#This Row],[PDF_FILE]],LEN(evaluation_results[[#This Row],[PDF_FILE]])-5)</f>
        <v>Aviva Investors_AM_EN</v>
      </c>
      <c r="E37">
        <v>2019</v>
      </c>
      <c r="F37" t="s">
        <v>56</v>
      </c>
      <c r="G37" t="s">
        <v>57</v>
      </c>
      <c r="H37" t="s">
        <v>16</v>
      </c>
      <c r="I37" t="s">
        <v>720</v>
      </c>
      <c r="J37" t="s">
        <v>771</v>
      </c>
    </row>
    <row r="38" spans="1:11" x14ac:dyDescent="0.25">
      <c r="A38">
        <v>8</v>
      </c>
      <c r="B38" t="s">
        <v>21</v>
      </c>
      <c r="C38" t="s">
        <v>50</v>
      </c>
      <c r="D38" t="str">
        <f>LEFT(evaluation_results[[#This Row],[PDF_FILE]],LEN(evaluation_results[[#This Row],[PDF_FILE]])-5)</f>
        <v>Aviva Investors_AM_EN</v>
      </c>
      <c r="E38">
        <v>2019</v>
      </c>
      <c r="F38" t="s">
        <v>60</v>
      </c>
      <c r="G38" t="s">
        <v>61</v>
      </c>
      <c r="H38" t="s">
        <v>16</v>
      </c>
      <c r="I38" t="s">
        <v>720</v>
      </c>
      <c r="J38" t="s">
        <v>771</v>
      </c>
    </row>
    <row r="39" spans="1:11" x14ac:dyDescent="0.25">
      <c r="A39">
        <v>6</v>
      </c>
      <c r="B39" t="s">
        <v>7</v>
      </c>
      <c r="C39" t="s">
        <v>50</v>
      </c>
      <c r="D39" t="str">
        <f>LEFT(evaluation_results[[#This Row],[PDF_FILE]],LEN(evaluation_results[[#This Row],[PDF_FILE]])-5)</f>
        <v>Aviva Investors_AM_EN</v>
      </c>
      <c r="E39">
        <v>2020</v>
      </c>
      <c r="F39" t="s">
        <v>51</v>
      </c>
      <c r="G39" t="s">
        <v>52</v>
      </c>
      <c r="H39" t="s">
        <v>16</v>
      </c>
      <c r="I39" t="s">
        <v>720</v>
      </c>
      <c r="J39" t="s">
        <v>772</v>
      </c>
      <c r="K39" t="s">
        <v>773</v>
      </c>
    </row>
    <row r="40" spans="1:11" x14ac:dyDescent="0.25">
      <c r="A40">
        <v>7</v>
      </c>
      <c r="B40" t="s">
        <v>13</v>
      </c>
      <c r="C40" t="s">
        <v>50</v>
      </c>
      <c r="D40" t="str">
        <f>LEFT(evaluation_results[[#This Row],[PDF_FILE]],LEN(evaluation_results[[#This Row],[PDF_FILE]])-5)</f>
        <v>Aviva Investors_AM_EN</v>
      </c>
      <c r="E40">
        <v>2020</v>
      </c>
      <c r="F40" t="s">
        <v>54</v>
      </c>
      <c r="G40" t="s">
        <v>55</v>
      </c>
      <c r="H40" t="s">
        <v>16</v>
      </c>
      <c r="I40" t="s">
        <v>720</v>
      </c>
      <c r="J40" t="s">
        <v>772</v>
      </c>
      <c r="K40" t="s">
        <v>773</v>
      </c>
    </row>
    <row r="41" spans="1:11" x14ac:dyDescent="0.25">
      <c r="A41">
        <v>8</v>
      </c>
      <c r="B41" t="s">
        <v>21</v>
      </c>
      <c r="C41" t="s">
        <v>50</v>
      </c>
      <c r="D41" t="str">
        <f>LEFT(evaluation_results[[#This Row],[PDF_FILE]],LEN(evaluation_results[[#This Row],[PDF_FILE]])-5)</f>
        <v>Aviva Investors_AM_EN</v>
      </c>
      <c r="E41">
        <v>2020</v>
      </c>
      <c r="F41" t="s">
        <v>58</v>
      </c>
      <c r="G41" t="s">
        <v>59</v>
      </c>
      <c r="H41" t="s">
        <v>16</v>
      </c>
      <c r="I41" t="s">
        <v>720</v>
      </c>
      <c r="J41" t="s">
        <v>772</v>
      </c>
      <c r="K41" t="s">
        <v>773</v>
      </c>
    </row>
    <row r="42" spans="1:11" x14ac:dyDescent="0.25">
      <c r="A42">
        <v>6</v>
      </c>
      <c r="B42" t="s">
        <v>7</v>
      </c>
      <c r="C42" t="s">
        <v>50</v>
      </c>
      <c r="D42" t="str">
        <f>LEFT(evaluation_results[[#This Row],[PDF_FILE]],LEN(evaluation_results[[#This Row],[PDF_FILE]])-5)</f>
        <v>Aviva Investors_AM_EN</v>
      </c>
      <c r="E42">
        <v>2021</v>
      </c>
      <c r="F42" t="s">
        <v>32</v>
      </c>
      <c r="G42" t="s">
        <v>51</v>
      </c>
      <c r="H42" t="s">
        <v>622</v>
      </c>
      <c r="I42" t="s">
        <v>722</v>
      </c>
      <c r="J42" t="s">
        <v>772</v>
      </c>
      <c r="K42" t="s">
        <v>773</v>
      </c>
    </row>
    <row r="43" spans="1:11" x14ac:dyDescent="0.25">
      <c r="A43">
        <v>7</v>
      </c>
      <c r="B43" t="s">
        <v>13</v>
      </c>
      <c r="C43" t="s">
        <v>50</v>
      </c>
      <c r="D43" t="str">
        <f>LEFT(evaluation_results[[#This Row],[PDF_FILE]],LEN(evaluation_results[[#This Row],[PDF_FILE]])-5)</f>
        <v>Aviva Investors_AM_EN</v>
      </c>
      <c r="E43">
        <v>2021</v>
      </c>
      <c r="F43" t="s">
        <v>32</v>
      </c>
      <c r="G43" t="s">
        <v>623</v>
      </c>
      <c r="H43" t="s">
        <v>622</v>
      </c>
      <c r="I43" t="s">
        <v>722</v>
      </c>
      <c r="J43" t="s">
        <v>772</v>
      </c>
      <c r="K43" t="s">
        <v>773</v>
      </c>
    </row>
    <row r="44" spans="1:11" x14ac:dyDescent="0.25">
      <c r="A44">
        <v>8</v>
      </c>
      <c r="B44" t="s">
        <v>21</v>
      </c>
      <c r="C44" t="s">
        <v>50</v>
      </c>
      <c r="D44" t="str">
        <f>LEFT(evaluation_results[[#This Row],[PDF_FILE]],LEN(evaluation_results[[#This Row],[PDF_FILE]])-5)</f>
        <v>Aviva Investors_AM_EN</v>
      </c>
      <c r="E44">
        <v>2021</v>
      </c>
      <c r="F44" t="s">
        <v>32</v>
      </c>
      <c r="G44" t="s">
        <v>58</v>
      </c>
      <c r="H44" t="s">
        <v>622</v>
      </c>
      <c r="I44" t="s">
        <v>722</v>
      </c>
      <c r="J44" t="s">
        <v>772</v>
      </c>
      <c r="K44" t="s">
        <v>773</v>
      </c>
    </row>
    <row r="45" spans="1:11" x14ac:dyDescent="0.25">
      <c r="A45">
        <v>6</v>
      </c>
      <c r="B45" t="s">
        <v>7</v>
      </c>
      <c r="C45" t="s">
        <v>62</v>
      </c>
      <c r="D45" t="str">
        <f>LEFT(evaluation_results[[#This Row],[PDF_FILE]],LEN(evaluation_results[[#This Row],[PDF_FILE]])-5)</f>
        <v>Aviva Investors_AM_EN</v>
      </c>
      <c r="E45">
        <v>2022</v>
      </c>
      <c r="F45" t="s">
        <v>63</v>
      </c>
      <c r="G45" t="s">
        <v>32</v>
      </c>
      <c r="H45" t="s">
        <v>16</v>
      </c>
      <c r="I45" t="s">
        <v>721</v>
      </c>
      <c r="J45" t="s">
        <v>767</v>
      </c>
    </row>
    <row r="46" spans="1:11" x14ac:dyDescent="0.25">
      <c r="A46">
        <v>7</v>
      </c>
      <c r="B46" t="s">
        <v>13</v>
      </c>
      <c r="C46" t="s">
        <v>62</v>
      </c>
      <c r="D46" t="str">
        <f>LEFT(evaluation_results[[#This Row],[PDF_FILE]],LEN(evaluation_results[[#This Row],[PDF_FILE]])-5)</f>
        <v>Aviva Investors_AM_EN</v>
      </c>
      <c r="E46">
        <v>2022</v>
      </c>
      <c r="F46" t="s">
        <v>64</v>
      </c>
      <c r="G46" t="s">
        <v>32</v>
      </c>
      <c r="H46" t="s">
        <v>16</v>
      </c>
      <c r="I46" t="s">
        <v>721</v>
      </c>
      <c r="J46" t="s">
        <v>767</v>
      </c>
    </row>
    <row r="47" spans="1:11" x14ac:dyDescent="0.25">
      <c r="A47">
        <v>8</v>
      </c>
      <c r="B47" t="s">
        <v>21</v>
      </c>
      <c r="C47" t="s">
        <v>62</v>
      </c>
      <c r="D47" t="str">
        <f>LEFT(evaluation_results[[#This Row],[PDF_FILE]],LEN(evaluation_results[[#This Row],[PDF_FILE]])-5)</f>
        <v>Aviva Investors_AM_EN</v>
      </c>
      <c r="E47">
        <v>2022</v>
      </c>
      <c r="F47" t="s">
        <v>65</v>
      </c>
      <c r="G47" t="s">
        <v>32</v>
      </c>
      <c r="H47" t="s">
        <v>16</v>
      </c>
      <c r="I47" t="s">
        <v>721</v>
      </c>
      <c r="J47" t="s">
        <v>767</v>
      </c>
    </row>
    <row r="48" spans="1:11" x14ac:dyDescent="0.25">
      <c r="A48">
        <v>7</v>
      </c>
      <c r="B48" t="s">
        <v>13</v>
      </c>
      <c r="C48" t="s">
        <v>66</v>
      </c>
      <c r="D48" t="str">
        <f>LEFT(evaluation_results[[#This Row],[PDF_FILE]],LEN(evaluation_results[[#This Row],[PDF_FILE]])-5)</f>
        <v>axa investment managers deutschland gmbh_Asset Manager_EN</v>
      </c>
      <c r="E48">
        <v>2019</v>
      </c>
      <c r="F48" t="s">
        <v>73</v>
      </c>
      <c r="G48" t="s">
        <v>74</v>
      </c>
      <c r="H48" t="s">
        <v>16</v>
      </c>
      <c r="I48" t="s">
        <v>720</v>
      </c>
      <c r="J48" t="s">
        <v>786</v>
      </c>
      <c r="K48" t="s">
        <v>774</v>
      </c>
    </row>
    <row r="49" spans="1:11" x14ac:dyDescent="0.25">
      <c r="A49">
        <v>6</v>
      </c>
      <c r="B49" t="s">
        <v>7</v>
      </c>
      <c r="C49" t="s">
        <v>66</v>
      </c>
      <c r="D49" t="str">
        <f>LEFT(evaluation_results[[#This Row],[PDF_FILE]],LEN(evaluation_results[[#This Row],[PDF_FILE]])-5)</f>
        <v>axa investment managers deutschland gmbh_Asset Manager_EN</v>
      </c>
      <c r="E49">
        <v>2019</v>
      </c>
      <c r="F49" t="s">
        <v>32</v>
      </c>
      <c r="G49" t="s">
        <v>82</v>
      </c>
      <c r="H49" t="s">
        <v>622</v>
      </c>
      <c r="I49" t="s">
        <v>722</v>
      </c>
      <c r="K49" t="s">
        <v>774</v>
      </c>
    </row>
    <row r="50" spans="1:11" x14ac:dyDescent="0.25">
      <c r="A50">
        <v>8</v>
      </c>
      <c r="B50" t="s">
        <v>21</v>
      </c>
      <c r="C50" t="s">
        <v>66</v>
      </c>
      <c r="D50" t="str">
        <f>LEFT(evaluation_results[[#This Row],[PDF_FILE]],LEN(evaluation_results[[#This Row],[PDF_FILE]])-5)</f>
        <v>axa investment managers deutschland gmbh_Asset Manager_EN</v>
      </c>
      <c r="E50">
        <v>2019</v>
      </c>
      <c r="F50" t="s">
        <v>32</v>
      </c>
      <c r="G50" t="s">
        <v>624</v>
      </c>
      <c r="H50" t="s">
        <v>622</v>
      </c>
      <c r="I50" t="s">
        <v>722</v>
      </c>
      <c r="K50" t="s">
        <v>774</v>
      </c>
    </row>
    <row r="51" spans="1:11" hidden="1" x14ac:dyDescent="0.25">
      <c r="A51">
        <v>6</v>
      </c>
      <c r="B51" t="s">
        <v>7</v>
      </c>
      <c r="C51" t="s">
        <v>66</v>
      </c>
      <c r="D51" t="str">
        <f>LEFT(evaluation_results[[#This Row],[PDF_FILE]],LEN(evaluation_results[[#This Row],[PDF_FILE]])-5)</f>
        <v>axa investment managers deutschland gmbh_Asset Manager_EN</v>
      </c>
      <c r="E51">
        <v>2020</v>
      </c>
      <c r="F51" t="s">
        <v>68</v>
      </c>
      <c r="G51" t="s">
        <v>68</v>
      </c>
      <c r="H51" t="s">
        <v>10</v>
      </c>
    </row>
    <row r="52" spans="1:11" x14ac:dyDescent="0.25">
      <c r="A52">
        <v>7</v>
      </c>
      <c r="B52" t="s">
        <v>13</v>
      </c>
      <c r="C52" t="s">
        <v>66</v>
      </c>
      <c r="D52" t="str">
        <f>LEFT(evaluation_results[[#This Row],[PDF_FILE]],LEN(evaluation_results[[#This Row],[PDF_FILE]])-5)</f>
        <v>axa investment managers deutschland gmbh_Asset Manager_EN</v>
      </c>
      <c r="E52">
        <v>2020</v>
      </c>
      <c r="F52" t="s">
        <v>71</v>
      </c>
      <c r="G52" t="s">
        <v>72</v>
      </c>
      <c r="H52" t="s">
        <v>16</v>
      </c>
      <c r="I52" t="s">
        <v>720</v>
      </c>
      <c r="J52" t="s">
        <v>762</v>
      </c>
    </row>
    <row r="53" spans="1:11" hidden="1" x14ac:dyDescent="0.25">
      <c r="A53">
        <v>8</v>
      </c>
      <c r="B53" t="s">
        <v>21</v>
      </c>
      <c r="C53" t="s">
        <v>66</v>
      </c>
      <c r="D53" t="str">
        <f>LEFT(evaluation_results[[#This Row],[PDF_FILE]],LEN(evaluation_results[[#This Row],[PDF_FILE]])-5)</f>
        <v>axa investment managers deutschland gmbh_Asset Manager_EN</v>
      </c>
      <c r="E53">
        <v>2020</v>
      </c>
      <c r="F53" t="s">
        <v>76</v>
      </c>
      <c r="G53" t="s">
        <v>76</v>
      </c>
      <c r="H53" t="s">
        <v>10</v>
      </c>
    </row>
    <row r="54" spans="1:11" hidden="1" x14ac:dyDescent="0.25">
      <c r="A54">
        <v>6</v>
      </c>
      <c r="B54" t="s">
        <v>7</v>
      </c>
      <c r="C54" t="s">
        <v>66</v>
      </c>
      <c r="D54" t="str">
        <f>LEFT(evaluation_results[[#This Row],[PDF_FILE]],LEN(evaluation_results[[#This Row],[PDF_FILE]])-5)</f>
        <v>axa investment managers deutschland gmbh_Asset Manager_EN</v>
      </c>
      <c r="E54">
        <v>2021</v>
      </c>
      <c r="F54" t="s">
        <v>67</v>
      </c>
      <c r="G54" t="s">
        <v>67</v>
      </c>
      <c r="H54" t="s">
        <v>10</v>
      </c>
    </row>
    <row r="55" spans="1:11" x14ac:dyDescent="0.25">
      <c r="A55">
        <v>7</v>
      </c>
      <c r="B55" t="s">
        <v>13</v>
      </c>
      <c r="C55" t="s">
        <v>66</v>
      </c>
      <c r="D55" t="str">
        <f>LEFT(evaluation_results[[#This Row],[PDF_FILE]],LEN(evaluation_results[[#This Row],[PDF_FILE]])-5)</f>
        <v>axa investment managers deutschland gmbh_Asset Manager_EN</v>
      </c>
      <c r="E55">
        <v>2021</v>
      </c>
      <c r="F55" t="s">
        <v>69</v>
      </c>
      <c r="G55" t="s">
        <v>70</v>
      </c>
      <c r="H55" t="s">
        <v>16</v>
      </c>
      <c r="I55" t="s">
        <v>720</v>
      </c>
      <c r="J55" t="s">
        <v>762</v>
      </c>
    </row>
    <row r="56" spans="1:11" hidden="1" x14ac:dyDescent="0.25">
      <c r="A56">
        <v>8</v>
      </c>
      <c r="B56" t="s">
        <v>21</v>
      </c>
      <c r="C56" t="s">
        <v>66</v>
      </c>
      <c r="D56" t="str">
        <f>LEFT(evaluation_results[[#This Row],[PDF_FILE]],LEN(evaluation_results[[#This Row],[PDF_FILE]])-5)</f>
        <v>axa investment managers deutschland gmbh_Asset Manager_EN</v>
      </c>
      <c r="E56">
        <v>2021</v>
      </c>
      <c r="F56" t="s">
        <v>75</v>
      </c>
      <c r="G56" t="s">
        <v>75</v>
      </c>
      <c r="H56" t="s">
        <v>10</v>
      </c>
    </row>
    <row r="57" spans="1:11" x14ac:dyDescent="0.25">
      <c r="A57">
        <v>6</v>
      </c>
      <c r="B57" t="s">
        <v>7</v>
      </c>
      <c r="C57" t="s">
        <v>77</v>
      </c>
      <c r="D57" t="str">
        <f>LEFT(evaluation_results[[#This Row],[PDF_FILE]],LEN(evaluation_results[[#This Row],[PDF_FILE]])-5)</f>
        <v>axa investment managers deutschland gmbh_Asset Manager_EN</v>
      </c>
      <c r="E57">
        <v>2019</v>
      </c>
      <c r="F57" t="s">
        <v>81</v>
      </c>
      <c r="G57" t="s">
        <v>82</v>
      </c>
      <c r="H57" t="s">
        <v>16</v>
      </c>
      <c r="I57" t="s">
        <v>720</v>
      </c>
      <c r="J57" t="s">
        <v>786</v>
      </c>
      <c r="K57" t="s">
        <v>774</v>
      </c>
    </row>
    <row r="58" spans="1:11" x14ac:dyDescent="0.25">
      <c r="A58">
        <v>7</v>
      </c>
      <c r="B58" t="s">
        <v>13</v>
      </c>
      <c r="C58" t="s">
        <v>77</v>
      </c>
      <c r="D58" t="str">
        <f>LEFT(evaluation_results[[#This Row],[PDF_FILE]],LEN(evaluation_results[[#This Row],[PDF_FILE]])-5)</f>
        <v>axa investment managers deutschland gmbh_Asset Manager_EN</v>
      </c>
      <c r="E58">
        <v>2019</v>
      </c>
      <c r="F58" t="s">
        <v>32</v>
      </c>
      <c r="G58" t="s">
        <v>74</v>
      </c>
      <c r="H58" t="s">
        <v>622</v>
      </c>
      <c r="I58" t="s">
        <v>722</v>
      </c>
      <c r="J58" t="s">
        <v>775</v>
      </c>
      <c r="K58" t="s">
        <v>774</v>
      </c>
    </row>
    <row r="59" spans="1:11" x14ac:dyDescent="0.25">
      <c r="A59">
        <v>8</v>
      </c>
      <c r="B59" t="s">
        <v>21</v>
      </c>
      <c r="C59" t="s">
        <v>77</v>
      </c>
      <c r="D59" t="str">
        <f>LEFT(evaluation_results[[#This Row],[PDF_FILE]],LEN(evaluation_results[[#This Row],[PDF_FILE]])-5)</f>
        <v>axa investment managers deutschland gmbh_Asset Manager_EN</v>
      </c>
      <c r="E59">
        <v>2019</v>
      </c>
      <c r="F59" t="s">
        <v>32</v>
      </c>
      <c r="G59" t="s">
        <v>624</v>
      </c>
      <c r="H59" t="s">
        <v>622</v>
      </c>
      <c r="I59" t="s">
        <v>722</v>
      </c>
      <c r="J59" t="s">
        <v>775</v>
      </c>
      <c r="K59" t="s">
        <v>774</v>
      </c>
    </row>
    <row r="60" spans="1:11" x14ac:dyDescent="0.25">
      <c r="A60">
        <v>6</v>
      </c>
      <c r="B60" t="s">
        <v>7</v>
      </c>
      <c r="C60" t="s">
        <v>77</v>
      </c>
      <c r="D60" t="str">
        <f>LEFT(evaluation_results[[#This Row],[PDF_FILE]],LEN(evaluation_results[[#This Row],[PDF_FILE]])-5)</f>
        <v>axa investment managers deutschland gmbh_Asset Manager_EN</v>
      </c>
      <c r="E60">
        <v>2020</v>
      </c>
      <c r="F60" t="s">
        <v>80</v>
      </c>
      <c r="G60" t="s">
        <v>68</v>
      </c>
      <c r="H60" t="s">
        <v>16</v>
      </c>
      <c r="I60" t="s">
        <v>720</v>
      </c>
      <c r="J60" t="s">
        <v>786</v>
      </c>
    </row>
    <row r="61" spans="1:11" x14ac:dyDescent="0.25">
      <c r="A61">
        <v>7</v>
      </c>
      <c r="B61" t="s">
        <v>13</v>
      </c>
      <c r="C61" t="s">
        <v>77</v>
      </c>
      <c r="D61" t="str">
        <f>LEFT(evaluation_results[[#This Row],[PDF_FILE]],LEN(evaluation_results[[#This Row],[PDF_FILE]])-5)</f>
        <v>axa investment managers deutschland gmbh_Asset Manager_EN</v>
      </c>
      <c r="E61">
        <v>2020</v>
      </c>
      <c r="F61" t="s">
        <v>32</v>
      </c>
      <c r="G61" t="s">
        <v>72</v>
      </c>
      <c r="H61" t="s">
        <v>622</v>
      </c>
      <c r="I61" t="s">
        <v>722</v>
      </c>
      <c r="J61" t="s">
        <v>775</v>
      </c>
    </row>
    <row r="62" spans="1:11" x14ac:dyDescent="0.25">
      <c r="A62">
        <v>8</v>
      </c>
      <c r="B62" t="s">
        <v>21</v>
      </c>
      <c r="C62" t="s">
        <v>77</v>
      </c>
      <c r="D62" t="str">
        <f>LEFT(evaluation_results[[#This Row],[PDF_FILE]],LEN(evaluation_results[[#This Row],[PDF_FILE]])-5)</f>
        <v>axa investment managers deutschland gmbh_Asset Manager_EN</v>
      </c>
      <c r="E62">
        <v>2020</v>
      </c>
      <c r="F62" t="s">
        <v>32</v>
      </c>
      <c r="G62" t="s">
        <v>76</v>
      </c>
      <c r="H62" t="s">
        <v>622</v>
      </c>
      <c r="I62" t="s">
        <v>722</v>
      </c>
      <c r="J62" t="s">
        <v>775</v>
      </c>
    </row>
    <row r="63" spans="1:11" x14ac:dyDescent="0.25">
      <c r="A63">
        <v>6</v>
      </c>
      <c r="B63" t="s">
        <v>7</v>
      </c>
      <c r="C63" t="s">
        <v>77</v>
      </c>
      <c r="D63" t="str">
        <f>LEFT(evaluation_results[[#This Row],[PDF_FILE]],LEN(evaluation_results[[#This Row],[PDF_FILE]])-5)</f>
        <v>axa investment managers deutschland gmbh_Asset Manager_EN</v>
      </c>
      <c r="E63">
        <v>2021</v>
      </c>
      <c r="F63" t="s">
        <v>79</v>
      </c>
      <c r="G63" t="s">
        <v>67</v>
      </c>
      <c r="H63" t="s">
        <v>16</v>
      </c>
      <c r="I63" t="s">
        <v>720</v>
      </c>
      <c r="J63" t="s">
        <v>786</v>
      </c>
    </row>
    <row r="64" spans="1:11" x14ac:dyDescent="0.25">
      <c r="A64">
        <v>7</v>
      </c>
      <c r="B64" t="s">
        <v>13</v>
      </c>
      <c r="C64" t="s">
        <v>77</v>
      </c>
      <c r="D64" t="str">
        <f>LEFT(evaluation_results[[#This Row],[PDF_FILE]],LEN(evaluation_results[[#This Row],[PDF_FILE]])-5)</f>
        <v>axa investment managers deutschland gmbh_Asset Manager_EN</v>
      </c>
      <c r="E64">
        <v>2021</v>
      </c>
      <c r="F64" t="s">
        <v>32</v>
      </c>
      <c r="G64" t="s">
        <v>70</v>
      </c>
      <c r="H64" t="s">
        <v>622</v>
      </c>
      <c r="I64" t="s">
        <v>722</v>
      </c>
      <c r="J64" t="s">
        <v>775</v>
      </c>
    </row>
    <row r="65" spans="1:11" x14ac:dyDescent="0.25">
      <c r="A65">
        <v>8</v>
      </c>
      <c r="B65" t="s">
        <v>21</v>
      </c>
      <c r="C65" t="s">
        <v>77</v>
      </c>
      <c r="D65" t="str">
        <f>LEFT(evaluation_results[[#This Row],[PDF_FILE]],LEN(evaluation_results[[#This Row],[PDF_FILE]])-5)</f>
        <v>axa investment managers deutschland gmbh_Asset Manager_EN</v>
      </c>
      <c r="E65">
        <v>2021</v>
      </c>
      <c r="F65" t="s">
        <v>32</v>
      </c>
      <c r="G65" t="s">
        <v>75</v>
      </c>
      <c r="H65" t="s">
        <v>622</v>
      </c>
      <c r="I65" t="s">
        <v>722</v>
      </c>
      <c r="J65" t="s">
        <v>775</v>
      </c>
    </row>
    <row r="66" spans="1:11" hidden="1" x14ac:dyDescent="0.25">
      <c r="A66">
        <v>6</v>
      </c>
      <c r="B66" t="s">
        <v>7</v>
      </c>
      <c r="C66" t="s">
        <v>77</v>
      </c>
      <c r="D66" t="str">
        <f>LEFT(evaluation_results[[#This Row],[PDF_FILE]],LEN(evaluation_results[[#This Row],[PDF_FILE]])-5)</f>
        <v>axa investment managers deutschland gmbh_Asset Manager_EN</v>
      </c>
      <c r="E66">
        <v>2022</v>
      </c>
      <c r="F66" t="s">
        <v>78</v>
      </c>
      <c r="G66" t="s">
        <v>78</v>
      </c>
      <c r="H66" t="s">
        <v>10</v>
      </c>
    </row>
    <row r="67" spans="1:11" x14ac:dyDescent="0.25">
      <c r="A67">
        <v>7</v>
      </c>
      <c r="B67" t="s">
        <v>13</v>
      </c>
      <c r="C67" t="s">
        <v>77</v>
      </c>
      <c r="D67" t="str">
        <f>LEFT(evaluation_results[[#This Row],[PDF_FILE]],LEN(evaluation_results[[#This Row],[PDF_FILE]])-5)</f>
        <v>axa investment managers deutschland gmbh_Asset Manager_EN</v>
      </c>
      <c r="E67">
        <v>2022</v>
      </c>
      <c r="F67" t="s">
        <v>83</v>
      </c>
      <c r="G67" t="s">
        <v>84</v>
      </c>
      <c r="H67" t="s">
        <v>16</v>
      </c>
      <c r="I67" t="s">
        <v>720</v>
      </c>
      <c r="J67" t="s">
        <v>762</v>
      </c>
    </row>
    <row r="68" spans="1:11" x14ac:dyDescent="0.25">
      <c r="A68">
        <v>8</v>
      </c>
      <c r="B68" t="s">
        <v>21</v>
      </c>
      <c r="C68" t="s">
        <v>77</v>
      </c>
      <c r="D68" t="str">
        <f>LEFT(evaluation_results[[#This Row],[PDF_FILE]],LEN(evaluation_results[[#This Row],[PDF_FILE]])-5)</f>
        <v>axa investment managers deutschland gmbh_Asset Manager_EN</v>
      </c>
      <c r="E68">
        <v>2022</v>
      </c>
      <c r="F68" t="s">
        <v>85</v>
      </c>
      <c r="G68" t="s">
        <v>86</v>
      </c>
      <c r="H68" t="s">
        <v>16</v>
      </c>
      <c r="I68" t="s">
        <v>720</v>
      </c>
    </row>
    <row r="69" spans="1:11" x14ac:dyDescent="0.25">
      <c r="A69">
        <v>7</v>
      </c>
      <c r="B69" t="s">
        <v>13</v>
      </c>
      <c r="C69" t="s">
        <v>87</v>
      </c>
      <c r="D69" t="str">
        <f>LEFT(evaluation_results[[#This Row],[PDF_FILE]],LEN(evaluation_results[[#This Row],[PDF_FILE]])-5)</f>
        <v>Baillie Gifford_AM_EN</v>
      </c>
      <c r="E69">
        <v>2022</v>
      </c>
      <c r="F69" t="s">
        <v>88</v>
      </c>
      <c r="G69" t="s">
        <v>32</v>
      </c>
      <c r="H69" t="s">
        <v>16</v>
      </c>
      <c r="I69" t="s">
        <v>721</v>
      </c>
      <c r="J69" t="s">
        <v>777</v>
      </c>
    </row>
    <row r="70" spans="1:11" x14ac:dyDescent="0.25">
      <c r="A70">
        <v>8</v>
      </c>
      <c r="B70" t="s">
        <v>21</v>
      </c>
      <c r="C70" t="s">
        <v>87</v>
      </c>
      <c r="D70" t="str">
        <f>LEFT(evaluation_results[[#This Row],[PDF_FILE]],LEN(evaluation_results[[#This Row],[PDF_FILE]])-5)</f>
        <v>Baillie Gifford_AM_EN</v>
      </c>
      <c r="E70">
        <v>2022</v>
      </c>
      <c r="F70" t="s">
        <v>89</v>
      </c>
      <c r="G70" t="s">
        <v>32</v>
      </c>
      <c r="H70" t="s">
        <v>16</v>
      </c>
      <c r="I70" t="s">
        <v>721</v>
      </c>
      <c r="K70" t="s">
        <v>776</v>
      </c>
    </row>
    <row r="71" spans="1:11" hidden="1" x14ac:dyDescent="0.25">
      <c r="A71">
        <v>6</v>
      </c>
      <c r="B71" t="s">
        <v>7</v>
      </c>
      <c r="C71" t="s">
        <v>90</v>
      </c>
      <c r="D71" t="str">
        <f>LEFT(evaluation_results[[#This Row],[PDF_FILE]],LEN(evaluation_results[[#This Row],[PDF_FILE]])-5)</f>
        <v>Banco BPM_Bank_EN</v>
      </c>
      <c r="E71">
        <v>2018</v>
      </c>
      <c r="F71" t="s">
        <v>91</v>
      </c>
      <c r="G71" t="s">
        <v>91</v>
      </c>
      <c r="H71" t="s">
        <v>10</v>
      </c>
    </row>
    <row r="72" spans="1:11" hidden="1" x14ac:dyDescent="0.25">
      <c r="A72">
        <v>6</v>
      </c>
      <c r="B72" t="s">
        <v>7</v>
      </c>
      <c r="C72" t="s">
        <v>90</v>
      </c>
      <c r="D72" t="str">
        <f>LEFT(evaluation_results[[#This Row],[PDF_FILE]],LEN(evaluation_results[[#This Row],[PDF_FILE]])-5)</f>
        <v>Banco BPM_Bank_EN</v>
      </c>
      <c r="E72">
        <v>2017</v>
      </c>
      <c r="F72" t="s">
        <v>92</v>
      </c>
      <c r="G72" t="s">
        <v>92</v>
      </c>
      <c r="H72" t="s">
        <v>10</v>
      </c>
    </row>
    <row r="73" spans="1:11" x14ac:dyDescent="0.25">
      <c r="A73">
        <v>7</v>
      </c>
      <c r="B73" t="s">
        <v>13</v>
      </c>
      <c r="C73" t="s">
        <v>90</v>
      </c>
      <c r="D73" t="str">
        <f>LEFT(evaluation_results[[#This Row],[PDF_FILE]],LEN(evaluation_results[[#This Row],[PDF_FILE]])-5)</f>
        <v>Banco BPM_Bank_EN</v>
      </c>
      <c r="E73">
        <v>2018</v>
      </c>
      <c r="F73" t="s">
        <v>93</v>
      </c>
      <c r="G73" t="s">
        <v>94</v>
      </c>
      <c r="H73" t="s">
        <v>16</v>
      </c>
      <c r="I73" t="s">
        <v>720</v>
      </c>
      <c r="J73" t="s">
        <v>762</v>
      </c>
    </row>
    <row r="74" spans="1:11" x14ac:dyDescent="0.25">
      <c r="A74">
        <v>6</v>
      </c>
      <c r="B74" t="s">
        <v>7</v>
      </c>
      <c r="C74" t="s">
        <v>95</v>
      </c>
      <c r="D74" t="str">
        <f>LEFT(evaluation_results[[#This Row],[PDF_FILE]],LEN(evaluation_results[[#This Row],[PDF_FILE]])-5)</f>
        <v>Banco BPM_Bank_EN</v>
      </c>
      <c r="E74">
        <v>2016</v>
      </c>
      <c r="F74" t="s">
        <v>96</v>
      </c>
      <c r="G74" t="s">
        <v>32</v>
      </c>
      <c r="H74" t="s">
        <v>16</v>
      </c>
      <c r="I74" t="s">
        <v>721</v>
      </c>
      <c r="J74" t="s">
        <v>769</v>
      </c>
    </row>
    <row r="75" spans="1:11" hidden="1" x14ac:dyDescent="0.25">
      <c r="A75">
        <v>7</v>
      </c>
      <c r="B75" t="s">
        <v>13</v>
      </c>
      <c r="C75" t="s">
        <v>95</v>
      </c>
      <c r="D75" t="str">
        <f>LEFT(evaluation_results[[#This Row],[PDF_FILE]],LEN(evaluation_results[[#This Row],[PDF_FILE]])-5)</f>
        <v>Banco BPM_Bank_EN</v>
      </c>
      <c r="E75">
        <v>2019</v>
      </c>
      <c r="F75" t="s">
        <v>97</v>
      </c>
      <c r="G75" t="s">
        <v>97</v>
      </c>
      <c r="H75" t="s">
        <v>10</v>
      </c>
    </row>
    <row r="76" spans="1:11" hidden="1" x14ac:dyDescent="0.25">
      <c r="A76">
        <v>7</v>
      </c>
      <c r="B76" t="s">
        <v>13</v>
      </c>
      <c r="C76" t="s">
        <v>95</v>
      </c>
      <c r="D76" t="str">
        <f>LEFT(evaluation_results[[#This Row],[PDF_FILE]],LEN(evaluation_results[[#This Row],[PDF_FILE]])-5)</f>
        <v>Banco BPM_Bank_EN</v>
      </c>
      <c r="E76">
        <v>2018</v>
      </c>
      <c r="F76" t="s">
        <v>98</v>
      </c>
      <c r="G76" t="s">
        <v>98</v>
      </c>
      <c r="H76" t="s">
        <v>10</v>
      </c>
    </row>
    <row r="77" spans="1:11" x14ac:dyDescent="0.25">
      <c r="A77">
        <v>6</v>
      </c>
      <c r="B77" t="s">
        <v>7</v>
      </c>
      <c r="C77" t="s">
        <v>95</v>
      </c>
      <c r="D77" t="str">
        <f>LEFT(evaluation_results[[#This Row],[PDF_FILE]],LEN(evaluation_results[[#This Row],[PDF_FILE]])-5)</f>
        <v>Banco BPM_Bank_EN</v>
      </c>
      <c r="E77">
        <v>2019</v>
      </c>
      <c r="F77" t="s">
        <v>32</v>
      </c>
      <c r="G77" t="s">
        <v>103</v>
      </c>
      <c r="H77" t="s">
        <v>622</v>
      </c>
      <c r="I77" t="s">
        <v>722</v>
      </c>
      <c r="J77" t="s">
        <v>769</v>
      </c>
      <c r="K77" t="s">
        <v>778</v>
      </c>
    </row>
    <row r="78" spans="1:11" x14ac:dyDescent="0.25">
      <c r="A78">
        <v>6</v>
      </c>
      <c r="B78" t="s">
        <v>7</v>
      </c>
      <c r="C78" t="s">
        <v>95</v>
      </c>
      <c r="D78" t="str">
        <f>LEFT(evaluation_results[[#This Row],[PDF_FILE]],LEN(evaluation_results[[#This Row],[PDF_FILE]])-5)</f>
        <v>Banco BPM_Bank_EN</v>
      </c>
      <c r="E78">
        <v>2018</v>
      </c>
      <c r="F78" t="s">
        <v>32</v>
      </c>
      <c r="G78" t="s">
        <v>91</v>
      </c>
      <c r="H78" t="s">
        <v>622</v>
      </c>
      <c r="I78" t="s">
        <v>722</v>
      </c>
      <c r="J78" t="s">
        <v>769</v>
      </c>
      <c r="K78" t="s">
        <v>778</v>
      </c>
    </row>
    <row r="79" spans="1:11" x14ac:dyDescent="0.25">
      <c r="A79">
        <v>6</v>
      </c>
      <c r="B79" t="s">
        <v>7</v>
      </c>
      <c r="C79" t="s">
        <v>99</v>
      </c>
      <c r="D79" t="str">
        <f>LEFT(evaluation_results[[#This Row],[PDF_FILE]],LEN(evaluation_results[[#This Row],[PDF_FILE]])-5)</f>
        <v>Banco BPM_Bank_EN</v>
      </c>
      <c r="E79">
        <v>2020</v>
      </c>
      <c r="F79" t="s">
        <v>100</v>
      </c>
      <c r="G79" t="s">
        <v>101</v>
      </c>
      <c r="H79" t="s">
        <v>16</v>
      </c>
      <c r="I79" t="s">
        <v>720</v>
      </c>
      <c r="J79" t="s">
        <v>780</v>
      </c>
      <c r="K79" t="s">
        <v>778</v>
      </c>
    </row>
    <row r="80" spans="1:11" x14ac:dyDescent="0.25">
      <c r="A80">
        <v>6</v>
      </c>
      <c r="B80" t="s">
        <v>7</v>
      </c>
      <c r="C80" t="s">
        <v>99</v>
      </c>
      <c r="D80" t="str">
        <f>LEFT(evaluation_results[[#This Row],[PDF_FILE]],LEN(evaluation_results[[#This Row],[PDF_FILE]])-5)</f>
        <v>Banco BPM_Bank_EN</v>
      </c>
      <c r="E80">
        <v>2019</v>
      </c>
      <c r="F80" t="s">
        <v>102</v>
      </c>
      <c r="G80" t="s">
        <v>103</v>
      </c>
      <c r="H80" t="s">
        <v>16</v>
      </c>
      <c r="I80" t="s">
        <v>720</v>
      </c>
      <c r="J80" t="s">
        <v>780</v>
      </c>
      <c r="K80" t="s">
        <v>778</v>
      </c>
    </row>
    <row r="81" spans="1:11" x14ac:dyDescent="0.25">
      <c r="A81">
        <v>7</v>
      </c>
      <c r="B81" t="s">
        <v>13</v>
      </c>
      <c r="C81" t="s">
        <v>99</v>
      </c>
      <c r="D81" t="str">
        <f>LEFT(evaluation_results[[#This Row],[PDF_FILE]],LEN(evaluation_results[[#This Row],[PDF_FILE]])-5)</f>
        <v>Banco BPM_Bank_EN</v>
      </c>
      <c r="E81">
        <v>2020</v>
      </c>
      <c r="F81" t="s">
        <v>104</v>
      </c>
      <c r="G81" t="s">
        <v>105</v>
      </c>
      <c r="H81" t="s">
        <v>16</v>
      </c>
      <c r="I81" t="s">
        <v>720</v>
      </c>
      <c r="J81" t="s">
        <v>780</v>
      </c>
      <c r="K81" t="s">
        <v>778</v>
      </c>
    </row>
    <row r="82" spans="1:11" x14ac:dyDescent="0.25">
      <c r="A82">
        <v>7</v>
      </c>
      <c r="B82" t="s">
        <v>13</v>
      </c>
      <c r="C82" t="s">
        <v>99</v>
      </c>
      <c r="D82" t="str">
        <f>LEFT(evaluation_results[[#This Row],[PDF_FILE]],LEN(evaluation_results[[#This Row],[PDF_FILE]])-5)</f>
        <v>Banco BPM_Bank_EN</v>
      </c>
      <c r="E82">
        <v>2019</v>
      </c>
      <c r="F82" t="s">
        <v>106</v>
      </c>
      <c r="G82" t="s">
        <v>107</v>
      </c>
      <c r="H82" t="s">
        <v>16</v>
      </c>
      <c r="I82" t="s">
        <v>720</v>
      </c>
      <c r="J82" t="s">
        <v>780</v>
      </c>
      <c r="K82" t="s">
        <v>778</v>
      </c>
    </row>
    <row r="83" spans="1:11" x14ac:dyDescent="0.25">
      <c r="A83">
        <v>6</v>
      </c>
      <c r="B83" t="s">
        <v>7</v>
      </c>
      <c r="C83" t="s">
        <v>108</v>
      </c>
      <c r="D83" t="str">
        <f>LEFT(evaluation_results[[#This Row],[PDF_FILE]],LEN(evaluation_results[[#This Row],[PDF_FILE]])-5)</f>
        <v>Banco BPM_Bank_EN</v>
      </c>
      <c r="E83">
        <v>2021</v>
      </c>
      <c r="F83" t="s">
        <v>109</v>
      </c>
      <c r="G83" t="s">
        <v>110</v>
      </c>
      <c r="H83" t="s">
        <v>16</v>
      </c>
      <c r="I83" t="s">
        <v>720</v>
      </c>
      <c r="J83" t="s">
        <v>780</v>
      </c>
    </row>
    <row r="84" spans="1:11" x14ac:dyDescent="0.25">
      <c r="A84">
        <v>6</v>
      </c>
      <c r="B84" t="s">
        <v>7</v>
      </c>
      <c r="C84" t="s">
        <v>108</v>
      </c>
      <c r="D84" t="str">
        <f>LEFT(evaluation_results[[#This Row],[PDF_FILE]],LEN(evaluation_results[[#This Row],[PDF_FILE]])-5)</f>
        <v>Banco BPM_Bank_EN</v>
      </c>
      <c r="E84">
        <v>2020</v>
      </c>
      <c r="F84" t="s">
        <v>111</v>
      </c>
      <c r="G84" t="s">
        <v>112</v>
      </c>
      <c r="H84" t="s">
        <v>16</v>
      </c>
      <c r="I84" t="s">
        <v>720</v>
      </c>
      <c r="J84" t="s">
        <v>780</v>
      </c>
    </row>
    <row r="85" spans="1:11" x14ac:dyDescent="0.25">
      <c r="A85">
        <v>7</v>
      </c>
      <c r="B85" t="s">
        <v>13</v>
      </c>
      <c r="C85" t="s">
        <v>108</v>
      </c>
      <c r="D85" t="str">
        <f>LEFT(evaluation_results[[#This Row],[PDF_FILE]],LEN(evaluation_results[[#This Row],[PDF_FILE]])-5)</f>
        <v>Banco BPM_Bank_EN</v>
      </c>
      <c r="E85">
        <v>2021</v>
      </c>
      <c r="F85" t="s">
        <v>113</v>
      </c>
      <c r="G85" t="s">
        <v>114</v>
      </c>
      <c r="H85" t="s">
        <v>16</v>
      </c>
      <c r="I85" t="s">
        <v>720</v>
      </c>
      <c r="J85" t="s">
        <v>779</v>
      </c>
    </row>
    <row r="86" spans="1:11" x14ac:dyDescent="0.25">
      <c r="A86">
        <v>7</v>
      </c>
      <c r="B86" t="s">
        <v>13</v>
      </c>
      <c r="C86" t="s">
        <v>108</v>
      </c>
      <c r="D86" t="str">
        <f>LEFT(evaluation_results[[#This Row],[PDF_FILE]],LEN(evaluation_results[[#This Row],[PDF_FILE]])-5)</f>
        <v>Banco BPM_Bank_EN</v>
      </c>
      <c r="E86">
        <v>2020</v>
      </c>
      <c r="F86" t="s">
        <v>115</v>
      </c>
      <c r="G86" t="s">
        <v>116</v>
      </c>
      <c r="H86" t="s">
        <v>16</v>
      </c>
      <c r="I86" t="s">
        <v>720</v>
      </c>
      <c r="J86" t="s">
        <v>779</v>
      </c>
    </row>
    <row r="87" spans="1:11" x14ac:dyDescent="0.25">
      <c r="A87">
        <v>8</v>
      </c>
      <c r="B87" t="s">
        <v>21</v>
      </c>
      <c r="C87" t="s">
        <v>108</v>
      </c>
      <c r="D87" t="str">
        <f>LEFT(evaluation_results[[#This Row],[PDF_FILE]],LEN(evaluation_results[[#This Row],[PDF_FILE]])-5)</f>
        <v>Banco BPM_Bank_EN</v>
      </c>
      <c r="E87">
        <v>2021</v>
      </c>
      <c r="F87" t="s">
        <v>117</v>
      </c>
      <c r="G87" t="s">
        <v>32</v>
      </c>
      <c r="H87" t="s">
        <v>16</v>
      </c>
      <c r="I87" t="s">
        <v>721</v>
      </c>
      <c r="J87" t="s">
        <v>769</v>
      </c>
    </row>
    <row r="88" spans="1:11" x14ac:dyDescent="0.25">
      <c r="A88">
        <v>8</v>
      </c>
      <c r="B88" t="s">
        <v>21</v>
      </c>
      <c r="C88" t="s">
        <v>108</v>
      </c>
      <c r="D88" t="str">
        <f>LEFT(evaluation_results[[#This Row],[PDF_FILE]],LEN(evaluation_results[[#This Row],[PDF_FILE]])-5)</f>
        <v>Banco BPM_Bank_EN</v>
      </c>
      <c r="E88">
        <v>2020</v>
      </c>
      <c r="F88" t="s">
        <v>118</v>
      </c>
      <c r="G88" t="s">
        <v>32</v>
      </c>
      <c r="H88" t="s">
        <v>16</v>
      </c>
      <c r="I88" t="s">
        <v>721</v>
      </c>
      <c r="J88" t="s">
        <v>769</v>
      </c>
    </row>
    <row r="89" spans="1:11" x14ac:dyDescent="0.25">
      <c r="A89">
        <v>6</v>
      </c>
      <c r="B89" t="s">
        <v>7</v>
      </c>
      <c r="C89" t="s">
        <v>119</v>
      </c>
      <c r="D89" t="str">
        <f>LEFT(evaluation_results[[#This Row],[PDF_FILE]],LEN(evaluation_results[[#This Row],[PDF_FILE]])-5)</f>
        <v>Banco BPM_Bank_EN</v>
      </c>
      <c r="E89">
        <v>2022</v>
      </c>
      <c r="F89" t="s">
        <v>120</v>
      </c>
      <c r="G89" t="s">
        <v>121</v>
      </c>
      <c r="H89" t="s">
        <v>16</v>
      </c>
      <c r="I89" t="s">
        <v>720</v>
      </c>
      <c r="J89" t="s">
        <v>771</v>
      </c>
    </row>
    <row r="90" spans="1:11" x14ac:dyDescent="0.25">
      <c r="A90">
        <v>6</v>
      </c>
      <c r="B90" t="s">
        <v>7</v>
      </c>
      <c r="C90" t="s">
        <v>119</v>
      </c>
      <c r="D90" t="str">
        <f>LEFT(evaluation_results[[#This Row],[PDF_FILE]],LEN(evaluation_results[[#This Row],[PDF_FILE]])-5)</f>
        <v>Banco BPM_Bank_EN</v>
      </c>
      <c r="E90">
        <v>2021</v>
      </c>
      <c r="F90" t="s">
        <v>120</v>
      </c>
      <c r="G90" t="s">
        <v>110</v>
      </c>
      <c r="H90" t="s">
        <v>16</v>
      </c>
      <c r="I90" t="s">
        <v>720</v>
      </c>
      <c r="J90" t="s">
        <v>771</v>
      </c>
    </row>
    <row r="91" spans="1:11" x14ac:dyDescent="0.25">
      <c r="A91">
        <v>6</v>
      </c>
      <c r="B91" t="s">
        <v>7</v>
      </c>
      <c r="C91" t="s">
        <v>119</v>
      </c>
      <c r="D91" t="str">
        <f>LEFT(evaluation_results[[#This Row],[PDF_FILE]],LEN(evaluation_results[[#This Row],[PDF_FILE]])-5)</f>
        <v>Banco BPM_Bank_EN</v>
      </c>
      <c r="E91">
        <v>2020</v>
      </c>
      <c r="F91" t="s">
        <v>122</v>
      </c>
      <c r="G91" t="s">
        <v>112</v>
      </c>
      <c r="H91" t="s">
        <v>16</v>
      </c>
      <c r="I91" t="s">
        <v>720</v>
      </c>
      <c r="J91" t="s">
        <v>771</v>
      </c>
    </row>
    <row r="92" spans="1:11" x14ac:dyDescent="0.25">
      <c r="A92">
        <v>7</v>
      </c>
      <c r="B92" t="s">
        <v>13</v>
      </c>
      <c r="C92" t="s">
        <v>119</v>
      </c>
      <c r="D92" t="str">
        <f>LEFT(evaluation_results[[#This Row],[PDF_FILE]],LEN(evaluation_results[[#This Row],[PDF_FILE]])-5)</f>
        <v>Banco BPM_Bank_EN</v>
      </c>
      <c r="E92">
        <v>2022</v>
      </c>
      <c r="F92" t="s">
        <v>123</v>
      </c>
      <c r="G92" t="s">
        <v>124</v>
      </c>
      <c r="H92" t="s">
        <v>16</v>
      </c>
      <c r="I92" t="s">
        <v>720</v>
      </c>
      <c r="J92" t="s">
        <v>779</v>
      </c>
    </row>
    <row r="93" spans="1:11" x14ac:dyDescent="0.25">
      <c r="A93">
        <v>7</v>
      </c>
      <c r="B93" t="s">
        <v>13</v>
      </c>
      <c r="C93" t="s">
        <v>119</v>
      </c>
      <c r="D93" t="str">
        <f>LEFT(evaluation_results[[#This Row],[PDF_FILE]],LEN(evaluation_results[[#This Row],[PDF_FILE]])-5)</f>
        <v>Banco BPM_Bank_EN</v>
      </c>
      <c r="E93">
        <v>2021</v>
      </c>
      <c r="F93" t="s">
        <v>125</v>
      </c>
      <c r="G93" t="s">
        <v>126</v>
      </c>
      <c r="H93" t="s">
        <v>16</v>
      </c>
      <c r="I93" t="s">
        <v>720</v>
      </c>
      <c r="J93" t="s">
        <v>779</v>
      </c>
    </row>
    <row r="94" spans="1:11" x14ac:dyDescent="0.25">
      <c r="A94">
        <v>7</v>
      </c>
      <c r="B94" t="s">
        <v>13</v>
      </c>
      <c r="C94" t="s">
        <v>119</v>
      </c>
      <c r="D94" t="str">
        <f>LEFT(evaluation_results[[#This Row],[PDF_FILE]],LEN(evaluation_results[[#This Row],[PDF_FILE]])-5)</f>
        <v>Banco BPM_Bank_EN</v>
      </c>
      <c r="E94">
        <v>2020</v>
      </c>
      <c r="F94" t="s">
        <v>127</v>
      </c>
      <c r="G94" t="s">
        <v>116</v>
      </c>
      <c r="H94" t="s">
        <v>16</v>
      </c>
      <c r="I94" t="s">
        <v>720</v>
      </c>
      <c r="J94" t="s">
        <v>779</v>
      </c>
    </row>
    <row r="95" spans="1:11" x14ac:dyDescent="0.25">
      <c r="A95">
        <v>8</v>
      </c>
      <c r="B95" t="s">
        <v>21</v>
      </c>
      <c r="C95" t="s">
        <v>119</v>
      </c>
      <c r="D95" t="str">
        <f>LEFT(evaluation_results[[#This Row],[PDF_FILE]],LEN(evaluation_results[[#This Row],[PDF_FILE]])-5)</f>
        <v>Banco BPM_Bank_EN</v>
      </c>
      <c r="E95">
        <v>2022</v>
      </c>
      <c r="F95" t="s">
        <v>128</v>
      </c>
      <c r="G95" t="s">
        <v>129</v>
      </c>
      <c r="H95" t="s">
        <v>16</v>
      </c>
      <c r="I95" t="s">
        <v>720</v>
      </c>
      <c r="K95" t="s">
        <v>776</v>
      </c>
    </row>
    <row r="96" spans="1:11" hidden="1" x14ac:dyDescent="0.25">
      <c r="A96">
        <v>8</v>
      </c>
      <c r="B96" t="s">
        <v>21</v>
      </c>
      <c r="C96" t="s">
        <v>119</v>
      </c>
      <c r="D96" t="str">
        <f>LEFT(evaluation_results[[#This Row],[PDF_FILE]],LEN(evaluation_results[[#This Row],[PDF_FILE]])-5)</f>
        <v>Banco BPM_Bank_EN</v>
      </c>
      <c r="E96">
        <v>2021</v>
      </c>
      <c r="F96" t="s">
        <v>130</v>
      </c>
      <c r="G96" t="s">
        <v>130</v>
      </c>
      <c r="H96" t="s">
        <v>10</v>
      </c>
    </row>
    <row r="97" spans="1:11" x14ac:dyDescent="0.25">
      <c r="A97">
        <v>8</v>
      </c>
      <c r="B97" t="s">
        <v>21</v>
      </c>
      <c r="C97" t="s">
        <v>119</v>
      </c>
      <c r="D97" t="str">
        <f>LEFT(evaluation_results[[#This Row],[PDF_FILE]],LEN(evaluation_results[[#This Row],[PDF_FILE]])-5)</f>
        <v>Banco BPM_Bank_EN</v>
      </c>
      <c r="E97">
        <v>2020</v>
      </c>
      <c r="F97" t="s">
        <v>131</v>
      </c>
      <c r="G97" t="s">
        <v>132</v>
      </c>
      <c r="H97" t="s">
        <v>16</v>
      </c>
      <c r="I97" t="s">
        <v>720</v>
      </c>
      <c r="K97" t="s">
        <v>776</v>
      </c>
    </row>
    <row r="98" spans="1:11" x14ac:dyDescent="0.25">
      <c r="A98">
        <v>6</v>
      </c>
      <c r="B98" t="s">
        <v>7</v>
      </c>
      <c r="C98" t="s">
        <v>133</v>
      </c>
      <c r="D98" t="str">
        <f>LEFT(evaluation_results[[#This Row],[PDF_FILE]],LEN(evaluation_results[[#This Row],[PDF_FILE]])-5)</f>
        <v>Banco Sabadell_Bank_EN</v>
      </c>
      <c r="E98">
        <v>2022</v>
      </c>
      <c r="F98" t="s">
        <v>134</v>
      </c>
      <c r="G98" t="s">
        <v>135</v>
      </c>
      <c r="H98" t="s">
        <v>16</v>
      </c>
      <c r="I98" t="s">
        <v>720</v>
      </c>
      <c r="J98" t="s">
        <v>781</v>
      </c>
    </row>
    <row r="99" spans="1:11" x14ac:dyDescent="0.25">
      <c r="A99">
        <v>6</v>
      </c>
      <c r="B99" t="s">
        <v>7</v>
      </c>
      <c r="C99" t="s">
        <v>133</v>
      </c>
      <c r="D99" t="str">
        <f>LEFT(evaluation_results[[#This Row],[PDF_FILE]],LEN(evaluation_results[[#This Row],[PDF_FILE]])-5)</f>
        <v>Banco Sabadell_Bank_EN</v>
      </c>
      <c r="E99">
        <v>2021</v>
      </c>
      <c r="F99" t="s">
        <v>136</v>
      </c>
      <c r="G99" t="s">
        <v>137</v>
      </c>
      <c r="H99" t="s">
        <v>16</v>
      </c>
      <c r="I99" t="s">
        <v>720</v>
      </c>
      <c r="J99" t="s">
        <v>781</v>
      </c>
    </row>
    <row r="100" spans="1:11" x14ac:dyDescent="0.25">
      <c r="A100">
        <v>6</v>
      </c>
      <c r="B100" t="s">
        <v>7</v>
      </c>
      <c r="C100" t="s">
        <v>133</v>
      </c>
      <c r="D100" t="str">
        <f>LEFT(evaluation_results[[#This Row],[PDF_FILE]],LEN(evaluation_results[[#This Row],[PDF_FILE]])-5)</f>
        <v>Banco Sabadell_Bank_EN</v>
      </c>
      <c r="E100">
        <v>2020</v>
      </c>
      <c r="F100" t="s">
        <v>138</v>
      </c>
      <c r="G100" t="s">
        <v>139</v>
      </c>
      <c r="H100" t="s">
        <v>16</v>
      </c>
      <c r="I100" t="s">
        <v>720</v>
      </c>
      <c r="J100" t="s">
        <v>781</v>
      </c>
    </row>
    <row r="101" spans="1:11" x14ac:dyDescent="0.25">
      <c r="A101">
        <v>6</v>
      </c>
      <c r="B101" t="s">
        <v>7</v>
      </c>
      <c r="C101" t="s">
        <v>133</v>
      </c>
      <c r="D101" t="str">
        <f>LEFT(evaluation_results[[#This Row],[PDF_FILE]],LEN(evaluation_results[[#This Row],[PDF_FILE]])-5)</f>
        <v>Banco Sabadell_Bank_EN</v>
      </c>
      <c r="E101">
        <v>2019</v>
      </c>
      <c r="F101" t="s">
        <v>140</v>
      </c>
      <c r="G101" t="s">
        <v>141</v>
      </c>
      <c r="H101" t="s">
        <v>16</v>
      </c>
      <c r="I101" t="s">
        <v>720</v>
      </c>
      <c r="J101" t="s">
        <v>781</v>
      </c>
    </row>
    <row r="102" spans="1:11" x14ac:dyDescent="0.25">
      <c r="A102">
        <v>7</v>
      </c>
      <c r="B102" t="s">
        <v>13</v>
      </c>
      <c r="C102" t="s">
        <v>133</v>
      </c>
      <c r="D102" t="str">
        <f>LEFT(evaluation_results[[#This Row],[PDF_FILE]],LEN(evaluation_results[[#This Row],[PDF_FILE]])-5)</f>
        <v>Banco Sabadell_Bank_EN</v>
      </c>
      <c r="E102">
        <v>2022</v>
      </c>
      <c r="F102" t="s">
        <v>142</v>
      </c>
      <c r="G102" t="s">
        <v>143</v>
      </c>
      <c r="H102" t="s">
        <v>16</v>
      </c>
      <c r="I102" t="s">
        <v>720</v>
      </c>
      <c r="J102" t="s">
        <v>781</v>
      </c>
    </row>
    <row r="103" spans="1:11" x14ac:dyDescent="0.25">
      <c r="A103">
        <v>7</v>
      </c>
      <c r="B103" t="s">
        <v>13</v>
      </c>
      <c r="C103" t="s">
        <v>133</v>
      </c>
      <c r="D103" t="str">
        <f>LEFT(evaluation_results[[#This Row],[PDF_FILE]],LEN(evaluation_results[[#This Row],[PDF_FILE]])-5)</f>
        <v>Banco Sabadell_Bank_EN</v>
      </c>
      <c r="E103">
        <v>2021</v>
      </c>
      <c r="F103" t="s">
        <v>144</v>
      </c>
      <c r="G103" t="s">
        <v>145</v>
      </c>
      <c r="H103" t="s">
        <v>16</v>
      </c>
      <c r="I103" t="s">
        <v>720</v>
      </c>
      <c r="J103" t="s">
        <v>781</v>
      </c>
    </row>
    <row r="104" spans="1:11" x14ac:dyDescent="0.25">
      <c r="A104">
        <v>7</v>
      </c>
      <c r="B104" t="s">
        <v>13</v>
      </c>
      <c r="C104" t="s">
        <v>133</v>
      </c>
      <c r="D104" t="str">
        <f>LEFT(evaluation_results[[#This Row],[PDF_FILE]],LEN(evaluation_results[[#This Row],[PDF_FILE]])-5)</f>
        <v>Banco Sabadell_Bank_EN</v>
      </c>
      <c r="E104">
        <v>2020</v>
      </c>
      <c r="F104" t="s">
        <v>146</v>
      </c>
      <c r="G104" t="s">
        <v>147</v>
      </c>
      <c r="H104" t="s">
        <v>16</v>
      </c>
      <c r="I104" t="s">
        <v>720</v>
      </c>
      <c r="J104" t="s">
        <v>781</v>
      </c>
    </row>
    <row r="105" spans="1:11" x14ac:dyDescent="0.25">
      <c r="A105">
        <v>7</v>
      </c>
      <c r="B105" t="s">
        <v>13</v>
      </c>
      <c r="C105" t="s">
        <v>133</v>
      </c>
      <c r="D105" t="str">
        <f>LEFT(evaluation_results[[#This Row],[PDF_FILE]],LEN(evaluation_results[[#This Row],[PDF_FILE]])-5)</f>
        <v>Banco Sabadell_Bank_EN</v>
      </c>
      <c r="E105">
        <v>2019</v>
      </c>
      <c r="F105" t="s">
        <v>148</v>
      </c>
      <c r="G105" t="s">
        <v>149</v>
      </c>
      <c r="H105" t="s">
        <v>16</v>
      </c>
      <c r="I105" t="s">
        <v>720</v>
      </c>
      <c r="J105" t="s">
        <v>781</v>
      </c>
    </row>
    <row r="106" spans="1:11" x14ac:dyDescent="0.25">
      <c r="A106">
        <v>8</v>
      </c>
      <c r="B106" t="s">
        <v>21</v>
      </c>
      <c r="C106" t="s">
        <v>133</v>
      </c>
      <c r="D106" t="str">
        <f>LEFT(evaluation_results[[#This Row],[PDF_FILE]],LEN(evaluation_results[[#This Row],[PDF_FILE]])-5)</f>
        <v>Banco Sabadell_Bank_EN</v>
      </c>
      <c r="E106">
        <v>2022</v>
      </c>
      <c r="F106" t="s">
        <v>150</v>
      </c>
      <c r="G106" t="s">
        <v>151</v>
      </c>
      <c r="H106" t="s">
        <v>16</v>
      </c>
      <c r="I106" t="s">
        <v>720</v>
      </c>
      <c r="J106" t="s">
        <v>781</v>
      </c>
    </row>
    <row r="107" spans="1:11" x14ac:dyDescent="0.25">
      <c r="A107">
        <v>8</v>
      </c>
      <c r="B107" t="s">
        <v>21</v>
      </c>
      <c r="C107" t="s">
        <v>133</v>
      </c>
      <c r="D107" t="str">
        <f>LEFT(evaluation_results[[#This Row],[PDF_FILE]],LEN(evaluation_results[[#This Row],[PDF_FILE]])-5)</f>
        <v>Banco Sabadell_Bank_EN</v>
      </c>
      <c r="E107">
        <v>2021</v>
      </c>
      <c r="F107" t="s">
        <v>152</v>
      </c>
      <c r="G107" t="s">
        <v>153</v>
      </c>
      <c r="H107" t="s">
        <v>16</v>
      </c>
      <c r="I107" t="s">
        <v>720</v>
      </c>
      <c r="J107" t="s">
        <v>781</v>
      </c>
    </row>
    <row r="108" spans="1:11" x14ac:dyDescent="0.25">
      <c r="A108">
        <v>8</v>
      </c>
      <c r="B108" t="s">
        <v>21</v>
      </c>
      <c r="C108" t="s">
        <v>133</v>
      </c>
      <c r="D108" t="str">
        <f>LEFT(evaluation_results[[#This Row],[PDF_FILE]],LEN(evaluation_results[[#This Row],[PDF_FILE]])-5)</f>
        <v>Banco Sabadell_Bank_EN</v>
      </c>
      <c r="E108">
        <v>2020</v>
      </c>
      <c r="F108" t="s">
        <v>154</v>
      </c>
      <c r="G108" t="s">
        <v>155</v>
      </c>
      <c r="H108" t="s">
        <v>16</v>
      </c>
      <c r="I108" t="s">
        <v>720</v>
      </c>
      <c r="J108" t="s">
        <v>781</v>
      </c>
    </row>
    <row r="109" spans="1:11" x14ac:dyDescent="0.25">
      <c r="A109">
        <v>8</v>
      </c>
      <c r="B109" t="s">
        <v>21</v>
      </c>
      <c r="C109" t="s">
        <v>133</v>
      </c>
      <c r="D109" t="str">
        <f>LEFT(evaluation_results[[#This Row],[PDF_FILE]],LEN(evaluation_results[[#This Row],[PDF_FILE]])-5)</f>
        <v>Banco Sabadell_Bank_EN</v>
      </c>
      <c r="E109">
        <v>2019</v>
      </c>
      <c r="F109" t="s">
        <v>156</v>
      </c>
      <c r="G109" t="s">
        <v>157</v>
      </c>
      <c r="H109" t="s">
        <v>16</v>
      </c>
      <c r="I109" t="s">
        <v>720</v>
      </c>
      <c r="J109" t="s">
        <v>781</v>
      </c>
    </row>
    <row r="110" spans="1:11" x14ac:dyDescent="0.25">
      <c r="A110">
        <v>6</v>
      </c>
      <c r="B110" t="s">
        <v>7</v>
      </c>
      <c r="C110" t="s">
        <v>158</v>
      </c>
      <c r="D110" t="str">
        <f>LEFT(evaluation_results[[#This Row],[PDF_FILE]],LEN(evaluation_results[[#This Row],[PDF_FILE]])-5)</f>
        <v>Banco Santander_Bank_EN</v>
      </c>
      <c r="E110">
        <v>2019</v>
      </c>
      <c r="F110" t="s">
        <v>159</v>
      </c>
      <c r="G110" t="s">
        <v>32</v>
      </c>
      <c r="H110" t="s">
        <v>16</v>
      </c>
      <c r="I110" t="s">
        <v>721</v>
      </c>
      <c r="J110" t="s">
        <v>782</v>
      </c>
    </row>
    <row r="111" spans="1:11" hidden="1" x14ac:dyDescent="0.25">
      <c r="A111">
        <v>7</v>
      </c>
      <c r="B111" t="s">
        <v>13</v>
      </c>
      <c r="C111" t="s">
        <v>158</v>
      </c>
      <c r="D111" t="str">
        <f>LEFT(evaluation_results[[#This Row],[PDF_FILE]],LEN(evaluation_results[[#This Row],[PDF_FILE]])-5)</f>
        <v>Banco Santander_Bank_EN</v>
      </c>
      <c r="E111">
        <v>2022</v>
      </c>
      <c r="F111" t="s">
        <v>160</v>
      </c>
      <c r="G111" t="s">
        <v>160</v>
      </c>
      <c r="H111" t="s">
        <v>10</v>
      </c>
    </row>
    <row r="112" spans="1:11" x14ac:dyDescent="0.25">
      <c r="A112">
        <v>7</v>
      </c>
      <c r="B112" t="s">
        <v>13</v>
      </c>
      <c r="C112" t="s">
        <v>158</v>
      </c>
      <c r="D112" t="str">
        <f>LEFT(evaluation_results[[#This Row],[PDF_FILE]],LEN(evaluation_results[[#This Row],[PDF_FILE]])-5)</f>
        <v>Banco Santander_Bank_EN</v>
      </c>
      <c r="E112">
        <v>2021</v>
      </c>
      <c r="F112" t="s">
        <v>161</v>
      </c>
      <c r="G112" t="s">
        <v>32</v>
      </c>
      <c r="H112" t="s">
        <v>16</v>
      </c>
      <c r="I112" t="s">
        <v>721</v>
      </c>
      <c r="J112" t="s">
        <v>770</v>
      </c>
    </row>
    <row r="113" spans="1:11" x14ac:dyDescent="0.25">
      <c r="A113">
        <v>6</v>
      </c>
      <c r="B113" t="s">
        <v>7</v>
      </c>
      <c r="C113" t="s">
        <v>158</v>
      </c>
      <c r="D113" t="str">
        <f>LEFT(evaluation_results[[#This Row],[PDF_FILE]],LEN(evaluation_results[[#This Row],[PDF_FILE]])-5)</f>
        <v>Banco Santander_Bank_EN</v>
      </c>
      <c r="E113">
        <v>2022</v>
      </c>
      <c r="F113" t="s">
        <v>32</v>
      </c>
      <c r="G113" t="s">
        <v>625</v>
      </c>
      <c r="H113" t="s">
        <v>622</v>
      </c>
      <c r="I113" t="s">
        <v>722</v>
      </c>
      <c r="J113" t="s">
        <v>782</v>
      </c>
    </row>
    <row r="114" spans="1:11" x14ac:dyDescent="0.25">
      <c r="A114">
        <v>8</v>
      </c>
      <c r="B114" t="s">
        <v>21</v>
      </c>
      <c r="C114" t="s">
        <v>158</v>
      </c>
      <c r="D114" t="str">
        <f>LEFT(evaluation_results[[#This Row],[PDF_FILE]],LEN(evaluation_results[[#This Row],[PDF_FILE]])-5)</f>
        <v>Banco Santander_Bank_EN</v>
      </c>
      <c r="E114">
        <v>2022</v>
      </c>
      <c r="F114" t="s">
        <v>32</v>
      </c>
      <c r="G114" t="s">
        <v>626</v>
      </c>
      <c r="H114" t="s">
        <v>622</v>
      </c>
      <c r="I114" t="s">
        <v>722</v>
      </c>
      <c r="J114" t="s">
        <v>782</v>
      </c>
    </row>
    <row r="115" spans="1:11" x14ac:dyDescent="0.25">
      <c r="A115">
        <v>6</v>
      </c>
      <c r="B115" t="s">
        <v>7</v>
      </c>
      <c r="C115" t="s">
        <v>162</v>
      </c>
      <c r="D115" t="str">
        <f>LEFT(evaluation_results[[#This Row],[PDF_FILE]],LEN(evaluation_results[[#This Row],[PDF_FILE]])-5)</f>
        <v>Bank of Ireland_Bank_EN</v>
      </c>
      <c r="E115">
        <v>2021</v>
      </c>
      <c r="F115" t="s">
        <v>163</v>
      </c>
      <c r="G115" t="s">
        <v>164</v>
      </c>
      <c r="H115" t="s">
        <v>16</v>
      </c>
      <c r="I115" t="s">
        <v>720</v>
      </c>
      <c r="J115" t="s">
        <v>783</v>
      </c>
    </row>
    <row r="116" spans="1:11" x14ac:dyDescent="0.25">
      <c r="A116">
        <v>6</v>
      </c>
      <c r="B116" t="s">
        <v>7</v>
      </c>
      <c r="C116" t="s">
        <v>162</v>
      </c>
      <c r="D116" t="str">
        <f>LEFT(evaluation_results[[#This Row],[PDF_FILE]],LEN(evaluation_results[[#This Row],[PDF_FILE]])-5)</f>
        <v>Bank of Ireland_Bank_EN</v>
      </c>
      <c r="E116">
        <v>2020</v>
      </c>
      <c r="F116" t="s">
        <v>165</v>
      </c>
      <c r="G116" t="s">
        <v>166</v>
      </c>
      <c r="H116" t="s">
        <v>16</v>
      </c>
      <c r="I116" t="s">
        <v>720</v>
      </c>
      <c r="J116" t="s">
        <v>783</v>
      </c>
    </row>
    <row r="117" spans="1:11" x14ac:dyDescent="0.25">
      <c r="A117">
        <v>6</v>
      </c>
      <c r="B117" t="s">
        <v>7</v>
      </c>
      <c r="C117" t="s">
        <v>162</v>
      </c>
      <c r="D117" t="str">
        <f>LEFT(evaluation_results[[#This Row],[PDF_FILE]],LEN(evaluation_results[[#This Row],[PDF_FILE]])-5)</f>
        <v>Bank of Ireland_Bank_EN</v>
      </c>
      <c r="E117">
        <v>2019</v>
      </c>
      <c r="F117" t="s">
        <v>167</v>
      </c>
      <c r="G117" t="s">
        <v>32</v>
      </c>
      <c r="H117" t="s">
        <v>16</v>
      </c>
      <c r="I117" t="s">
        <v>721</v>
      </c>
      <c r="J117" t="s">
        <v>783</v>
      </c>
    </row>
    <row r="118" spans="1:11" x14ac:dyDescent="0.25">
      <c r="A118">
        <v>6</v>
      </c>
      <c r="B118" t="s">
        <v>7</v>
      </c>
      <c r="C118" t="s">
        <v>162</v>
      </c>
      <c r="D118" t="str">
        <f>LEFT(evaluation_results[[#This Row],[PDF_FILE]],LEN(evaluation_results[[#This Row],[PDF_FILE]])-5)</f>
        <v>Bank of Ireland_Bank_EN</v>
      </c>
      <c r="E118">
        <v>2018</v>
      </c>
      <c r="F118" t="s">
        <v>168</v>
      </c>
      <c r="G118" t="s">
        <v>32</v>
      </c>
      <c r="H118" t="s">
        <v>16</v>
      </c>
      <c r="I118" t="s">
        <v>721</v>
      </c>
      <c r="J118" t="s">
        <v>783</v>
      </c>
    </row>
    <row r="119" spans="1:11" x14ac:dyDescent="0.25">
      <c r="A119">
        <v>6</v>
      </c>
      <c r="B119" t="s">
        <v>7</v>
      </c>
      <c r="C119" t="s">
        <v>162</v>
      </c>
      <c r="D119" t="str">
        <f>LEFT(evaluation_results[[#This Row],[PDF_FILE]],LEN(evaluation_results[[#This Row],[PDF_FILE]])-5)</f>
        <v>Bank of Ireland_Bank_EN</v>
      </c>
      <c r="E119">
        <v>2017</v>
      </c>
      <c r="F119" t="s">
        <v>169</v>
      </c>
      <c r="G119" t="s">
        <v>32</v>
      </c>
      <c r="H119" t="s">
        <v>16</v>
      </c>
      <c r="I119" t="s">
        <v>721</v>
      </c>
      <c r="J119" t="s">
        <v>783</v>
      </c>
    </row>
    <row r="120" spans="1:11" x14ac:dyDescent="0.25">
      <c r="A120">
        <v>7</v>
      </c>
      <c r="B120" t="s">
        <v>13</v>
      </c>
      <c r="C120" t="s">
        <v>162</v>
      </c>
      <c r="D120" t="str">
        <f>LEFT(evaluation_results[[#This Row],[PDF_FILE]],LEN(evaluation_results[[#This Row],[PDF_FILE]])-5)</f>
        <v>Bank of Ireland_Bank_EN</v>
      </c>
      <c r="E120">
        <v>2021</v>
      </c>
      <c r="F120" t="s">
        <v>163</v>
      </c>
      <c r="G120" t="s">
        <v>170</v>
      </c>
      <c r="H120" t="s">
        <v>16</v>
      </c>
      <c r="I120" t="s">
        <v>720</v>
      </c>
      <c r="J120" t="s">
        <v>783</v>
      </c>
    </row>
    <row r="121" spans="1:11" x14ac:dyDescent="0.25">
      <c r="A121">
        <v>7</v>
      </c>
      <c r="B121" t="s">
        <v>13</v>
      </c>
      <c r="C121" t="s">
        <v>162</v>
      </c>
      <c r="D121" t="str">
        <f>LEFT(evaluation_results[[#This Row],[PDF_FILE]],LEN(evaluation_results[[#This Row],[PDF_FILE]])-5)</f>
        <v>Bank of Ireland_Bank_EN</v>
      </c>
      <c r="E121">
        <v>2020</v>
      </c>
      <c r="F121" t="s">
        <v>165</v>
      </c>
      <c r="G121" t="s">
        <v>171</v>
      </c>
      <c r="H121" t="s">
        <v>16</v>
      </c>
      <c r="I121" t="s">
        <v>720</v>
      </c>
      <c r="J121" t="s">
        <v>783</v>
      </c>
    </row>
    <row r="122" spans="1:11" x14ac:dyDescent="0.25">
      <c r="A122">
        <v>7</v>
      </c>
      <c r="B122" t="s">
        <v>13</v>
      </c>
      <c r="C122" t="s">
        <v>162</v>
      </c>
      <c r="D122" t="str">
        <f>LEFT(evaluation_results[[#This Row],[PDF_FILE]],LEN(evaluation_results[[#This Row],[PDF_FILE]])-5)</f>
        <v>Bank of Ireland_Bank_EN</v>
      </c>
      <c r="E122">
        <v>2019</v>
      </c>
      <c r="F122" t="s">
        <v>167</v>
      </c>
      <c r="G122" t="s">
        <v>32</v>
      </c>
      <c r="H122" t="s">
        <v>16</v>
      </c>
      <c r="I122" t="s">
        <v>721</v>
      </c>
      <c r="J122" t="s">
        <v>783</v>
      </c>
    </row>
    <row r="123" spans="1:11" x14ac:dyDescent="0.25">
      <c r="A123">
        <v>7</v>
      </c>
      <c r="B123" t="s">
        <v>13</v>
      </c>
      <c r="C123" t="s">
        <v>162</v>
      </c>
      <c r="D123" t="str">
        <f>LEFT(evaluation_results[[#This Row],[PDF_FILE]],LEN(evaluation_results[[#This Row],[PDF_FILE]])-5)</f>
        <v>Bank of Ireland_Bank_EN</v>
      </c>
      <c r="E123">
        <v>2018</v>
      </c>
      <c r="F123" t="s">
        <v>168</v>
      </c>
      <c r="G123" t="s">
        <v>32</v>
      </c>
      <c r="H123" t="s">
        <v>16</v>
      </c>
      <c r="I123" t="s">
        <v>721</v>
      </c>
      <c r="J123" t="s">
        <v>783</v>
      </c>
    </row>
    <row r="124" spans="1:11" x14ac:dyDescent="0.25">
      <c r="A124">
        <v>7</v>
      </c>
      <c r="B124" t="s">
        <v>13</v>
      </c>
      <c r="C124" t="s">
        <v>162</v>
      </c>
      <c r="D124" t="str">
        <f>LEFT(evaluation_results[[#This Row],[PDF_FILE]],LEN(evaluation_results[[#This Row],[PDF_FILE]])-5)</f>
        <v>Bank of Ireland_Bank_EN</v>
      </c>
      <c r="E124">
        <v>2017</v>
      </c>
      <c r="F124" t="s">
        <v>169</v>
      </c>
      <c r="G124" t="s">
        <v>32</v>
      </c>
      <c r="H124" t="s">
        <v>16</v>
      </c>
      <c r="I124" t="s">
        <v>721</v>
      </c>
      <c r="J124" t="s">
        <v>783</v>
      </c>
    </row>
    <row r="125" spans="1:11" x14ac:dyDescent="0.25">
      <c r="A125">
        <v>8</v>
      </c>
      <c r="B125" t="s">
        <v>21</v>
      </c>
      <c r="C125" t="s">
        <v>162</v>
      </c>
      <c r="D125" t="str">
        <f>LEFT(evaluation_results[[#This Row],[PDF_FILE]],LEN(evaluation_results[[#This Row],[PDF_FILE]])-5)</f>
        <v>Bank of Ireland_Bank_EN</v>
      </c>
      <c r="E125">
        <v>2021</v>
      </c>
      <c r="F125" t="s">
        <v>172</v>
      </c>
      <c r="G125" t="s">
        <v>173</v>
      </c>
      <c r="H125" t="s">
        <v>16</v>
      </c>
      <c r="I125" t="s">
        <v>720</v>
      </c>
      <c r="K125" t="s">
        <v>776</v>
      </c>
    </row>
    <row r="126" spans="1:11" x14ac:dyDescent="0.25">
      <c r="A126">
        <v>8</v>
      </c>
      <c r="B126" t="s">
        <v>21</v>
      </c>
      <c r="C126" t="s">
        <v>162</v>
      </c>
      <c r="D126" t="str">
        <f>LEFT(evaluation_results[[#This Row],[PDF_FILE]],LEN(evaluation_results[[#This Row],[PDF_FILE]])-5)</f>
        <v>Bank of Ireland_Bank_EN</v>
      </c>
      <c r="E126">
        <v>2020</v>
      </c>
      <c r="F126" t="s">
        <v>174</v>
      </c>
      <c r="G126" t="s">
        <v>175</v>
      </c>
      <c r="H126" t="s">
        <v>16</v>
      </c>
      <c r="I126" t="s">
        <v>720</v>
      </c>
      <c r="K126" t="s">
        <v>776</v>
      </c>
    </row>
    <row r="127" spans="1:11" x14ac:dyDescent="0.25">
      <c r="A127">
        <v>8</v>
      </c>
      <c r="B127" t="s">
        <v>21</v>
      </c>
      <c r="C127" t="s">
        <v>162</v>
      </c>
      <c r="D127" t="str">
        <f>LEFT(evaluation_results[[#This Row],[PDF_FILE]],LEN(evaluation_results[[#This Row],[PDF_FILE]])-5)</f>
        <v>Bank of Ireland_Bank_EN</v>
      </c>
      <c r="E127">
        <v>2019</v>
      </c>
      <c r="F127" t="s">
        <v>176</v>
      </c>
      <c r="G127" t="s">
        <v>32</v>
      </c>
      <c r="H127" t="s">
        <v>16</v>
      </c>
      <c r="I127" t="s">
        <v>721</v>
      </c>
      <c r="K127" t="s">
        <v>776</v>
      </c>
    </row>
    <row r="128" spans="1:11" hidden="1" x14ac:dyDescent="0.25">
      <c r="A128">
        <v>6</v>
      </c>
      <c r="B128" t="s">
        <v>7</v>
      </c>
      <c r="C128" t="s">
        <v>177</v>
      </c>
      <c r="D128" t="str">
        <f>LEFT(evaluation_results[[#This Row],[PDF_FILE]],LEN(evaluation_results[[#This Row],[PDF_FILE]])-5)</f>
        <v>Bank of Ireland_Bank_EN</v>
      </c>
      <c r="E128">
        <v>2022</v>
      </c>
      <c r="F128" t="s">
        <v>178</v>
      </c>
      <c r="G128" t="s">
        <v>178</v>
      </c>
      <c r="H128" t="s">
        <v>10</v>
      </c>
    </row>
    <row r="129" spans="1:10" x14ac:dyDescent="0.25">
      <c r="A129">
        <v>7</v>
      </c>
      <c r="B129" t="s">
        <v>13</v>
      </c>
      <c r="C129" t="s">
        <v>177</v>
      </c>
      <c r="D129" t="str">
        <f>LEFT(evaluation_results[[#This Row],[PDF_FILE]],LEN(evaluation_results[[#This Row],[PDF_FILE]])-5)</f>
        <v>Bank of Ireland_Bank_EN</v>
      </c>
      <c r="E129">
        <v>2022</v>
      </c>
      <c r="F129" t="s">
        <v>31</v>
      </c>
      <c r="G129" t="s">
        <v>179</v>
      </c>
      <c r="H129" t="s">
        <v>16</v>
      </c>
      <c r="I129" t="s">
        <v>720</v>
      </c>
      <c r="J129" t="s">
        <v>783</v>
      </c>
    </row>
    <row r="130" spans="1:10" x14ac:dyDescent="0.25">
      <c r="A130">
        <v>7</v>
      </c>
      <c r="B130" t="s">
        <v>13</v>
      </c>
      <c r="C130" t="s">
        <v>177</v>
      </c>
      <c r="D130" t="str">
        <f>LEFT(evaluation_results[[#This Row],[PDF_FILE]],LEN(evaluation_results[[#This Row],[PDF_FILE]])-5)</f>
        <v>Bank of Ireland_Bank_EN</v>
      </c>
      <c r="E130">
        <v>2021</v>
      </c>
      <c r="F130" t="s">
        <v>163</v>
      </c>
      <c r="G130" t="s">
        <v>173</v>
      </c>
      <c r="H130" t="s">
        <v>16</v>
      </c>
      <c r="I130" t="s">
        <v>720</v>
      </c>
      <c r="J130" t="s">
        <v>783</v>
      </c>
    </row>
    <row r="131" spans="1:10" x14ac:dyDescent="0.25">
      <c r="A131">
        <v>7</v>
      </c>
      <c r="B131" t="s">
        <v>13</v>
      </c>
      <c r="C131" t="s">
        <v>177</v>
      </c>
      <c r="D131" t="str">
        <f>LEFT(evaluation_results[[#This Row],[PDF_FILE]],LEN(evaluation_results[[#This Row],[PDF_FILE]])-5)</f>
        <v>Bank of Ireland_Bank_EN</v>
      </c>
      <c r="E131">
        <v>2020</v>
      </c>
      <c r="F131" t="s">
        <v>165</v>
      </c>
      <c r="G131" t="s">
        <v>175</v>
      </c>
      <c r="H131" t="s">
        <v>16</v>
      </c>
      <c r="I131" t="s">
        <v>720</v>
      </c>
      <c r="J131" t="s">
        <v>783</v>
      </c>
    </row>
    <row r="132" spans="1:10" x14ac:dyDescent="0.25">
      <c r="A132">
        <v>7</v>
      </c>
      <c r="B132" t="s">
        <v>13</v>
      </c>
      <c r="C132" t="s">
        <v>177</v>
      </c>
      <c r="D132" t="str">
        <f>LEFT(evaluation_results[[#This Row],[PDF_FILE]],LEN(evaluation_results[[#This Row],[PDF_FILE]])-5)</f>
        <v>Bank of Ireland_Bank_EN</v>
      </c>
      <c r="E132">
        <v>2019</v>
      </c>
      <c r="F132" t="s">
        <v>167</v>
      </c>
      <c r="G132" t="s">
        <v>180</v>
      </c>
      <c r="H132" t="s">
        <v>16</v>
      </c>
      <c r="I132" t="s">
        <v>720</v>
      </c>
      <c r="J132" t="s">
        <v>783</v>
      </c>
    </row>
    <row r="133" spans="1:10" hidden="1" x14ac:dyDescent="0.25">
      <c r="A133">
        <v>8</v>
      </c>
      <c r="B133" t="s">
        <v>21</v>
      </c>
      <c r="C133" t="s">
        <v>177</v>
      </c>
      <c r="D133" t="str">
        <f>LEFT(evaluation_results[[#This Row],[PDF_FILE]],LEN(evaluation_results[[#This Row],[PDF_FILE]])-5)</f>
        <v>Bank of Ireland_Bank_EN</v>
      </c>
      <c r="E133">
        <v>2019</v>
      </c>
      <c r="F133" t="s">
        <v>176</v>
      </c>
      <c r="G133" t="s">
        <v>176</v>
      </c>
      <c r="H133" t="s">
        <v>10</v>
      </c>
    </row>
    <row r="134" spans="1:10" x14ac:dyDescent="0.25">
      <c r="A134">
        <v>6</v>
      </c>
      <c r="B134" t="s">
        <v>7</v>
      </c>
      <c r="C134" t="s">
        <v>177</v>
      </c>
      <c r="D134" t="str">
        <f>LEFT(evaluation_results[[#This Row],[PDF_FILE]],LEN(evaluation_results[[#This Row],[PDF_FILE]])-5)</f>
        <v>Bank of Ireland_Bank_EN</v>
      </c>
      <c r="E134">
        <v>2021</v>
      </c>
      <c r="F134" t="s">
        <v>32</v>
      </c>
      <c r="G134" t="s">
        <v>164</v>
      </c>
      <c r="H134" t="s">
        <v>622</v>
      </c>
      <c r="I134" t="s">
        <v>722</v>
      </c>
      <c r="J134" t="s">
        <v>783</v>
      </c>
    </row>
    <row r="135" spans="1:10" x14ac:dyDescent="0.25">
      <c r="A135">
        <v>6</v>
      </c>
      <c r="B135" t="s">
        <v>7</v>
      </c>
      <c r="C135" t="s">
        <v>177</v>
      </c>
      <c r="D135" t="str">
        <f>LEFT(evaluation_results[[#This Row],[PDF_FILE]],LEN(evaluation_results[[#This Row],[PDF_FILE]])-5)</f>
        <v>Bank of Ireland_Bank_EN</v>
      </c>
      <c r="E135">
        <v>2020</v>
      </c>
      <c r="F135" t="s">
        <v>32</v>
      </c>
      <c r="G135" t="s">
        <v>166</v>
      </c>
      <c r="H135" t="s">
        <v>622</v>
      </c>
      <c r="I135" t="s">
        <v>722</v>
      </c>
      <c r="J135" t="s">
        <v>783</v>
      </c>
    </row>
    <row r="136" spans="1:10" x14ac:dyDescent="0.25">
      <c r="A136">
        <v>6</v>
      </c>
      <c r="B136" t="s">
        <v>7</v>
      </c>
      <c r="C136" t="s">
        <v>177</v>
      </c>
      <c r="D136" t="str">
        <f>LEFT(evaluation_results[[#This Row],[PDF_FILE]],LEN(evaluation_results[[#This Row],[PDF_FILE]])-5)</f>
        <v>Bank of Ireland_Bank_EN</v>
      </c>
      <c r="E136">
        <v>2019</v>
      </c>
      <c r="F136" t="s">
        <v>32</v>
      </c>
      <c r="G136" t="s">
        <v>627</v>
      </c>
      <c r="H136" t="s">
        <v>622</v>
      </c>
      <c r="I136" t="s">
        <v>722</v>
      </c>
      <c r="J136" t="s">
        <v>783</v>
      </c>
    </row>
    <row r="137" spans="1:10" x14ac:dyDescent="0.25">
      <c r="A137">
        <v>8</v>
      </c>
      <c r="B137" t="s">
        <v>21</v>
      </c>
      <c r="C137" t="s">
        <v>177</v>
      </c>
      <c r="D137" t="str">
        <f>LEFT(evaluation_results[[#This Row],[PDF_FILE]],LEN(evaluation_results[[#This Row],[PDF_FILE]])-5)</f>
        <v>Bank of Ireland_Bank_EN</v>
      </c>
      <c r="E137">
        <v>2022</v>
      </c>
      <c r="F137" t="s">
        <v>32</v>
      </c>
      <c r="G137" t="s">
        <v>628</v>
      </c>
      <c r="H137" t="s">
        <v>622</v>
      </c>
      <c r="I137" t="s">
        <v>722</v>
      </c>
      <c r="J137" t="s">
        <v>783</v>
      </c>
    </row>
    <row r="138" spans="1:10" x14ac:dyDescent="0.25">
      <c r="A138">
        <v>8</v>
      </c>
      <c r="B138" t="s">
        <v>21</v>
      </c>
      <c r="C138" t="s">
        <v>177</v>
      </c>
      <c r="D138" t="str">
        <f>LEFT(evaluation_results[[#This Row],[PDF_FILE]],LEN(evaluation_results[[#This Row],[PDF_FILE]])-5)</f>
        <v>Bank of Ireland_Bank_EN</v>
      </c>
      <c r="E138">
        <v>2021</v>
      </c>
      <c r="F138" t="s">
        <v>32</v>
      </c>
      <c r="G138" t="s">
        <v>172</v>
      </c>
      <c r="H138" t="s">
        <v>622</v>
      </c>
      <c r="I138" t="s">
        <v>722</v>
      </c>
      <c r="J138" t="s">
        <v>783</v>
      </c>
    </row>
    <row r="139" spans="1:10" x14ac:dyDescent="0.25">
      <c r="A139">
        <v>8</v>
      </c>
      <c r="B139" t="s">
        <v>21</v>
      </c>
      <c r="C139" t="s">
        <v>177</v>
      </c>
      <c r="D139" t="str">
        <f>LEFT(evaluation_results[[#This Row],[PDF_FILE]],LEN(evaluation_results[[#This Row],[PDF_FILE]])-5)</f>
        <v>Bank of Ireland_Bank_EN</v>
      </c>
      <c r="E139">
        <v>2020</v>
      </c>
      <c r="F139" t="s">
        <v>32</v>
      </c>
      <c r="G139" t="s">
        <v>174</v>
      </c>
      <c r="H139" t="s">
        <v>622</v>
      </c>
      <c r="I139" t="s">
        <v>722</v>
      </c>
      <c r="J139" t="s">
        <v>783</v>
      </c>
    </row>
    <row r="140" spans="1:10" x14ac:dyDescent="0.25">
      <c r="A140">
        <v>7</v>
      </c>
      <c r="B140" t="s">
        <v>13</v>
      </c>
      <c r="C140" t="s">
        <v>181</v>
      </c>
      <c r="D140" t="str">
        <f>LEFT(evaluation_results[[#This Row],[PDF_FILE]],LEN(evaluation_results[[#This Row],[PDF_FILE]])-5)</f>
        <v>Barclays_Bank_EN</v>
      </c>
      <c r="E140">
        <v>2018</v>
      </c>
      <c r="F140" t="s">
        <v>182</v>
      </c>
      <c r="G140" t="s">
        <v>32</v>
      </c>
      <c r="H140" t="s">
        <v>16</v>
      </c>
      <c r="I140" t="s">
        <v>721</v>
      </c>
      <c r="J140" t="s">
        <v>784</v>
      </c>
    </row>
    <row r="141" spans="1:10" x14ac:dyDescent="0.25">
      <c r="A141">
        <v>6</v>
      </c>
      <c r="B141" t="s">
        <v>7</v>
      </c>
      <c r="C141" t="s">
        <v>183</v>
      </c>
      <c r="D141" t="str">
        <f>LEFT(evaluation_results[[#This Row],[PDF_FILE]],LEN(evaluation_results[[#This Row],[PDF_FILE]])-5)</f>
        <v>Barclays_Bank_EN</v>
      </c>
      <c r="E141">
        <v>2018</v>
      </c>
      <c r="F141" t="s">
        <v>184</v>
      </c>
      <c r="G141" t="s">
        <v>32</v>
      </c>
      <c r="H141" t="s">
        <v>16</v>
      </c>
      <c r="I141" t="s">
        <v>721</v>
      </c>
      <c r="J141" t="s">
        <v>784</v>
      </c>
    </row>
    <row r="142" spans="1:10" x14ac:dyDescent="0.25">
      <c r="A142">
        <v>7</v>
      </c>
      <c r="B142" t="s">
        <v>13</v>
      </c>
      <c r="C142" t="s">
        <v>183</v>
      </c>
      <c r="D142" t="str">
        <f>LEFT(evaluation_results[[#This Row],[PDF_FILE]],LEN(evaluation_results[[#This Row],[PDF_FILE]])-5)</f>
        <v>Barclays_Bank_EN</v>
      </c>
      <c r="E142">
        <v>2019</v>
      </c>
      <c r="F142" t="s">
        <v>185</v>
      </c>
      <c r="G142" t="s">
        <v>32</v>
      </c>
      <c r="H142" t="s">
        <v>16</v>
      </c>
      <c r="I142" t="s">
        <v>721</v>
      </c>
      <c r="J142" t="s">
        <v>784</v>
      </c>
    </row>
    <row r="143" spans="1:10" x14ac:dyDescent="0.25">
      <c r="A143">
        <v>7</v>
      </c>
      <c r="B143" t="s">
        <v>13</v>
      </c>
      <c r="C143" t="s">
        <v>183</v>
      </c>
      <c r="D143" t="str">
        <f>LEFT(evaluation_results[[#This Row],[PDF_FILE]],LEN(evaluation_results[[#This Row],[PDF_FILE]])-5)</f>
        <v>Barclays_Bank_EN</v>
      </c>
      <c r="E143">
        <v>2018</v>
      </c>
      <c r="F143" t="s">
        <v>186</v>
      </c>
      <c r="G143" t="s">
        <v>32</v>
      </c>
      <c r="H143" t="s">
        <v>16</v>
      </c>
      <c r="I143" t="s">
        <v>721</v>
      </c>
      <c r="J143" t="s">
        <v>784</v>
      </c>
    </row>
    <row r="144" spans="1:10" x14ac:dyDescent="0.25">
      <c r="A144">
        <v>8</v>
      </c>
      <c r="B144" t="s">
        <v>21</v>
      </c>
      <c r="C144" t="s">
        <v>183</v>
      </c>
      <c r="D144" t="str">
        <f>LEFT(evaluation_results[[#This Row],[PDF_FILE]],LEN(evaluation_results[[#This Row],[PDF_FILE]])-5)</f>
        <v>Barclays_Bank_EN</v>
      </c>
      <c r="E144">
        <v>2018</v>
      </c>
      <c r="F144" t="s">
        <v>187</v>
      </c>
      <c r="G144" t="s">
        <v>32</v>
      </c>
      <c r="H144" t="s">
        <v>16</v>
      </c>
      <c r="I144" t="s">
        <v>721</v>
      </c>
      <c r="J144" t="s">
        <v>784</v>
      </c>
    </row>
    <row r="145" spans="1:11" x14ac:dyDescent="0.25">
      <c r="A145">
        <v>7</v>
      </c>
      <c r="B145" t="s">
        <v>13</v>
      </c>
      <c r="C145" t="s">
        <v>188</v>
      </c>
      <c r="D145" t="str">
        <f>LEFT(evaluation_results[[#This Row],[PDF_FILE]],LEN(evaluation_results[[#This Row],[PDF_FILE]])-5)</f>
        <v>Barclays_Bank_EN</v>
      </c>
      <c r="E145">
        <v>2020</v>
      </c>
      <c r="F145" t="s">
        <v>111</v>
      </c>
      <c r="G145" t="s">
        <v>32</v>
      </c>
      <c r="H145" t="s">
        <v>16</v>
      </c>
      <c r="I145" t="s">
        <v>721</v>
      </c>
      <c r="J145" t="s">
        <v>784</v>
      </c>
    </row>
    <row r="146" spans="1:11" x14ac:dyDescent="0.25">
      <c r="A146">
        <v>7</v>
      </c>
      <c r="B146" t="s">
        <v>13</v>
      </c>
      <c r="C146" t="s">
        <v>188</v>
      </c>
      <c r="D146" t="str">
        <f>LEFT(evaluation_results[[#This Row],[PDF_FILE]],LEN(evaluation_results[[#This Row],[PDF_FILE]])-5)</f>
        <v>Barclays_Bank_EN</v>
      </c>
      <c r="E146">
        <v>2035</v>
      </c>
      <c r="F146" t="s">
        <v>189</v>
      </c>
      <c r="G146" t="s">
        <v>32</v>
      </c>
      <c r="H146" t="s">
        <v>16</v>
      </c>
      <c r="I146" t="s">
        <v>721</v>
      </c>
      <c r="J146" t="s">
        <v>784</v>
      </c>
    </row>
    <row r="147" spans="1:11" x14ac:dyDescent="0.25">
      <c r="A147">
        <v>6</v>
      </c>
      <c r="B147" t="s">
        <v>7</v>
      </c>
      <c r="C147" t="s">
        <v>190</v>
      </c>
      <c r="D147" t="str">
        <f>LEFT(evaluation_results[[#This Row],[PDF_FILE]],LEN(evaluation_results[[#This Row],[PDF_FILE]])-5)</f>
        <v>Barclays_Bank_EN</v>
      </c>
      <c r="E147">
        <v>2021</v>
      </c>
      <c r="F147" t="s">
        <v>191</v>
      </c>
      <c r="G147" t="s">
        <v>32</v>
      </c>
      <c r="H147" t="s">
        <v>16</v>
      </c>
      <c r="I147" t="s">
        <v>721</v>
      </c>
      <c r="J147" t="s">
        <v>784</v>
      </c>
    </row>
    <row r="148" spans="1:11" x14ac:dyDescent="0.25">
      <c r="A148">
        <v>7</v>
      </c>
      <c r="B148" t="s">
        <v>13</v>
      </c>
      <c r="C148" t="s">
        <v>190</v>
      </c>
      <c r="D148" t="str">
        <f>LEFT(evaluation_results[[#This Row],[PDF_FILE]],LEN(evaluation_results[[#This Row],[PDF_FILE]])-5)</f>
        <v>Barclays_Bank_EN</v>
      </c>
      <c r="E148">
        <v>2021</v>
      </c>
      <c r="F148" t="s">
        <v>192</v>
      </c>
      <c r="G148" t="s">
        <v>32</v>
      </c>
      <c r="H148" t="s">
        <v>16</v>
      </c>
      <c r="I148" t="s">
        <v>721</v>
      </c>
      <c r="J148" t="s">
        <v>784</v>
      </c>
    </row>
    <row r="149" spans="1:11" x14ac:dyDescent="0.25">
      <c r="A149">
        <v>7</v>
      </c>
      <c r="B149" t="s">
        <v>13</v>
      </c>
      <c r="C149" t="s">
        <v>190</v>
      </c>
      <c r="D149" t="str">
        <f>LEFT(evaluation_results[[#This Row],[PDF_FILE]],LEN(evaluation_results[[#This Row],[PDF_FILE]])-5)</f>
        <v>Barclays_Bank_EN</v>
      </c>
      <c r="E149">
        <v>2020</v>
      </c>
      <c r="F149" t="s">
        <v>193</v>
      </c>
      <c r="G149" t="s">
        <v>32</v>
      </c>
      <c r="H149" t="s">
        <v>16</v>
      </c>
      <c r="I149" t="s">
        <v>721</v>
      </c>
      <c r="J149" t="s">
        <v>784</v>
      </c>
    </row>
    <row r="150" spans="1:11" hidden="1" x14ac:dyDescent="0.25">
      <c r="A150">
        <v>6</v>
      </c>
      <c r="B150" t="s">
        <v>7</v>
      </c>
      <c r="C150" t="s">
        <v>194</v>
      </c>
      <c r="D150" t="str">
        <f>LEFT(evaluation_results[[#This Row],[PDF_FILE]],LEN(evaluation_results[[#This Row],[PDF_FILE]])-5)</f>
        <v>Commerzbank_Bank_EN</v>
      </c>
      <c r="E150">
        <v>2019</v>
      </c>
      <c r="F150" t="s">
        <v>195</v>
      </c>
      <c r="G150" t="s">
        <v>195</v>
      </c>
      <c r="H150" t="s">
        <v>10</v>
      </c>
    </row>
    <row r="151" spans="1:11" hidden="1" x14ac:dyDescent="0.25">
      <c r="A151">
        <v>6</v>
      </c>
      <c r="B151" t="s">
        <v>7</v>
      </c>
      <c r="C151" t="s">
        <v>194</v>
      </c>
      <c r="D151" t="str">
        <f>LEFT(evaluation_results[[#This Row],[PDF_FILE]],LEN(evaluation_results[[#This Row],[PDF_FILE]])-5)</f>
        <v>Commerzbank_Bank_EN</v>
      </c>
      <c r="E151">
        <v>2020</v>
      </c>
      <c r="F151" t="s">
        <v>196</v>
      </c>
      <c r="G151" t="s">
        <v>196</v>
      </c>
      <c r="H151" t="s">
        <v>10</v>
      </c>
    </row>
    <row r="152" spans="1:11" hidden="1" x14ac:dyDescent="0.25">
      <c r="A152">
        <v>7</v>
      </c>
      <c r="B152" t="s">
        <v>13</v>
      </c>
      <c r="C152" t="s">
        <v>194</v>
      </c>
      <c r="D152" t="str">
        <f>LEFT(evaluation_results[[#This Row],[PDF_FILE]],LEN(evaluation_results[[#This Row],[PDF_FILE]])-5)</f>
        <v>Commerzbank_Bank_EN</v>
      </c>
      <c r="E152">
        <v>2019</v>
      </c>
      <c r="F152" t="s">
        <v>197</v>
      </c>
      <c r="G152" t="s">
        <v>197</v>
      </c>
      <c r="H152" t="s">
        <v>10</v>
      </c>
    </row>
    <row r="153" spans="1:11" hidden="1" x14ac:dyDescent="0.25">
      <c r="A153">
        <v>7</v>
      </c>
      <c r="B153" t="s">
        <v>13</v>
      </c>
      <c r="C153" t="s">
        <v>194</v>
      </c>
      <c r="D153" t="str">
        <f>LEFT(evaluation_results[[#This Row],[PDF_FILE]],LEN(evaluation_results[[#This Row],[PDF_FILE]])-5)</f>
        <v>Commerzbank_Bank_EN</v>
      </c>
      <c r="E153">
        <v>2020</v>
      </c>
      <c r="F153" t="s">
        <v>198</v>
      </c>
      <c r="G153" t="s">
        <v>198</v>
      </c>
      <c r="H153" t="s">
        <v>10</v>
      </c>
      <c r="J153" t="s">
        <v>785</v>
      </c>
    </row>
    <row r="154" spans="1:11" x14ac:dyDescent="0.25">
      <c r="A154">
        <v>8</v>
      </c>
      <c r="B154" t="s">
        <v>21</v>
      </c>
      <c r="C154" t="s">
        <v>194</v>
      </c>
      <c r="D154" t="str">
        <f>LEFT(evaluation_results[[#This Row],[PDF_FILE]],LEN(evaluation_results[[#This Row],[PDF_FILE]])-5)</f>
        <v>Commerzbank_Bank_EN</v>
      </c>
      <c r="E154">
        <v>2020</v>
      </c>
      <c r="F154" t="s">
        <v>32</v>
      </c>
      <c r="G154" t="s">
        <v>629</v>
      </c>
      <c r="H154" t="s">
        <v>622</v>
      </c>
      <c r="I154" t="s">
        <v>722</v>
      </c>
      <c r="J154" t="s">
        <v>786</v>
      </c>
    </row>
    <row r="155" spans="1:11" x14ac:dyDescent="0.25">
      <c r="A155">
        <v>8</v>
      </c>
      <c r="B155" t="s">
        <v>21</v>
      </c>
      <c r="C155" t="s">
        <v>194</v>
      </c>
      <c r="D155" t="str">
        <f>LEFT(evaluation_results[[#This Row],[PDF_FILE]],LEN(evaluation_results[[#This Row],[PDF_FILE]])-5)</f>
        <v>Commerzbank_Bank_EN</v>
      </c>
      <c r="E155">
        <v>2019</v>
      </c>
      <c r="F155" t="s">
        <v>32</v>
      </c>
      <c r="G155" t="s">
        <v>630</v>
      </c>
      <c r="H155" t="s">
        <v>622</v>
      </c>
      <c r="I155" t="s">
        <v>722</v>
      </c>
      <c r="J155" t="s">
        <v>786</v>
      </c>
    </row>
    <row r="156" spans="1:11" hidden="1" x14ac:dyDescent="0.25">
      <c r="A156">
        <v>6</v>
      </c>
      <c r="B156" t="s">
        <v>7</v>
      </c>
      <c r="C156" t="s">
        <v>199</v>
      </c>
      <c r="D156" t="str">
        <f>LEFT(evaluation_results[[#This Row],[PDF_FILE]],LEN(evaluation_results[[#This Row],[PDF_FILE]])-5)</f>
        <v>Commerzbank_Bank_EN</v>
      </c>
      <c r="E156">
        <v>2022</v>
      </c>
      <c r="F156" t="s">
        <v>200</v>
      </c>
      <c r="G156" t="s">
        <v>200</v>
      </c>
      <c r="H156" t="s">
        <v>10</v>
      </c>
    </row>
    <row r="157" spans="1:11" x14ac:dyDescent="0.25">
      <c r="A157">
        <v>7</v>
      </c>
      <c r="B157" t="s">
        <v>13</v>
      </c>
      <c r="C157" t="s">
        <v>199</v>
      </c>
      <c r="D157" t="str">
        <f>LEFT(evaluation_results[[#This Row],[PDF_FILE]],LEN(evaluation_results[[#This Row],[PDF_FILE]])-5)</f>
        <v>Commerzbank_Bank_EN</v>
      </c>
      <c r="E157">
        <v>2022</v>
      </c>
      <c r="F157" t="s">
        <v>201</v>
      </c>
      <c r="G157" t="s">
        <v>202</v>
      </c>
      <c r="H157" t="s">
        <v>16</v>
      </c>
      <c r="I157" t="s">
        <v>720</v>
      </c>
      <c r="J157" t="s">
        <v>762</v>
      </c>
    </row>
    <row r="158" spans="1:11" hidden="1" x14ac:dyDescent="0.25">
      <c r="A158">
        <v>8</v>
      </c>
      <c r="B158" t="s">
        <v>21</v>
      </c>
      <c r="C158" t="s">
        <v>199</v>
      </c>
      <c r="D158" t="str">
        <f>LEFT(evaluation_results[[#This Row],[PDF_FILE]],LEN(evaluation_results[[#This Row],[PDF_FILE]])-5)</f>
        <v>Commerzbank_Bank_EN</v>
      </c>
      <c r="E158">
        <v>2022</v>
      </c>
      <c r="F158" t="s">
        <v>203</v>
      </c>
      <c r="G158" t="s">
        <v>203</v>
      </c>
      <c r="H158" t="s">
        <v>10</v>
      </c>
    </row>
    <row r="159" spans="1:11" x14ac:dyDescent="0.25">
      <c r="A159">
        <v>6</v>
      </c>
      <c r="B159" t="s">
        <v>7</v>
      </c>
      <c r="C159" t="s">
        <v>204</v>
      </c>
      <c r="D159" t="str">
        <f>LEFT(evaluation_results[[#This Row],[PDF_FILE]],LEN(evaluation_results[[#This Row],[PDF_FILE]])-5)</f>
        <v>Commmerz real_Asset Manager_EN</v>
      </c>
      <c r="E159">
        <v>2019</v>
      </c>
      <c r="F159" t="s">
        <v>195</v>
      </c>
      <c r="G159" t="s">
        <v>32</v>
      </c>
      <c r="H159" t="s">
        <v>16</v>
      </c>
      <c r="I159" t="s">
        <v>721</v>
      </c>
      <c r="K159" t="s">
        <v>787</v>
      </c>
    </row>
    <row r="160" spans="1:11" x14ac:dyDescent="0.25">
      <c r="A160">
        <v>6</v>
      </c>
      <c r="B160" t="s">
        <v>7</v>
      </c>
      <c r="C160" t="s">
        <v>204</v>
      </c>
      <c r="D160" t="str">
        <f>LEFT(evaluation_results[[#This Row],[PDF_FILE]],LEN(evaluation_results[[#This Row],[PDF_FILE]])-5)</f>
        <v>Commmerz real_Asset Manager_EN</v>
      </c>
      <c r="E160">
        <v>2020</v>
      </c>
      <c r="F160" t="s">
        <v>196</v>
      </c>
      <c r="G160" t="s">
        <v>32</v>
      </c>
      <c r="H160" t="s">
        <v>16</v>
      </c>
      <c r="I160" t="s">
        <v>721</v>
      </c>
      <c r="K160" t="s">
        <v>787</v>
      </c>
    </row>
    <row r="161" spans="1:11" x14ac:dyDescent="0.25">
      <c r="A161">
        <v>7</v>
      </c>
      <c r="B161" t="s">
        <v>13</v>
      </c>
      <c r="C161" t="s">
        <v>204</v>
      </c>
      <c r="D161" t="str">
        <f>LEFT(evaluation_results[[#This Row],[PDF_FILE]],LEN(evaluation_results[[#This Row],[PDF_FILE]])-5)</f>
        <v>Commmerz real_Asset Manager_EN</v>
      </c>
      <c r="E161">
        <v>2019</v>
      </c>
      <c r="F161" t="s">
        <v>197</v>
      </c>
      <c r="G161" t="s">
        <v>32</v>
      </c>
      <c r="H161" t="s">
        <v>16</v>
      </c>
      <c r="I161" t="s">
        <v>721</v>
      </c>
      <c r="K161" t="s">
        <v>787</v>
      </c>
    </row>
    <row r="162" spans="1:11" x14ac:dyDescent="0.25">
      <c r="A162">
        <v>7</v>
      </c>
      <c r="B162" t="s">
        <v>13</v>
      </c>
      <c r="C162" t="s">
        <v>204</v>
      </c>
      <c r="D162" t="str">
        <f>LEFT(evaluation_results[[#This Row],[PDF_FILE]],LEN(evaluation_results[[#This Row],[PDF_FILE]])-5)</f>
        <v>Commmerz real_Asset Manager_EN</v>
      </c>
      <c r="E162">
        <v>2020</v>
      </c>
      <c r="F162" t="s">
        <v>198</v>
      </c>
      <c r="G162" t="s">
        <v>32</v>
      </c>
      <c r="H162" t="s">
        <v>16</v>
      </c>
      <c r="I162" t="s">
        <v>721</v>
      </c>
      <c r="K162" t="s">
        <v>787</v>
      </c>
    </row>
    <row r="163" spans="1:11" x14ac:dyDescent="0.25">
      <c r="A163">
        <v>6</v>
      </c>
      <c r="B163" t="s">
        <v>7</v>
      </c>
      <c r="C163" t="s">
        <v>205</v>
      </c>
      <c r="D163" t="str">
        <f>LEFT(evaluation_results[[#This Row],[PDF_FILE]],LEN(evaluation_results[[#This Row],[PDF_FILE]])-5)</f>
        <v>Commmerz real_Asset Manager_EN</v>
      </c>
      <c r="E163">
        <v>2022</v>
      </c>
      <c r="F163" t="s">
        <v>200</v>
      </c>
      <c r="G163" t="s">
        <v>32</v>
      </c>
      <c r="H163" t="s">
        <v>16</v>
      </c>
      <c r="I163" t="s">
        <v>721</v>
      </c>
      <c r="K163" t="s">
        <v>787</v>
      </c>
    </row>
    <row r="164" spans="1:11" x14ac:dyDescent="0.25">
      <c r="A164">
        <v>7</v>
      </c>
      <c r="B164" t="s">
        <v>13</v>
      </c>
      <c r="C164" t="s">
        <v>205</v>
      </c>
      <c r="D164" t="str">
        <f>LEFT(evaluation_results[[#This Row],[PDF_FILE]],LEN(evaluation_results[[#This Row],[PDF_FILE]])-5)</f>
        <v>Commmerz real_Asset Manager_EN</v>
      </c>
      <c r="E164">
        <v>2022</v>
      </c>
      <c r="F164" t="s">
        <v>201</v>
      </c>
      <c r="G164" t="s">
        <v>32</v>
      </c>
      <c r="H164" t="s">
        <v>16</v>
      </c>
      <c r="I164" t="s">
        <v>721</v>
      </c>
      <c r="K164" t="s">
        <v>787</v>
      </c>
    </row>
    <row r="165" spans="1:11" x14ac:dyDescent="0.25">
      <c r="A165">
        <v>8</v>
      </c>
      <c r="B165" t="s">
        <v>21</v>
      </c>
      <c r="C165" t="s">
        <v>205</v>
      </c>
      <c r="D165" t="str">
        <f>LEFT(evaluation_results[[#This Row],[PDF_FILE]],LEN(evaluation_results[[#This Row],[PDF_FILE]])-5)</f>
        <v>Commmerz real_Asset Manager_EN</v>
      </c>
      <c r="E165">
        <v>2022</v>
      </c>
      <c r="F165" t="s">
        <v>203</v>
      </c>
      <c r="G165" t="s">
        <v>32</v>
      </c>
      <c r="H165" t="s">
        <v>16</v>
      </c>
      <c r="I165" t="s">
        <v>721</v>
      </c>
      <c r="K165" t="s">
        <v>787</v>
      </c>
    </row>
    <row r="166" spans="1:11" x14ac:dyDescent="0.25">
      <c r="A166">
        <v>6</v>
      </c>
      <c r="B166" t="s">
        <v>7</v>
      </c>
      <c r="C166" t="s">
        <v>206</v>
      </c>
      <c r="D166" t="str">
        <f>LEFT(evaluation_results[[#This Row],[PDF_FILE]],LEN(evaluation_results[[#This Row],[PDF_FILE]])-5)</f>
        <v>Danske Bank_Bank_EN</v>
      </c>
      <c r="E166">
        <v>2022</v>
      </c>
      <c r="F166" t="s">
        <v>207</v>
      </c>
      <c r="G166" t="s">
        <v>32</v>
      </c>
      <c r="H166" t="s">
        <v>16</v>
      </c>
      <c r="I166" t="s">
        <v>721</v>
      </c>
      <c r="J166" t="s">
        <v>788</v>
      </c>
      <c r="K166" t="s">
        <v>763</v>
      </c>
    </row>
    <row r="167" spans="1:11" x14ac:dyDescent="0.25">
      <c r="A167">
        <v>7</v>
      </c>
      <c r="B167" t="s">
        <v>13</v>
      </c>
      <c r="C167" t="s">
        <v>206</v>
      </c>
      <c r="D167" t="str">
        <f>LEFT(evaluation_results[[#This Row],[PDF_FILE]],LEN(evaluation_results[[#This Row],[PDF_FILE]])-5)</f>
        <v>Danske Bank_Bank_EN</v>
      </c>
      <c r="E167">
        <v>2022</v>
      </c>
      <c r="F167" t="s">
        <v>208</v>
      </c>
      <c r="G167" t="s">
        <v>32</v>
      </c>
      <c r="H167" t="s">
        <v>16</v>
      </c>
      <c r="I167" t="s">
        <v>721</v>
      </c>
      <c r="J167" t="s">
        <v>788</v>
      </c>
      <c r="K167" t="s">
        <v>763</v>
      </c>
    </row>
    <row r="168" spans="1:11" x14ac:dyDescent="0.25">
      <c r="A168">
        <v>8</v>
      </c>
      <c r="B168" t="s">
        <v>21</v>
      </c>
      <c r="C168" t="s">
        <v>206</v>
      </c>
      <c r="D168" t="str">
        <f>LEFT(evaluation_results[[#This Row],[PDF_FILE]],LEN(evaluation_results[[#This Row],[PDF_FILE]])-5)</f>
        <v>Danske Bank_Bank_EN</v>
      </c>
      <c r="E168">
        <v>2022</v>
      </c>
      <c r="F168" t="s">
        <v>209</v>
      </c>
      <c r="G168" t="s">
        <v>32</v>
      </c>
      <c r="H168" t="s">
        <v>16</v>
      </c>
      <c r="I168" t="s">
        <v>721</v>
      </c>
      <c r="J168" t="s">
        <v>788</v>
      </c>
      <c r="K168" t="s">
        <v>763</v>
      </c>
    </row>
    <row r="169" spans="1:11" x14ac:dyDescent="0.25">
      <c r="A169">
        <v>6</v>
      </c>
      <c r="B169" t="s">
        <v>7</v>
      </c>
      <c r="C169" t="s">
        <v>206</v>
      </c>
      <c r="D169" t="str">
        <f>LEFT(evaluation_results[[#This Row],[PDF_FILE]],LEN(evaluation_results[[#This Row],[PDF_FILE]])-5)</f>
        <v>Danske Bank_Bank_EN</v>
      </c>
      <c r="E169">
        <v>2021</v>
      </c>
      <c r="F169" t="s">
        <v>32</v>
      </c>
      <c r="G169" t="s">
        <v>631</v>
      </c>
      <c r="H169" t="s">
        <v>622</v>
      </c>
      <c r="I169" t="s">
        <v>722</v>
      </c>
      <c r="J169" t="s">
        <v>788</v>
      </c>
      <c r="K169" t="s">
        <v>763</v>
      </c>
    </row>
    <row r="170" spans="1:11" x14ac:dyDescent="0.25">
      <c r="A170">
        <v>6</v>
      </c>
      <c r="B170" t="s">
        <v>7</v>
      </c>
      <c r="C170" t="s">
        <v>206</v>
      </c>
      <c r="D170" t="str">
        <f>LEFT(evaluation_results[[#This Row],[PDF_FILE]],LEN(evaluation_results[[#This Row],[PDF_FILE]])-5)</f>
        <v>Danske Bank_Bank_EN</v>
      </c>
      <c r="E170">
        <v>2020</v>
      </c>
      <c r="F170" t="s">
        <v>32</v>
      </c>
      <c r="G170" t="s">
        <v>632</v>
      </c>
      <c r="H170" t="s">
        <v>622</v>
      </c>
      <c r="I170" t="s">
        <v>722</v>
      </c>
      <c r="J170" t="s">
        <v>788</v>
      </c>
      <c r="K170" t="s">
        <v>763</v>
      </c>
    </row>
    <row r="171" spans="1:11" x14ac:dyDescent="0.25">
      <c r="A171">
        <v>6</v>
      </c>
      <c r="B171" t="s">
        <v>7</v>
      </c>
      <c r="C171" t="s">
        <v>206</v>
      </c>
      <c r="D171" t="str">
        <f>LEFT(evaluation_results[[#This Row],[PDF_FILE]],LEN(evaluation_results[[#This Row],[PDF_FILE]])-5)</f>
        <v>Danske Bank_Bank_EN</v>
      </c>
      <c r="E171">
        <v>2019</v>
      </c>
      <c r="F171" t="s">
        <v>32</v>
      </c>
      <c r="G171" t="s">
        <v>448</v>
      </c>
      <c r="H171" t="s">
        <v>622</v>
      </c>
      <c r="I171" t="s">
        <v>722</v>
      </c>
      <c r="J171" t="s">
        <v>788</v>
      </c>
      <c r="K171" t="s">
        <v>763</v>
      </c>
    </row>
    <row r="172" spans="1:11" x14ac:dyDescent="0.25">
      <c r="A172">
        <v>7</v>
      </c>
      <c r="B172" t="s">
        <v>13</v>
      </c>
      <c r="C172" t="s">
        <v>206</v>
      </c>
      <c r="D172" t="str">
        <f>LEFT(evaluation_results[[#This Row],[PDF_FILE]],LEN(evaluation_results[[#This Row],[PDF_FILE]])-5)</f>
        <v>Danske Bank_Bank_EN</v>
      </c>
      <c r="E172">
        <v>2021</v>
      </c>
      <c r="F172" t="s">
        <v>32</v>
      </c>
      <c r="G172" t="s">
        <v>633</v>
      </c>
      <c r="H172" t="s">
        <v>622</v>
      </c>
      <c r="I172" t="s">
        <v>722</v>
      </c>
      <c r="J172" t="s">
        <v>788</v>
      </c>
      <c r="K172" t="s">
        <v>763</v>
      </c>
    </row>
    <row r="173" spans="1:11" x14ac:dyDescent="0.25">
      <c r="A173">
        <v>7</v>
      </c>
      <c r="B173" t="s">
        <v>13</v>
      </c>
      <c r="C173" t="s">
        <v>206</v>
      </c>
      <c r="D173" t="str">
        <f>LEFT(evaluation_results[[#This Row],[PDF_FILE]],LEN(evaluation_results[[#This Row],[PDF_FILE]])-5)</f>
        <v>Danske Bank_Bank_EN</v>
      </c>
      <c r="E173">
        <v>2020</v>
      </c>
      <c r="F173" t="s">
        <v>32</v>
      </c>
      <c r="G173" t="s">
        <v>634</v>
      </c>
      <c r="H173" t="s">
        <v>622</v>
      </c>
      <c r="I173" t="s">
        <v>722</v>
      </c>
      <c r="J173" t="s">
        <v>788</v>
      </c>
      <c r="K173" t="s">
        <v>763</v>
      </c>
    </row>
    <row r="174" spans="1:11" x14ac:dyDescent="0.25">
      <c r="A174">
        <v>7</v>
      </c>
      <c r="B174" t="s">
        <v>13</v>
      </c>
      <c r="C174" t="s">
        <v>206</v>
      </c>
      <c r="D174" t="str">
        <f>LEFT(evaluation_results[[#This Row],[PDF_FILE]],LEN(evaluation_results[[#This Row],[PDF_FILE]])-5)</f>
        <v>Danske Bank_Bank_EN</v>
      </c>
      <c r="E174">
        <v>2019</v>
      </c>
      <c r="F174" t="s">
        <v>32</v>
      </c>
      <c r="G174" t="s">
        <v>635</v>
      </c>
      <c r="H174" t="s">
        <v>622</v>
      </c>
      <c r="I174" t="s">
        <v>722</v>
      </c>
      <c r="J174" t="s">
        <v>788</v>
      </c>
      <c r="K174" t="s">
        <v>763</v>
      </c>
    </row>
    <row r="175" spans="1:11" x14ac:dyDescent="0.25">
      <c r="A175">
        <v>8</v>
      </c>
      <c r="B175" t="s">
        <v>21</v>
      </c>
      <c r="C175" t="s">
        <v>206</v>
      </c>
      <c r="D175" t="str">
        <f>LEFT(evaluation_results[[#This Row],[PDF_FILE]],LEN(evaluation_results[[#This Row],[PDF_FILE]])-5)</f>
        <v>Danske Bank_Bank_EN</v>
      </c>
      <c r="E175">
        <v>2021</v>
      </c>
      <c r="F175" t="s">
        <v>32</v>
      </c>
      <c r="G175" t="s">
        <v>636</v>
      </c>
      <c r="H175" t="s">
        <v>622</v>
      </c>
      <c r="I175" t="s">
        <v>722</v>
      </c>
      <c r="J175" t="s">
        <v>788</v>
      </c>
      <c r="K175" t="s">
        <v>763</v>
      </c>
    </row>
    <row r="176" spans="1:11" x14ac:dyDescent="0.25">
      <c r="A176">
        <v>8</v>
      </c>
      <c r="B176" t="s">
        <v>21</v>
      </c>
      <c r="C176" t="s">
        <v>206</v>
      </c>
      <c r="D176" t="str">
        <f>LEFT(evaluation_results[[#This Row],[PDF_FILE]],LEN(evaluation_results[[#This Row],[PDF_FILE]])-5)</f>
        <v>Danske Bank_Bank_EN</v>
      </c>
      <c r="E176">
        <v>2020</v>
      </c>
      <c r="F176" t="s">
        <v>32</v>
      </c>
      <c r="G176" t="s">
        <v>637</v>
      </c>
      <c r="H176" t="s">
        <v>622</v>
      </c>
      <c r="I176" t="s">
        <v>722</v>
      </c>
      <c r="J176" t="s">
        <v>788</v>
      </c>
      <c r="K176" t="s">
        <v>763</v>
      </c>
    </row>
    <row r="177" spans="1:11" x14ac:dyDescent="0.25">
      <c r="A177">
        <v>8</v>
      </c>
      <c r="B177" t="s">
        <v>21</v>
      </c>
      <c r="C177" t="s">
        <v>206</v>
      </c>
      <c r="D177" t="str">
        <f>LEFT(evaluation_results[[#This Row],[PDF_FILE]],LEN(evaluation_results[[#This Row],[PDF_FILE]])-5)</f>
        <v>Danske Bank_Bank_EN</v>
      </c>
      <c r="E177">
        <v>2019</v>
      </c>
      <c r="F177" t="s">
        <v>32</v>
      </c>
      <c r="G177" t="s">
        <v>638</v>
      </c>
      <c r="H177" t="s">
        <v>622</v>
      </c>
      <c r="I177" t="s">
        <v>722</v>
      </c>
      <c r="J177" t="s">
        <v>788</v>
      </c>
      <c r="K177" t="s">
        <v>763</v>
      </c>
    </row>
    <row r="178" spans="1:11" x14ac:dyDescent="0.25">
      <c r="A178">
        <v>6</v>
      </c>
      <c r="B178" t="s">
        <v>7</v>
      </c>
      <c r="C178" t="s">
        <v>210</v>
      </c>
      <c r="D178" t="str">
        <f>LEFT(evaluation_results[[#This Row],[PDF_FILE]],LEN(evaluation_results[[#This Row],[PDF_FILE]])-5)</f>
        <v>DekaBank Deutsche Girozentrale_Asset Manager_EN</v>
      </c>
      <c r="E178">
        <v>2018</v>
      </c>
      <c r="F178" t="s">
        <v>211</v>
      </c>
      <c r="G178" t="s">
        <v>212</v>
      </c>
      <c r="H178" t="s">
        <v>16</v>
      </c>
      <c r="I178" t="s">
        <v>720</v>
      </c>
      <c r="J178" t="s">
        <v>790</v>
      </c>
    </row>
    <row r="179" spans="1:11" x14ac:dyDescent="0.25">
      <c r="A179">
        <v>6</v>
      </c>
      <c r="B179" t="s">
        <v>7</v>
      </c>
      <c r="C179" t="s">
        <v>210</v>
      </c>
      <c r="D179" t="str">
        <f>LEFT(evaluation_results[[#This Row],[PDF_FILE]],LEN(evaluation_results[[#This Row],[PDF_FILE]])-5)</f>
        <v>DekaBank Deutsche Girozentrale_Asset Manager_EN</v>
      </c>
      <c r="E179">
        <v>2017</v>
      </c>
      <c r="F179" t="s">
        <v>32</v>
      </c>
      <c r="G179" t="s">
        <v>639</v>
      </c>
      <c r="H179" t="s">
        <v>622</v>
      </c>
      <c r="I179" t="s">
        <v>722</v>
      </c>
      <c r="J179" t="s">
        <v>790</v>
      </c>
    </row>
    <row r="180" spans="1:11" x14ac:dyDescent="0.25">
      <c r="A180">
        <v>6</v>
      </c>
      <c r="B180" t="s">
        <v>7</v>
      </c>
      <c r="C180" t="s">
        <v>210</v>
      </c>
      <c r="D180" t="str">
        <f>LEFT(evaluation_results[[#This Row],[PDF_FILE]],LEN(evaluation_results[[#This Row],[PDF_FILE]])-5)</f>
        <v>DekaBank Deutsche Girozentrale_Asset Manager_EN</v>
      </c>
      <c r="E180">
        <v>2016</v>
      </c>
      <c r="F180" t="s">
        <v>32</v>
      </c>
      <c r="G180" t="s">
        <v>640</v>
      </c>
      <c r="H180" t="s">
        <v>622</v>
      </c>
      <c r="I180" t="s">
        <v>722</v>
      </c>
      <c r="J180" t="s">
        <v>790</v>
      </c>
    </row>
    <row r="181" spans="1:11" x14ac:dyDescent="0.25">
      <c r="A181">
        <v>6</v>
      </c>
      <c r="B181" t="s">
        <v>7</v>
      </c>
      <c r="C181" t="s">
        <v>210</v>
      </c>
      <c r="D181" t="str">
        <f>LEFT(evaluation_results[[#This Row],[PDF_FILE]],LEN(evaluation_results[[#This Row],[PDF_FILE]])-5)</f>
        <v>DekaBank Deutsche Girozentrale_Asset Manager_EN</v>
      </c>
      <c r="E181">
        <v>2015</v>
      </c>
      <c r="F181" t="s">
        <v>32</v>
      </c>
      <c r="G181" t="s">
        <v>641</v>
      </c>
      <c r="H181" t="s">
        <v>622</v>
      </c>
      <c r="I181" t="s">
        <v>722</v>
      </c>
      <c r="J181" t="s">
        <v>790</v>
      </c>
    </row>
    <row r="182" spans="1:11" hidden="1" x14ac:dyDescent="0.25">
      <c r="A182">
        <v>7</v>
      </c>
      <c r="B182" t="s">
        <v>13</v>
      </c>
      <c r="C182" t="s">
        <v>210</v>
      </c>
      <c r="D182" t="str">
        <f>LEFT(evaluation_results[[#This Row],[PDF_FILE]],LEN(evaluation_results[[#This Row],[PDF_FILE]])-5)</f>
        <v>DekaBank Deutsche Girozentrale_Asset Manager_EN</v>
      </c>
      <c r="E182">
        <v>2017</v>
      </c>
      <c r="F182" t="s">
        <v>213</v>
      </c>
      <c r="G182" t="s">
        <v>213</v>
      </c>
      <c r="H182" t="s">
        <v>10</v>
      </c>
    </row>
    <row r="183" spans="1:11" x14ac:dyDescent="0.25">
      <c r="A183">
        <v>7</v>
      </c>
      <c r="B183" t="s">
        <v>13</v>
      </c>
      <c r="C183" t="s">
        <v>210</v>
      </c>
      <c r="D183" t="str">
        <f>LEFT(evaluation_results[[#This Row],[PDF_FILE]],LEN(evaluation_results[[#This Row],[PDF_FILE]])-5)</f>
        <v>DekaBank Deutsche Girozentrale_Asset Manager_EN</v>
      </c>
      <c r="E183">
        <v>2018</v>
      </c>
      <c r="F183" t="s">
        <v>211</v>
      </c>
      <c r="G183" t="s">
        <v>214</v>
      </c>
      <c r="H183" t="s">
        <v>16</v>
      </c>
      <c r="I183" t="s">
        <v>720</v>
      </c>
      <c r="J183" t="s">
        <v>776</v>
      </c>
    </row>
    <row r="184" spans="1:11" x14ac:dyDescent="0.25">
      <c r="A184">
        <v>7</v>
      </c>
      <c r="B184" t="s">
        <v>13</v>
      </c>
      <c r="C184" t="s">
        <v>210</v>
      </c>
      <c r="D184" t="str">
        <f>LEFT(evaluation_results[[#This Row],[PDF_FILE]],LEN(evaluation_results[[#This Row],[PDF_FILE]])-5)</f>
        <v>DekaBank Deutsche Girozentrale_Asset Manager_EN</v>
      </c>
      <c r="E184">
        <v>2016</v>
      </c>
      <c r="F184" t="s">
        <v>32</v>
      </c>
      <c r="G184" t="s">
        <v>642</v>
      </c>
      <c r="H184" t="s">
        <v>622</v>
      </c>
      <c r="I184" t="s">
        <v>722</v>
      </c>
      <c r="J184" t="s">
        <v>790</v>
      </c>
    </row>
    <row r="185" spans="1:11" x14ac:dyDescent="0.25">
      <c r="A185">
        <v>7</v>
      </c>
      <c r="B185" t="s">
        <v>13</v>
      </c>
      <c r="C185" t="s">
        <v>210</v>
      </c>
      <c r="D185" t="str">
        <f>LEFT(evaluation_results[[#This Row],[PDF_FILE]],LEN(evaluation_results[[#This Row],[PDF_FILE]])-5)</f>
        <v>DekaBank Deutsche Girozentrale_Asset Manager_EN</v>
      </c>
      <c r="E185">
        <v>2015</v>
      </c>
      <c r="F185" t="s">
        <v>32</v>
      </c>
      <c r="G185" t="s">
        <v>643</v>
      </c>
      <c r="H185" t="s">
        <v>622</v>
      </c>
      <c r="I185" t="s">
        <v>722</v>
      </c>
      <c r="J185" t="s">
        <v>790</v>
      </c>
    </row>
    <row r="186" spans="1:11" x14ac:dyDescent="0.25">
      <c r="A186">
        <v>8</v>
      </c>
      <c r="B186" t="s">
        <v>21</v>
      </c>
      <c r="C186" t="s">
        <v>210</v>
      </c>
      <c r="D186" t="str">
        <f>LEFT(evaluation_results[[#This Row],[PDF_FILE]],LEN(evaluation_results[[#This Row],[PDF_FILE]])-5)</f>
        <v>DekaBank Deutsche Girozentrale_Asset Manager_EN</v>
      </c>
      <c r="E186">
        <v>2018</v>
      </c>
      <c r="F186" t="s">
        <v>32</v>
      </c>
      <c r="G186" t="s">
        <v>644</v>
      </c>
      <c r="H186" t="s">
        <v>622</v>
      </c>
      <c r="I186" t="s">
        <v>722</v>
      </c>
      <c r="J186" t="s">
        <v>790</v>
      </c>
    </row>
    <row r="187" spans="1:11" x14ac:dyDescent="0.25">
      <c r="A187">
        <v>8</v>
      </c>
      <c r="B187" t="s">
        <v>21</v>
      </c>
      <c r="C187" t="s">
        <v>210</v>
      </c>
      <c r="D187" t="str">
        <f>LEFT(evaluation_results[[#This Row],[PDF_FILE]],LEN(evaluation_results[[#This Row],[PDF_FILE]])-5)</f>
        <v>DekaBank Deutsche Girozentrale_Asset Manager_EN</v>
      </c>
      <c r="E187">
        <v>2017</v>
      </c>
      <c r="F187" t="s">
        <v>32</v>
      </c>
      <c r="G187" t="s">
        <v>645</v>
      </c>
      <c r="H187" t="s">
        <v>622</v>
      </c>
      <c r="I187" t="s">
        <v>722</v>
      </c>
      <c r="J187" t="s">
        <v>790</v>
      </c>
    </row>
    <row r="188" spans="1:11" x14ac:dyDescent="0.25">
      <c r="A188">
        <v>8</v>
      </c>
      <c r="B188" t="s">
        <v>21</v>
      </c>
      <c r="C188" t="s">
        <v>210</v>
      </c>
      <c r="D188" t="str">
        <f>LEFT(evaluation_results[[#This Row],[PDF_FILE]],LEN(evaluation_results[[#This Row],[PDF_FILE]])-5)</f>
        <v>DekaBank Deutsche Girozentrale_Asset Manager_EN</v>
      </c>
      <c r="E188">
        <v>2016</v>
      </c>
      <c r="F188" t="s">
        <v>32</v>
      </c>
      <c r="G188" t="s">
        <v>646</v>
      </c>
      <c r="H188" t="s">
        <v>622</v>
      </c>
      <c r="I188" t="s">
        <v>722</v>
      </c>
      <c r="J188" t="s">
        <v>790</v>
      </c>
    </row>
    <row r="189" spans="1:11" x14ac:dyDescent="0.25">
      <c r="A189">
        <v>8</v>
      </c>
      <c r="B189" t="s">
        <v>21</v>
      </c>
      <c r="C189" t="s">
        <v>210</v>
      </c>
      <c r="D189" t="str">
        <f>LEFT(evaluation_results[[#This Row],[PDF_FILE]],LEN(evaluation_results[[#This Row],[PDF_FILE]])-5)</f>
        <v>DekaBank Deutsche Girozentrale_Asset Manager_EN</v>
      </c>
      <c r="E189">
        <v>2015</v>
      </c>
      <c r="F189" t="s">
        <v>32</v>
      </c>
      <c r="G189" t="s">
        <v>647</v>
      </c>
      <c r="H189" t="s">
        <v>622</v>
      </c>
      <c r="I189" t="s">
        <v>722</v>
      </c>
      <c r="J189" t="s">
        <v>790</v>
      </c>
    </row>
    <row r="190" spans="1:11" x14ac:dyDescent="0.25">
      <c r="A190">
        <v>7</v>
      </c>
      <c r="B190" t="s">
        <v>13</v>
      </c>
      <c r="C190" t="s">
        <v>215</v>
      </c>
      <c r="D190" t="str">
        <f>LEFT(evaluation_results[[#This Row],[PDF_FILE]],LEN(evaluation_results[[#This Row],[PDF_FILE]])-5)</f>
        <v>DekaBank Deutsche Girozentrale_Asset Manager_EN</v>
      </c>
      <c r="E190">
        <v>2018</v>
      </c>
      <c r="F190" t="s">
        <v>216</v>
      </c>
      <c r="G190" t="s">
        <v>214</v>
      </c>
      <c r="H190" t="s">
        <v>16</v>
      </c>
      <c r="I190" t="s">
        <v>720</v>
      </c>
      <c r="J190" t="s">
        <v>776</v>
      </c>
    </row>
    <row r="191" spans="1:11" hidden="1" x14ac:dyDescent="0.25">
      <c r="A191">
        <v>7</v>
      </c>
      <c r="B191" t="s">
        <v>13</v>
      </c>
      <c r="C191" t="s">
        <v>215</v>
      </c>
      <c r="D191" t="str">
        <f>LEFT(evaluation_results[[#This Row],[PDF_FILE]],LEN(evaluation_results[[#This Row],[PDF_FILE]])-5)</f>
        <v>DekaBank Deutsche Girozentrale_Asset Manager_EN</v>
      </c>
      <c r="E191">
        <v>2019</v>
      </c>
      <c r="F191" t="s">
        <v>217</v>
      </c>
      <c r="G191" t="s">
        <v>217</v>
      </c>
      <c r="H191" t="s">
        <v>10</v>
      </c>
    </row>
    <row r="192" spans="1:11" x14ac:dyDescent="0.25">
      <c r="A192">
        <v>6</v>
      </c>
      <c r="B192" t="s">
        <v>7</v>
      </c>
      <c r="C192" t="s">
        <v>215</v>
      </c>
      <c r="D192" t="str">
        <f>LEFT(evaluation_results[[#This Row],[PDF_FILE]],LEN(evaluation_results[[#This Row],[PDF_FILE]])-5)</f>
        <v>DekaBank Deutsche Girozentrale_Asset Manager_EN</v>
      </c>
      <c r="E192">
        <v>2019</v>
      </c>
      <c r="F192" t="s">
        <v>32</v>
      </c>
      <c r="G192" t="s">
        <v>648</v>
      </c>
      <c r="H192" t="s">
        <v>622</v>
      </c>
      <c r="I192" t="s">
        <v>722</v>
      </c>
      <c r="J192" t="s">
        <v>791</v>
      </c>
    </row>
    <row r="193" spans="1:10" x14ac:dyDescent="0.25">
      <c r="A193">
        <v>6</v>
      </c>
      <c r="B193" t="s">
        <v>7</v>
      </c>
      <c r="C193" t="s">
        <v>215</v>
      </c>
      <c r="D193" t="str">
        <f>LEFT(evaluation_results[[#This Row],[PDF_FILE]],LEN(evaluation_results[[#This Row],[PDF_FILE]])-5)</f>
        <v>DekaBank Deutsche Girozentrale_Asset Manager_EN</v>
      </c>
      <c r="E193">
        <v>2018</v>
      </c>
      <c r="F193" t="s">
        <v>32</v>
      </c>
      <c r="G193" t="s">
        <v>212</v>
      </c>
      <c r="H193" t="s">
        <v>622</v>
      </c>
      <c r="I193" t="s">
        <v>722</v>
      </c>
      <c r="J193" t="s">
        <v>791</v>
      </c>
    </row>
    <row r="194" spans="1:10" x14ac:dyDescent="0.25">
      <c r="A194">
        <v>6</v>
      </c>
      <c r="B194" t="s">
        <v>7</v>
      </c>
      <c r="C194" t="s">
        <v>215</v>
      </c>
      <c r="D194" t="str">
        <f>LEFT(evaluation_results[[#This Row],[PDF_FILE]],LEN(evaluation_results[[#This Row],[PDF_FILE]])-5)</f>
        <v>DekaBank Deutsche Girozentrale_Asset Manager_EN</v>
      </c>
      <c r="E194">
        <v>2017</v>
      </c>
      <c r="F194" t="s">
        <v>32</v>
      </c>
      <c r="G194" t="s">
        <v>639</v>
      </c>
      <c r="H194" t="s">
        <v>622</v>
      </c>
      <c r="I194" t="s">
        <v>722</v>
      </c>
      <c r="J194" t="s">
        <v>791</v>
      </c>
    </row>
    <row r="195" spans="1:10" x14ac:dyDescent="0.25">
      <c r="A195">
        <v>6</v>
      </c>
      <c r="B195" t="s">
        <v>7</v>
      </c>
      <c r="C195" t="s">
        <v>215</v>
      </c>
      <c r="D195" t="str">
        <f>LEFT(evaluation_results[[#This Row],[PDF_FILE]],LEN(evaluation_results[[#This Row],[PDF_FILE]])-5)</f>
        <v>DekaBank Deutsche Girozentrale_Asset Manager_EN</v>
      </c>
      <c r="E195">
        <v>2016</v>
      </c>
      <c r="F195" t="s">
        <v>32</v>
      </c>
      <c r="G195" t="s">
        <v>649</v>
      </c>
      <c r="H195" t="s">
        <v>622</v>
      </c>
      <c r="I195" t="s">
        <v>722</v>
      </c>
      <c r="J195" t="s">
        <v>791</v>
      </c>
    </row>
    <row r="196" spans="1:10" x14ac:dyDescent="0.25">
      <c r="A196">
        <v>7</v>
      </c>
      <c r="B196" t="s">
        <v>13</v>
      </c>
      <c r="C196" t="s">
        <v>215</v>
      </c>
      <c r="D196" t="str">
        <f>LEFT(evaluation_results[[#This Row],[PDF_FILE]],LEN(evaluation_results[[#This Row],[PDF_FILE]])-5)</f>
        <v>DekaBank Deutsche Girozentrale_Asset Manager_EN</v>
      </c>
      <c r="E196">
        <v>2017</v>
      </c>
      <c r="F196" t="s">
        <v>32</v>
      </c>
      <c r="G196" t="s">
        <v>213</v>
      </c>
      <c r="H196" t="s">
        <v>622</v>
      </c>
      <c r="I196" t="s">
        <v>722</v>
      </c>
      <c r="J196" t="s">
        <v>791</v>
      </c>
    </row>
    <row r="197" spans="1:10" x14ac:dyDescent="0.25">
      <c r="A197">
        <v>7</v>
      </c>
      <c r="B197" t="s">
        <v>13</v>
      </c>
      <c r="C197" t="s">
        <v>215</v>
      </c>
      <c r="D197" t="str">
        <f>LEFT(evaluation_results[[#This Row],[PDF_FILE]],LEN(evaluation_results[[#This Row],[PDF_FILE]])-5)</f>
        <v>DekaBank Deutsche Girozentrale_Asset Manager_EN</v>
      </c>
      <c r="E197">
        <v>2016</v>
      </c>
      <c r="F197" t="s">
        <v>32</v>
      </c>
      <c r="G197" t="s">
        <v>650</v>
      </c>
      <c r="H197" t="s">
        <v>622</v>
      </c>
      <c r="I197" t="s">
        <v>722</v>
      </c>
      <c r="J197" t="s">
        <v>791</v>
      </c>
    </row>
    <row r="198" spans="1:10" x14ac:dyDescent="0.25">
      <c r="A198">
        <v>8</v>
      </c>
      <c r="B198" t="s">
        <v>21</v>
      </c>
      <c r="C198" t="s">
        <v>215</v>
      </c>
      <c r="D198" t="str">
        <f>LEFT(evaluation_results[[#This Row],[PDF_FILE]],LEN(evaluation_results[[#This Row],[PDF_FILE]])-5)</f>
        <v>DekaBank Deutsche Girozentrale_Asset Manager_EN</v>
      </c>
      <c r="E198">
        <v>2019</v>
      </c>
      <c r="F198" t="s">
        <v>32</v>
      </c>
      <c r="G198" t="s">
        <v>651</v>
      </c>
      <c r="H198" t="s">
        <v>622</v>
      </c>
      <c r="I198" t="s">
        <v>722</v>
      </c>
      <c r="J198" t="s">
        <v>791</v>
      </c>
    </row>
    <row r="199" spans="1:10" x14ac:dyDescent="0.25">
      <c r="A199">
        <v>8</v>
      </c>
      <c r="B199" t="s">
        <v>21</v>
      </c>
      <c r="C199" t="s">
        <v>215</v>
      </c>
      <c r="D199" t="str">
        <f>LEFT(evaluation_results[[#This Row],[PDF_FILE]],LEN(evaluation_results[[#This Row],[PDF_FILE]])-5)</f>
        <v>DekaBank Deutsche Girozentrale_Asset Manager_EN</v>
      </c>
      <c r="E199">
        <v>2018</v>
      </c>
      <c r="F199" t="s">
        <v>32</v>
      </c>
      <c r="G199" t="s">
        <v>644</v>
      </c>
      <c r="H199" t="s">
        <v>622</v>
      </c>
      <c r="I199" t="s">
        <v>722</v>
      </c>
      <c r="J199" t="s">
        <v>791</v>
      </c>
    </row>
    <row r="200" spans="1:10" x14ac:dyDescent="0.25">
      <c r="A200">
        <v>8</v>
      </c>
      <c r="B200" t="s">
        <v>21</v>
      </c>
      <c r="C200" t="s">
        <v>215</v>
      </c>
      <c r="D200" t="str">
        <f>LEFT(evaluation_results[[#This Row],[PDF_FILE]],LEN(evaluation_results[[#This Row],[PDF_FILE]])-5)</f>
        <v>DekaBank Deutsche Girozentrale_Asset Manager_EN</v>
      </c>
      <c r="E200">
        <v>2017</v>
      </c>
      <c r="F200" t="s">
        <v>32</v>
      </c>
      <c r="G200" t="s">
        <v>645</v>
      </c>
      <c r="H200" t="s">
        <v>622</v>
      </c>
      <c r="I200" t="s">
        <v>722</v>
      </c>
      <c r="J200" t="s">
        <v>791</v>
      </c>
    </row>
    <row r="201" spans="1:10" x14ac:dyDescent="0.25">
      <c r="A201">
        <v>8</v>
      </c>
      <c r="B201" t="s">
        <v>21</v>
      </c>
      <c r="C201" t="s">
        <v>215</v>
      </c>
      <c r="D201" t="str">
        <f>LEFT(evaluation_results[[#This Row],[PDF_FILE]],LEN(evaluation_results[[#This Row],[PDF_FILE]])-5)</f>
        <v>DekaBank Deutsche Girozentrale_Asset Manager_EN</v>
      </c>
      <c r="E201">
        <v>2016</v>
      </c>
      <c r="F201" t="s">
        <v>32</v>
      </c>
      <c r="G201" t="s">
        <v>652</v>
      </c>
      <c r="H201" t="s">
        <v>622</v>
      </c>
      <c r="I201" t="s">
        <v>722</v>
      </c>
      <c r="J201" t="s">
        <v>791</v>
      </c>
    </row>
    <row r="202" spans="1:10" hidden="1" x14ac:dyDescent="0.25">
      <c r="A202">
        <v>7</v>
      </c>
      <c r="B202" t="s">
        <v>13</v>
      </c>
      <c r="C202" t="s">
        <v>218</v>
      </c>
      <c r="D202" t="str">
        <f>LEFT(evaluation_results[[#This Row],[PDF_FILE]],LEN(evaluation_results[[#This Row],[PDF_FILE]])-5)</f>
        <v>DekaBank Deutsche Girozentrale_Asset Manager_EN</v>
      </c>
      <c r="E202">
        <v>2019</v>
      </c>
      <c r="F202" t="s">
        <v>217</v>
      </c>
      <c r="G202" t="s">
        <v>217</v>
      </c>
      <c r="H202" t="s">
        <v>10</v>
      </c>
    </row>
    <row r="203" spans="1:10" hidden="1" x14ac:dyDescent="0.25">
      <c r="A203">
        <v>7</v>
      </c>
      <c r="B203" t="s">
        <v>13</v>
      </c>
      <c r="C203" t="s">
        <v>218</v>
      </c>
      <c r="D203" t="str">
        <f>LEFT(evaluation_results[[#This Row],[PDF_FILE]],LEN(evaluation_results[[#This Row],[PDF_FILE]])-5)</f>
        <v>DekaBank Deutsche Girozentrale_Asset Manager_EN</v>
      </c>
      <c r="E203">
        <v>2020</v>
      </c>
      <c r="F203" t="s">
        <v>219</v>
      </c>
      <c r="G203" t="s">
        <v>219</v>
      </c>
      <c r="H203" t="s">
        <v>10</v>
      </c>
    </row>
    <row r="204" spans="1:10" x14ac:dyDescent="0.25">
      <c r="A204">
        <v>6</v>
      </c>
      <c r="B204" t="s">
        <v>7</v>
      </c>
      <c r="C204" t="s">
        <v>218</v>
      </c>
      <c r="D204" t="str">
        <f>LEFT(evaluation_results[[#This Row],[PDF_FILE]],LEN(evaluation_results[[#This Row],[PDF_FILE]])-5)</f>
        <v>DekaBank Deutsche Girozentrale_Asset Manager_EN</v>
      </c>
      <c r="E204">
        <v>2020</v>
      </c>
      <c r="F204" t="s">
        <v>32</v>
      </c>
      <c r="G204" t="s">
        <v>653</v>
      </c>
      <c r="H204" t="s">
        <v>622</v>
      </c>
      <c r="I204" t="s">
        <v>722</v>
      </c>
      <c r="J204" t="s">
        <v>791</v>
      </c>
    </row>
    <row r="205" spans="1:10" x14ac:dyDescent="0.25">
      <c r="A205">
        <v>6</v>
      </c>
      <c r="B205" t="s">
        <v>7</v>
      </c>
      <c r="C205" t="s">
        <v>218</v>
      </c>
      <c r="D205" t="str">
        <f>LEFT(evaluation_results[[#This Row],[PDF_FILE]],LEN(evaluation_results[[#This Row],[PDF_FILE]])-5)</f>
        <v>DekaBank Deutsche Girozentrale_Asset Manager_EN</v>
      </c>
      <c r="E205">
        <v>2019</v>
      </c>
      <c r="F205" t="s">
        <v>32</v>
      </c>
      <c r="G205" t="s">
        <v>648</v>
      </c>
      <c r="H205" t="s">
        <v>622</v>
      </c>
      <c r="I205" t="s">
        <v>722</v>
      </c>
      <c r="J205" t="s">
        <v>791</v>
      </c>
    </row>
    <row r="206" spans="1:10" x14ac:dyDescent="0.25">
      <c r="A206">
        <v>6</v>
      </c>
      <c r="B206" t="s">
        <v>7</v>
      </c>
      <c r="C206" t="s">
        <v>218</v>
      </c>
      <c r="D206" t="str">
        <f>LEFT(evaluation_results[[#This Row],[PDF_FILE]],LEN(evaluation_results[[#This Row],[PDF_FILE]])-5)</f>
        <v>DekaBank Deutsche Girozentrale_Asset Manager_EN</v>
      </c>
      <c r="E206">
        <v>2018</v>
      </c>
      <c r="F206" t="s">
        <v>32</v>
      </c>
      <c r="G206" t="s">
        <v>212</v>
      </c>
      <c r="H206" t="s">
        <v>622</v>
      </c>
      <c r="I206" t="s">
        <v>722</v>
      </c>
      <c r="J206" t="s">
        <v>791</v>
      </c>
    </row>
    <row r="207" spans="1:10" x14ac:dyDescent="0.25">
      <c r="A207">
        <v>6</v>
      </c>
      <c r="B207" t="s">
        <v>7</v>
      </c>
      <c r="C207" t="s">
        <v>218</v>
      </c>
      <c r="D207" t="str">
        <f>LEFT(evaluation_results[[#This Row],[PDF_FILE]],LEN(evaluation_results[[#This Row],[PDF_FILE]])-5)</f>
        <v>DekaBank Deutsche Girozentrale_Asset Manager_EN</v>
      </c>
      <c r="E207">
        <v>2017</v>
      </c>
      <c r="F207" t="s">
        <v>32</v>
      </c>
      <c r="G207" t="s">
        <v>639</v>
      </c>
      <c r="H207" t="s">
        <v>622</v>
      </c>
      <c r="I207" t="s">
        <v>722</v>
      </c>
      <c r="J207" t="s">
        <v>791</v>
      </c>
    </row>
    <row r="208" spans="1:10" x14ac:dyDescent="0.25">
      <c r="A208">
        <v>7</v>
      </c>
      <c r="B208" t="s">
        <v>13</v>
      </c>
      <c r="C208" t="s">
        <v>218</v>
      </c>
      <c r="D208" t="str">
        <f>LEFT(evaluation_results[[#This Row],[PDF_FILE]],LEN(evaluation_results[[#This Row],[PDF_FILE]])-5)</f>
        <v>DekaBank Deutsche Girozentrale_Asset Manager_EN</v>
      </c>
      <c r="E208">
        <v>2018</v>
      </c>
      <c r="F208" t="s">
        <v>32</v>
      </c>
      <c r="G208" t="s">
        <v>214</v>
      </c>
      <c r="H208" t="s">
        <v>622</v>
      </c>
      <c r="I208" t="s">
        <v>722</v>
      </c>
      <c r="J208" t="s">
        <v>791</v>
      </c>
    </row>
    <row r="209" spans="1:10" x14ac:dyDescent="0.25">
      <c r="A209">
        <v>7</v>
      </c>
      <c r="B209" t="s">
        <v>13</v>
      </c>
      <c r="C209" t="s">
        <v>218</v>
      </c>
      <c r="D209" t="str">
        <f>LEFT(evaluation_results[[#This Row],[PDF_FILE]],LEN(evaluation_results[[#This Row],[PDF_FILE]])-5)</f>
        <v>DekaBank Deutsche Girozentrale_Asset Manager_EN</v>
      </c>
      <c r="E209">
        <v>2017</v>
      </c>
      <c r="F209" t="s">
        <v>32</v>
      </c>
      <c r="G209" t="s">
        <v>213</v>
      </c>
      <c r="H209" t="s">
        <v>622</v>
      </c>
      <c r="I209" t="s">
        <v>722</v>
      </c>
      <c r="J209" t="s">
        <v>791</v>
      </c>
    </row>
    <row r="210" spans="1:10" x14ac:dyDescent="0.25">
      <c r="A210">
        <v>8</v>
      </c>
      <c r="B210" t="s">
        <v>21</v>
      </c>
      <c r="C210" t="s">
        <v>218</v>
      </c>
      <c r="D210" t="str">
        <f>LEFT(evaluation_results[[#This Row],[PDF_FILE]],LEN(evaluation_results[[#This Row],[PDF_FILE]])-5)</f>
        <v>DekaBank Deutsche Girozentrale_Asset Manager_EN</v>
      </c>
      <c r="E210">
        <v>2020</v>
      </c>
      <c r="F210" t="s">
        <v>32</v>
      </c>
      <c r="G210" t="s">
        <v>654</v>
      </c>
      <c r="H210" t="s">
        <v>622</v>
      </c>
      <c r="I210" t="s">
        <v>722</v>
      </c>
      <c r="J210" t="s">
        <v>791</v>
      </c>
    </row>
    <row r="211" spans="1:10" x14ac:dyDescent="0.25">
      <c r="A211">
        <v>8</v>
      </c>
      <c r="B211" t="s">
        <v>21</v>
      </c>
      <c r="C211" t="s">
        <v>218</v>
      </c>
      <c r="D211" t="str">
        <f>LEFT(evaluation_results[[#This Row],[PDF_FILE]],LEN(evaluation_results[[#This Row],[PDF_FILE]])-5)</f>
        <v>DekaBank Deutsche Girozentrale_Asset Manager_EN</v>
      </c>
      <c r="E211">
        <v>2019</v>
      </c>
      <c r="F211" t="s">
        <v>32</v>
      </c>
      <c r="G211" t="s">
        <v>651</v>
      </c>
      <c r="H211" t="s">
        <v>622</v>
      </c>
      <c r="I211" t="s">
        <v>722</v>
      </c>
      <c r="J211" t="s">
        <v>791</v>
      </c>
    </row>
    <row r="212" spans="1:10" x14ac:dyDescent="0.25">
      <c r="A212">
        <v>8</v>
      </c>
      <c r="B212" t="s">
        <v>21</v>
      </c>
      <c r="C212" t="s">
        <v>218</v>
      </c>
      <c r="D212" t="str">
        <f>LEFT(evaluation_results[[#This Row],[PDF_FILE]],LEN(evaluation_results[[#This Row],[PDF_FILE]])-5)</f>
        <v>DekaBank Deutsche Girozentrale_Asset Manager_EN</v>
      </c>
      <c r="E212">
        <v>2018</v>
      </c>
      <c r="F212" t="s">
        <v>32</v>
      </c>
      <c r="G212" t="s">
        <v>644</v>
      </c>
      <c r="H212" t="s">
        <v>622</v>
      </c>
      <c r="I212" t="s">
        <v>722</v>
      </c>
      <c r="J212" t="s">
        <v>791</v>
      </c>
    </row>
    <row r="213" spans="1:10" x14ac:dyDescent="0.25">
      <c r="A213">
        <v>8</v>
      </c>
      <c r="B213" t="s">
        <v>21</v>
      </c>
      <c r="C213" t="s">
        <v>218</v>
      </c>
      <c r="D213" t="str">
        <f>LEFT(evaluation_results[[#This Row],[PDF_FILE]],LEN(evaluation_results[[#This Row],[PDF_FILE]])-5)</f>
        <v>DekaBank Deutsche Girozentrale_Asset Manager_EN</v>
      </c>
      <c r="E213">
        <v>2017</v>
      </c>
      <c r="F213" t="s">
        <v>32</v>
      </c>
      <c r="G213" t="s">
        <v>645</v>
      </c>
      <c r="H213" t="s">
        <v>622</v>
      </c>
      <c r="I213" t="s">
        <v>722</v>
      </c>
      <c r="J213" t="s">
        <v>791</v>
      </c>
    </row>
    <row r="214" spans="1:10" hidden="1" x14ac:dyDescent="0.25">
      <c r="A214">
        <v>7</v>
      </c>
      <c r="B214" t="s">
        <v>13</v>
      </c>
      <c r="C214" t="s">
        <v>220</v>
      </c>
      <c r="D214" t="str">
        <f>LEFT(evaluation_results[[#This Row],[PDF_FILE]],LEN(evaluation_results[[#This Row],[PDF_FILE]])-5)</f>
        <v>DekaBank Deutsche Girozentrale_Asset Manager_EN</v>
      </c>
      <c r="E214">
        <v>2021</v>
      </c>
      <c r="F214" t="s">
        <v>221</v>
      </c>
      <c r="G214" t="s">
        <v>221</v>
      </c>
      <c r="H214" t="s">
        <v>10</v>
      </c>
    </row>
    <row r="215" spans="1:10" x14ac:dyDescent="0.25">
      <c r="A215">
        <v>6</v>
      </c>
      <c r="B215" t="s">
        <v>7</v>
      </c>
      <c r="C215" t="s">
        <v>220</v>
      </c>
      <c r="D215" t="str">
        <f>LEFT(evaluation_results[[#This Row],[PDF_FILE]],LEN(evaluation_results[[#This Row],[PDF_FILE]])-5)</f>
        <v>DekaBank Deutsche Girozentrale_Asset Manager_EN</v>
      </c>
      <c r="E215">
        <v>2021</v>
      </c>
      <c r="F215" t="s">
        <v>32</v>
      </c>
      <c r="G215" t="s">
        <v>224</v>
      </c>
      <c r="H215" t="s">
        <v>622</v>
      </c>
      <c r="I215" t="s">
        <v>722</v>
      </c>
      <c r="J215" t="s">
        <v>791</v>
      </c>
    </row>
    <row r="216" spans="1:10" x14ac:dyDescent="0.25">
      <c r="A216">
        <v>6</v>
      </c>
      <c r="B216" t="s">
        <v>7</v>
      </c>
      <c r="C216" t="s">
        <v>220</v>
      </c>
      <c r="D216" t="str">
        <f>LEFT(evaluation_results[[#This Row],[PDF_FILE]],LEN(evaluation_results[[#This Row],[PDF_FILE]])-5)</f>
        <v>DekaBank Deutsche Girozentrale_Asset Manager_EN</v>
      </c>
      <c r="E216">
        <v>2020</v>
      </c>
      <c r="F216" t="s">
        <v>32</v>
      </c>
      <c r="G216" t="s">
        <v>653</v>
      </c>
      <c r="H216" t="s">
        <v>622</v>
      </c>
      <c r="I216" t="s">
        <v>722</v>
      </c>
      <c r="J216" t="s">
        <v>791</v>
      </c>
    </row>
    <row r="217" spans="1:10" x14ac:dyDescent="0.25">
      <c r="A217">
        <v>6</v>
      </c>
      <c r="B217" t="s">
        <v>7</v>
      </c>
      <c r="C217" t="s">
        <v>220</v>
      </c>
      <c r="D217" t="str">
        <f>LEFT(evaluation_results[[#This Row],[PDF_FILE]],LEN(evaluation_results[[#This Row],[PDF_FILE]])-5)</f>
        <v>DekaBank Deutsche Girozentrale_Asset Manager_EN</v>
      </c>
      <c r="E217">
        <v>2019</v>
      </c>
      <c r="F217" t="s">
        <v>32</v>
      </c>
      <c r="G217" t="s">
        <v>648</v>
      </c>
      <c r="H217" t="s">
        <v>622</v>
      </c>
      <c r="I217" t="s">
        <v>722</v>
      </c>
      <c r="J217" t="s">
        <v>791</v>
      </c>
    </row>
    <row r="218" spans="1:10" x14ac:dyDescent="0.25">
      <c r="A218">
        <v>6</v>
      </c>
      <c r="B218" t="s">
        <v>7</v>
      </c>
      <c r="C218" t="s">
        <v>220</v>
      </c>
      <c r="D218" t="str">
        <f>LEFT(evaluation_results[[#This Row],[PDF_FILE]],LEN(evaluation_results[[#This Row],[PDF_FILE]])-5)</f>
        <v>DekaBank Deutsche Girozentrale_Asset Manager_EN</v>
      </c>
      <c r="E218">
        <v>2018</v>
      </c>
      <c r="F218" t="s">
        <v>32</v>
      </c>
      <c r="G218" t="s">
        <v>212</v>
      </c>
      <c r="H218" t="s">
        <v>622</v>
      </c>
      <c r="I218" t="s">
        <v>722</v>
      </c>
      <c r="J218" t="s">
        <v>791</v>
      </c>
    </row>
    <row r="219" spans="1:10" x14ac:dyDescent="0.25">
      <c r="A219">
        <v>7</v>
      </c>
      <c r="B219" t="s">
        <v>13</v>
      </c>
      <c r="C219" t="s">
        <v>220</v>
      </c>
      <c r="D219" t="str">
        <f>LEFT(evaluation_results[[#This Row],[PDF_FILE]],LEN(evaluation_results[[#This Row],[PDF_FILE]])-5)</f>
        <v>DekaBank Deutsche Girozentrale_Asset Manager_EN</v>
      </c>
      <c r="E219">
        <v>2020</v>
      </c>
      <c r="F219" t="s">
        <v>32</v>
      </c>
      <c r="G219" t="s">
        <v>219</v>
      </c>
      <c r="H219" t="s">
        <v>622</v>
      </c>
      <c r="I219" t="s">
        <v>722</v>
      </c>
      <c r="J219" t="s">
        <v>791</v>
      </c>
    </row>
    <row r="220" spans="1:10" x14ac:dyDescent="0.25">
      <c r="A220">
        <v>7</v>
      </c>
      <c r="B220" t="s">
        <v>13</v>
      </c>
      <c r="C220" t="s">
        <v>220</v>
      </c>
      <c r="D220" t="str">
        <f>LEFT(evaluation_results[[#This Row],[PDF_FILE]],LEN(evaluation_results[[#This Row],[PDF_FILE]])-5)</f>
        <v>DekaBank Deutsche Girozentrale_Asset Manager_EN</v>
      </c>
      <c r="E220">
        <v>2019</v>
      </c>
      <c r="F220" t="s">
        <v>32</v>
      </c>
      <c r="G220" t="s">
        <v>217</v>
      </c>
      <c r="H220" t="s">
        <v>622</v>
      </c>
      <c r="I220" t="s">
        <v>722</v>
      </c>
      <c r="J220" t="s">
        <v>791</v>
      </c>
    </row>
    <row r="221" spans="1:10" x14ac:dyDescent="0.25">
      <c r="A221">
        <v>7</v>
      </c>
      <c r="B221" t="s">
        <v>13</v>
      </c>
      <c r="C221" t="s">
        <v>220</v>
      </c>
      <c r="D221" t="str">
        <f>LEFT(evaluation_results[[#This Row],[PDF_FILE]],LEN(evaluation_results[[#This Row],[PDF_FILE]])-5)</f>
        <v>DekaBank Deutsche Girozentrale_Asset Manager_EN</v>
      </c>
      <c r="E221">
        <v>2018</v>
      </c>
      <c r="F221" t="s">
        <v>32</v>
      </c>
      <c r="G221" t="s">
        <v>214</v>
      </c>
      <c r="H221" t="s">
        <v>622</v>
      </c>
      <c r="I221" t="s">
        <v>722</v>
      </c>
      <c r="J221" t="s">
        <v>791</v>
      </c>
    </row>
    <row r="222" spans="1:10" x14ac:dyDescent="0.25">
      <c r="A222">
        <v>8</v>
      </c>
      <c r="B222" t="s">
        <v>21</v>
      </c>
      <c r="C222" t="s">
        <v>220</v>
      </c>
      <c r="D222" t="str">
        <f>LEFT(evaluation_results[[#This Row],[PDF_FILE]],LEN(evaluation_results[[#This Row],[PDF_FILE]])-5)</f>
        <v>DekaBank Deutsche Girozentrale_Asset Manager_EN</v>
      </c>
      <c r="E222">
        <v>2021</v>
      </c>
      <c r="F222" t="s">
        <v>32</v>
      </c>
      <c r="G222" t="s">
        <v>655</v>
      </c>
      <c r="H222" t="s">
        <v>622</v>
      </c>
      <c r="I222" t="s">
        <v>722</v>
      </c>
      <c r="J222" t="s">
        <v>791</v>
      </c>
    </row>
    <row r="223" spans="1:10" x14ac:dyDescent="0.25">
      <c r="A223">
        <v>8</v>
      </c>
      <c r="B223" t="s">
        <v>21</v>
      </c>
      <c r="C223" t="s">
        <v>220</v>
      </c>
      <c r="D223" t="str">
        <f>LEFT(evaluation_results[[#This Row],[PDF_FILE]],LEN(evaluation_results[[#This Row],[PDF_FILE]])-5)</f>
        <v>DekaBank Deutsche Girozentrale_Asset Manager_EN</v>
      </c>
      <c r="E223">
        <v>2020</v>
      </c>
      <c r="F223" t="s">
        <v>32</v>
      </c>
      <c r="G223" t="s">
        <v>654</v>
      </c>
      <c r="H223" t="s">
        <v>622</v>
      </c>
      <c r="I223" t="s">
        <v>722</v>
      </c>
      <c r="J223" t="s">
        <v>791</v>
      </c>
    </row>
    <row r="224" spans="1:10" x14ac:dyDescent="0.25">
      <c r="A224">
        <v>8</v>
      </c>
      <c r="B224" t="s">
        <v>21</v>
      </c>
      <c r="C224" t="s">
        <v>220</v>
      </c>
      <c r="D224" t="str">
        <f>LEFT(evaluation_results[[#This Row],[PDF_FILE]],LEN(evaluation_results[[#This Row],[PDF_FILE]])-5)</f>
        <v>DekaBank Deutsche Girozentrale_Asset Manager_EN</v>
      </c>
      <c r="E224">
        <v>2019</v>
      </c>
      <c r="F224" t="s">
        <v>32</v>
      </c>
      <c r="G224" t="s">
        <v>651</v>
      </c>
      <c r="H224" t="s">
        <v>622</v>
      </c>
      <c r="I224" t="s">
        <v>722</v>
      </c>
      <c r="J224" t="s">
        <v>791</v>
      </c>
    </row>
    <row r="225" spans="1:10" x14ac:dyDescent="0.25">
      <c r="A225">
        <v>8</v>
      </c>
      <c r="B225" t="s">
        <v>21</v>
      </c>
      <c r="C225" t="s">
        <v>220</v>
      </c>
      <c r="D225" t="str">
        <f>LEFT(evaluation_results[[#This Row],[PDF_FILE]],LEN(evaluation_results[[#This Row],[PDF_FILE]])-5)</f>
        <v>DekaBank Deutsche Girozentrale_Asset Manager_EN</v>
      </c>
      <c r="E225">
        <v>2018</v>
      </c>
      <c r="F225" t="s">
        <v>32</v>
      </c>
      <c r="G225" t="s">
        <v>644</v>
      </c>
      <c r="H225" t="s">
        <v>622</v>
      </c>
      <c r="I225" t="s">
        <v>722</v>
      </c>
      <c r="J225" t="s">
        <v>791</v>
      </c>
    </row>
    <row r="226" spans="1:10" x14ac:dyDescent="0.25">
      <c r="A226">
        <v>6</v>
      </c>
      <c r="B226" t="s">
        <v>7</v>
      </c>
      <c r="C226" t="s">
        <v>222</v>
      </c>
      <c r="D226" t="str">
        <f>LEFT(evaluation_results[[#This Row],[PDF_FILE]],LEN(evaluation_results[[#This Row],[PDF_FILE]])-5)</f>
        <v>DekaBank Deutsche Girozentrale_Asset Manager_EN</v>
      </c>
      <c r="E226">
        <v>2021</v>
      </c>
      <c r="F226" t="s">
        <v>223</v>
      </c>
      <c r="G226" t="s">
        <v>224</v>
      </c>
      <c r="H226" t="s">
        <v>16</v>
      </c>
      <c r="I226" t="s">
        <v>720</v>
      </c>
      <c r="J226" t="s">
        <v>791</v>
      </c>
    </row>
    <row r="227" spans="1:10" x14ac:dyDescent="0.25">
      <c r="A227">
        <v>6</v>
      </c>
      <c r="B227" t="s">
        <v>7</v>
      </c>
      <c r="C227" t="s">
        <v>222</v>
      </c>
      <c r="D227" t="str">
        <f>LEFT(evaluation_results[[#This Row],[PDF_FILE]],LEN(evaluation_results[[#This Row],[PDF_FILE]])-5)</f>
        <v>DekaBank Deutsche Girozentrale_Asset Manager_EN</v>
      </c>
      <c r="E227">
        <v>2022</v>
      </c>
      <c r="F227" t="s">
        <v>225</v>
      </c>
      <c r="G227" t="s">
        <v>226</v>
      </c>
      <c r="H227" t="s">
        <v>16</v>
      </c>
      <c r="I227" t="s">
        <v>720</v>
      </c>
      <c r="J227" t="s">
        <v>791</v>
      </c>
    </row>
    <row r="228" spans="1:10" x14ac:dyDescent="0.25">
      <c r="A228">
        <v>7</v>
      </c>
      <c r="B228" t="s">
        <v>13</v>
      </c>
      <c r="C228" t="s">
        <v>222</v>
      </c>
      <c r="D228" t="str">
        <f>LEFT(evaluation_results[[#This Row],[PDF_FILE]],LEN(evaluation_results[[#This Row],[PDF_FILE]])-5)</f>
        <v>DekaBank Deutsche Girozentrale_Asset Manager_EN</v>
      </c>
      <c r="E228">
        <v>2021</v>
      </c>
      <c r="F228" t="s">
        <v>227</v>
      </c>
      <c r="G228" t="s">
        <v>221</v>
      </c>
      <c r="H228" t="s">
        <v>16</v>
      </c>
      <c r="I228" t="s">
        <v>720</v>
      </c>
      <c r="J228" t="s">
        <v>791</v>
      </c>
    </row>
    <row r="229" spans="1:10" x14ac:dyDescent="0.25">
      <c r="A229">
        <v>7</v>
      </c>
      <c r="B229" t="s">
        <v>13</v>
      </c>
      <c r="C229" t="s">
        <v>222</v>
      </c>
      <c r="D229" t="str">
        <f>LEFT(evaluation_results[[#This Row],[PDF_FILE]],LEN(evaluation_results[[#This Row],[PDF_FILE]])-5)</f>
        <v>DekaBank Deutsche Girozentrale_Asset Manager_EN</v>
      </c>
      <c r="E229">
        <v>2022</v>
      </c>
      <c r="F229" t="s">
        <v>228</v>
      </c>
      <c r="G229" t="s">
        <v>229</v>
      </c>
      <c r="H229" t="s">
        <v>16</v>
      </c>
      <c r="I229" t="s">
        <v>720</v>
      </c>
      <c r="J229" t="s">
        <v>791</v>
      </c>
    </row>
    <row r="230" spans="1:10" x14ac:dyDescent="0.25">
      <c r="A230">
        <v>6</v>
      </c>
      <c r="B230" t="s">
        <v>7</v>
      </c>
      <c r="C230" t="s">
        <v>222</v>
      </c>
      <c r="D230" t="str">
        <f>LEFT(evaluation_results[[#This Row],[PDF_FILE]],LEN(evaluation_results[[#This Row],[PDF_FILE]])-5)</f>
        <v>DekaBank Deutsche Girozentrale_Asset Manager_EN</v>
      </c>
      <c r="E230">
        <v>2020</v>
      </c>
      <c r="F230" t="s">
        <v>32</v>
      </c>
      <c r="G230" t="s">
        <v>653</v>
      </c>
      <c r="H230" t="s">
        <v>622</v>
      </c>
      <c r="I230" t="s">
        <v>722</v>
      </c>
      <c r="J230" t="s">
        <v>791</v>
      </c>
    </row>
    <row r="231" spans="1:10" x14ac:dyDescent="0.25">
      <c r="A231">
        <v>6</v>
      </c>
      <c r="B231" t="s">
        <v>7</v>
      </c>
      <c r="C231" t="s">
        <v>222</v>
      </c>
      <c r="D231" t="str">
        <f>LEFT(evaluation_results[[#This Row],[PDF_FILE]],LEN(evaluation_results[[#This Row],[PDF_FILE]])-5)</f>
        <v>DekaBank Deutsche Girozentrale_Asset Manager_EN</v>
      </c>
      <c r="E231">
        <v>2019</v>
      </c>
      <c r="F231" t="s">
        <v>32</v>
      </c>
      <c r="G231" t="s">
        <v>648</v>
      </c>
      <c r="H231" t="s">
        <v>622</v>
      </c>
      <c r="I231" t="s">
        <v>722</v>
      </c>
      <c r="J231" t="s">
        <v>791</v>
      </c>
    </row>
    <row r="232" spans="1:10" x14ac:dyDescent="0.25">
      <c r="A232">
        <v>7</v>
      </c>
      <c r="B232" t="s">
        <v>13</v>
      </c>
      <c r="C232" t="s">
        <v>222</v>
      </c>
      <c r="D232" t="str">
        <f>LEFT(evaluation_results[[#This Row],[PDF_FILE]],LEN(evaluation_results[[#This Row],[PDF_FILE]])-5)</f>
        <v>DekaBank Deutsche Girozentrale_Asset Manager_EN</v>
      </c>
      <c r="E232">
        <v>2020</v>
      </c>
      <c r="F232" t="s">
        <v>32</v>
      </c>
      <c r="G232" t="s">
        <v>656</v>
      </c>
      <c r="H232" t="s">
        <v>622</v>
      </c>
      <c r="I232" t="s">
        <v>722</v>
      </c>
      <c r="J232" t="s">
        <v>791</v>
      </c>
    </row>
    <row r="233" spans="1:10" x14ac:dyDescent="0.25">
      <c r="A233">
        <v>7</v>
      </c>
      <c r="B233" t="s">
        <v>13</v>
      </c>
      <c r="C233" t="s">
        <v>222</v>
      </c>
      <c r="D233" t="str">
        <f>LEFT(evaluation_results[[#This Row],[PDF_FILE]],LEN(evaluation_results[[#This Row],[PDF_FILE]])-5)</f>
        <v>DekaBank Deutsche Girozentrale_Asset Manager_EN</v>
      </c>
      <c r="E233">
        <v>2019</v>
      </c>
      <c r="F233" t="s">
        <v>32</v>
      </c>
      <c r="G233" t="s">
        <v>217</v>
      </c>
      <c r="H233" t="s">
        <v>622</v>
      </c>
      <c r="I233" t="s">
        <v>722</v>
      </c>
      <c r="J233" t="s">
        <v>791</v>
      </c>
    </row>
    <row r="234" spans="1:10" x14ac:dyDescent="0.25">
      <c r="A234">
        <v>8</v>
      </c>
      <c r="B234" t="s">
        <v>21</v>
      </c>
      <c r="C234" t="s">
        <v>222</v>
      </c>
      <c r="D234" t="str">
        <f>LEFT(evaluation_results[[#This Row],[PDF_FILE]],LEN(evaluation_results[[#This Row],[PDF_FILE]])-5)</f>
        <v>DekaBank Deutsche Girozentrale_Asset Manager_EN</v>
      </c>
      <c r="E234">
        <v>2022</v>
      </c>
      <c r="F234" t="s">
        <v>32</v>
      </c>
      <c r="G234" t="s">
        <v>657</v>
      </c>
      <c r="H234" t="s">
        <v>622</v>
      </c>
      <c r="I234" t="s">
        <v>722</v>
      </c>
      <c r="J234" t="s">
        <v>791</v>
      </c>
    </row>
    <row r="235" spans="1:10" x14ac:dyDescent="0.25">
      <c r="A235">
        <v>8</v>
      </c>
      <c r="B235" t="s">
        <v>21</v>
      </c>
      <c r="C235" t="s">
        <v>222</v>
      </c>
      <c r="D235" t="str">
        <f>LEFT(evaluation_results[[#This Row],[PDF_FILE]],LEN(evaluation_results[[#This Row],[PDF_FILE]])-5)</f>
        <v>DekaBank Deutsche Girozentrale_Asset Manager_EN</v>
      </c>
      <c r="E235">
        <v>2021</v>
      </c>
      <c r="F235" t="s">
        <v>32</v>
      </c>
      <c r="G235" t="s">
        <v>655</v>
      </c>
      <c r="H235" t="s">
        <v>622</v>
      </c>
      <c r="I235" t="s">
        <v>722</v>
      </c>
      <c r="J235" t="s">
        <v>791</v>
      </c>
    </row>
    <row r="236" spans="1:10" x14ac:dyDescent="0.25">
      <c r="A236">
        <v>8</v>
      </c>
      <c r="B236" t="s">
        <v>21</v>
      </c>
      <c r="C236" t="s">
        <v>222</v>
      </c>
      <c r="D236" t="str">
        <f>LEFT(evaluation_results[[#This Row],[PDF_FILE]],LEN(evaluation_results[[#This Row],[PDF_FILE]])-5)</f>
        <v>DekaBank Deutsche Girozentrale_Asset Manager_EN</v>
      </c>
      <c r="E236">
        <v>2020</v>
      </c>
      <c r="F236" t="s">
        <v>32</v>
      </c>
      <c r="G236" t="s">
        <v>658</v>
      </c>
      <c r="H236" t="s">
        <v>622</v>
      </c>
      <c r="I236" t="s">
        <v>722</v>
      </c>
      <c r="J236" t="s">
        <v>791</v>
      </c>
    </row>
    <row r="237" spans="1:10" x14ac:dyDescent="0.25">
      <c r="A237">
        <v>8</v>
      </c>
      <c r="B237" t="s">
        <v>21</v>
      </c>
      <c r="C237" t="s">
        <v>222</v>
      </c>
      <c r="D237" t="str">
        <f>LEFT(evaluation_results[[#This Row],[PDF_FILE]],LEN(evaluation_results[[#This Row],[PDF_FILE]])-5)</f>
        <v>DekaBank Deutsche Girozentrale_Asset Manager_EN</v>
      </c>
      <c r="E237">
        <v>2019</v>
      </c>
      <c r="F237" t="s">
        <v>32</v>
      </c>
      <c r="G237" t="s">
        <v>659</v>
      </c>
      <c r="H237" t="s">
        <v>622</v>
      </c>
      <c r="I237" t="s">
        <v>722</v>
      </c>
      <c r="J237" t="s">
        <v>791</v>
      </c>
    </row>
    <row r="238" spans="1:10" x14ac:dyDescent="0.25">
      <c r="A238">
        <v>6</v>
      </c>
      <c r="B238" t="s">
        <v>7</v>
      </c>
      <c r="C238" t="s">
        <v>230</v>
      </c>
      <c r="D238" t="str">
        <f>LEFT(evaluation_results[[#This Row],[PDF_FILE]],LEN(evaluation_results[[#This Row],[PDF_FILE]])-5)</f>
        <v>Deutsche Bank_Bank_EN</v>
      </c>
      <c r="E238">
        <v>2018</v>
      </c>
      <c r="F238" t="s">
        <v>231</v>
      </c>
      <c r="G238" t="s">
        <v>232</v>
      </c>
      <c r="H238" t="s">
        <v>16</v>
      </c>
      <c r="I238" t="s">
        <v>720</v>
      </c>
      <c r="J238" t="s">
        <v>792</v>
      </c>
    </row>
    <row r="239" spans="1:10" hidden="1" x14ac:dyDescent="0.25">
      <c r="A239">
        <v>6</v>
      </c>
      <c r="B239" t="s">
        <v>7</v>
      </c>
      <c r="C239" t="s">
        <v>230</v>
      </c>
      <c r="D239" t="str">
        <f>LEFT(evaluation_results[[#This Row],[PDF_FILE]],LEN(evaluation_results[[#This Row],[PDF_FILE]])-5)</f>
        <v>Deutsche Bank_Bank_EN</v>
      </c>
      <c r="E239">
        <v>2017</v>
      </c>
      <c r="F239" t="s">
        <v>233</v>
      </c>
      <c r="G239" t="s">
        <v>233</v>
      </c>
      <c r="H239" t="s">
        <v>10</v>
      </c>
    </row>
    <row r="240" spans="1:10" hidden="1" x14ac:dyDescent="0.25">
      <c r="A240">
        <v>6</v>
      </c>
      <c r="B240" t="s">
        <v>7</v>
      </c>
      <c r="C240" t="s">
        <v>230</v>
      </c>
      <c r="D240" t="str">
        <f>LEFT(evaluation_results[[#This Row],[PDF_FILE]],LEN(evaluation_results[[#This Row],[PDF_FILE]])-5)</f>
        <v>Deutsche Bank_Bank_EN</v>
      </c>
      <c r="E240">
        <v>2016</v>
      </c>
      <c r="F240" t="s">
        <v>234</v>
      </c>
      <c r="G240" t="s">
        <v>234</v>
      </c>
      <c r="H240" t="s">
        <v>10</v>
      </c>
    </row>
    <row r="241" spans="1:11" x14ac:dyDescent="0.25">
      <c r="A241">
        <v>7</v>
      </c>
      <c r="B241" t="s">
        <v>13</v>
      </c>
      <c r="C241" t="s">
        <v>230</v>
      </c>
      <c r="D241" t="str">
        <f>LEFT(evaluation_results[[#This Row],[PDF_FILE]],LEN(evaluation_results[[#This Row],[PDF_FILE]])-5)</f>
        <v>Deutsche Bank_Bank_EN</v>
      </c>
      <c r="E241">
        <v>2018</v>
      </c>
      <c r="F241" t="s">
        <v>235</v>
      </c>
      <c r="G241" t="s">
        <v>236</v>
      </c>
      <c r="H241" t="s">
        <v>16</v>
      </c>
      <c r="I241" t="s">
        <v>720</v>
      </c>
      <c r="J241" t="s">
        <v>792</v>
      </c>
    </row>
    <row r="242" spans="1:11" hidden="1" x14ac:dyDescent="0.25">
      <c r="A242">
        <v>7</v>
      </c>
      <c r="B242" t="s">
        <v>13</v>
      </c>
      <c r="C242" t="s">
        <v>230</v>
      </c>
      <c r="D242" t="str">
        <f>LEFT(evaluation_results[[#This Row],[PDF_FILE]],LEN(evaluation_results[[#This Row],[PDF_FILE]])-5)</f>
        <v>Deutsche Bank_Bank_EN</v>
      </c>
      <c r="E242">
        <v>2017</v>
      </c>
      <c r="F242" t="s">
        <v>237</v>
      </c>
      <c r="G242" t="s">
        <v>237</v>
      </c>
      <c r="H242" t="s">
        <v>10</v>
      </c>
    </row>
    <row r="243" spans="1:11" x14ac:dyDescent="0.25">
      <c r="A243">
        <v>7</v>
      </c>
      <c r="B243" t="s">
        <v>13</v>
      </c>
      <c r="C243" t="s">
        <v>230</v>
      </c>
      <c r="D243" t="str">
        <f>LEFT(evaluation_results[[#This Row],[PDF_FILE]],LEN(evaluation_results[[#This Row],[PDF_FILE]])-5)</f>
        <v>Deutsche Bank_Bank_EN</v>
      </c>
      <c r="E243">
        <v>2016</v>
      </c>
      <c r="F243" t="s">
        <v>238</v>
      </c>
      <c r="G243" t="s">
        <v>239</v>
      </c>
      <c r="H243" t="s">
        <v>16</v>
      </c>
      <c r="I243" t="s">
        <v>720</v>
      </c>
      <c r="J243" t="s">
        <v>776</v>
      </c>
      <c r="K243" t="s">
        <v>776</v>
      </c>
    </row>
    <row r="244" spans="1:11" x14ac:dyDescent="0.25">
      <c r="A244">
        <v>8</v>
      </c>
      <c r="B244" t="s">
        <v>21</v>
      </c>
      <c r="C244" t="s">
        <v>230</v>
      </c>
      <c r="D244" t="str">
        <f>LEFT(evaluation_results[[#This Row],[PDF_FILE]],LEN(evaluation_results[[#This Row],[PDF_FILE]])-5)</f>
        <v>Deutsche Bank_Bank_EN</v>
      </c>
      <c r="E244">
        <v>2018</v>
      </c>
      <c r="F244" t="s">
        <v>240</v>
      </c>
      <c r="G244" t="s">
        <v>241</v>
      </c>
      <c r="H244" t="s">
        <v>16</v>
      </c>
      <c r="I244" t="s">
        <v>720</v>
      </c>
      <c r="J244" t="s">
        <v>792</v>
      </c>
    </row>
    <row r="245" spans="1:11" hidden="1" x14ac:dyDescent="0.25">
      <c r="A245">
        <v>8</v>
      </c>
      <c r="B245" t="s">
        <v>21</v>
      </c>
      <c r="C245" t="s">
        <v>230</v>
      </c>
      <c r="D245" t="str">
        <f>LEFT(evaluation_results[[#This Row],[PDF_FILE]],LEN(evaluation_results[[#This Row],[PDF_FILE]])-5)</f>
        <v>Deutsche Bank_Bank_EN</v>
      </c>
      <c r="E245">
        <v>2017</v>
      </c>
      <c r="F245" t="s">
        <v>242</v>
      </c>
      <c r="G245" t="s">
        <v>242</v>
      </c>
      <c r="H245" t="s">
        <v>10</v>
      </c>
    </row>
    <row r="246" spans="1:11" hidden="1" x14ac:dyDescent="0.25">
      <c r="A246">
        <v>8</v>
      </c>
      <c r="B246" t="s">
        <v>21</v>
      </c>
      <c r="C246" t="s">
        <v>230</v>
      </c>
      <c r="D246" t="str">
        <f>LEFT(evaluation_results[[#This Row],[PDF_FILE]],LEN(evaluation_results[[#This Row],[PDF_FILE]])-5)</f>
        <v>Deutsche Bank_Bank_EN</v>
      </c>
      <c r="E246">
        <v>2016</v>
      </c>
      <c r="F246" t="s">
        <v>243</v>
      </c>
      <c r="G246" t="s">
        <v>243</v>
      </c>
      <c r="H246" t="s">
        <v>10</v>
      </c>
    </row>
    <row r="247" spans="1:11" x14ac:dyDescent="0.25">
      <c r="A247">
        <v>6</v>
      </c>
      <c r="B247" t="s">
        <v>7</v>
      </c>
      <c r="C247" t="s">
        <v>244</v>
      </c>
      <c r="D247" t="str">
        <f>LEFT(evaluation_results[[#This Row],[PDF_FILE]],LEN(evaluation_results[[#This Row],[PDF_FILE]])-5)</f>
        <v>Deutsche Bank_Bank_EN</v>
      </c>
      <c r="E247">
        <v>2019</v>
      </c>
      <c r="F247" t="s">
        <v>245</v>
      </c>
      <c r="G247" t="s">
        <v>246</v>
      </c>
      <c r="H247" t="s">
        <v>16</v>
      </c>
      <c r="I247" t="s">
        <v>720</v>
      </c>
      <c r="J247" t="s">
        <v>792</v>
      </c>
    </row>
    <row r="248" spans="1:11" x14ac:dyDescent="0.25">
      <c r="A248">
        <v>6</v>
      </c>
      <c r="B248" t="s">
        <v>7</v>
      </c>
      <c r="C248" t="s">
        <v>244</v>
      </c>
      <c r="D248" t="str">
        <f>LEFT(evaluation_results[[#This Row],[PDF_FILE]],LEN(evaluation_results[[#This Row],[PDF_FILE]])-5)</f>
        <v>Deutsche Bank_Bank_EN</v>
      </c>
      <c r="E248">
        <v>2018</v>
      </c>
      <c r="F248" t="s">
        <v>32</v>
      </c>
      <c r="G248" t="s">
        <v>660</v>
      </c>
      <c r="H248" t="s">
        <v>622</v>
      </c>
      <c r="I248" t="s">
        <v>722</v>
      </c>
      <c r="J248" t="s">
        <v>788</v>
      </c>
      <c r="K248" t="s">
        <v>789</v>
      </c>
    </row>
    <row r="249" spans="1:11" x14ac:dyDescent="0.25">
      <c r="A249">
        <v>6</v>
      </c>
      <c r="B249" t="s">
        <v>7</v>
      </c>
      <c r="C249" t="s">
        <v>244</v>
      </c>
      <c r="D249" t="str">
        <f>LEFT(evaluation_results[[#This Row],[PDF_FILE]],LEN(evaluation_results[[#This Row],[PDF_FILE]])-5)</f>
        <v>Deutsche Bank_Bank_EN</v>
      </c>
      <c r="E249">
        <v>2017</v>
      </c>
      <c r="F249" t="s">
        <v>32</v>
      </c>
      <c r="G249" t="s">
        <v>661</v>
      </c>
      <c r="H249" t="s">
        <v>622</v>
      </c>
      <c r="I249" t="s">
        <v>722</v>
      </c>
      <c r="J249" t="s">
        <v>788</v>
      </c>
      <c r="K249" t="s">
        <v>789</v>
      </c>
    </row>
    <row r="250" spans="1:11" x14ac:dyDescent="0.25">
      <c r="A250">
        <v>7</v>
      </c>
      <c r="B250" t="s">
        <v>13</v>
      </c>
      <c r="C250" t="s">
        <v>244</v>
      </c>
      <c r="D250" t="str">
        <f>LEFT(evaluation_results[[#This Row],[PDF_FILE]],LEN(evaluation_results[[#This Row],[PDF_FILE]])-5)</f>
        <v>Deutsche Bank_Bank_EN</v>
      </c>
      <c r="E250">
        <v>2019</v>
      </c>
      <c r="F250" t="s">
        <v>32</v>
      </c>
      <c r="G250" t="s">
        <v>662</v>
      </c>
      <c r="H250" t="s">
        <v>622</v>
      </c>
      <c r="I250" t="s">
        <v>722</v>
      </c>
      <c r="J250" t="s">
        <v>788</v>
      </c>
      <c r="K250" t="s">
        <v>789</v>
      </c>
    </row>
    <row r="251" spans="1:11" x14ac:dyDescent="0.25">
      <c r="A251">
        <v>7</v>
      </c>
      <c r="B251" t="s">
        <v>13</v>
      </c>
      <c r="C251" t="s">
        <v>244</v>
      </c>
      <c r="D251" t="str">
        <f>LEFT(evaluation_results[[#This Row],[PDF_FILE]],LEN(evaluation_results[[#This Row],[PDF_FILE]])-5)</f>
        <v>Deutsche Bank_Bank_EN</v>
      </c>
      <c r="E251">
        <v>2018</v>
      </c>
      <c r="F251" t="s">
        <v>32</v>
      </c>
      <c r="G251" t="s">
        <v>663</v>
      </c>
      <c r="H251" t="s">
        <v>622</v>
      </c>
      <c r="I251" t="s">
        <v>722</v>
      </c>
      <c r="J251" t="s">
        <v>788</v>
      </c>
      <c r="K251" t="s">
        <v>789</v>
      </c>
    </row>
    <row r="252" spans="1:11" x14ac:dyDescent="0.25">
      <c r="A252">
        <v>7</v>
      </c>
      <c r="B252" t="s">
        <v>13</v>
      </c>
      <c r="C252" t="s">
        <v>244</v>
      </c>
      <c r="D252" t="str">
        <f>LEFT(evaluation_results[[#This Row],[PDF_FILE]],LEN(evaluation_results[[#This Row],[PDF_FILE]])-5)</f>
        <v>Deutsche Bank_Bank_EN</v>
      </c>
      <c r="E252">
        <v>2017</v>
      </c>
      <c r="F252" t="s">
        <v>32</v>
      </c>
      <c r="G252" t="s">
        <v>664</v>
      </c>
      <c r="H252" t="s">
        <v>622</v>
      </c>
      <c r="I252" t="s">
        <v>722</v>
      </c>
      <c r="J252" t="s">
        <v>788</v>
      </c>
      <c r="K252" t="s">
        <v>789</v>
      </c>
    </row>
    <row r="253" spans="1:11" x14ac:dyDescent="0.25">
      <c r="A253">
        <v>8</v>
      </c>
      <c r="B253" t="s">
        <v>21</v>
      </c>
      <c r="C253" t="s">
        <v>244</v>
      </c>
      <c r="D253" t="str">
        <f>LEFT(evaluation_results[[#This Row],[PDF_FILE]],LEN(evaluation_results[[#This Row],[PDF_FILE]])-5)</f>
        <v>Deutsche Bank_Bank_EN</v>
      </c>
      <c r="E253">
        <v>2019</v>
      </c>
      <c r="F253" t="s">
        <v>32</v>
      </c>
      <c r="G253" t="s">
        <v>665</v>
      </c>
      <c r="H253" t="s">
        <v>622</v>
      </c>
      <c r="I253" t="s">
        <v>722</v>
      </c>
      <c r="J253" t="s">
        <v>788</v>
      </c>
      <c r="K253" t="s">
        <v>789</v>
      </c>
    </row>
    <row r="254" spans="1:11" x14ac:dyDescent="0.25">
      <c r="A254">
        <v>8</v>
      </c>
      <c r="B254" t="s">
        <v>21</v>
      </c>
      <c r="C254" t="s">
        <v>244</v>
      </c>
      <c r="D254" t="str">
        <f>LEFT(evaluation_results[[#This Row],[PDF_FILE]],LEN(evaluation_results[[#This Row],[PDF_FILE]])-5)</f>
        <v>Deutsche Bank_Bank_EN</v>
      </c>
      <c r="E254">
        <v>2018</v>
      </c>
      <c r="F254" t="s">
        <v>32</v>
      </c>
      <c r="G254" t="s">
        <v>666</v>
      </c>
      <c r="H254" t="s">
        <v>622</v>
      </c>
      <c r="I254" t="s">
        <v>722</v>
      </c>
      <c r="J254" t="s">
        <v>788</v>
      </c>
      <c r="K254" t="s">
        <v>789</v>
      </c>
    </row>
    <row r="255" spans="1:11" x14ac:dyDescent="0.25">
      <c r="A255">
        <v>8</v>
      </c>
      <c r="B255" t="s">
        <v>21</v>
      </c>
      <c r="C255" t="s">
        <v>244</v>
      </c>
      <c r="D255" t="str">
        <f>LEFT(evaluation_results[[#This Row],[PDF_FILE]],LEN(evaluation_results[[#This Row],[PDF_FILE]])-5)</f>
        <v>Deutsche Bank_Bank_EN</v>
      </c>
      <c r="E255">
        <v>2017</v>
      </c>
      <c r="F255" t="s">
        <v>32</v>
      </c>
      <c r="G255" t="s">
        <v>667</v>
      </c>
      <c r="H255" t="s">
        <v>622</v>
      </c>
      <c r="I255" t="s">
        <v>722</v>
      </c>
      <c r="J255" t="s">
        <v>788</v>
      </c>
      <c r="K255" t="s">
        <v>789</v>
      </c>
    </row>
    <row r="256" spans="1:11" x14ac:dyDescent="0.25">
      <c r="A256">
        <v>6</v>
      </c>
      <c r="B256" t="s">
        <v>7</v>
      </c>
      <c r="C256" t="s">
        <v>247</v>
      </c>
      <c r="D256" t="str">
        <f>LEFT(evaluation_results[[#This Row],[PDF_FILE]],LEN(evaluation_results[[#This Row],[PDF_FILE]])-5)</f>
        <v>Deutsche Bank_Bank_EN</v>
      </c>
      <c r="E256">
        <v>2020</v>
      </c>
      <c r="F256" t="s">
        <v>248</v>
      </c>
      <c r="G256" t="s">
        <v>249</v>
      </c>
      <c r="H256" t="s">
        <v>16</v>
      </c>
      <c r="I256" t="s">
        <v>720</v>
      </c>
      <c r="J256" t="s">
        <v>792</v>
      </c>
    </row>
    <row r="257" spans="1:10" hidden="1" x14ac:dyDescent="0.25">
      <c r="A257">
        <v>6</v>
      </c>
      <c r="B257" t="s">
        <v>7</v>
      </c>
      <c r="C257" t="s">
        <v>247</v>
      </c>
      <c r="D257" t="str">
        <f>LEFT(evaluation_results[[#This Row],[PDF_FILE]],LEN(evaluation_results[[#This Row],[PDF_FILE]])-5)</f>
        <v>Deutsche Bank_Bank_EN</v>
      </c>
      <c r="E257">
        <v>2019</v>
      </c>
      <c r="F257" t="s">
        <v>250</v>
      </c>
      <c r="G257" t="s">
        <v>250</v>
      </c>
      <c r="H257" t="s">
        <v>10</v>
      </c>
    </row>
    <row r="258" spans="1:10" hidden="1" x14ac:dyDescent="0.25">
      <c r="A258">
        <v>6</v>
      </c>
      <c r="B258" t="s">
        <v>7</v>
      </c>
      <c r="C258" t="s">
        <v>247</v>
      </c>
      <c r="D258" t="str">
        <f>LEFT(evaluation_results[[#This Row],[PDF_FILE]],LEN(evaluation_results[[#This Row],[PDF_FILE]])-5)</f>
        <v>Deutsche Bank_Bank_EN</v>
      </c>
      <c r="E258">
        <v>2018</v>
      </c>
      <c r="F258" t="s">
        <v>251</v>
      </c>
      <c r="G258" t="s">
        <v>251</v>
      </c>
      <c r="H258" t="s">
        <v>10</v>
      </c>
    </row>
    <row r="259" spans="1:10" x14ac:dyDescent="0.25">
      <c r="A259">
        <v>7</v>
      </c>
      <c r="B259" t="s">
        <v>13</v>
      </c>
      <c r="C259" t="s">
        <v>247</v>
      </c>
      <c r="D259" t="str">
        <f>LEFT(evaluation_results[[#This Row],[PDF_FILE]],LEN(evaluation_results[[#This Row],[PDF_FILE]])-5)</f>
        <v>Deutsche Bank_Bank_EN</v>
      </c>
      <c r="E259">
        <v>2020</v>
      </c>
      <c r="F259" t="s">
        <v>252</v>
      </c>
      <c r="G259" t="s">
        <v>253</v>
      </c>
      <c r="H259" t="s">
        <v>16</v>
      </c>
      <c r="I259" t="s">
        <v>720</v>
      </c>
      <c r="J259" t="s">
        <v>792</v>
      </c>
    </row>
    <row r="260" spans="1:10" hidden="1" x14ac:dyDescent="0.25">
      <c r="A260">
        <v>7</v>
      </c>
      <c r="B260" t="s">
        <v>13</v>
      </c>
      <c r="C260" t="s">
        <v>247</v>
      </c>
      <c r="D260" t="str">
        <f>LEFT(evaluation_results[[#This Row],[PDF_FILE]],LEN(evaluation_results[[#This Row],[PDF_FILE]])-5)</f>
        <v>Deutsche Bank_Bank_EN</v>
      </c>
      <c r="E260">
        <v>2019</v>
      </c>
      <c r="F260" t="s">
        <v>254</v>
      </c>
      <c r="G260" t="s">
        <v>254</v>
      </c>
      <c r="H260" t="s">
        <v>10</v>
      </c>
    </row>
    <row r="261" spans="1:10" hidden="1" x14ac:dyDescent="0.25">
      <c r="A261">
        <v>7</v>
      </c>
      <c r="B261" t="s">
        <v>13</v>
      </c>
      <c r="C261" t="s">
        <v>247</v>
      </c>
      <c r="D261" t="str">
        <f>LEFT(evaluation_results[[#This Row],[PDF_FILE]],LEN(evaluation_results[[#This Row],[PDF_FILE]])-5)</f>
        <v>Deutsche Bank_Bank_EN</v>
      </c>
      <c r="E261">
        <v>2018</v>
      </c>
      <c r="F261" t="s">
        <v>255</v>
      </c>
      <c r="G261" t="s">
        <v>255</v>
      </c>
      <c r="H261" t="s">
        <v>10</v>
      </c>
    </row>
    <row r="262" spans="1:10" x14ac:dyDescent="0.25">
      <c r="A262">
        <v>8</v>
      </c>
      <c r="B262" t="s">
        <v>21</v>
      </c>
      <c r="C262" t="s">
        <v>247</v>
      </c>
      <c r="D262" t="str">
        <f>LEFT(evaluation_results[[#This Row],[PDF_FILE]],LEN(evaluation_results[[#This Row],[PDF_FILE]])-5)</f>
        <v>Deutsche Bank_Bank_EN</v>
      </c>
      <c r="E262">
        <v>2020</v>
      </c>
      <c r="F262" t="s">
        <v>256</v>
      </c>
      <c r="G262" t="s">
        <v>257</v>
      </c>
      <c r="H262" t="s">
        <v>16</v>
      </c>
      <c r="I262" t="s">
        <v>720</v>
      </c>
      <c r="J262" t="s">
        <v>792</v>
      </c>
    </row>
    <row r="263" spans="1:10" hidden="1" x14ac:dyDescent="0.25">
      <c r="A263">
        <v>8</v>
      </c>
      <c r="B263" t="s">
        <v>21</v>
      </c>
      <c r="C263" t="s">
        <v>247</v>
      </c>
      <c r="D263" t="str">
        <f>LEFT(evaluation_results[[#This Row],[PDF_FILE]],LEN(evaluation_results[[#This Row],[PDF_FILE]])-5)</f>
        <v>Deutsche Bank_Bank_EN</v>
      </c>
      <c r="E263">
        <v>2019</v>
      </c>
      <c r="F263" t="s">
        <v>258</v>
      </c>
      <c r="G263" t="s">
        <v>258</v>
      </c>
      <c r="H263" t="s">
        <v>10</v>
      </c>
    </row>
    <row r="264" spans="1:10" hidden="1" x14ac:dyDescent="0.25">
      <c r="A264">
        <v>8</v>
      </c>
      <c r="B264" t="s">
        <v>21</v>
      </c>
      <c r="C264" t="s">
        <v>247</v>
      </c>
      <c r="D264" t="str">
        <f>LEFT(evaluation_results[[#This Row],[PDF_FILE]],LEN(evaluation_results[[#This Row],[PDF_FILE]])-5)</f>
        <v>Deutsche Bank_Bank_EN</v>
      </c>
      <c r="E264">
        <v>2018</v>
      </c>
      <c r="F264" t="s">
        <v>259</v>
      </c>
      <c r="G264" t="s">
        <v>259</v>
      </c>
      <c r="H264" t="s">
        <v>10</v>
      </c>
    </row>
    <row r="265" spans="1:10" x14ac:dyDescent="0.25">
      <c r="A265">
        <v>6</v>
      </c>
      <c r="B265" t="s">
        <v>7</v>
      </c>
      <c r="C265" t="s">
        <v>260</v>
      </c>
      <c r="D265" t="str">
        <f>LEFT(evaluation_results[[#This Row],[PDF_FILE]],LEN(evaluation_results[[#This Row],[PDF_FILE]])-5)</f>
        <v>Deutsche Bank_Bank_EN</v>
      </c>
      <c r="E265">
        <v>2021</v>
      </c>
      <c r="F265" t="s">
        <v>261</v>
      </c>
      <c r="G265" t="s">
        <v>262</v>
      </c>
      <c r="H265" t="s">
        <v>16</v>
      </c>
      <c r="I265" t="s">
        <v>720</v>
      </c>
      <c r="J265" t="s">
        <v>792</v>
      </c>
    </row>
    <row r="266" spans="1:10" hidden="1" x14ac:dyDescent="0.25">
      <c r="A266">
        <v>6</v>
      </c>
      <c r="B266" t="s">
        <v>7</v>
      </c>
      <c r="C266" t="s">
        <v>260</v>
      </c>
      <c r="D266" t="str">
        <f>LEFT(evaluation_results[[#This Row],[PDF_FILE]],LEN(evaluation_results[[#This Row],[PDF_FILE]])-5)</f>
        <v>Deutsche Bank_Bank_EN</v>
      </c>
      <c r="E266">
        <v>2020</v>
      </c>
      <c r="F266" t="s">
        <v>263</v>
      </c>
      <c r="G266" t="s">
        <v>263</v>
      </c>
      <c r="H266" t="s">
        <v>10</v>
      </c>
    </row>
    <row r="267" spans="1:10" hidden="1" x14ac:dyDescent="0.25">
      <c r="A267">
        <v>6</v>
      </c>
      <c r="B267" t="s">
        <v>7</v>
      </c>
      <c r="C267" t="s">
        <v>260</v>
      </c>
      <c r="D267" t="str">
        <f>LEFT(evaluation_results[[#This Row],[PDF_FILE]],LEN(evaluation_results[[#This Row],[PDF_FILE]])-5)</f>
        <v>Deutsche Bank_Bank_EN</v>
      </c>
      <c r="E267">
        <v>2019</v>
      </c>
      <c r="F267" t="s">
        <v>264</v>
      </c>
      <c r="G267" t="s">
        <v>264</v>
      </c>
      <c r="H267" t="s">
        <v>10</v>
      </c>
    </row>
    <row r="268" spans="1:10" x14ac:dyDescent="0.25">
      <c r="A268">
        <v>7</v>
      </c>
      <c r="B268" t="s">
        <v>13</v>
      </c>
      <c r="C268" t="s">
        <v>260</v>
      </c>
      <c r="D268" t="str">
        <f>LEFT(evaluation_results[[#This Row],[PDF_FILE]],LEN(evaluation_results[[#This Row],[PDF_FILE]])-5)</f>
        <v>Deutsche Bank_Bank_EN</v>
      </c>
      <c r="E268">
        <v>2021</v>
      </c>
      <c r="F268" t="s">
        <v>265</v>
      </c>
      <c r="G268" t="s">
        <v>266</v>
      </c>
      <c r="H268" t="s">
        <v>16</v>
      </c>
      <c r="I268" t="s">
        <v>720</v>
      </c>
      <c r="J268" t="s">
        <v>792</v>
      </c>
    </row>
    <row r="269" spans="1:10" hidden="1" x14ac:dyDescent="0.25">
      <c r="A269">
        <v>7</v>
      </c>
      <c r="B269" t="s">
        <v>13</v>
      </c>
      <c r="C269" t="s">
        <v>260</v>
      </c>
      <c r="D269" t="str">
        <f>LEFT(evaluation_results[[#This Row],[PDF_FILE]],LEN(evaluation_results[[#This Row],[PDF_FILE]])-5)</f>
        <v>Deutsche Bank_Bank_EN</v>
      </c>
      <c r="E269">
        <v>2020</v>
      </c>
      <c r="F269" t="s">
        <v>267</v>
      </c>
      <c r="G269" t="s">
        <v>267</v>
      </c>
      <c r="H269" t="s">
        <v>10</v>
      </c>
    </row>
    <row r="270" spans="1:10" hidden="1" x14ac:dyDescent="0.25">
      <c r="A270">
        <v>7</v>
      </c>
      <c r="B270" t="s">
        <v>13</v>
      </c>
      <c r="C270" t="s">
        <v>260</v>
      </c>
      <c r="D270" t="str">
        <f>LEFT(evaluation_results[[#This Row],[PDF_FILE]],LEN(evaluation_results[[#This Row],[PDF_FILE]])-5)</f>
        <v>Deutsche Bank_Bank_EN</v>
      </c>
      <c r="E270">
        <v>2019</v>
      </c>
      <c r="F270" t="s">
        <v>268</v>
      </c>
      <c r="G270" t="s">
        <v>268</v>
      </c>
      <c r="H270" t="s">
        <v>10</v>
      </c>
    </row>
    <row r="271" spans="1:10" x14ac:dyDescent="0.25">
      <c r="A271">
        <v>8</v>
      </c>
      <c r="B271" t="s">
        <v>21</v>
      </c>
      <c r="C271" t="s">
        <v>260</v>
      </c>
      <c r="D271" t="str">
        <f>LEFT(evaluation_results[[#This Row],[PDF_FILE]],LEN(evaluation_results[[#This Row],[PDF_FILE]])-5)</f>
        <v>Deutsche Bank_Bank_EN</v>
      </c>
      <c r="E271">
        <v>2021</v>
      </c>
      <c r="F271" t="s">
        <v>269</v>
      </c>
      <c r="G271" t="s">
        <v>270</v>
      </c>
      <c r="H271" t="s">
        <v>16</v>
      </c>
      <c r="I271" t="s">
        <v>720</v>
      </c>
      <c r="J271" t="s">
        <v>792</v>
      </c>
    </row>
    <row r="272" spans="1:10" x14ac:dyDescent="0.25">
      <c r="A272">
        <v>8</v>
      </c>
      <c r="B272" t="s">
        <v>21</v>
      </c>
      <c r="C272" t="s">
        <v>260</v>
      </c>
      <c r="D272" t="str">
        <f>LEFT(evaluation_results[[#This Row],[PDF_FILE]],LEN(evaluation_results[[#This Row],[PDF_FILE]])-5)</f>
        <v>Deutsche Bank_Bank_EN</v>
      </c>
      <c r="E272">
        <v>2020</v>
      </c>
      <c r="F272" t="s">
        <v>271</v>
      </c>
      <c r="G272" t="s">
        <v>272</v>
      </c>
      <c r="H272" t="s">
        <v>16</v>
      </c>
      <c r="I272" t="s">
        <v>720</v>
      </c>
      <c r="J272" t="s">
        <v>793</v>
      </c>
    </row>
    <row r="273" spans="1:10" x14ac:dyDescent="0.25">
      <c r="A273">
        <v>8</v>
      </c>
      <c r="B273" t="s">
        <v>21</v>
      </c>
      <c r="C273" t="s">
        <v>260</v>
      </c>
      <c r="D273" t="str">
        <f>LEFT(evaluation_results[[#This Row],[PDF_FILE]],LEN(evaluation_results[[#This Row],[PDF_FILE]])-5)</f>
        <v>Deutsche Bank_Bank_EN</v>
      </c>
      <c r="E273">
        <v>2019</v>
      </c>
      <c r="F273" t="s">
        <v>273</v>
      </c>
      <c r="G273" t="s">
        <v>274</v>
      </c>
      <c r="H273" t="s">
        <v>16</v>
      </c>
      <c r="I273" t="s">
        <v>720</v>
      </c>
      <c r="J273" t="s">
        <v>793</v>
      </c>
    </row>
    <row r="274" spans="1:10" x14ac:dyDescent="0.25">
      <c r="A274">
        <v>6</v>
      </c>
      <c r="B274" t="s">
        <v>7</v>
      </c>
      <c r="C274" t="s">
        <v>275</v>
      </c>
      <c r="D274" t="str">
        <f>LEFT(evaluation_results[[#This Row],[PDF_FILE]],LEN(evaluation_results[[#This Row],[PDF_FILE]])-5)</f>
        <v>Deutsche Bank_Bank_EN</v>
      </c>
      <c r="E274">
        <v>2022</v>
      </c>
      <c r="F274" t="s">
        <v>276</v>
      </c>
      <c r="G274" t="s">
        <v>277</v>
      </c>
      <c r="H274" t="s">
        <v>16</v>
      </c>
      <c r="I274" t="s">
        <v>720</v>
      </c>
      <c r="J274" t="s">
        <v>792</v>
      </c>
    </row>
    <row r="275" spans="1:10" hidden="1" x14ac:dyDescent="0.25">
      <c r="A275">
        <v>6</v>
      </c>
      <c r="B275" t="s">
        <v>7</v>
      </c>
      <c r="C275" t="s">
        <v>275</v>
      </c>
      <c r="D275" t="str">
        <f>LEFT(evaluation_results[[#This Row],[PDF_FILE]],LEN(evaluation_results[[#This Row],[PDF_FILE]])-5)</f>
        <v>Deutsche Bank_Bank_EN</v>
      </c>
      <c r="E275">
        <v>2021</v>
      </c>
      <c r="F275" t="s">
        <v>278</v>
      </c>
      <c r="G275" t="s">
        <v>278</v>
      </c>
      <c r="H275" t="s">
        <v>10</v>
      </c>
    </row>
    <row r="276" spans="1:10" hidden="1" x14ac:dyDescent="0.25">
      <c r="A276">
        <v>6</v>
      </c>
      <c r="B276" t="s">
        <v>7</v>
      </c>
      <c r="C276" t="s">
        <v>275</v>
      </c>
      <c r="D276" t="str">
        <f>LEFT(evaluation_results[[#This Row],[PDF_FILE]],LEN(evaluation_results[[#This Row],[PDF_FILE]])-5)</f>
        <v>Deutsche Bank_Bank_EN</v>
      </c>
      <c r="E276">
        <v>2020</v>
      </c>
      <c r="F276" t="s">
        <v>279</v>
      </c>
      <c r="G276" t="s">
        <v>279</v>
      </c>
      <c r="H276" t="s">
        <v>10</v>
      </c>
    </row>
    <row r="277" spans="1:10" x14ac:dyDescent="0.25">
      <c r="A277">
        <v>7</v>
      </c>
      <c r="B277" t="s">
        <v>13</v>
      </c>
      <c r="C277" t="s">
        <v>275</v>
      </c>
      <c r="D277" t="str">
        <f>LEFT(evaluation_results[[#This Row],[PDF_FILE]],LEN(evaluation_results[[#This Row],[PDF_FILE]])-5)</f>
        <v>Deutsche Bank_Bank_EN</v>
      </c>
      <c r="E277">
        <v>2022</v>
      </c>
      <c r="F277" t="s">
        <v>280</v>
      </c>
      <c r="G277" t="s">
        <v>281</v>
      </c>
      <c r="H277" t="s">
        <v>16</v>
      </c>
      <c r="I277" t="s">
        <v>720</v>
      </c>
      <c r="J277" t="s">
        <v>792</v>
      </c>
    </row>
    <row r="278" spans="1:10" hidden="1" x14ac:dyDescent="0.25">
      <c r="A278">
        <v>7</v>
      </c>
      <c r="B278" t="s">
        <v>13</v>
      </c>
      <c r="C278" t="s">
        <v>275</v>
      </c>
      <c r="D278" t="str">
        <f>LEFT(evaluation_results[[#This Row],[PDF_FILE]],LEN(evaluation_results[[#This Row],[PDF_FILE]])-5)</f>
        <v>Deutsche Bank_Bank_EN</v>
      </c>
      <c r="E278">
        <v>2021</v>
      </c>
      <c r="F278" t="s">
        <v>282</v>
      </c>
      <c r="G278" t="s">
        <v>282</v>
      </c>
      <c r="H278" t="s">
        <v>10</v>
      </c>
    </row>
    <row r="279" spans="1:10" hidden="1" x14ac:dyDescent="0.25">
      <c r="A279">
        <v>7</v>
      </c>
      <c r="B279" t="s">
        <v>13</v>
      </c>
      <c r="C279" t="s">
        <v>275</v>
      </c>
      <c r="D279" t="str">
        <f>LEFT(evaluation_results[[#This Row],[PDF_FILE]],LEN(evaluation_results[[#This Row],[PDF_FILE]])-5)</f>
        <v>Deutsche Bank_Bank_EN</v>
      </c>
      <c r="E279">
        <v>2020</v>
      </c>
      <c r="F279" t="s">
        <v>283</v>
      </c>
      <c r="G279" t="s">
        <v>283</v>
      </c>
      <c r="H279" t="s">
        <v>10</v>
      </c>
    </row>
    <row r="280" spans="1:10" x14ac:dyDescent="0.25">
      <c r="A280">
        <v>8</v>
      </c>
      <c r="B280" t="s">
        <v>21</v>
      </c>
      <c r="C280" t="s">
        <v>275</v>
      </c>
      <c r="D280" t="str">
        <f>LEFT(evaluation_results[[#This Row],[PDF_FILE]],LEN(evaluation_results[[#This Row],[PDF_FILE]])-5)</f>
        <v>Deutsche Bank_Bank_EN</v>
      </c>
      <c r="E280">
        <v>2022</v>
      </c>
      <c r="F280" t="s">
        <v>284</v>
      </c>
      <c r="G280" t="s">
        <v>285</v>
      </c>
      <c r="H280" t="s">
        <v>16</v>
      </c>
      <c r="I280" t="s">
        <v>720</v>
      </c>
      <c r="J280" t="s">
        <v>792</v>
      </c>
    </row>
    <row r="281" spans="1:10" hidden="1" x14ac:dyDescent="0.25">
      <c r="A281">
        <v>8</v>
      </c>
      <c r="B281" t="s">
        <v>21</v>
      </c>
      <c r="C281" t="s">
        <v>275</v>
      </c>
      <c r="D281" t="str">
        <f>LEFT(evaluation_results[[#This Row],[PDF_FILE]],LEN(evaluation_results[[#This Row],[PDF_FILE]])-5)</f>
        <v>Deutsche Bank_Bank_EN</v>
      </c>
      <c r="E281">
        <v>2021</v>
      </c>
      <c r="F281" t="s">
        <v>286</v>
      </c>
      <c r="G281" t="s">
        <v>286</v>
      </c>
      <c r="H281" t="s">
        <v>10</v>
      </c>
    </row>
    <row r="282" spans="1:10" hidden="1" x14ac:dyDescent="0.25">
      <c r="A282">
        <v>8</v>
      </c>
      <c r="B282" t="s">
        <v>21</v>
      </c>
      <c r="C282" t="s">
        <v>275</v>
      </c>
      <c r="D282" t="str">
        <f>LEFT(evaluation_results[[#This Row],[PDF_FILE]],LEN(evaluation_results[[#This Row],[PDF_FILE]])-5)</f>
        <v>Deutsche Bank_Bank_EN</v>
      </c>
      <c r="E282">
        <v>2020</v>
      </c>
      <c r="F282" t="s">
        <v>287</v>
      </c>
      <c r="G282" t="s">
        <v>287</v>
      </c>
      <c r="H282" t="s">
        <v>10</v>
      </c>
    </row>
    <row r="283" spans="1:10" x14ac:dyDescent="0.25">
      <c r="A283">
        <v>6</v>
      </c>
      <c r="B283" t="s">
        <v>7</v>
      </c>
      <c r="C283" t="s">
        <v>288</v>
      </c>
      <c r="D283" t="str">
        <f>LEFT(evaluation_results[[#This Row],[PDF_FILE]],LEN(evaluation_results[[#This Row],[PDF_FILE]])-5)</f>
        <v>Deutsche Beteiligungs AG_Asset Manager_EN</v>
      </c>
      <c r="E283">
        <v>2021</v>
      </c>
      <c r="F283" t="s">
        <v>289</v>
      </c>
      <c r="G283" t="s">
        <v>32</v>
      </c>
      <c r="H283" t="s">
        <v>16</v>
      </c>
      <c r="I283" t="s">
        <v>721</v>
      </c>
      <c r="J283" t="s">
        <v>786</v>
      </c>
    </row>
    <row r="284" spans="1:10" x14ac:dyDescent="0.25">
      <c r="A284">
        <v>6</v>
      </c>
      <c r="B284" t="s">
        <v>7</v>
      </c>
      <c r="C284" t="s">
        <v>290</v>
      </c>
      <c r="D284" t="str">
        <f>LEFT(evaluation_results[[#This Row],[PDF_FILE]],LEN(evaluation_results[[#This Row],[PDF_FILE]])-5)</f>
        <v>Deutsche Beteiligungs AG_Asset Manager_EN</v>
      </c>
      <c r="E284">
        <v>2022</v>
      </c>
      <c r="F284" t="s">
        <v>291</v>
      </c>
      <c r="G284" t="s">
        <v>32</v>
      </c>
      <c r="H284" t="s">
        <v>16</v>
      </c>
      <c r="I284" t="s">
        <v>721</v>
      </c>
      <c r="J284" t="s">
        <v>786</v>
      </c>
    </row>
    <row r="285" spans="1:10" x14ac:dyDescent="0.25">
      <c r="A285">
        <v>7</v>
      </c>
      <c r="B285" t="s">
        <v>13</v>
      </c>
      <c r="C285" t="s">
        <v>290</v>
      </c>
      <c r="D285" t="str">
        <f>LEFT(evaluation_results[[#This Row],[PDF_FILE]],LEN(evaluation_results[[#This Row],[PDF_FILE]])-5)</f>
        <v>Deutsche Beteiligungs AG_Asset Manager_EN</v>
      </c>
      <c r="E285">
        <v>2022</v>
      </c>
      <c r="F285" t="s">
        <v>292</v>
      </c>
      <c r="G285" t="s">
        <v>32</v>
      </c>
      <c r="H285" t="s">
        <v>16</v>
      </c>
      <c r="I285" t="s">
        <v>721</v>
      </c>
      <c r="J285" t="s">
        <v>786</v>
      </c>
    </row>
    <row r="286" spans="1:10" x14ac:dyDescent="0.25">
      <c r="A286">
        <v>8</v>
      </c>
      <c r="B286" t="s">
        <v>21</v>
      </c>
      <c r="C286" t="s">
        <v>293</v>
      </c>
      <c r="D286" t="str">
        <f>LEFT(evaluation_results[[#This Row],[PDF_FILE]],LEN(evaluation_results[[#This Row],[PDF_FILE]])-5)</f>
        <v>DNB ASA_Bank_EN</v>
      </c>
      <c r="E286">
        <v>2020</v>
      </c>
      <c r="F286" t="s">
        <v>294</v>
      </c>
      <c r="G286" t="s">
        <v>32</v>
      </c>
      <c r="H286" t="s">
        <v>16</v>
      </c>
      <c r="I286" t="s">
        <v>721</v>
      </c>
      <c r="J286" t="s">
        <v>788</v>
      </c>
    </row>
    <row r="287" spans="1:10" x14ac:dyDescent="0.25">
      <c r="A287">
        <v>6</v>
      </c>
      <c r="B287" t="s">
        <v>7</v>
      </c>
      <c r="C287" t="s">
        <v>295</v>
      </c>
      <c r="D287" t="str">
        <f>LEFT(evaluation_results[[#This Row],[PDF_FILE]],LEN(evaluation_results[[#This Row],[PDF_FILE]])-5)</f>
        <v>DNB ASA_Bank_EN</v>
      </c>
      <c r="E287">
        <v>2022</v>
      </c>
      <c r="F287" t="s">
        <v>296</v>
      </c>
      <c r="G287" t="s">
        <v>297</v>
      </c>
      <c r="H287" t="s">
        <v>16</v>
      </c>
      <c r="I287" t="s">
        <v>720</v>
      </c>
      <c r="J287" t="s">
        <v>777</v>
      </c>
    </row>
    <row r="288" spans="1:10" x14ac:dyDescent="0.25">
      <c r="A288">
        <v>7</v>
      </c>
      <c r="B288" t="s">
        <v>13</v>
      </c>
      <c r="C288" t="s">
        <v>295</v>
      </c>
      <c r="D288" t="str">
        <f>LEFT(evaluation_results[[#This Row],[PDF_FILE]],LEN(evaluation_results[[#This Row],[PDF_FILE]])-5)</f>
        <v>DNB ASA_Bank_EN</v>
      </c>
      <c r="E288">
        <v>2021</v>
      </c>
      <c r="F288" t="s">
        <v>296</v>
      </c>
      <c r="G288" t="s">
        <v>298</v>
      </c>
      <c r="H288" t="s">
        <v>16</v>
      </c>
      <c r="I288" t="s">
        <v>720</v>
      </c>
      <c r="J288" t="s">
        <v>777</v>
      </c>
    </row>
    <row r="289" spans="1:10" x14ac:dyDescent="0.25">
      <c r="A289">
        <v>8</v>
      </c>
      <c r="B289" t="s">
        <v>21</v>
      </c>
      <c r="C289" t="s">
        <v>295</v>
      </c>
      <c r="D289" t="str">
        <f>LEFT(evaluation_results[[#This Row],[PDF_FILE]],LEN(evaluation_results[[#This Row],[PDF_FILE]])-5)</f>
        <v>DNB ASA_Bank_EN</v>
      </c>
      <c r="E289">
        <v>2021</v>
      </c>
      <c r="F289" t="s">
        <v>284</v>
      </c>
      <c r="G289" t="s">
        <v>299</v>
      </c>
      <c r="H289" t="s">
        <v>16</v>
      </c>
      <c r="I289" t="s">
        <v>720</v>
      </c>
      <c r="J289" t="s">
        <v>795</v>
      </c>
    </row>
    <row r="290" spans="1:10" x14ac:dyDescent="0.25">
      <c r="A290">
        <v>6</v>
      </c>
      <c r="B290" t="s">
        <v>7</v>
      </c>
      <c r="C290" t="s">
        <v>295</v>
      </c>
      <c r="D290" t="str">
        <f>LEFT(evaluation_results[[#This Row],[PDF_FILE]],LEN(evaluation_results[[#This Row],[PDF_FILE]])-5)</f>
        <v>DNB ASA_Bank_EN</v>
      </c>
      <c r="E290">
        <v>2021</v>
      </c>
      <c r="F290" t="s">
        <v>32</v>
      </c>
      <c r="G290" t="s">
        <v>298</v>
      </c>
      <c r="H290" t="s">
        <v>622</v>
      </c>
      <c r="I290" t="s">
        <v>722</v>
      </c>
      <c r="J290" t="s">
        <v>777</v>
      </c>
    </row>
    <row r="291" spans="1:10" x14ac:dyDescent="0.25">
      <c r="A291">
        <v>7</v>
      </c>
      <c r="B291" t="s">
        <v>13</v>
      </c>
      <c r="C291" t="s">
        <v>295</v>
      </c>
      <c r="D291" t="str">
        <f>LEFT(evaluation_results[[#This Row],[PDF_FILE]],LEN(evaluation_results[[#This Row],[PDF_FILE]])-5)</f>
        <v>DNB ASA_Bank_EN</v>
      </c>
      <c r="E291">
        <v>2022</v>
      </c>
      <c r="F291" t="s">
        <v>32</v>
      </c>
      <c r="G291" t="s">
        <v>297</v>
      </c>
      <c r="H291" t="s">
        <v>622</v>
      </c>
      <c r="I291" t="s">
        <v>722</v>
      </c>
      <c r="J291" t="s">
        <v>777</v>
      </c>
    </row>
    <row r="292" spans="1:10" x14ac:dyDescent="0.25">
      <c r="A292">
        <v>8</v>
      </c>
      <c r="B292" t="s">
        <v>21</v>
      </c>
      <c r="C292" t="s">
        <v>295</v>
      </c>
      <c r="D292" t="str">
        <f>LEFT(evaluation_results[[#This Row],[PDF_FILE]],LEN(evaluation_results[[#This Row],[PDF_FILE]])-5)</f>
        <v>DNB ASA_Bank_EN</v>
      </c>
      <c r="E292">
        <v>2022</v>
      </c>
      <c r="F292" t="s">
        <v>32</v>
      </c>
      <c r="G292" t="s">
        <v>668</v>
      </c>
      <c r="H292" t="s">
        <v>622</v>
      </c>
      <c r="I292" t="s">
        <v>722</v>
      </c>
      <c r="J292" t="s">
        <v>795</v>
      </c>
    </row>
    <row r="293" spans="1:10" x14ac:dyDescent="0.25">
      <c r="A293">
        <v>6</v>
      </c>
      <c r="B293" t="s">
        <v>7</v>
      </c>
      <c r="C293" t="s">
        <v>300</v>
      </c>
      <c r="D293" t="str">
        <f>LEFT(evaluation_results[[#This Row],[PDF_FILE]],LEN(evaluation_results[[#This Row],[PDF_FILE]])-5)</f>
        <v>DZ Bank_Bank_EN</v>
      </c>
      <c r="E293">
        <v>2019</v>
      </c>
      <c r="F293" t="s">
        <v>301</v>
      </c>
      <c r="G293" t="s">
        <v>32</v>
      </c>
      <c r="H293" t="s">
        <v>16</v>
      </c>
      <c r="I293" t="s">
        <v>721</v>
      </c>
      <c r="J293" t="s">
        <v>768</v>
      </c>
    </row>
    <row r="294" spans="1:10" x14ac:dyDescent="0.25">
      <c r="A294">
        <v>6</v>
      </c>
      <c r="B294" t="s">
        <v>7</v>
      </c>
      <c r="C294" t="s">
        <v>300</v>
      </c>
      <c r="D294" t="str">
        <f>LEFT(evaluation_results[[#This Row],[PDF_FILE]],LEN(evaluation_results[[#This Row],[PDF_FILE]])-5)</f>
        <v>DZ Bank_Bank_EN</v>
      </c>
      <c r="E294">
        <v>2018</v>
      </c>
      <c r="F294" t="s">
        <v>302</v>
      </c>
      <c r="G294" t="s">
        <v>32</v>
      </c>
      <c r="H294" t="s">
        <v>16</v>
      </c>
      <c r="I294" t="s">
        <v>721</v>
      </c>
      <c r="J294" t="s">
        <v>768</v>
      </c>
    </row>
    <row r="295" spans="1:10" x14ac:dyDescent="0.25">
      <c r="A295">
        <v>6</v>
      </c>
      <c r="B295" t="s">
        <v>7</v>
      </c>
      <c r="C295" t="s">
        <v>300</v>
      </c>
      <c r="D295" t="str">
        <f>LEFT(evaluation_results[[#This Row],[PDF_FILE]],LEN(evaluation_results[[#This Row],[PDF_FILE]])-5)</f>
        <v>DZ Bank_Bank_EN</v>
      </c>
      <c r="E295">
        <v>2017</v>
      </c>
      <c r="F295" t="s">
        <v>303</v>
      </c>
      <c r="G295" t="s">
        <v>32</v>
      </c>
      <c r="H295" t="s">
        <v>16</v>
      </c>
      <c r="I295" t="s">
        <v>721</v>
      </c>
      <c r="J295" t="s">
        <v>768</v>
      </c>
    </row>
    <row r="296" spans="1:10" x14ac:dyDescent="0.25">
      <c r="A296">
        <v>7</v>
      </c>
      <c r="B296" t="s">
        <v>13</v>
      </c>
      <c r="C296" t="s">
        <v>304</v>
      </c>
      <c r="D296" t="str">
        <f>LEFT(evaluation_results[[#This Row],[PDF_FILE]],LEN(evaluation_results[[#This Row],[PDF_FILE]])-5)</f>
        <v>DZ Bank_Bank_EN</v>
      </c>
      <c r="E296">
        <v>2018</v>
      </c>
      <c r="F296" t="s">
        <v>305</v>
      </c>
      <c r="G296" t="s">
        <v>32</v>
      </c>
      <c r="H296" t="s">
        <v>16</v>
      </c>
      <c r="I296" t="s">
        <v>721</v>
      </c>
      <c r="J296" t="s">
        <v>768</v>
      </c>
    </row>
    <row r="297" spans="1:10" x14ac:dyDescent="0.25">
      <c r="A297">
        <v>7</v>
      </c>
      <c r="B297" t="s">
        <v>13</v>
      </c>
      <c r="C297" t="s">
        <v>304</v>
      </c>
      <c r="D297" t="str">
        <f>LEFT(evaluation_results[[#This Row],[PDF_FILE]],LEN(evaluation_results[[#This Row],[PDF_FILE]])-5)</f>
        <v>DZ Bank_Bank_EN</v>
      </c>
      <c r="E297">
        <v>2020</v>
      </c>
      <c r="F297" t="s">
        <v>306</v>
      </c>
      <c r="G297" t="s">
        <v>32</v>
      </c>
      <c r="H297" t="s">
        <v>16</v>
      </c>
      <c r="I297" t="s">
        <v>721</v>
      </c>
      <c r="J297" t="s">
        <v>768</v>
      </c>
    </row>
    <row r="298" spans="1:10" x14ac:dyDescent="0.25">
      <c r="A298">
        <v>7</v>
      </c>
      <c r="B298" t="s">
        <v>13</v>
      </c>
      <c r="C298" t="s">
        <v>304</v>
      </c>
      <c r="D298" t="str">
        <f>LEFT(evaluation_results[[#This Row],[PDF_FILE]],LEN(evaluation_results[[#This Row],[PDF_FILE]])-5)</f>
        <v>DZ Bank_Bank_EN</v>
      </c>
      <c r="E298">
        <v>2019</v>
      </c>
      <c r="F298" t="s">
        <v>307</v>
      </c>
      <c r="G298" t="s">
        <v>32</v>
      </c>
      <c r="H298" t="s">
        <v>16</v>
      </c>
      <c r="I298" t="s">
        <v>721</v>
      </c>
      <c r="J298" t="s">
        <v>768</v>
      </c>
    </row>
    <row r="299" spans="1:10" x14ac:dyDescent="0.25">
      <c r="A299">
        <v>8</v>
      </c>
      <c r="B299" t="s">
        <v>21</v>
      </c>
      <c r="C299" t="s">
        <v>304</v>
      </c>
      <c r="D299" t="str">
        <f>LEFT(evaluation_results[[#This Row],[PDF_FILE]],LEN(evaluation_results[[#This Row],[PDF_FILE]])-5)</f>
        <v>DZ Bank_Bank_EN</v>
      </c>
      <c r="E299">
        <v>2020</v>
      </c>
      <c r="F299" t="s">
        <v>308</v>
      </c>
      <c r="G299" t="s">
        <v>32</v>
      </c>
      <c r="H299" t="s">
        <v>16</v>
      </c>
      <c r="I299" t="s">
        <v>721</v>
      </c>
      <c r="J299" t="s">
        <v>768</v>
      </c>
    </row>
    <row r="300" spans="1:10" x14ac:dyDescent="0.25">
      <c r="A300">
        <v>8</v>
      </c>
      <c r="B300" t="s">
        <v>21</v>
      </c>
      <c r="C300" t="s">
        <v>304</v>
      </c>
      <c r="D300" t="str">
        <f>LEFT(evaluation_results[[#This Row],[PDF_FILE]],LEN(evaluation_results[[#This Row],[PDF_FILE]])-5)</f>
        <v>DZ Bank_Bank_EN</v>
      </c>
      <c r="E300">
        <v>2019</v>
      </c>
      <c r="F300" t="s">
        <v>309</v>
      </c>
      <c r="G300" t="s">
        <v>32</v>
      </c>
      <c r="H300" t="s">
        <v>16</v>
      </c>
      <c r="I300" t="s">
        <v>721</v>
      </c>
      <c r="J300" t="s">
        <v>768</v>
      </c>
    </row>
    <row r="301" spans="1:10" x14ac:dyDescent="0.25">
      <c r="A301">
        <v>8</v>
      </c>
      <c r="B301" t="s">
        <v>21</v>
      </c>
      <c r="C301" t="s">
        <v>304</v>
      </c>
      <c r="D301" t="str">
        <f>LEFT(evaluation_results[[#This Row],[PDF_FILE]],LEN(evaluation_results[[#This Row],[PDF_FILE]])-5)</f>
        <v>DZ Bank_Bank_EN</v>
      </c>
      <c r="E301">
        <v>2018</v>
      </c>
      <c r="F301" t="s">
        <v>310</v>
      </c>
      <c r="G301" t="s">
        <v>32</v>
      </c>
      <c r="H301" t="s">
        <v>16</v>
      </c>
      <c r="I301" t="s">
        <v>721</v>
      </c>
      <c r="J301" t="s">
        <v>768</v>
      </c>
    </row>
    <row r="302" spans="1:10" x14ac:dyDescent="0.25">
      <c r="A302">
        <v>6</v>
      </c>
      <c r="B302" t="s">
        <v>7</v>
      </c>
      <c r="C302" t="s">
        <v>311</v>
      </c>
      <c r="D302" t="str">
        <f>LEFT(evaluation_results[[#This Row],[PDF_FILE]],LEN(evaluation_results[[#This Row],[PDF_FILE]])-5)</f>
        <v>DZ Bank_Bank_EN</v>
      </c>
      <c r="E302">
        <v>2021</v>
      </c>
      <c r="F302" t="s">
        <v>312</v>
      </c>
      <c r="G302" t="s">
        <v>313</v>
      </c>
      <c r="H302" t="s">
        <v>16</v>
      </c>
      <c r="I302" t="s">
        <v>720</v>
      </c>
      <c r="J302" t="s">
        <v>796</v>
      </c>
    </row>
    <row r="303" spans="1:10" x14ac:dyDescent="0.25">
      <c r="A303">
        <v>6</v>
      </c>
      <c r="B303" t="s">
        <v>7</v>
      </c>
      <c r="C303" t="s">
        <v>311</v>
      </c>
      <c r="D303" t="str">
        <f>LEFT(evaluation_results[[#This Row],[PDF_FILE]],LEN(evaluation_results[[#This Row],[PDF_FILE]])-5)</f>
        <v>DZ Bank_Bank_EN</v>
      </c>
      <c r="E303">
        <v>2020</v>
      </c>
      <c r="F303" t="s">
        <v>314</v>
      </c>
      <c r="G303" t="s">
        <v>315</v>
      </c>
      <c r="H303" t="s">
        <v>16</v>
      </c>
      <c r="I303" t="s">
        <v>720</v>
      </c>
      <c r="J303" t="s">
        <v>796</v>
      </c>
    </row>
    <row r="304" spans="1:10" x14ac:dyDescent="0.25">
      <c r="A304">
        <v>6</v>
      </c>
      <c r="B304" t="s">
        <v>7</v>
      </c>
      <c r="C304" t="s">
        <v>311</v>
      </c>
      <c r="D304" t="str">
        <f>LEFT(evaluation_results[[#This Row],[PDF_FILE]],LEN(evaluation_results[[#This Row],[PDF_FILE]])-5)</f>
        <v>DZ Bank_Bank_EN</v>
      </c>
      <c r="E304">
        <v>2019</v>
      </c>
      <c r="F304" t="s">
        <v>316</v>
      </c>
      <c r="G304" t="s">
        <v>317</v>
      </c>
      <c r="H304" t="s">
        <v>16</v>
      </c>
      <c r="I304" t="s">
        <v>720</v>
      </c>
      <c r="J304" t="s">
        <v>796</v>
      </c>
    </row>
    <row r="305" spans="1:8" hidden="1" x14ac:dyDescent="0.25">
      <c r="A305">
        <v>7</v>
      </c>
      <c r="B305" t="s">
        <v>13</v>
      </c>
      <c r="C305" t="s">
        <v>311</v>
      </c>
      <c r="D305" t="str">
        <f>LEFT(evaluation_results[[#This Row],[PDF_FILE]],LEN(evaluation_results[[#This Row],[PDF_FILE]])-5)</f>
        <v>DZ Bank_Bank_EN</v>
      </c>
      <c r="E305">
        <v>2021</v>
      </c>
      <c r="F305" t="s">
        <v>318</v>
      </c>
      <c r="G305" t="s">
        <v>318</v>
      </c>
      <c r="H305" t="s">
        <v>10</v>
      </c>
    </row>
    <row r="306" spans="1:8" hidden="1" x14ac:dyDescent="0.25">
      <c r="A306">
        <v>7</v>
      </c>
      <c r="B306" t="s">
        <v>13</v>
      </c>
      <c r="C306" t="s">
        <v>311</v>
      </c>
      <c r="D306" t="str">
        <f>LEFT(evaluation_results[[#This Row],[PDF_FILE]],LEN(evaluation_results[[#This Row],[PDF_FILE]])-5)</f>
        <v>DZ Bank_Bank_EN</v>
      </c>
      <c r="E306">
        <v>2020</v>
      </c>
      <c r="F306" t="s">
        <v>319</v>
      </c>
      <c r="G306" t="s">
        <v>319</v>
      </c>
      <c r="H306" t="s">
        <v>10</v>
      </c>
    </row>
    <row r="307" spans="1:8" hidden="1" x14ac:dyDescent="0.25">
      <c r="A307">
        <v>7</v>
      </c>
      <c r="B307" t="s">
        <v>13</v>
      </c>
      <c r="C307" t="s">
        <v>311</v>
      </c>
      <c r="D307" t="str">
        <f>LEFT(evaluation_results[[#This Row],[PDF_FILE]],LEN(evaluation_results[[#This Row],[PDF_FILE]])-5)</f>
        <v>DZ Bank_Bank_EN</v>
      </c>
      <c r="E307">
        <v>2019</v>
      </c>
      <c r="F307" t="s">
        <v>174</v>
      </c>
      <c r="G307" t="s">
        <v>174</v>
      </c>
      <c r="H307" t="s">
        <v>10</v>
      </c>
    </row>
    <row r="308" spans="1:8" hidden="1" x14ac:dyDescent="0.25">
      <c r="A308">
        <v>8</v>
      </c>
      <c r="B308" t="s">
        <v>21</v>
      </c>
      <c r="C308" t="s">
        <v>311</v>
      </c>
      <c r="D308" t="str">
        <f>LEFT(evaluation_results[[#This Row],[PDF_FILE]],LEN(evaluation_results[[#This Row],[PDF_FILE]])-5)</f>
        <v>DZ Bank_Bank_EN</v>
      </c>
      <c r="E308">
        <v>2021</v>
      </c>
      <c r="F308" t="s">
        <v>320</v>
      </c>
      <c r="G308" t="s">
        <v>320</v>
      </c>
      <c r="H308" t="s">
        <v>10</v>
      </c>
    </row>
    <row r="309" spans="1:8" hidden="1" x14ac:dyDescent="0.25">
      <c r="A309">
        <v>8</v>
      </c>
      <c r="B309" t="s">
        <v>21</v>
      </c>
      <c r="C309" t="s">
        <v>311</v>
      </c>
      <c r="D309" t="str">
        <f>LEFT(evaluation_results[[#This Row],[PDF_FILE]],LEN(evaluation_results[[#This Row],[PDF_FILE]])-5)</f>
        <v>DZ Bank_Bank_EN</v>
      </c>
      <c r="E309">
        <v>2020</v>
      </c>
      <c r="F309" t="s">
        <v>19</v>
      </c>
      <c r="G309" t="s">
        <v>19</v>
      </c>
      <c r="H309" t="s">
        <v>10</v>
      </c>
    </row>
    <row r="310" spans="1:8" hidden="1" x14ac:dyDescent="0.25">
      <c r="A310">
        <v>8</v>
      </c>
      <c r="B310" t="s">
        <v>21</v>
      </c>
      <c r="C310" t="s">
        <v>311</v>
      </c>
      <c r="D310" t="str">
        <f>LEFT(evaluation_results[[#This Row],[PDF_FILE]],LEN(evaluation_results[[#This Row],[PDF_FILE]])-5)</f>
        <v>DZ Bank_Bank_EN</v>
      </c>
      <c r="E310">
        <v>2019</v>
      </c>
      <c r="F310" t="s">
        <v>321</v>
      </c>
      <c r="G310" t="s">
        <v>321</v>
      </c>
      <c r="H310" t="s">
        <v>10</v>
      </c>
    </row>
    <row r="311" spans="1:8" hidden="1" x14ac:dyDescent="0.25">
      <c r="A311">
        <v>6</v>
      </c>
      <c r="B311" t="s">
        <v>7</v>
      </c>
      <c r="C311" t="s">
        <v>322</v>
      </c>
      <c r="D311" t="str">
        <f>LEFT(evaluation_results[[#This Row],[PDF_FILE]],LEN(evaluation_results[[#This Row],[PDF_FILE]])-5)</f>
        <v>DZ Bank_Bank_EN</v>
      </c>
      <c r="E311">
        <v>2021</v>
      </c>
      <c r="F311" t="s">
        <v>313</v>
      </c>
      <c r="G311" t="s">
        <v>313</v>
      </c>
      <c r="H311" t="s">
        <v>10</v>
      </c>
    </row>
    <row r="312" spans="1:8" hidden="1" x14ac:dyDescent="0.25">
      <c r="A312">
        <v>6</v>
      </c>
      <c r="B312" t="s">
        <v>7</v>
      </c>
      <c r="C312" t="s">
        <v>322</v>
      </c>
      <c r="D312" t="str">
        <f>LEFT(evaluation_results[[#This Row],[PDF_FILE]],LEN(evaluation_results[[#This Row],[PDF_FILE]])-5)</f>
        <v>DZ Bank_Bank_EN</v>
      </c>
      <c r="E312">
        <v>2020</v>
      </c>
      <c r="F312" t="s">
        <v>315</v>
      </c>
      <c r="G312" t="s">
        <v>315</v>
      </c>
      <c r="H312" t="s">
        <v>10</v>
      </c>
    </row>
    <row r="313" spans="1:8" hidden="1" x14ac:dyDescent="0.25">
      <c r="A313">
        <v>6</v>
      </c>
      <c r="B313" t="s">
        <v>7</v>
      </c>
      <c r="C313" t="s">
        <v>322</v>
      </c>
      <c r="D313" t="str">
        <f>LEFT(evaluation_results[[#This Row],[PDF_FILE]],LEN(evaluation_results[[#This Row],[PDF_FILE]])-5)</f>
        <v>DZ Bank_Bank_EN</v>
      </c>
      <c r="E313">
        <v>2019</v>
      </c>
      <c r="F313" t="s">
        <v>317</v>
      </c>
      <c r="G313" t="s">
        <v>317</v>
      </c>
      <c r="H313" t="s">
        <v>10</v>
      </c>
    </row>
    <row r="314" spans="1:8" hidden="1" x14ac:dyDescent="0.25">
      <c r="A314">
        <v>7</v>
      </c>
      <c r="B314" t="s">
        <v>13</v>
      </c>
      <c r="C314" t="s">
        <v>322</v>
      </c>
      <c r="D314" t="str">
        <f>LEFT(evaluation_results[[#This Row],[PDF_FILE]],LEN(evaluation_results[[#This Row],[PDF_FILE]])-5)</f>
        <v>DZ Bank_Bank_EN</v>
      </c>
      <c r="E314">
        <v>2021</v>
      </c>
      <c r="F314" t="s">
        <v>318</v>
      </c>
      <c r="G314" t="s">
        <v>318</v>
      </c>
      <c r="H314" t="s">
        <v>10</v>
      </c>
    </row>
    <row r="315" spans="1:8" hidden="1" x14ac:dyDescent="0.25">
      <c r="A315">
        <v>7</v>
      </c>
      <c r="B315" t="s">
        <v>13</v>
      </c>
      <c r="C315" t="s">
        <v>322</v>
      </c>
      <c r="D315" t="str">
        <f>LEFT(evaluation_results[[#This Row],[PDF_FILE]],LEN(evaluation_results[[#This Row],[PDF_FILE]])-5)</f>
        <v>DZ Bank_Bank_EN</v>
      </c>
      <c r="E315">
        <v>2020</v>
      </c>
      <c r="F315" t="s">
        <v>319</v>
      </c>
      <c r="G315" t="s">
        <v>319</v>
      </c>
      <c r="H315" t="s">
        <v>10</v>
      </c>
    </row>
    <row r="316" spans="1:8" hidden="1" x14ac:dyDescent="0.25">
      <c r="A316">
        <v>7</v>
      </c>
      <c r="B316" t="s">
        <v>13</v>
      </c>
      <c r="C316" t="s">
        <v>322</v>
      </c>
      <c r="D316" t="str">
        <f>LEFT(evaluation_results[[#This Row],[PDF_FILE]],LEN(evaluation_results[[#This Row],[PDF_FILE]])-5)</f>
        <v>DZ Bank_Bank_EN</v>
      </c>
      <c r="E316">
        <v>2019</v>
      </c>
      <c r="F316" t="s">
        <v>174</v>
      </c>
      <c r="G316" t="s">
        <v>174</v>
      </c>
      <c r="H316" t="s">
        <v>10</v>
      </c>
    </row>
    <row r="317" spans="1:8" hidden="1" x14ac:dyDescent="0.25">
      <c r="A317">
        <v>8</v>
      </c>
      <c r="B317" t="s">
        <v>21</v>
      </c>
      <c r="C317" t="s">
        <v>322</v>
      </c>
      <c r="D317" t="str">
        <f>LEFT(evaluation_results[[#This Row],[PDF_FILE]],LEN(evaluation_results[[#This Row],[PDF_FILE]])-5)</f>
        <v>DZ Bank_Bank_EN</v>
      </c>
      <c r="E317">
        <v>2021</v>
      </c>
      <c r="F317" t="s">
        <v>320</v>
      </c>
      <c r="G317" t="s">
        <v>320</v>
      </c>
      <c r="H317" t="s">
        <v>10</v>
      </c>
    </row>
    <row r="318" spans="1:8" hidden="1" x14ac:dyDescent="0.25">
      <c r="A318">
        <v>8</v>
      </c>
      <c r="B318" t="s">
        <v>21</v>
      </c>
      <c r="C318" t="s">
        <v>322</v>
      </c>
      <c r="D318" t="str">
        <f>LEFT(evaluation_results[[#This Row],[PDF_FILE]],LEN(evaluation_results[[#This Row],[PDF_FILE]])-5)</f>
        <v>DZ Bank_Bank_EN</v>
      </c>
      <c r="E318">
        <v>2020</v>
      </c>
      <c r="F318" t="s">
        <v>19</v>
      </c>
      <c r="G318" t="s">
        <v>19</v>
      </c>
      <c r="H318" t="s">
        <v>10</v>
      </c>
    </row>
    <row r="319" spans="1:8" hidden="1" x14ac:dyDescent="0.25">
      <c r="A319">
        <v>8</v>
      </c>
      <c r="B319" t="s">
        <v>21</v>
      </c>
      <c r="C319" t="s">
        <v>322</v>
      </c>
      <c r="D319" t="str">
        <f>LEFT(evaluation_results[[#This Row],[PDF_FILE]],LEN(evaluation_results[[#This Row],[PDF_FILE]])-5)</f>
        <v>DZ Bank_Bank_EN</v>
      </c>
      <c r="E319">
        <v>2019</v>
      </c>
      <c r="F319" t="s">
        <v>321</v>
      </c>
      <c r="G319" t="s">
        <v>321</v>
      </c>
      <c r="H319" t="s">
        <v>10</v>
      </c>
    </row>
    <row r="320" spans="1:8" hidden="1" x14ac:dyDescent="0.25">
      <c r="A320">
        <v>6</v>
      </c>
      <c r="B320" t="s">
        <v>7</v>
      </c>
      <c r="C320" t="s">
        <v>323</v>
      </c>
      <c r="D320" t="str">
        <f>LEFT(evaluation_results[[#This Row],[PDF_FILE]],LEN(evaluation_results[[#This Row],[PDF_FILE]])-5)</f>
        <v>Erste Group Bank_Bank_EN</v>
      </c>
      <c r="E320">
        <v>2019</v>
      </c>
      <c r="F320" t="s">
        <v>324</v>
      </c>
      <c r="G320" t="s">
        <v>324</v>
      </c>
      <c r="H320" t="s">
        <v>10</v>
      </c>
    </row>
    <row r="321" spans="1:10" hidden="1" x14ac:dyDescent="0.25">
      <c r="A321">
        <v>6</v>
      </c>
      <c r="B321" t="s">
        <v>7</v>
      </c>
      <c r="C321" t="s">
        <v>323</v>
      </c>
      <c r="D321" t="str">
        <f>LEFT(evaluation_results[[#This Row],[PDF_FILE]],LEN(evaluation_results[[#This Row],[PDF_FILE]])-5)</f>
        <v>Erste Group Bank_Bank_EN</v>
      </c>
      <c r="E321">
        <v>2018</v>
      </c>
      <c r="F321" t="s">
        <v>325</v>
      </c>
      <c r="G321" t="s">
        <v>325</v>
      </c>
      <c r="H321" t="s">
        <v>10</v>
      </c>
    </row>
    <row r="322" spans="1:10" hidden="1" x14ac:dyDescent="0.25">
      <c r="A322">
        <v>7</v>
      </c>
      <c r="B322" t="s">
        <v>13</v>
      </c>
      <c r="C322" t="s">
        <v>323</v>
      </c>
      <c r="D322" t="str">
        <f>LEFT(evaluation_results[[#This Row],[PDF_FILE]],LEN(evaluation_results[[#This Row],[PDF_FILE]])-5)</f>
        <v>Erste Group Bank_Bank_EN</v>
      </c>
      <c r="E322">
        <v>2019</v>
      </c>
      <c r="F322" t="s">
        <v>326</v>
      </c>
      <c r="G322" t="s">
        <v>326</v>
      </c>
      <c r="H322" t="s">
        <v>10</v>
      </c>
    </row>
    <row r="323" spans="1:10" hidden="1" x14ac:dyDescent="0.25">
      <c r="A323">
        <v>7</v>
      </c>
      <c r="B323" t="s">
        <v>13</v>
      </c>
      <c r="C323" t="s">
        <v>323</v>
      </c>
      <c r="D323" t="str">
        <f>LEFT(evaluation_results[[#This Row],[PDF_FILE]],LEN(evaluation_results[[#This Row],[PDF_FILE]])-5)</f>
        <v>Erste Group Bank_Bank_EN</v>
      </c>
      <c r="E323">
        <v>2018</v>
      </c>
      <c r="F323" t="s">
        <v>327</v>
      </c>
      <c r="G323" t="s">
        <v>327</v>
      </c>
      <c r="H323" t="s">
        <v>10</v>
      </c>
    </row>
    <row r="324" spans="1:10" x14ac:dyDescent="0.25">
      <c r="A324">
        <v>6</v>
      </c>
      <c r="B324" t="s">
        <v>7</v>
      </c>
      <c r="C324" t="s">
        <v>328</v>
      </c>
      <c r="D324" t="str">
        <f>LEFT(evaluation_results[[#This Row],[PDF_FILE]],LEN(evaluation_results[[#This Row],[PDF_FILE]])-5)</f>
        <v>Erste Group Bank_Bank_EN</v>
      </c>
      <c r="E324">
        <v>2020</v>
      </c>
      <c r="F324" t="s">
        <v>329</v>
      </c>
      <c r="G324" t="s">
        <v>330</v>
      </c>
      <c r="H324" t="s">
        <v>16</v>
      </c>
      <c r="I324" t="s">
        <v>720</v>
      </c>
      <c r="J324" t="s">
        <v>772</v>
      </c>
    </row>
    <row r="325" spans="1:10" hidden="1" x14ac:dyDescent="0.25">
      <c r="A325">
        <v>6</v>
      </c>
      <c r="B325" t="s">
        <v>7</v>
      </c>
      <c r="C325" t="s">
        <v>328</v>
      </c>
      <c r="D325" t="str">
        <f>LEFT(evaluation_results[[#This Row],[PDF_FILE]],LEN(evaluation_results[[#This Row],[PDF_FILE]])-5)</f>
        <v>Erste Group Bank_Bank_EN</v>
      </c>
      <c r="E325">
        <v>2019</v>
      </c>
      <c r="F325" t="s">
        <v>324</v>
      </c>
      <c r="G325" t="s">
        <v>324</v>
      </c>
      <c r="H325" t="s">
        <v>10</v>
      </c>
    </row>
    <row r="326" spans="1:10" hidden="1" x14ac:dyDescent="0.25">
      <c r="A326">
        <v>7</v>
      </c>
      <c r="B326" t="s">
        <v>13</v>
      </c>
      <c r="C326" t="s">
        <v>328</v>
      </c>
      <c r="D326" t="str">
        <f>LEFT(evaluation_results[[#This Row],[PDF_FILE]],LEN(evaluation_results[[#This Row],[PDF_FILE]])-5)</f>
        <v>Erste Group Bank_Bank_EN</v>
      </c>
      <c r="E326">
        <v>2020</v>
      </c>
      <c r="F326" t="s">
        <v>331</v>
      </c>
      <c r="G326" t="s">
        <v>331</v>
      </c>
      <c r="H326" t="s">
        <v>10</v>
      </c>
    </row>
    <row r="327" spans="1:10" hidden="1" x14ac:dyDescent="0.25">
      <c r="A327">
        <v>7</v>
      </c>
      <c r="B327" t="s">
        <v>13</v>
      </c>
      <c r="C327" t="s">
        <v>328</v>
      </c>
      <c r="D327" t="str">
        <f>LEFT(evaluation_results[[#This Row],[PDF_FILE]],LEN(evaluation_results[[#This Row],[PDF_FILE]])-5)</f>
        <v>Erste Group Bank_Bank_EN</v>
      </c>
      <c r="E327">
        <v>2019</v>
      </c>
      <c r="F327" t="s">
        <v>326</v>
      </c>
      <c r="G327" t="s">
        <v>326</v>
      </c>
      <c r="H327" t="s">
        <v>10</v>
      </c>
    </row>
    <row r="328" spans="1:10" hidden="1" x14ac:dyDescent="0.25">
      <c r="A328">
        <v>6</v>
      </c>
      <c r="B328" t="s">
        <v>7</v>
      </c>
      <c r="C328" t="s">
        <v>332</v>
      </c>
      <c r="D328" t="str">
        <f>LEFT(evaluation_results[[#This Row],[PDF_FILE]],LEN(evaluation_results[[#This Row],[PDF_FILE]])-5)</f>
        <v>Erste Group Bank_Bank_EN</v>
      </c>
      <c r="E328">
        <v>2021</v>
      </c>
      <c r="F328" t="s">
        <v>333</v>
      </c>
      <c r="G328" t="s">
        <v>333</v>
      </c>
      <c r="H328" t="s">
        <v>10</v>
      </c>
    </row>
    <row r="329" spans="1:10" x14ac:dyDescent="0.25">
      <c r="A329">
        <v>6</v>
      </c>
      <c r="B329" t="s">
        <v>7</v>
      </c>
      <c r="C329" t="s">
        <v>332</v>
      </c>
      <c r="D329" t="str">
        <f>LEFT(evaluation_results[[#This Row],[PDF_FILE]],LEN(evaluation_results[[#This Row],[PDF_FILE]])-5)</f>
        <v>Erste Group Bank_Bank_EN</v>
      </c>
      <c r="E329">
        <v>2020</v>
      </c>
      <c r="F329" t="s">
        <v>329</v>
      </c>
      <c r="G329" t="s">
        <v>330</v>
      </c>
      <c r="H329" t="s">
        <v>16</v>
      </c>
      <c r="I329" t="s">
        <v>720</v>
      </c>
      <c r="J329" t="s">
        <v>772</v>
      </c>
    </row>
    <row r="330" spans="1:10" hidden="1" x14ac:dyDescent="0.25">
      <c r="A330">
        <v>7</v>
      </c>
      <c r="B330" t="s">
        <v>13</v>
      </c>
      <c r="C330" t="s">
        <v>332</v>
      </c>
      <c r="D330" t="str">
        <f>LEFT(evaluation_results[[#This Row],[PDF_FILE]],LEN(evaluation_results[[#This Row],[PDF_FILE]])-5)</f>
        <v>Erste Group Bank_Bank_EN</v>
      </c>
      <c r="E330">
        <v>2021</v>
      </c>
      <c r="F330" t="s">
        <v>334</v>
      </c>
      <c r="G330" t="s">
        <v>334</v>
      </c>
      <c r="H330" t="s">
        <v>10</v>
      </c>
    </row>
    <row r="331" spans="1:10" hidden="1" x14ac:dyDescent="0.25">
      <c r="A331">
        <v>7</v>
      </c>
      <c r="B331" t="s">
        <v>13</v>
      </c>
      <c r="C331" t="s">
        <v>332</v>
      </c>
      <c r="D331" t="str">
        <f>LEFT(evaluation_results[[#This Row],[PDF_FILE]],LEN(evaluation_results[[#This Row],[PDF_FILE]])-5)</f>
        <v>Erste Group Bank_Bank_EN</v>
      </c>
      <c r="E331">
        <v>2020</v>
      </c>
      <c r="F331" t="s">
        <v>331</v>
      </c>
      <c r="G331" t="s">
        <v>331</v>
      </c>
      <c r="H331" t="s">
        <v>10</v>
      </c>
    </row>
    <row r="332" spans="1:10" x14ac:dyDescent="0.25">
      <c r="A332">
        <v>6</v>
      </c>
      <c r="B332" t="s">
        <v>7</v>
      </c>
      <c r="C332" t="s">
        <v>335</v>
      </c>
      <c r="D332" t="str">
        <f>LEFT(evaluation_results[[#This Row],[PDF_FILE]],LEN(evaluation_results[[#This Row],[PDF_FILE]])-5)</f>
        <v>Erste Group Bank_Bank_EN</v>
      </c>
      <c r="E332">
        <v>2022</v>
      </c>
      <c r="F332" t="s">
        <v>336</v>
      </c>
      <c r="G332" t="s">
        <v>337</v>
      </c>
      <c r="H332" t="s">
        <v>16</v>
      </c>
      <c r="I332" t="s">
        <v>720</v>
      </c>
      <c r="J332" t="s">
        <v>797</v>
      </c>
    </row>
    <row r="333" spans="1:10" hidden="1" x14ac:dyDescent="0.25">
      <c r="A333">
        <v>6</v>
      </c>
      <c r="B333" t="s">
        <v>7</v>
      </c>
      <c r="C333" t="s">
        <v>335</v>
      </c>
      <c r="D333" t="str">
        <f>LEFT(evaluation_results[[#This Row],[PDF_FILE]],LEN(evaluation_results[[#This Row],[PDF_FILE]])-5)</f>
        <v>Erste Group Bank_Bank_EN</v>
      </c>
      <c r="E333">
        <v>2021</v>
      </c>
      <c r="F333" t="s">
        <v>333</v>
      </c>
      <c r="G333" t="s">
        <v>333</v>
      </c>
      <c r="H333" t="s">
        <v>10</v>
      </c>
    </row>
    <row r="334" spans="1:10" x14ac:dyDescent="0.25">
      <c r="A334">
        <v>7</v>
      </c>
      <c r="B334" t="s">
        <v>13</v>
      </c>
      <c r="C334" t="s">
        <v>335</v>
      </c>
      <c r="D334" t="str">
        <f>LEFT(evaluation_results[[#This Row],[PDF_FILE]],LEN(evaluation_results[[#This Row],[PDF_FILE]])-5)</f>
        <v>Erste Group Bank_Bank_EN</v>
      </c>
      <c r="E334">
        <v>2022</v>
      </c>
      <c r="F334" t="s">
        <v>338</v>
      </c>
      <c r="G334" t="s">
        <v>339</v>
      </c>
      <c r="H334" t="s">
        <v>16</v>
      </c>
      <c r="I334" t="s">
        <v>720</v>
      </c>
      <c r="J334" t="s">
        <v>798</v>
      </c>
    </row>
    <row r="335" spans="1:10" x14ac:dyDescent="0.25">
      <c r="A335">
        <v>7</v>
      </c>
      <c r="B335" t="s">
        <v>13</v>
      </c>
      <c r="C335" t="s">
        <v>335</v>
      </c>
      <c r="D335" t="str">
        <f>LEFT(evaluation_results[[#This Row],[PDF_FILE]],LEN(evaluation_results[[#This Row],[PDF_FILE]])-5)</f>
        <v>Erste Group Bank_Bank_EN</v>
      </c>
      <c r="E335">
        <v>2021</v>
      </c>
      <c r="F335" t="s">
        <v>340</v>
      </c>
      <c r="G335" t="s">
        <v>334</v>
      </c>
      <c r="H335" t="s">
        <v>16</v>
      </c>
      <c r="I335" t="s">
        <v>720</v>
      </c>
      <c r="J335" t="s">
        <v>794</v>
      </c>
    </row>
    <row r="336" spans="1:10" x14ac:dyDescent="0.25">
      <c r="A336">
        <v>8</v>
      </c>
      <c r="B336" t="s">
        <v>21</v>
      </c>
      <c r="C336" t="s">
        <v>335</v>
      </c>
      <c r="D336" t="str">
        <f>LEFT(evaluation_results[[#This Row],[PDF_FILE]],LEN(evaluation_results[[#This Row],[PDF_FILE]])-5)</f>
        <v>Erste Group Bank_Bank_EN</v>
      </c>
      <c r="E336">
        <v>2022</v>
      </c>
      <c r="F336" t="s">
        <v>341</v>
      </c>
      <c r="G336" t="s">
        <v>342</v>
      </c>
      <c r="H336" t="s">
        <v>16</v>
      </c>
      <c r="I336" t="s">
        <v>720</v>
      </c>
      <c r="J336" t="s">
        <v>794</v>
      </c>
    </row>
    <row r="337" spans="1:10" x14ac:dyDescent="0.25">
      <c r="A337">
        <v>7</v>
      </c>
      <c r="B337" t="s">
        <v>13</v>
      </c>
      <c r="C337" t="s">
        <v>343</v>
      </c>
      <c r="D337" t="str">
        <f>LEFT(evaluation_results[[#This Row],[PDF_FILE]],LEN(evaluation_results[[#This Row],[PDF_FILE]])-5)</f>
        <v>Handelsbanken_Bank_EN</v>
      </c>
      <c r="E337">
        <v>2030</v>
      </c>
      <c r="F337" t="s">
        <v>344</v>
      </c>
      <c r="G337" t="s">
        <v>32</v>
      </c>
      <c r="H337" t="s">
        <v>16</v>
      </c>
      <c r="I337" t="s">
        <v>721</v>
      </c>
      <c r="J337" t="s">
        <v>786</v>
      </c>
    </row>
    <row r="338" spans="1:10" x14ac:dyDescent="0.25">
      <c r="A338">
        <v>7</v>
      </c>
      <c r="B338" t="s">
        <v>13</v>
      </c>
      <c r="C338" t="s">
        <v>343</v>
      </c>
      <c r="D338" t="str">
        <f>LEFT(evaluation_results[[#This Row],[PDF_FILE]],LEN(evaluation_results[[#This Row],[PDF_FILE]])-5)</f>
        <v>Handelsbanken_Bank_EN</v>
      </c>
      <c r="E338">
        <v>2022</v>
      </c>
      <c r="F338" t="s">
        <v>189</v>
      </c>
      <c r="G338" t="s">
        <v>32</v>
      </c>
      <c r="H338" t="s">
        <v>16</v>
      </c>
      <c r="I338" t="s">
        <v>721</v>
      </c>
      <c r="J338" t="s">
        <v>786</v>
      </c>
    </row>
    <row r="339" spans="1:10" x14ac:dyDescent="0.25">
      <c r="A339">
        <v>6</v>
      </c>
      <c r="B339" t="s">
        <v>7</v>
      </c>
      <c r="C339" t="s">
        <v>345</v>
      </c>
      <c r="D339" t="str">
        <f>LEFT(evaluation_results[[#This Row],[PDF_FILE]],LEN(evaluation_results[[#This Row],[PDF_FILE]])-5)</f>
        <v>HSBC Holdings plc_Bank_EN</v>
      </c>
      <c r="E339">
        <v>2022</v>
      </c>
      <c r="F339" t="s">
        <v>346</v>
      </c>
      <c r="G339" t="s">
        <v>347</v>
      </c>
      <c r="H339" t="s">
        <v>16</v>
      </c>
      <c r="I339" t="s">
        <v>720</v>
      </c>
      <c r="J339" t="s">
        <v>799</v>
      </c>
    </row>
    <row r="340" spans="1:10" x14ac:dyDescent="0.25">
      <c r="A340">
        <v>6</v>
      </c>
      <c r="B340" t="s">
        <v>7</v>
      </c>
      <c r="C340" t="s">
        <v>345</v>
      </c>
      <c r="D340" t="str">
        <f>LEFT(evaluation_results[[#This Row],[PDF_FILE]],LEN(evaluation_results[[#This Row],[PDF_FILE]])-5)</f>
        <v>HSBC Holdings plc_Bank_EN</v>
      </c>
      <c r="E340">
        <v>2021</v>
      </c>
      <c r="F340" t="s">
        <v>348</v>
      </c>
      <c r="G340" t="s">
        <v>349</v>
      </c>
      <c r="H340" t="s">
        <v>16</v>
      </c>
      <c r="I340" t="s">
        <v>720</v>
      </c>
      <c r="J340" t="s">
        <v>799</v>
      </c>
    </row>
    <row r="341" spans="1:10" x14ac:dyDescent="0.25">
      <c r="A341">
        <v>6</v>
      </c>
      <c r="B341" t="s">
        <v>7</v>
      </c>
      <c r="C341" t="s">
        <v>345</v>
      </c>
      <c r="D341" t="str">
        <f>LEFT(evaluation_results[[#This Row],[PDF_FILE]],LEN(evaluation_results[[#This Row],[PDF_FILE]])-5)</f>
        <v>HSBC Holdings plc_Bank_EN</v>
      </c>
      <c r="E341">
        <v>2020</v>
      </c>
      <c r="F341" t="s">
        <v>350</v>
      </c>
      <c r="G341" t="s">
        <v>351</v>
      </c>
      <c r="H341" t="s">
        <v>16</v>
      </c>
      <c r="I341" t="s">
        <v>720</v>
      </c>
      <c r="J341" t="s">
        <v>799</v>
      </c>
    </row>
    <row r="342" spans="1:10" x14ac:dyDescent="0.25">
      <c r="A342">
        <v>6</v>
      </c>
      <c r="B342" t="s">
        <v>7</v>
      </c>
      <c r="C342" t="s">
        <v>345</v>
      </c>
      <c r="D342" t="str">
        <f>LEFT(evaluation_results[[#This Row],[PDF_FILE]],LEN(evaluation_results[[#This Row],[PDF_FILE]])-5)</f>
        <v>HSBC Holdings plc_Bank_EN</v>
      </c>
      <c r="E342">
        <v>2019</v>
      </c>
      <c r="F342" t="s">
        <v>352</v>
      </c>
      <c r="G342" t="s">
        <v>32</v>
      </c>
      <c r="H342" t="s">
        <v>16</v>
      </c>
      <c r="I342" t="s">
        <v>721</v>
      </c>
      <c r="J342" t="s">
        <v>799</v>
      </c>
    </row>
    <row r="343" spans="1:10" x14ac:dyDescent="0.25">
      <c r="A343">
        <v>7</v>
      </c>
      <c r="B343" t="s">
        <v>13</v>
      </c>
      <c r="C343" t="s">
        <v>345</v>
      </c>
      <c r="D343" t="str">
        <f>LEFT(evaluation_results[[#This Row],[PDF_FILE]],LEN(evaluation_results[[#This Row],[PDF_FILE]])-5)</f>
        <v>HSBC Holdings plc_Bank_EN</v>
      </c>
      <c r="E343">
        <v>2022</v>
      </c>
      <c r="F343" t="s">
        <v>353</v>
      </c>
      <c r="G343" t="s">
        <v>354</v>
      </c>
      <c r="H343" t="s">
        <v>16</v>
      </c>
      <c r="I343" t="s">
        <v>720</v>
      </c>
      <c r="J343" t="s">
        <v>799</v>
      </c>
    </row>
    <row r="344" spans="1:10" x14ac:dyDescent="0.25">
      <c r="A344">
        <v>7</v>
      </c>
      <c r="B344" t="s">
        <v>13</v>
      </c>
      <c r="C344" t="s">
        <v>345</v>
      </c>
      <c r="D344" t="str">
        <f>LEFT(evaluation_results[[#This Row],[PDF_FILE]],LEN(evaluation_results[[#This Row],[PDF_FILE]])-5)</f>
        <v>HSBC Holdings plc_Bank_EN</v>
      </c>
      <c r="E344">
        <v>2021</v>
      </c>
      <c r="F344" t="s">
        <v>355</v>
      </c>
      <c r="G344" t="s">
        <v>356</v>
      </c>
      <c r="H344" t="s">
        <v>16</v>
      </c>
      <c r="I344" t="s">
        <v>720</v>
      </c>
      <c r="J344" t="s">
        <v>799</v>
      </c>
    </row>
    <row r="345" spans="1:10" x14ac:dyDescent="0.25">
      <c r="A345">
        <v>7</v>
      </c>
      <c r="B345" t="s">
        <v>13</v>
      </c>
      <c r="C345" t="s">
        <v>345</v>
      </c>
      <c r="D345" t="str">
        <f>LEFT(evaluation_results[[#This Row],[PDF_FILE]],LEN(evaluation_results[[#This Row],[PDF_FILE]])-5)</f>
        <v>HSBC Holdings plc_Bank_EN</v>
      </c>
      <c r="E345">
        <v>2020</v>
      </c>
      <c r="F345" t="s">
        <v>357</v>
      </c>
      <c r="G345" t="s">
        <v>358</v>
      </c>
      <c r="H345" t="s">
        <v>16</v>
      </c>
      <c r="I345" t="s">
        <v>720</v>
      </c>
      <c r="J345" t="s">
        <v>799</v>
      </c>
    </row>
    <row r="346" spans="1:10" x14ac:dyDescent="0.25">
      <c r="A346">
        <v>8</v>
      </c>
      <c r="B346" t="s">
        <v>21</v>
      </c>
      <c r="C346" t="s">
        <v>345</v>
      </c>
      <c r="D346" t="str">
        <f>LEFT(evaluation_results[[#This Row],[PDF_FILE]],LEN(evaluation_results[[#This Row],[PDF_FILE]])-5)</f>
        <v>HSBC Holdings plc_Bank_EN</v>
      </c>
      <c r="E346">
        <v>2022</v>
      </c>
      <c r="F346" t="s">
        <v>359</v>
      </c>
      <c r="G346" t="s">
        <v>360</v>
      </c>
      <c r="H346" t="s">
        <v>16</v>
      </c>
      <c r="I346" t="s">
        <v>720</v>
      </c>
      <c r="J346" t="s">
        <v>799</v>
      </c>
    </row>
    <row r="347" spans="1:10" x14ac:dyDescent="0.25">
      <c r="A347">
        <v>8</v>
      </c>
      <c r="B347" t="s">
        <v>21</v>
      </c>
      <c r="C347" t="s">
        <v>345</v>
      </c>
      <c r="D347" t="str">
        <f>LEFT(evaluation_results[[#This Row],[PDF_FILE]],LEN(evaluation_results[[#This Row],[PDF_FILE]])-5)</f>
        <v>HSBC Holdings plc_Bank_EN</v>
      </c>
      <c r="E347">
        <v>2021</v>
      </c>
      <c r="F347" t="s">
        <v>361</v>
      </c>
      <c r="G347" t="s">
        <v>362</v>
      </c>
      <c r="H347" t="s">
        <v>16</v>
      </c>
      <c r="I347" t="s">
        <v>720</v>
      </c>
      <c r="J347" t="s">
        <v>799</v>
      </c>
    </row>
    <row r="348" spans="1:10" x14ac:dyDescent="0.25">
      <c r="A348">
        <v>8</v>
      </c>
      <c r="B348" t="s">
        <v>21</v>
      </c>
      <c r="C348" t="s">
        <v>345</v>
      </c>
      <c r="D348" t="str">
        <f>LEFT(evaluation_results[[#This Row],[PDF_FILE]],LEN(evaluation_results[[#This Row],[PDF_FILE]])-5)</f>
        <v>HSBC Holdings plc_Bank_EN</v>
      </c>
      <c r="E348">
        <v>2020</v>
      </c>
      <c r="F348" t="s">
        <v>363</v>
      </c>
      <c r="G348" t="s">
        <v>364</v>
      </c>
      <c r="H348" t="s">
        <v>16</v>
      </c>
      <c r="I348" t="s">
        <v>720</v>
      </c>
      <c r="J348" t="s">
        <v>799</v>
      </c>
    </row>
    <row r="349" spans="1:10" x14ac:dyDescent="0.25">
      <c r="A349">
        <v>8</v>
      </c>
      <c r="B349" t="s">
        <v>21</v>
      </c>
      <c r="C349" t="s">
        <v>345</v>
      </c>
      <c r="D349" t="str">
        <f>LEFT(evaluation_results[[#This Row],[PDF_FILE]],LEN(evaluation_results[[#This Row],[PDF_FILE]])-5)</f>
        <v>HSBC Holdings plc_Bank_EN</v>
      </c>
      <c r="E349">
        <v>2019</v>
      </c>
      <c r="F349" t="s">
        <v>365</v>
      </c>
      <c r="G349" t="s">
        <v>32</v>
      </c>
      <c r="H349" t="s">
        <v>16</v>
      </c>
      <c r="I349" t="s">
        <v>721</v>
      </c>
      <c r="J349" t="s">
        <v>799</v>
      </c>
    </row>
    <row r="350" spans="1:10" x14ac:dyDescent="0.25">
      <c r="A350">
        <v>6</v>
      </c>
      <c r="B350" t="s">
        <v>7</v>
      </c>
      <c r="C350" t="s">
        <v>366</v>
      </c>
      <c r="D350" t="str">
        <f>LEFT(evaluation_results[[#This Row],[PDF_FILE]],LEN(evaluation_results[[#This Row],[PDF_FILE]])-5)</f>
        <v>Intesa Sanpaolo_Bank_EN</v>
      </c>
      <c r="E350">
        <v>2019</v>
      </c>
      <c r="F350" t="s">
        <v>367</v>
      </c>
      <c r="G350" t="s">
        <v>32</v>
      </c>
      <c r="H350" t="s">
        <v>16</v>
      </c>
      <c r="I350" t="s">
        <v>721</v>
      </c>
      <c r="J350" t="s">
        <v>800</v>
      </c>
    </row>
    <row r="351" spans="1:10" x14ac:dyDescent="0.25">
      <c r="A351">
        <v>7</v>
      </c>
      <c r="B351" t="s">
        <v>13</v>
      </c>
      <c r="C351" t="s">
        <v>366</v>
      </c>
      <c r="D351" t="str">
        <f>LEFT(evaluation_results[[#This Row],[PDF_FILE]],LEN(evaluation_results[[#This Row],[PDF_FILE]])-5)</f>
        <v>Intesa Sanpaolo_Bank_EN</v>
      </c>
      <c r="E351">
        <v>2020</v>
      </c>
      <c r="F351" t="s">
        <v>368</v>
      </c>
      <c r="G351" t="s">
        <v>32</v>
      </c>
      <c r="H351" t="s">
        <v>16</v>
      </c>
      <c r="I351" t="s">
        <v>721</v>
      </c>
      <c r="J351" t="s">
        <v>800</v>
      </c>
    </row>
    <row r="352" spans="1:10" x14ac:dyDescent="0.25">
      <c r="A352">
        <v>7</v>
      </c>
      <c r="B352" t="s">
        <v>13</v>
      </c>
      <c r="C352" t="s">
        <v>366</v>
      </c>
      <c r="D352" t="str">
        <f>LEFT(evaluation_results[[#This Row],[PDF_FILE]],LEN(evaluation_results[[#This Row],[PDF_FILE]])-5)</f>
        <v>Intesa Sanpaolo_Bank_EN</v>
      </c>
      <c r="E352">
        <v>2017</v>
      </c>
      <c r="F352" t="s">
        <v>369</v>
      </c>
      <c r="G352" t="s">
        <v>32</v>
      </c>
      <c r="H352" t="s">
        <v>16</v>
      </c>
      <c r="I352" t="s">
        <v>721</v>
      </c>
      <c r="J352" t="s">
        <v>800</v>
      </c>
    </row>
    <row r="353" spans="1:11" x14ac:dyDescent="0.25">
      <c r="A353">
        <v>7</v>
      </c>
      <c r="B353" t="s">
        <v>13</v>
      </c>
      <c r="C353" t="s">
        <v>366</v>
      </c>
      <c r="D353" t="str">
        <f>LEFT(evaluation_results[[#This Row],[PDF_FILE]],LEN(evaluation_results[[#This Row],[PDF_FILE]])-5)</f>
        <v>Intesa Sanpaolo_Bank_EN</v>
      </c>
      <c r="E353">
        <v>2019</v>
      </c>
      <c r="F353" t="s">
        <v>370</v>
      </c>
      <c r="G353" t="s">
        <v>32</v>
      </c>
      <c r="H353" t="s">
        <v>16</v>
      </c>
      <c r="I353" t="s">
        <v>721</v>
      </c>
      <c r="J353" t="s">
        <v>800</v>
      </c>
    </row>
    <row r="354" spans="1:11" x14ac:dyDescent="0.25">
      <c r="A354">
        <v>8</v>
      </c>
      <c r="B354" t="s">
        <v>21</v>
      </c>
      <c r="C354" t="s">
        <v>366</v>
      </c>
      <c r="D354" t="str">
        <f>LEFT(evaluation_results[[#This Row],[PDF_FILE]],LEN(evaluation_results[[#This Row],[PDF_FILE]])-5)</f>
        <v>Intesa Sanpaolo_Bank_EN</v>
      </c>
      <c r="E354">
        <v>2020</v>
      </c>
      <c r="F354" t="s">
        <v>371</v>
      </c>
      <c r="G354" t="s">
        <v>32</v>
      </c>
      <c r="H354" t="s">
        <v>16</v>
      </c>
      <c r="I354" t="s">
        <v>721</v>
      </c>
      <c r="J354" t="s">
        <v>800</v>
      </c>
    </row>
    <row r="355" spans="1:11" x14ac:dyDescent="0.25">
      <c r="A355">
        <v>6</v>
      </c>
      <c r="B355" t="s">
        <v>7</v>
      </c>
      <c r="C355" t="s">
        <v>366</v>
      </c>
      <c r="D355" t="str">
        <f>LEFT(evaluation_results[[#This Row],[PDF_FILE]],LEN(evaluation_results[[#This Row],[PDF_FILE]])-5)</f>
        <v>Intesa Sanpaolo_Bank_EN</v>
      </c>
      <c r="E355">
        <v>2012</v>
      </c>
      <c r="F355" t="s">
        <v>32</v>
      </c>
      <c r="G355" t="s">
        <v>669</v>
      </c>
      <c r="H355" t="s">
        <v>622</v>
      </c>
      <c r="I355" t="s">
        <v>722</v>
      </c>
      <c r="J355" t="s">
        <v>800</v>
      </c>
    </row>
    <row r="356" spans="1:11" x14ac:dyDescent="0.25">
      <c r="A356">
        <v>7</v>
      </c>
      <c r="B356" t="s">
        <v>13</v>
      </c>
      <c r="C356" t="s">
        <v>366</v>
      </c>
      <c r="D356" t="str">
        <f>LEFT(evaluation_results[[#This Row],[PDF_FILE]],LEN(evaluation_results[[#This Row],[PDF_FILE]])-5)</f>
        <v>Intesa Sanpaolo_Bank_EN</v>
      </c>
      <c r="E356">
        <v>2012</v>
      </c>
      <c r="F356" t="s">
        <v>32</v>
      </c>
      <c r="G356" t="s">
        <v>669</v>
      </c>
      <c r="H356" t="s">
        <v>622</v>
      </c>
      <c r="I356" t="s">
        <v>722</v>
      </c>
      <c r="J356" t="s">
        <v>800</v>
      </c>
    </row>
    <row r="357" spans="1:11" x14ac:dyDescent="0.25">
      <c r="A357">
        <v>8</v>
      </c>
      <c r="B357" t="s">
        <v>21</v>
      </c>
      <c r="C357" t="s">
        <v>366</v>
      </c>
      <c r="D357" t="str">
        <f>LEFT(evaluation_results[[#This Row],[PDF_FILE]],LEN(evaluation_results[[#This Row],[PDF_FILE]])-5)</f>
        <v>Intesa Sanpaolo_Bank_EN</v>
      </c>
      <c r="E357">
        <v>2012</v>
      </c>
      <c r="F357" t="s">
        <v>32</v>
      </c>
      <c r="G357" t="s">
        <v>670</v>
      </c>
      <c r="H357" t="s">
        <v>622</v>
      </c>
      <c r="I357" t="s">
        <v>722</v>
      </c>
      <c r="J357" t="s">
        <v>800</v>
      </c>
    </row>
    <row r="358" spans="1:11" hidden="1" x14ac:dyDescent="0.25">
      <c r="A358">
        <v>6</v>
      </c>
      <c r="B358" t="s">
        <v>7</v>
      </c>
      <c r="C358" t="s">
        <v>372</v>
      </c>
      <c r="D358" t="str">
        <f>LEFT(evaluation_results[[#This Row],[PDF_FILE]],LEN(evaluation_results[[#This Row],[PDF_FILE]])-5)</f>
        <v>Janus Henderson Investors_AM_EN</v>
      </c>
      <c r="E358">
        <v>2022</v>
      </c>
      <c r="F358" t="s">
        <v>373</v>
      </c>
      <c r="G358" t="s">
        <v>373</v>
      </c>
      <c r="H358" t="s">
        <v>10</v>
      </c>
      <c r="K358" t="s">
        <v>801</v>
      </c>
    </row>
    <row r="359" spans="1:11" hidden="1" x14ac:dyDescent="0.25">
      <c r="A359">
        <v>6</v>
      </c>
      <c r="B359" t="s">
        <v>7</v>
      </c>
      <c r="C359" t="s">
        <v>372</v>
      </c>
      <c r="D359" t="str">
        <f>LEFT(evaluation_results[[#This Row],[PDF_FILE]],LEN(evaluation_results[[#This Row],[PDF_FILE]])-5)</f>
        <v>Janus Henderson Investors_AM_EN</v>
      </c>
      <c r="E359">
        <v>2021</v>
      </c>
      <c r="F359" t="s">
        <v>374</v>
      </c>
      <c r="G359" t="s">
        <v>374</v>
      </c>
      <c r="H359" t="s">
        <v>10</v>
      </c>
      <c r="K359" t="s">
        <v>801</v>
      </c>
    </row>
    <row r="360" spans="1:11" hidden="1" x14ac:dyDescent="0.25">
      <c r="A360">
        <v>6</v>
      </c>
      <c r="B360" t="s">
        <v>7</v>
      </c>
      <c r="C360" t="s">
        <v>372</v>
      </c>
      <c r="D360" t="str">
        <f>LEFT(evaluation_results[[#This Row],[PDF_FILE]],LEN(evaluation_results[[#This Row],[PDF_FILE]])-5)</f>
        <v>Janus Henderson Investors_AM_EN</v>
      </c>
      <c r="E360">
        <v>2020</v>
      </c>
      <c r="F360" t="s">
        <v>375</v>
      </c>
      <c r="G360" t="s">
        <v>375</v>
      </c>
      <c r="H360" t="s">
        <v>10</v>
      </c>
      <c r="K360" t="s">
        <v>801</v>
      </c>
    </row>
    <row r="361" spans="1:11" hidden="1" x14ac:dyDescent="0.25">
      <c r="A361">
        <v>6</v>
      </c>
      <c r="B361" t="s">
        <v>7</v>
      </c>
      <c r="C361" t="s">
        <v>372</v>
      </c>
      <c r="D361" t="str">
        <f>LEFT(evaluation_results[[#This Row],[PDF_FILE]],LEN(evaluation_results[[#This Row],[PDF_FILE]])-5)</f>
        <v>Janus Henderson Investors_AM_EN</v>
      </c>
      <c r="E361">
        <v>2019</v>
      </c>
      <c r="F361" t="s">
        <v>376</v>
      </c>
      <c r="G361" t="s">
        <v>376</v>
      </c>
      <c r="H361" t="s">
        <v>10</v>
      </c>
      <c r="K361" t="s">
        <v>801</v>
      </c>
    </row>
    <row r="362" spans="1:11" x14ac:dyDescent="0.25">
      <c r="A362">
        <v>7</v>
      </c>
      <c r="B362" t="s">
        <v>13</v>
      </c>
      <c r="C362" t="s">
        <v>372</v>
      </c>
      <c r="D362" t="str">
        <f>LEFT(evaluation_results[[#This Row],[PDF_FILE]],LEN(evaluation_results[[#This Row],[PDF_FILE]])-5)</f>
        <v>Janus Henderson Investors_AM_EN</v>
      </c>
      <c r="E362">
        <v>2022</v>
      </c>
      <c r="F362" t="s">
        <v>377</v>
      </c>
      <c r="G362" t="s">
        <v>378</v>
      </c>
      <c r="H362" t="s">
        <v>16</v>
      </c>
      <c r="I362" t="s">
        <v>720</v>
      </c>
      <c r="J362" t="s">
        <v>801</v>
      </c>
    </row>
    <row r="363" spans="1:11" x14ac:dyDescent="0.25">
      <c r="A363">
        <v>7</v>
      </c>
      <c r="B363" t="s">
        <v>13</v>
      </c>
      <c r="C363" t="s">
        <v>372</v>
      </c>
      <c r="D363" t="str">
        <f>LEFT(evaluation_results[[#This Row],[PDF_FILE]],LEN(evaluation_results[[#This Row],[PDF_FILE]])-5)</f>
        <v>Janus Henderson Investors_AM_EN</v>
      </c>
      <c r="E363">
        <v>2021</v>
      </c>
      <c r="F363" t="s">
        <v>379</v>
      </c>
      <c r="G363" t="s">
        <v>380</v>
      </c>
      <c r="H363" t="s">
        <v>16</v>
      </c>
      <c r="I363" t="s">
        <v>720</v>
      </c>
      <c r="J363" t="s">
        <v>801</v>
      </c>
    </row>
    <row r="364" spans="1:11" x14ac:dyDescent="0.25">
      <c r="A364">
        <v>7</v>
      </c>
      <c r="B364" t="s">
        <v>13</v>
      </c>
      <c r="C364" t="s">
        <v>372</v>
      </c>
      <c r="D364" t="str">
        <f>LEFT(evaluation_results[[#This Row],[PDF_FILE]],LEN(evaluation_results[[#This Row],[PDF_FILE]])-5)</f>
        <v>Janus Henderson Investors_AM_EN</v>
      </c>
      <c r="E364">
        <v>2020</v>
      </c>
      <c r="F364" t="s">
        <v>381</v>
      </c>
      <c r="G364" t="s">
        <v>382</v>
      </c>
      <c r="H364" t="s">
        <v>16</v>
      </c>
      <c r="I364" t="s">
        <v>720</v>
      </c>
      <c r="J364" t="s">
        <v>801</v>
      </c>
    </row>
    <row r="365" spans="1:11" x14ac:dyDescent="0.25">
      <c r="A365">
        <v>7</v>
      </c>
      <c r="B365" t="s">
        <v>13</v>
      </c>
      <c r="C365" t="s">
        <v>372</v>
      </c>
      <c r="D365" t="str">
        <f>LEFT(evaluation_results[[#This Row],[PDF_FILE]],LEN(evaluation_results[[#This Row],[PDF_FILE]])-5)</f>
        <v>Janus Henderson Investors_AM_EN</v>
      </c>
      <c r="E365">
        <v>2019</v>
      </c>
      <c r="F365" t="s">
        <v>383</v>
      </c>
      <c r="G365" t="s">
        <v>384</v>
      </c>
      <c r="H365" t="s">
        <v>16</v>
      </c>
      <c r="I365" t="s">
        <v>720</v>
      </c>
      <c r="J365" t="s">
        <v>801</v>
      </c>
    </row>
    <row r="366" spans="1:11" x14ac:dyDescent="0.25">
      <c r="A366">
        <v>8</v>
      </c>
      <c r="B366" t="s">
        <v>21</v>
      </c>
      <c r="C366" t="s">
        <v>372</v>
      </c>
      <c r="D366" t="str">
        <f>LEFT(evaluation_results[[#This Row],[PDF_FILE]],LEN(evaluation_results[[#This Row],[PDF_FILE]])-5)</f>
        <v>Janus Henderson Investors_AM_EN</v>
      </c>
      <c r="E366">
        <v>2022</v>
      </c>
      <c r="F366" t="s">
        <v>385</v>
      </c>
      <c r="G366" t="s">
        <v>386</v>
      </c>
      <c r="H366" t="s">
        <v>16</v>
      </c>
      <c r="I366" t="s">
        <v>720</v>
      </c>
      <c r="J366" t="s">
        <v>801</v>
      </c>
    </row>
    <row r="367" spans="1:11" x14ac:dyDescent="0.25">
      <c r="A367">
        <v>8</v>
      </c>
      <c r="B367" t="s">
        <v>21</v>
      </c>
      <c r="C367" t="s">
        <v>372</v>
      </c>
      <c r="D367" t="str">
        <f>LEFT(evaluation_results[[#This Row],[PDF_FILE]],LEN(evaluation_results[[#This Row],[PDF_FILE]])-5)</f>
        <v>Janus Henderson Investors_AM_EN</v>
      </c>
      <c r="E367">
        <v>2021</v>
      </c>
      <c r="F367" t="s">
        <v>387</v>
      </c>
      <c r="G367" t="s">
        <v>388</v>
      </c>
      <c r="H367" t="s">
        <v>16</v>
      </c>
      <c r="I367" t="s">
        <v>720</v>
      </c>
      <c r="J367" t="s">
        <v>801</v>
      </c>
    </row>
    <row r="368" spans="1:11" x14ac:dyDescent="0.25">
      <c r="A368">
        <v>8</v>
      </c>
      <c r="B368" t="s">
        <v>21</v>
      </c>
      <c r="C368" t="s">
        <v>372</v>
      </c>
      <c r="D368" t="str">
        <f>LEFT(evaluation_results[[#This Row],[PDF_FILE]],LEN(evaluation_results[[#This Row],[PDF_FILE]])-5)</f>
        <v>Janus Henderson Investors_AM_EN</v>
      </c>
      <c r="E368">
        <v>2020</v>
      </c>
      <c r="F368" t="s">
        <v>389</v>
      </c>
      <c r="G368" t="s">
        <v>390</v>
      </c>
      <c r="H368" t="s">
        <v>16</v>
      </c>
      <c r="I368" t="s">
        <v>720</v>
      </c>
      <c r="J368" t="s">
        <v>801</v>
      </c>
    </row>
    <row r="369" spans="1:10" x14ac:dyDescent="0.25">
      <c r="A369">
        <v>8</v>
      </c>
      <c r="B369" t="s">
        <v>21</v>
      </c>
      <c r="C369" t="s">
        <v>372</v>
      </c>
      <c r="D369" t="str">
        <f>LEFT(evaluation_results[[#This Row],[PDF_FILE]],LEN(evaluation_results[[#This Row],[PDF_FILE]])-5)</f>
        <v>Janus Henderson Investors_AM_EN</v>
      </c>
      <c r="E369">
        <v>2019</v>
      </c>
      <c r="F369" t="s">
        <v>391</v>
      </c>
      <c r="G369" t="s">
        <v>392</v>
      </c>
      <c r="H369" t="s">
        <v>16</v>
      </c>
      <c r="I369" t="s">
        <v>720</v>
      </c>
      <c r="J369" t="s">
        <v>801</v>
      </c>
    </row>
    <row r="370" spans="1:10" x14ac:dyDescent="0.25">
      <c r="A370">
        <v>6</v>
      </c>
      <c r="B370" t="s">
        <v>7</v>
      </c>
      <c r="C370" t="s">
        <v>393</v>
      </c>
      <c r="D370" t="str">
        <f>LEFT(evaluation_results[[#This Row],[PDF_FILE]],LEN(evaluation_results[[#This Row],[PDF_FILE]])-5)</f>
        <v>KBC Group_Bank_EN</v>
      </c>
      <c r="E370">
        <v>2018</v>
      </c>
      <c r="F370" t="s">
        <v>394</v>
      </c>
      <c r="G370" t="s">
        <v>395</v>
      </c>
      <c r="H370" t="s">
        <v>16</v>
      </c>
      <c r="I370" t="s">
        <v>720</v>
      </c>
      <c r="J370" t="s">
        <v>802</v>
      </c>
    </row>
    <row r="371" spans="1:10" x14ac:dyDescent="0.25">
      <c r="A371">
        <v>6</v>
      </c>
      <c r="B371" t="s">
        <v>7</v>
      </c>
      <c r="C371" t="s">
        <v>393</v>
      </c>
      <c r="D371" t="str">
        <f>LEFT(evaluation_results[[#This Row],[PDF_FILE]],LEN(evaluation_results[[#This Row],[PDF_FILE]])-5)</f>
        <v>KBC Group_Bank_EN</v>
      </c>
      <c r="E371">
        <v>2017</v>
      </c>
      <c r="F371" t="s">
        <v>289</v>
      </c>
      <c r="G371" t="s">
        <v>396</v>
      </c>
      <c r="H371" t="s">
        <v>16</v>
      </c>
      <c r="I371" t="s">
        <v>720</v>
      </c>
      <c r="J371" t="s">
        <v>802</v>
      </c>
    </row>
    <row r="372" spans="1:10" x14ac:dyDescent="0.25">
      <c r="A372">
        <v>6</v>
      </c>
      <c r="B372" t="s">
        <v>7</v>
      </c>
      <c r="C372" t="s">
        <v>393</v>
      </c>
      <c r="D372" t="str">
        <f>LEFT(evaluation_results[[#This Row],[PDF_FILE]],LEN(evaluation_results[[#This Row],[PDF_FILE]])-5)</f>
        <v>KBC Group_Bank_EN</v>
      </c>
      <c r="E372">
        <v>2016</v>
      </c>
      <c r="F372" t="s">
        <v>291</v>
      </c>
      <c r="G372" t="s">
        <v>32</v>
      </c>
      <c r="H372" t="s">
        <v>16</v>
      </c>
      <c r="I372" t="s">
        <v>721</v>
      </c>
      <c r="J372" t="s">
        <v>802</v>
      </c>
    </row>
    <row r="373" spans="1:10" x14ac:dyDescent="0.25">
      <c r="A373">
        <v>6</v>
      </c>
      <c r="B373" t="s">
        <v>7</v>
      </c>
      <c r="C373" t="s">
        <v>393</v>
      </c>
      <c r="D373" t="str">
        <f>LEFT(evaluation_results[[#This Row],[PDF_FILE]],LEN(evaluation_results[[#This Row],[PDF_FILE]])-5)</f>
        <v>KBC Group_Bank_EN</v>
      </c>
      <c r="E373">
        <v>2015</v>
      </c>
      <c r="F373" t="s">
        <v>397</v>
      </c>
      <c r="G373" t="s">
        <v>32</v>
      </c>
      <c r="H373" t="s">
        <v>16</v>
      </c>
      <c r="I373" t="s">
        <v>721</v>
      </c>
      <c r="J373" t="s">
        <v>802</v>
      </c>
    </row>
    <row r="374" spans="1:10" x14ac:dyDescent="0.25">
      <c r="A374">
        <v>7</v>
      </c>
      <c r="B374" t="s">
        <v>13</v>
      </c>
      <c r="C374" t="s">
        <v>393</v>
      </c>
      <c r="D374" t="str">
        <f>LEFT(evaluation_results[[#This Row],[PDF_FILE]],LEN(evaluation_results[[#This Row],[PDF_FILE]])-5)</f>
        <v>KBC Group_Bank_EN</v>
      </c>
      <c r="E374">
        <v>2018</v>
      </c>
      <c r="F374" t="s">
        <v>394</v>
      </c>
      <c r="G374" t="s">
        <v>398</v>
      </c>
      <c r="H374" t="s">
        <v>16</v>
      </c>
      <c r="I374" t="s">
        <v>720</v>
      </c>
      <c r="J374" t="s">
        <v>796</v>
      </c>
    </row>
    <row r="375" spans="1:10" x14ac:dyDescent="0.25">
      <c r="A375">
        <v>7</v>
      </c>
      <c r="B375" t="s">
        <v>13</v>
      </c>
      <c r="C375" t="s">
        <v>393</v>
      </c>
      <c r="D375" t="str">
        <f>LEFT(evaluation_results[[#This Row],[PDF_FILE]],LEN(evaluation_results[[#This Row],[PDF_FILE]])-5)</f>
        <v>KBC Group_Bank_EN</v>
      </c>
      <c r="E375">
        <v>2017</v>
      </c>
      <c r="F375" t="s">
        <v>289</v>
      </c>
      <c r="G375" t="s">
        <v>399</v>
      </c>
      <c r="H375" t="s">
        <v>16</v>
      </c>
      <c r="I375" t="s">
        <v>720</v>
      </c>
      <c r="J375" t="s">
        <v>796</v>
      </c>
    </row>
    <row r="376" spans="1:10" hidden="1" x14ac:dyDescent="0.25">
      <c r="A376">
        <v>8</v>
      </c>
      <c r="B376" t="s">
        <v>21</v>
      </c>
      <c r="C376" t="s">
        <v>393</v>
      </c>
      <c r="D376" t="str">
        <f>LEFT(evaluation_results[[#This Row],[PDF_FILE]],LEN(evaluation_results[[#This Row],[PDF_FILE]])-5)</f>
        <v>KBC Group_Bank_EN</v>
      </c>
      <c r="E376">
        <v>2018</v>
      </c>
      <c r="F376" t="s">
        <v>400</v>
      </c>
      <c r="G376" t="s">
        <v>400</v>
      </c>
      <c r="H376" t="s">
        <v>10</v>
      </c>
    </row>
    <row r="377" spans="1:10" hidden="1" x14ac:dyDescent="0.25">
      <c r="A377">
        <v>8</v>
      </c>
      <c r="B377" t="s">
        <v>21</v>
      </c>
      <c r="C377" t="s">
        <v>393</v>
      </c>
      <c r="D377" t="str">
        <f>LEFT(evaluation_results[[#This Row],[PDF_FILE]],LEN(evaluation_results[[#This Row],[PDF_FILE]])-5)</f>
        <v>KBC Group_Bank_EN</v>
      </c>
      <c r="E377">
        <v>2017</v>
      </c>
      <c r="F377" t="s">
        <v>401</v>
      </c>
      <c r="G377" t="s">
        <v>401</v>
      </c>
      <c r="H377" t="s">
        <v>10</v>
      </c>
    </row>
    <row r="378" spans="1:10" x14ac:dyDescent="0.25">
      <c r="A378">
        <v>6</v>
      </c>
      <c r="B378" t="s">
        <v>7</v>
      </c>
      <c r="C378" t="s">
        <v>402</v>
      </c>
      <c r="D378" t="str">
        <f>LEFT(evaluation_results[[#This Row],[PDF_FILE]],LEN(evaluation_results[[#This Row],[PDF_FILE]])-5)</f>
        <v>KBC Group_Bank_EN</v>
      </c>
      <c r="E378">
        <v>2019</v>
      </c>
      <c r="F378" t="s">
        <v>189</v>
      </c>
      <c r="G378" t="s">
        <v>403</v>
      </c>
      <c r="H378" t="s">
        <v>16</v>
      </c>
      <c r="I378" t="s">
        <v>720</v>
      </c>
      <c r="J378" t="s">
        <v>802</v>
      </c>
    </row>
    <row r="379" spans="1:10" x14ac:dyDescent="0.25">
      <c r="A379">
        <v>6</v>
      </c>
      <c r="B379" t="s">
        <v>7</v>
      </c>
      <c r="C379" t="s">
        <v>402</v>
      </c>
      <c r="D379" t="str">
        <f>LEFT(evaluation_results[[#This Row],[PDF_FILE]],LEN(evaluation_results[[#This Row],[PDF_FILE]])-5)</f>
        <v>KBC Group_Bank_EN</v>
      </c>
      <c r="E379">
        <v>2018</v>
      </c>
      <c r="F379" t="s">
        <v>394</v>
      </c>
      <c r="G379" t="s">
        <v>395</v>
      </c>
      <c r="H379" t="s">
        <v>16</v>
      </c>
      <c r="I379" t="s">
        <v>720</v>
      </c>
      <c r="J379" t="s">
        <v>802</v>
      </c>
    </row>
    <row r="380" spans="1:10" x14ac:dyDescent="0.25">
      <c r="A380">
        <v>6</v>
      </c>
      <c r="B380" t="s">
        <v>7</v>
      </c>
      <c r="C380" t="s">
        <v>402</v>
      </c>
      <c r="D380" t="str">
        <f>LEFT(evaluation_results[[#This Row],[PDF_FILE]],LEN(evaluation_results[[#This Row],[PDF_FILE]])-5)</f>
        <v>KBC Group_Bank_EN</v>
      </c>
      <c r="E380">
        <v>2017</v>
      </c>
      <c r="F380" t="s">
        <v>289</v>
      </c>
      <c r="G380" t="s">
        <v>32</v>
      </c>
      <c r="H380" t="s">
        <v>16</v>
      </c>
      <c r="I380" t="s">
        <v>721</v>
      </c>
      <c r="J380" t="s">
        <v>802</v>
      </c>
    </row>
    <row r="381" spans="1:10" x14ac:dyDescent="0.25">
      <c r="A381">
        <v>6</v>
      </c>
      <c r="B381" t="s">
        <v>7</v>
      </c>
      <c r="C381" t="s">
        <v>402</v>
      </c>
      <c r="D381" t="str">
        <f>LEFT(evaluation_results[[#This Row],[PDF_FILE]],LEN(evaluation_results[[#This Row],[PDF_FILE]])-5)</f>
        <v>KBC Group_Bank_EN</v>
      </c>
      <c r="E381">
        <v>2016</v>
      </c>
      <c r="F381" t="s">
        <v>291</v>
      </c>
      <c r="G381" t="s">
        <v>32</v>
      </c>
      <c r="H381" t="s">
        <v>16</v>
      </c>
      <c r="I381" t="s">
        <v>721</v>
      </c>
      <c r="J381" t="s">
        <v>802</v>
      </c>
    </row>
    <row r="382" spans="1:10" x14ac:dyDescent="0.25">
      <c r="A382">
        <v>6</v>
      </c>
      <c r="B382" t="s">
        <v>7</v>
      </c>
      <c r="C382" t="s">
        <v>402</v>
      </c>
      <c r="D382" t="str">
        <f>LEFT(evaluation_results[[#This Row],[PDF_FILE]],LEN(evaluation_results[[#This Row],[PDF_FILE]])-5)</f>
        <v>KBC Group_Bank_EN</v>
      </c>
      <c r="E382">
        <v>2015</v>
      </c>
      <c r="F382" t="s">
        <v>397</v>
      </c>
      <c r="G382" t="s">
        <v>32</v>
      </c>
      <c r="H382" t="s">
        <v>16</v>
      </c>
      <c r="I382" t="s">
        <v>721</v>
      </c>
      <c r="J382" t="s">
        <v>802</v>
      </c>
    </row>
    <row r="383" spans="1:10" x14ac:dyDescent="0.25">
      <c r="A383">
        <v>7</v>
      </c>
      <c r="B383" t="s">
        <v>13</v>
      </c>
      <c r="C383" t="s">
        <v>402</v>
      </c>
      <c r="D383" t="str">
        <f>LEFT(evaluation_results[[#This Row],[PDF_FILE]],LEN(evaluation_results[[#This Row],[PDF_FILE]])-5)</f>
        <v>KBC Group_Bank_EN</v>
      </c>
      <c r="E383">
        <v>2019</v>
      </c>
      <c r="F383" t="s">
        <v>189</v>
      </c>
      <c r="G383" t="s">
        <v>404</v>
      </c>
      <c r="H383" t="s">
        <v>16</v>
      </c>
      <c r="I383" t="s">
        <v>720</v>
      </c>
      <c r="J383" t="s">
        <v>802</v>
      </c>
    </row>
    <row r="384" spans="1:10" x14ac:dyDescent="0.25">
      <c r="A384">
        <v>7</v>
      </c>
      <c r="B384" t="s">
        <v>13</v>
      </c>
      <c r="C384" t="s">
        <v>402</v>
      </c>
      <c r="D384" t="str">
        <f>LEFT(evaluation_results[[#This Row],[PDF_FILE]],LEN(evaluation_results[[#This Row],[PDF_FILE]])-5)</f>
        <v>KBC Group_Bank_EN</v>
      </c>
      <c r="E384">
        <v>2018</v>
      </c>
      <c r="F384" t="s">
        <v>394</v>
      </c>
      <c r="G384" t="s">
        <v>398</v>
      </c>
      <c r="H384" t="s">
        <v>16</v>
      </c>
      <c r="I384" t="s">
        <v>720</v>
      </c>
      <c r="J384" t="s">
        <v>802</v>
      </c>
    </row>
    <row r="385" spans="1:10" x14ac:dyDescent="0.25">
      <c r="A385">
        <v>7</v>
      </c>
      <c r="B385" t="s">
        <v>13</v>
      </c>
      <c r="C385" t="s">
        <v>402</v>
      </c>
      <c r="D385" t="str">
        <f>LEFT(evaluation_results[[#This Row],[PDF_FILE]],LEN(evaluation_results[[#This Row],[PDF_FILE]])-5)</f>
        <v>KBC Group_Bank_EN</v>
      </c>
      <c r="E385">
        <v>2017</v>
      </c>
      <c r="F385" t="s">
        <v>289</v>
      </c>
      <c r="G385" t="s">
        <v>32</v>
      </c>
      <c r="H385" t="s">
        <v>16</v>
      </c>
      <c r="I385" t="s">
        <v>721</v>
      </c>
      <c r="J385" t="s">
        <v>802</v>
      </c>
    </row>
    <row r="386" spans="1:10" x14ac:dyDescent="0.25">
      <c r="A386">
        <v>7</v>
      </c>
      <c r="B386" t="s">
        <v>13</v>
      </c>
      <c r="C386" t="s">
        <v>402</v>
      </c>
      <c r="D386" t="str">
        <f>LEFT(evaluation_results[[#This Row],[PDF_FILE]],LEN(evaluation_results[[#This Row],[PDF_FILE]])-5)</f>
        <v>KBC Group_Bank_EN</v>
      </c>
      <c r="E386">
        <v>2016</v>
      </c>
      <c r="F386" t="s">
        <v>291</v>
      </c>
      <c r="G386" t="s">
        <v>32</v>
      </c>
      <c r="H386" t="s">
        <v>16</v>
      </c>
      <c r="I386" t="s">
        <v>721</v>
      </c>
      <c r="J386" t="s">
        <v>802</v>
      </c>
    </row>
    <row r="387" spans="1:10" x14ac:dyDescent="0.25">
      <c r="A387">
        <v>7</v>
      </c>
      <c r="B387" t="s">
        <v>13</v>
      </c>
      <c r="C387" t="s">
        <v>402</v>
      </c>
      <c r="D387" t="str">
        <f>LEFT(evaluation_results[[#This Row],[PDF_FILE]],LEN(evaluation_results[[#This Row],[PDF_FILE]])-5)</f>
        <v>KBC Group_Bank_EN</v>
      </c>
      <c r="E387">
        <v>2015</v>
      </c>
      <c r="F387" t="s">
        <v>397</v>
      </c>
      <c r="G387" t="s">
        <v>32</v>
      </c>
      <c r="H387" t="s">
        <v>16</v>
      </c>
      <c r="I387" t="s">
        <v>721</v>
      </c>
      <c r="J387" t="s">
        <v>802</v>
      </c>
    </row>
    <row r="388" spans="1:10" x14ac:dyDescent="0.25">
      <c r="A388">
        <v>8</v>
      </c>
      <c r="B388" t="s">
        <v>21</v>
      </c>
      <c r="C388" t="s">
        <v>402</v>
      </c>
      <c r="D388" t="str">
        <f>LEFT(evaluation_results[[#This Row],[PDF_FILE]],LEN(evaluation_results[[#This Row],[PDF_FILE]])-5)</f>
        <v>KBC Group_Bank_EN</v>
      </c>
      <c r="E388">
        <v>2019</v>
      </c>
      <c r="F388" t="s">
        <v>32</v>
      </c>
      <c r="G388" t="s">
        <v>671</v>
      </c>
      <c r="H388" t="s">
        <v>622</v>
      </c>
      <c r="I388" t="s">
        <v>722</v>
      </c>
      <c r="J388" t="s">
        <v>802</v>
      </c>
    </row>
    <row r="389" spans="1:10" x14ac:dyDescent="0.25">
      <c r="A389">
        <v>8</v>
      </c>
      <c r="B389" t="s">
        <v>21</v>
      </c>
      <c r="C389" t="s">
        <v>402</v>
      </c>
      <c r="D389" t="str">
        <f>LEFT(evaluation_results[[#This Row],[PDF_FILE]],LEN(evaluation_results[[#This Row],[PDF_FILE]])-5)</f>
        <v>KBC Group_Bank_EN</v>
      </c>
      <c r="E389">
        <v>2018</v>
      </c>
      <c r="F389" t="s">
        <v>32</v>
      </c>
      <c r="G389" t="s">
        <v>400</v>
      </c>
      <c r="H389" t="s">
        <v>622</v>
      </c>
      <c r="I389" t="s">
        <v>722</v>
      </c>
      <c r="J389" t="s">
        <v>802</v>
      </c>
    </row>
    <row r="390" spans="1:10" x14ac:dyDescent="0.25">
      <c r="A390">
        <v>6</v>
      </c>
      <c r="B390" t="s">
        <v>7</v>
      </c>
      <c r="C390" t="s">
        <v>405</v>
      </c>
      <c r="D390" t="str">
        <f>LEFT(evaluation_results[[#This Row],[PDF_FILE]],LEN(evaluation_results[[#This Row],[PDF_FILE]])-5)</f>
        <v>KBC Group_Bank_EN</v>
      </c>
      <c r="E390">
        <v>2020</v>
      </c>
      <c r="F390" t="s">
        <v>406</v>
      </c>
      <c r="G390" t="s">
        <v>407</v>
      </c>
      <c r="H390" t="s">
        <v>16</v>
      </c>
      <c r="I390" t="s">
        <v>720</v>
      </c>
      <c r="J390" t="s">
        <v>802</v>
      </c>
    </row>
    <row r="391" spans="1:10" x14ac:dyDescent="0.25">
      <c r="A391">
        <v>6</v>
      </c>
      <c r="B391" t="s">
        <v>7</v>
      </c>
      <c r="C391" t="s">
        <v>405</v>
      </c>
      <c r="D391" t="str">
        <f>LEFT(evaluation_results[[#This Row],[PDF_FILE]],LEN(evaluation_results[[#This Row],[PDF_FILE]])-5)</f>
        <v>KBC Group_Bank_EN</v>
      </c>
      <c r="E391">
        <v>2019</v>
      </c>
      <c r="F391" t="s">
        <v>189</v>
      </c>
      <c r="G391" t="s">
        <v>403</v>
      </c>
      <c r="H391" t="s">
        <v>16</v>
      </c>
      <c r="I391" t="s">
        <v>720</v>
      </c>
      <c r="J391" t="s">
        <v>802</v>
      </c>
    </row>
    <row r="392" spans="1:10" x14ac:dyDescent="0.25">
      <c r="A392">
        <v>6</v>
      </c>
      <c r="B392" t="s">
        <v>7</v>
      </c>
      <c r="C392" t="s">
        <v>405</v>
      </c>
      <c r="D392" t="str">
        <f>LEFT(evaluation_results[[#This Row],[PDF_FILE]],LEN(evaluation_results[[#This Row],[PDF_FILE]])-5)</f>
        <v>KBC Group_Bank_EN</v>
      </c>
      <c r="E392">
        <v>2017</v>
      </c>
      <c r="F392" t="s">
        <v>289</v>
      </c>
      <c r="G392" t="s">
        <v>32</v>
      </c>
      <c r="H392" t="s">
        <v>16</v>
      </c>
      <c r="I392" t="s">
        <v>721</v>
      </c>
      <c r="J392" t="s">
        <v>802</v>
      </c>
    </row>
    <row r="393" spans="1:10" x14ac:dyDescent="0.25">
      <c r="A393">
        <v>6</v>
      </c>
      <c r="B393" t="s">
        <v>7</v>
      </c>
      <c r="C393" t="s">
        <v>405</v>
      </c>
      <c r="D393" t="str">
        <f>LEFT(evaluation_results[[#This Row],[PDF_FILE]],LEN(evaluation_results[[#This Row],[PDF_FILE]])-5)</f>
        <v>KBC Group_Bank_EN</v>
      </c>
      <c r="E393">
        <v>2016</v>
      </c>
      <c r="F393" t="s">
        <v>291</v>
      </c>
      <c r="G393" t="s">
        <v>32</v>
      </c>
      <c r="H393" t="s">
        <v>16</v>
      </c>
      <c r="I393" t="s">
        <v>721</v>
      </c>
      <c r="J393" t="s">
        <v>802</v>
      </c>
    </row>
    <row r="394" spans="1:10" x14ac:dyDescent="0.25">
      <c r="A394">
        <v>6</v>
      </c>
      <c r="B394" t="s">
        <v>7</v>
      </c>
      <c r="C394" t="s">
        <v>405</v>
      </c>
      <c r="D394" t="str">
        <f>LEFT(evaluation_results[[#This Row],[PDF_FILE]],LEN(evaluation_results[[#This Row],[PDF_FILE]])-5)</f>
        <v>KBC Group_Bank_EN</v>
      </c>
      <c r="E394">
        <v>2030</v>
      </c>
      <c r="F394" t="s">
        <v>408</v>
      </c>
      <c r="G394" t="s">
        <v>32</v>
      </c>
      <c r="H394" t="s">
        <v>16</v>
      </c>
      <c r="I394" t="s">
        <v>721</v>
      </c>
      <c r="J394" t="s">
        <v>802</v>
      </c>
    </row>
    <row r="395" spans="1:10" x14ac:dyDescent="0.25">
      <c r="A395">
        <v>6</v>
      </c>
      <c r="B395" t="s">
        <v>7</v>
      </c>
      <c r="C395" t="s">
        <v>405</v>
      </c>
      <c r="D395" t="str">
        <f>LEFT(evaluation_results[[#This Row],[PDF_FILE]],LEN(evaluation_results[[#This Row],[PDF_FILE]])-5)</f>
        <v>KBC Group_Bank_EN</v>
      </c>
      <c r="E395">
        <v>2018</v>
      </c>
      <c r="F395" t="s">
        <v>409</v>
      </c>
      <c r="G395" t="s">
        <v>32</v>
      </c>
      <c r="H395" t="s">
        <v>16</v>
      </c>
      <c r="I395" t="s">
        <v>721</v>
      </c>
      <c r="J395" t="s">
        <v>802</v>
      </c>
    </row>
    <row r="396" spans="1:10" x14ac:dyDescent="0.25">
      <c r="A396">
        <v>7</v>
      </c>
      <c r="B396" t="s">
        <v>13</v>
      </c>
      <c r="C396" t="s">
        <v>405</v>
      </c>
      <c r="D396" t="str">
        <f>LEFT(evaluation_results[[#This Row],[PDF_FILE]],LEN(evaluation_results[[#This Row],[PDF_FILE]])-5)</f>
        <v>KBC Group_Bank_EN</v>
      </c>
      <c r="E396">
        <v>2020</v>
      </c>
      <c r="F396" t="s">
        <v>406</v>
      </c>
      <c r="G396" t="s">
        <v>410</v>
      </c>
      <c r="H396" t="s">
        <v>16</v>
      </c>
      <c r="I396" t="s">
        <v>720</v>
      </c>
      <c r="J396" t="s">
        <v>802</v>
      </c>
    </row>
    <row r="397" spans="1:10" x14ac:dyDescent="0.25">
      <c r="A397">
        <v>7</v>
      </c>
      <c r="B397" t="s">
        <v>13</v>
      </c>
      <c r="C397" t="s">
        <v>405</v>
      </c>
      <c r="D397" t="str">
        <f>LEFT(evaluation_results[[#This Row],[PDF_FILE]],LEN(evaluation_results[[#This Row],[PDF_FILE]])-5)</f>
        <v>KBC Group_Bank_EN</v>
      </c>
      <c r="E397">
        <v>2019</v>
      </c>
      <c r="F397" t="s">
        <v>189</v>
      </c>
      <c r="G397" t="s">
        <v>404</v>
      </c>
      <c r="H397" t="s">
        <v>16</v>
      </c>
      <c r="I397" t="s">
        <v>720</v>
      </c>
      <c r="J397" t="s">
        <v>802</v>
      </c>
    </row>
    <row r="398" spans="1:10" x14ac:dyDescent="0.25">
      <c r="A398">
        <v>7</v>
      </c>
      <c r="B398" t="s">
        <v>13</v>
      </c>
      <c r="C398" t="s">
        <v>405</v>
      </c>
      <c r="D398" t="str">
        <f>LEFT(evaluation_results[[#This Row],[PDF_FILE]],LEN(evaluation_results[[#This Row],[PDF_FILE]])-5)</f>
        <v>KBC Group_Bank_EN</v>
      </c>
      <c r="E398">
        <v>2018</v>
      </c>
      <c r="F398" t="s">
        <v>394</v>
      </c>
      <c r="G398" t="s">
        <v>32</v>
      </c>
      <c r="H398" t="s">
        <v>16</v>
      </c>
      <c r="I398" t="s">
        <v>721</v>
      </c>
      <c r="J398" t="s">
        <v>802</v>
      </c>
    </row>
    <row r="399" spans="1:10" x14ac:dyDescent="0.25">
      <c r="A399">
        <v>7</v>
      </c>
      <c r="B399" t="s">
        <v>13</v>
      </c>
      <c r="C399" t="s">
        <v>405</v>
      </c>
      <c r="D399" t="str">
        <f>LEFT(evaluation_results[[#This Row],[PDF_FILE]],LEN(evaluation_results[[#This Row],[PDF_FILE]])-5)</f>
        <v>KBC Group_Bank_EN</v>
      </c>
      <c r="E399">
        <v>2017</v>
      </c>
      <c r="F399" t="s">
        <v>289</v>
      </c>
      <c r="G399" t="s">
        <v>32</v>
      </c>
      <c r="H399" t="s">
        <v>16</v>
      </c>
      <c r="I399" t="s">
        <v>721</v>
      </c>
      <c r="J399" t="s">
        <v>802</v>
      </c>
    </row>
    <row r="400" spans="1:10" x14ac:dyDescent="0.25">
      <c r="A400">
        <v>7</v>
      </c>
      <c r="B400" t="s">
        <v>13</v>
      </c>
      <c r="C400" t="s">
        <v>405</v>
      </c>
      <c r="D400" t="str">
        <f>LEFT(evaluation_results[[#This Row],[PDF_FILE]],LEN(evaluation_results[[#This Row],[PDF_FILE]])-5)</f>
        <v>KBC Group_Bank_EN</v>
      </c>
      <c r="E400">
        <v>2016</v>
      </c>
      <c r="F400" t="s">
        <v>291</v>
      </c>
      <c r="G400" t="s">
        <v>32</v>
      </c>
      <c r="H400" t="s">
        <v>16</v>
      </c>
      <c r="I400" t="s">
        <v>721</v>
      </c>
      <c r="J400" t="s">
        <v>802</v>
      </c>
    </row>
    <row r="401" spans="1:10" x14ac:dyDescent="0.25">
      <c r="A401">
        <v>8</v>
      </c>
      <c r="B401" t="s">
        <v>21</v>
      </c>
      <c r="C401" t="s">
        <v>405</v>
      </c>
      <c r="D401" t="str">
        <f>LEFT(evaluation_results[[#This Row],[PDF_FILE]],LEN(evaluation_results[[#This Row],[PDF_FILE]])-5)</f>
        <v>KBC Group_Bank_EN</v>
      </c>
      <c r="E401">
        <v>2020</v>
      </c>
      <c r="F401" t="s">
        <v>32</v>
      </c>
      <c r="G401" t="s">
        <v>420</v>
      </c>
      <c r="H401" t="s">
        <v>622</v>
      </c>
      <c r="I401" t="s">
        <v>722</v>
      </c>
      <c r="J401" t="s">
        <v>802</v>
      </c>
    </row>
    <row r="402" spans="1:10" x14ac:dyDescent="0.25">
      <c r="A402">
        <v>8</v>
      </c>
      <c r="B402" t="s">
        <v>21</v>
      </c>
      <c r="C402" t="s">
        <v>405</v>
      </c>
      <c r="D402" t="str">
        <f>LEFT(evaluation_results[[#This Row],[PDF_FILE]],LEN(evaluation_results[[#This Row],[PDF_FILE]])-5)</f>
        <v>KBC Group_Bank_EN</v>
      </c>
      <c r="E402">
        <v>2019</v>
      </c>
      <c r="F402" t="s">
        <v>32</v>
      </c>
      <c r="G402" t="s">
        <v>671</v>
      </c>
      <c r="H402" t="s">
        <v>622</v>
      </c>
      <c r="I402" t="s">
        <v>722</v>
      </c>
      <c r="J402" t="s">
        <v>802</v>
      </c>
    </row>
    <row r="403" spans="1:10" x14ac:dyDescent="0.25">
      <c r="A403">
        <v>6</v>
      </c>
      <c r="B403" t="s">
        <v>7</v>
      </c>
      <c r="C403" t="s">
        <v>411</v>
      </c>
      <c r="D403" t="str">
        <f>LEFT(evaluation_results[[#This Row],[PDF_FILE]],LEN(evaluation_results[[#This Row],[PDF_FILE]])-5)</f>
        <v>KBC Group_Bank_EN</v>
      </c>
      <c r="E403">
        <v>2020</v>
      </c>
      <c r="F403" t="s">
        <v>406</v>
      </c>
      <c r="G403" t="s">
        <v>407</v>
      </c>
      <c r="H403" t="s">
        <v>16</v>
      </c>
      <c r="I403" t="s">
        <v>720</v>
      </c>
      <c r="J403" t="s">
        <v>802</v>
      </c>
    </row>
    <row r="404" spans="1:10" x14ac:dyDescent="0.25">
      <c r="A404">
        <v>6</v>
      </c>
      <c r="B404" t="s">
        <v>7</v>
      </c>
      <c r="C404" t="s">
        <v>411</v>
      </c>
      <c r="D404" t="str">
        <f>LEFT(evaluation_results[[#This Row],[PDF_FILE]],LEN(evaluation_results[[#This Row],[PDF_FILE]])-5)</f>
        <v>KBC Group_Bank_EN</v>
      </c>
      <c r="E404">
        <v>2019</v>
      </c>
      <c r="F404" t="s">
        <v>189</v>
      </c>
      <c r="G404" t="s">
        <v>32</v>
      </c>
      <c r="H404" t="s">
        <v>16</v>
      </c>
      <c r="I404" t="s">
        <v>721</v>
      </c>
      <c r="J404" t="s">
        <v>802</v>
      </c>
    </row>
    <row r="405" spans="1:10" x14ac:dyDescent="0.25">
      <c r="A405">
        <v>6</v>
      </c>
      <c r="B405" t="s">
        <v>7</v>
      </c>
      <c r="C405" t="s">
        <v>411</v>
      </c>
      <c r="D405" t="str">
        <f>LEFT(evaluation_results[[#This Row],[PDF_FILE]],LEN(evaluation_results[[#This Row],[PDF_FILE]])-5)</f>
        <v>KBC Group_Bank_EN</v>
      </c>
      <c r="E405">
        <v>2018</v>
      </c>
      <c r="F405" t="s">
        <v>394</v>
      </c>
      <c r="G405" t="s">
        <v>32</v>
      </c>
      <c r="H405" t="s">
        <v>16</v>
      </c>
      <c r="I405" t="s">
        <v>721</v>
      </c>
      <c r="J405" t="s">
        <v>802</v>
      </c>
    </row>
    <row r="406" spans="1:10" x14ac:dyDescent="0.25">
      <c r="A406">
        <v>6</v>
      </c>
      <c r="B406" t="s">
        <v>7</v>
      </c>
      <c r="C406" t="s">
        <v>411</v>
      </c>
      <c r="D406" t="str">
        <f>LEFT(evaluation_results[[#This Row],[PDF_FILE]],LEN(evaluation_results[[#This Row],[PDF_FILE]])-5)</f>
        <v>KBC Group_Bank_EN</v>
      </c>
      <c r="E406">
        <v>2017</v>
      </c>
      <c r="F406" t="s">
        <v>289</v>
      </c>
      <c r="G406" t="s">
        <v>32</v>
      </c>
      <c r="H406" t="s">
        <v>16</v>
      </c>
      <c r="I406" t="s">
        <v>721</v>
      </c>
      <c r="J406" t="s">
        <v>802</v>
      </c>
    </row>
    <row r="407" spans="1:10" x14ac:dyDescent="0.25">
      <c r="A407">
        <v>6</v>
      </c>
      <c r="B407" t="s">
        <v>7</v>
      </c>
      <c r="C407" t="s">
        <v>411</v>
      </c>
      <c r="D407" t="str">
        <f>LEFT(evaluation_results[[#This Row],[PDF_FILE]],LEN(evaluation_results[[#This Row],[PDF_FILE]])-5)</f>
        <v>KBC Group_Bank_EN</v>
      </c>
      <c r="E407">
        <v>2021</v>
      </c>
      <c r="F407" t="s">
        <v>412</v>
      </c>
      <c r="G407" t="s">
        <v>413</v>
      </c>
      <c r="H407" t="s">
        <v>16</v>
      </c>
      <c r="I407" t="s">
        <v>720</v>
      </c>
      <c r="J407" t="s">
        <v>802</v>
      </c>
    </row>
    <row r="408" spans="1:10" x14ac:dyDescent="0.25">
      <c r="A408">
        <v>7</v>
      </c>
      <c r="B408" t="s">
        <v>13</v>
      </c>
      <c r="C408" t="s">
        <v>411</v>
      </c>
      <c r="D408" t="str">
        <f>LEFT(evaluation_results[[#This Row],[PDF_FILE]],LEN(evaluation_results[[#This Row],[PDF_FILE]])-5)</f>
        <v>KBC Group_Bank_EN</v>
      </c>
      <c r="E408">
        <v>2017</v>
      </c>
      <c r="F408" t="s">
        <v>414</v>
      </c>
      <c r="G408" t="s">
        <v>32</v>
      </c>
      <c r="H408" t="s">
        <v>16</v>
      </c>
      <c r="I408" t="s">
        <v>721</v>
      </c>
      <c r="J408" t="s">
        <v>802</v>
      </c>
    </row>
    <row r="409" spans="1:10" x14ac:dyDescent="0.25">
      <c r="A409">
        <v>7</v>
      </c>
      <c r="B409" t="s">
        <v>13</v>
      </c>
      <c r="C409" t="s">
        <v>411</v>
      </c>
      <c r="D409" t="str">
        <f>LEFT(evaluation_results[[#This Row],[PDF_FILE]],LEN(evaluation_results[[#This Row],[PDF_FILE]])-5)</f>
        <v>KBC Group_Bank_EN</v>
      </c>
      <c r="E409">
        <v>2018</v>
      </c>
      <c r="F409" t="s">
        <v>415</v>
      </c>
      <c r="G409" t="s">
        <v>32</v>
      </c>
      <c r="H409" t="s">
        <v>16</v>
      </c>
      <c r="I409" t="s">
        <v>721</v>
      </c>
      <c r="J409" t="s">
        <v>802</v>
      </c>
    </row>
    <row r="410" spans="1:10" x14ac:dyDescent="0.25">
      <c r="A410">
        <v>7</v>
      </c>
      <c r="B410" t="s">
        <v>13</v>
      </c>
      <c r="C410" t="s">
        <v>411</v>
      </c>
      <c r="D410" t="str">
        <f>LEFT(evaluation_results[[#This Row],[PDF_FILE]],LEN(evaluation_results[[#This Row],[PDF_FILE]])-5)</f>
        <v>KBC Group_Bank_EN</v>
      </c>
      <c r="E410">
        <v>2019</v>
      </c>
      <c r="F410" t="s">
        <v>416</v>
      </c>
      <c r="G410" t="s">
        <v>32</v>
      </c>
      <c r="H410" t="s">
        <v>16</v>
      </c>
      <c r="I410" t="s">
        <v>721</v>
      </c>
      <c r="J410" t="s">
        <v>802</v>
      </c>
    </row>
    <row r="411" spans="1:10" x14ac:dyDescent="0.25">
      <c r="A411">
        <v>7</v>
      </c>
      <c r="B411" t="s">
        <v>13</v>
      </c>
      <c r="C411" t="s">
        <v>411</v>
      </c>
      <c r="D411" t="str">
        <f>LEFT(evaluation_results[[#This Row],[PDF_FILE]],LEN(evaluation_results[[#This Row],[PDF_FILE]])-5)</f>
        <v>KBC Group_Bank_EN</v>
      </c>
      <c r="E411">
        <v>2020</v>
      </c>
      <c r="F411" t="s">
        <v>417</v>
      </c>
      <c r="G411" t="s">
        <v>410</v>
      </c>
      <c r="H411" t="s">
        <v>16</v>
      </c>
      <c r="I411" t="s">
        <v>720</v>
      </c>
      <c r="J411" t="s">
        <v>802</v>
      </c>
    </row>
    <row r="412" spans="1:10" x14ac:dyDescent="0.25">
      <c r="A412">
        <v>7</v>
      </c>
      <c r="B412" t="s">
        <v>13</v>
      </c>
      <c r="C412" t="s">
        <v>411</v>
      </c>
      <c r="D412" t="str">
        <f>LEFT(evaluation_results[[#This Row],[PDF_FILE]],LEN(evaluation_results[[#This Row],[PDF_FILE]])-5)</f>
        <v>KBC Group_Bank_EN</v>
      </c>
      <c r="E412">
        <v>2021</v>
      </c>
      <c r="F412" t="s">
        <v>353</v>
      </c>
      <c r="G412" t="s">
        <v>418</v>
      </c>
      <c r="H412" t="s">
        <v>16</v>
      </c>
      <c r="I412" t="s">
        <v>720</v>
      </c>
      <c r="J412" t="s">
        <v>802</v>
      </c>
    </row>
    <row r="413" spans="1:10" hidden="1" x14ac:dyDescent="0.25">
      <c r="A413">
        <v>8</v>
      </c>
      <c r="B413" t="s">
        <v>21</v>
      </c>
      <c r="C413" t="s">
        <v>411</v>
      </c>
      <c r="D413" t="str">
        <f>LEFT(evaluation_results[[#This Row],[PDF_FILE]],LEN(evaluation_results[[#This Row],[PDF_FILE]])-5)</f>
        <v>KBC Group_Bank_EN</v>
      </c>
      <c r="E413">
        <v>2021</v>
      </c>
      <c r="F413" t="s">
        <v>419</v>
      </c>
      <c r="G413" t="s">
        <v>419</v>
      </c>
      <c r="H413" t="s">
        <v>10</v>
      </c>
    </row>
    <row r="414" spans="1:10" hidden="1" x14ac:dyDescent="0.25">
      <c r="A414">
        <v>8</v>
      </c>
      <c r="B414" t="s">
        <v>21</v>
      </c>
      <c r="C414" t="s">
        <v>411</v>
      </c>
      <c r="D414" t="str">
        <f>LEFT(evaluation_results[[#This Row],[PDF_FILE]],LEN(evaluation_results[[#This Row],[PDF_FILE]])-5)</f>
        <v>KBC Group_Bank_EN</v>
      </c>
      <c r="E414">
        <v>2020</v>
      </c>
      <c r="F414" t="s">
        <v>420</v>
      </c>
      <c r="G414" t="s">
        <v>420</v>
      </c>
      <c r="H414" t="s">
        <v>10</v>
      </c>
    </row>
    <row r="415" spans="1:10" x14ac:dyDescent="0.25">
      <c r="A415">
        <v>6</v>
      </c>
      <c r="B415" t="s">
        <v>7</v>
      </c>
      <c r="C415" t="s">
        <v>421</v>
      </c>
      <c r="D415" t="str">
        <f>LEFT(evaluation_results[[#This Row],[PDF_FILE]],LEN(evaluation_results[[#This Row],[PDF_FILE]])-5)</f>
        <v>KBC Group_Bank_EN</v>
      </c>
      <c r="E415">
        <v>2022</v>
      </c>
      <c r="F415" t="s">
        <v>422</v>
      </c>
      <c r="G415" t="s">
        <v>423</v>
      </c>
      <c r="H415" t="s">
        <v>16</v>
      </c>
      <c r="I415" t="s">
        <v>720</v>
      </c>
      <c r="J415" t="s">
        <v>802</v>
      </c>
    </row>
    <row r="416" spans="1:10" x14ac:dyDescent="0.25">
      <c r="A416">
        <v>6</v>
      </c>
      <c r="B416" t="s">
        <v>7</v>
      </c>
      <c r="C416" t="s">
        <v>421</v>
      </c>
      <c r="D416" t="str">
        <f>LEFT(evaluation_results[[#This Row],[PDF_FILE]],LEN(evaluation_results[[#This Row],[PDF_FILE]])-5)</f>
        <v>KBC Group_Bank_EN</v>
      </c>
      <c r="E416">
        <v>2021</v>
      </c>
      <c r="F416" t="s">
        <v>424</v>
      </c>
      <c r="G416" t="s">
        <v>413</v>
      </c>
      <c r="H416" t="s">
        <v>16</v>
      </c>
      <c r="I416" t="s">
        <v>720</v>
      </c>
      <c r="J416" t="s">
        <v>802</v>
      </c>
    </row>
    <row r="417" spans="1:10" x14ac:dyDescent="0.25">
      <c r="A417">
        <v>6</v>
      </c>
      <c r="B417" t="s">
        <v>7</v>
      </c>
      <c r="C417" t="s">
        <v>421</v>
      </c>
      <c r="D417" t="str">
        <f>LEFT(evaluation_results[[#This Row],[PDF_FILE]],LEN(evaluation_results[[#This Row],[PDF_FILE]])-5)</f>
        <v>KBC Group_Bank_EN</v>
      </c>
      <c r="E417">
        <v>2020</v>
      </c>
      <c r="F417" t="s">
        <v>406</v>
      </c>
      <c r="G417" t="s">
        <v>32</v>
      </c>
      <c r="H417" t="s">
        <v>16</v>
      </c>
      <c r="I417" t="s">
        <v>721</v>
      </c>
      <c r="J417" t="s">
        <v>802</v>
      </c>
    </row>
    <row r="418" spans="1:10" x14ac:dyDescent="0.25">
      <c r="A418">
        <v>6</v>
      </c>
      <c r="B418" t="s">
        <v>7</v>
      </c>
      <c r="C418" t="s">
        <v>421</v>
      </c>
      <c r="D418" t="str">
        <f>LEFT(evaluation_results[[#This Row],[PDF_FILE]],LEN(evaluation_results[[#This Row],[PDF_FILE]])-5)</f>
        <v>KBC Group_Bank_EN</v>
      </c>
      <c r="E418">
        <v>2019</v>
      </c>
      <c r="F418" t="s">
        <v>189</v>
      </c>
      <c r="G418" t="s">
        <v>32</v>
      </c>
      <c r="H418" t="s">
        <v>16</v>
      </c>
      <c r="I418" t="s">
        <v>721</v>
      </c>
      <c r="J418" t="s">
        <v>802</v>
      </c>
    </row>
    <row r="419" spans="1:10" x14ac:dyDescent="0.25">
      <c r="A419">
        <v>6</v>
      </c>
      <c r="B419" t="s">
        <v>7</v>
      </c>
      <c r="C419" t="s">
        <v>421</v>
      </c>
      <c r="D419" t="str">
        <f>LEFT(evaluation_results[[#This Row],[PDF_FILE]],LEN(evaluation_results[[#This Row],[PDF_FILE]])-5)</f>
        <v>KBC Group_Bank_EN</v>
      </c>
      <c r="E419">
        <v>2018</v>
      </c>
      <c r="F419" t="s">
        <v>394</v>
      </c>
      <c r="G419" t="s">
        <v>32</v>
      </c>
      <c r="H419" t="s">
        <v>16</v>
      </c>
      <c r="I419" t="s">
        <v>721</v>
      </c>
      <c r="J419" t="s">
        <v>802</v>
      </c>
    </row>
    <row r="420" spans="1:10" x14ac:dyDescent="0.25">
      <c r="A420">
        <v>7</v>
      </c>
      <c r="B420" t="s">
        <v>13</v>
      </c>
      <c r="C420" t="s">
        <v>421</v>
      </c>
      <c r="D420" t="str">
        <f>LEFT(evaluation_results[[#This Row],[PDF_FILE]],LEN(evaluation_results[[#This Row],[PDF_FILE]])-5)</f>
        <v>KBC Group_Bank_EN</v>
      </c>
      <c r="E420">
        <v>2022</v>
      </c>
      <c r="F420" t="s">
        <v>425</v>
      </c>
      <c r="G420" t="s">
        <v>426</v>
      </c>
      <c r="H420" t="s">
        <v>16</v>
      </c>
      <c r="I420" t="s">
        <v>720</v>
      </c>
      <c r="J420" t="s">
        <v>796</v>
      </c>
    </row>
    <row r="421" spans="1:10" x14ac:dyDescent="0.25">
      <c r="A421">
        <v>7</v>
      </c>
      <c r="B421" t="s">
        <v>13</v>
      </c>
      <c r="C421" t="s">
        <v>421</v>
      </c>
      <c r="D421" t="str">
        <f>LEFT(evaluation_results[[#This Row],[PDF_FILE]],LEN(evaluation_results[[#This Row],[PDF_FILE]])-5)</f>
        <v>KBC Group_Bank_EN</v>
      </c>
      <c r="E421">
        <v>2021</v>
      </c>
      <c r="F421" t="s">
        <v>427</v>
      </c>
      <c r="G421" t="s">
        <v>418</v>
      </c>
      <c r="H421" t="s">
        <v>16</v>
      </c>
      <c r="I421" t="s">
        <v>720</v>
      </c>
      <c r="J421" t="s">
        <v>796</v>
      </c>
    </row>
    <row r="422" spans="1:10" x14ac:dyDescent="0.25">
      <c r="A422">
        <v>8</v>
      </c>
      <c r="B422" t="s">
        <v>21</v>
      </c>
      <c r="C422" t="s">
        <v>421</v>
      </c>
      <c r="D422" t="str">
        <f>LEFT(evaluation_results[[#This Row],[PDF_FILE]],LEN(evaluation_results[[#This Row],[PDF_FILE]])-5)</f>
        <v>KBC Group_Bank_EN</v>
      </c>
      <c r="E422">
        <v>2022</v>
      </c>
      <c r="F422" t="s">
        <v>425</v>
      </c>
      <c r="G422" t="s">
        <v>428</v>
      </c>
      <c r="H422" t="s">
        <v>16</v>
      </c>
      <c r="I422" t="s">
        <v>720</v>
      </c>
      <c r="J422" t="s">
        <v>796</v>
      </c>
    </row>
    <row r="423" spans="1:10" x14ac:dyDescent="0.25">
      <c r="A423">
        <v>8</v>
      </c>
      <c r="B423" t="s">
        <v>21</v>
      </c>
      <c r="C423" t="s">
        <v>421</v>
      </c>
      <c r="D423" t="str">
        <f>LEFT(evaluation_results[[#This Row],[PDF_FILE]],LEN(evaluation_results[[#This Row],[PDF_FILE]])-5)</f>
        <v>KBC Group_Bank_EN</v>
      </c>
      <c r="E423">
        <v>2021</v>
      </c>
      <c r="F423" t="s">
        <v>427</v>
      </c>
      <c r="G423" t="s">
        <v>419</v>
      </c>
      <c r="H423" t="s">
        <v>16</v>
      </c>
      <c r="I423" t="s">
        <v>720</v>
      </c>
      <c r="J423" t="s">
        <v>796</v>
      </c>
    </row>
    <row r="424" spans="1:10" x14ac:dyDescent="0.25">
      <c r="A424">
        <v>7</v>
      </c>
      <c r="B424" t="s">
        <v>13</v>
      </c>
      <c r="C424" t="s">
        <v>429</v>
      </c>
      <c r="D424" t="str">
        <f>LEFT(evaluation_results[[#This Row],[PDF_FILE]],LEN(evaluation_results[[#This Row],[PDF_FILE]])-5)</f>
        <v>M&amp;G Investments_AM_EN</v>
      </c>
      <c r="E424">
        <v>2019</v>
      </c>
      <c r="F424" t="s">
        <v>64</v>
      </c>
      <c r="G424" t="s">
        <v>430</v>
      </c>
      <c r="H424" t="s">
        <v>16</v>
      </c>
      <c r="I424" t="s">
        <v>720</v>
      </c>
      <c r="J424" t="s">
        <v>804</v>
      </c>
    </row>
    <row r="425" spans="1:10" x14ac:dyDescent="0.25">
      <c r="A425">
        <v>7</v>
      </c>
      <c r="B425" t="s">
        <v>13</v>
      </c>
      <c r="C425" t="s">
        <v>429</v>
      </c>
      <c r="D425" t="str">
        <f>LEFT(evaluation_results[[#This Row],[PDF_FILE]],LEN(evaluation_results[[#This Row],[PDF_FILE]])-5)</f>
        <v>M&amp;G Investments_AM_EN</v>
      </c>
      <c r="E425">
        <v>2021</v>
      </c>
      <c r="F425" t="s">
        <v>431</v>
      </c>
      <c r="G425" t="s">
        <v>432</v>
      </c>
      <c r="H425" t="s">
        <v>16</v>
      </c>
      <c r="I425" t="s">
        <v>720</v>
      </c>
      <c r="J425" t="s">
        <v>806</v>
      </c>
    </row>
    <row r="426" spans="1:10" x14ac:dyDescent="0.25">
      <c r="A426">
        <v>7</v>
      </c>
      <c r="B426" t="s">
        <v>13</v>
      </c>
      <c r="C426" t="s">
        <v>429</v>
      </c>
      <c r="D426" t="str">
        <f>LEFT(evaluation_results[[#This Row],[PDF_FILE]],LEN(evaluation_results[[#This Row],[PDF_FILE]])-5)</f>
        <v>M&amp;G Investments_AM_EN</v>
      </c>
      <c r="E426">
        <v>2020</v>
      </c>
      <c r="F426" t="s">
        <v>433</v>
      </c>
      <c r="G426" t="s">
        <v>434</v>
      </c>
      <c r="H426" t="s">
        <v>16</v>
      </c>
      <c r="I426" t="s">
        <v>720</v>
      </c>
      <c r="J426" t="s">
        <v>806</v>
      </c>
    </row>
    <row r="427" spans="1:10" x14ac:dyDescent="0.25">
      <c r="A427">
        <v>6</v>
      </c>
      <c r="B427" t="s">
        <v>7</v>
      </c>
      <c r="C427" t="s">
        <v>429</v>
      </c>
      <c r="D427" t="str">
        <f>LEFT(evaluation_results[[#This Row],[PDF_FILE]],LEN(evaluation_results[[#This Row],[PDF_FILE]])-5)</f>
        <v>M&amp;G Investments_AM_EN</v>
      </c>
      <c r="E427">
        <v>2021</v>
      </c>
      <c r="F427" t="s">
        <v>32</v>
      </c>
      <c r="G427" t="s">
        <v>672</v>
      </c>
      <c r="H427" t="s">
        <v>622</v>
      </c>
      <c r="I427" t="s">
        <v>722</v>
      </c>
      <c r="J427" t="s">
        <v>803</v>
      </c>
    </row>
    <row r="428" spans="1:10" x14ac:dyDescent="0.25">
      <c r="A428">
        <v>6</v>
      </c>
      <c r="B428" t="s">
        <v>7</v>
      </c>
      <c r="C428" t="s">
        <v>429</v>
      </c>
      <c r="D428" t="str">
        <f>LEFT(evaluation_results[[#This Row],[PDF_FILE]],LEN(evaluation_results[[#This Row],[PDF_FILE]])-5)</f>
        <v>M&amp;G Investments_AM_EN</v>
      </c>
      <c r="E428">
        <v>2020</v>
      </c>
      <c r="F428" t="s">
        <v>32</v>
      </c>
      <c r="G428" t="s">
        <v>673</v>
      </c>
      <c r="H428" t="s">
        <v>622</v>
      </c>
      <c r="I428" t="s">
        <v>722</v>
      </c>
      <c r="J428" t="s">
        <v>803</v>
      </c>
    </row>
    <row r="429" spans="1:10" x14ac:dyDescent="0.25">
      <c r="A429">
        <v>6</v>
      </c>
      <c r="B429" t="s">
        <v>7</v>
      </c>
      <c r="C429" t="s">
        <v>429</v>
      </c>
      <c r="D429" t="str">
        <f>LEFT(evaluation_results[[#This Row],[PDF_FILE]],LEN(evaluation_results[[#This Row],[PDF_FILE]])-5)</f>
        <v>M&amp;G Investments_AM_EN</v>
      </c>
      <c r="E429">
        <v>2019</v>
      </c>
      <c r="F429" t="s">
        <v>32</v>
      </c>
      <c r="G429" t="s">
        <v>674</v>
      </c>
      <c r="H429" t="s">
        <v>622</v>
      </c>
      <c r="I429" t="s">
        <v>722</v>
      </c>
      <c r="J429" t="s">
        <v>803</v>
      </c>
    </row>
    <row r="430" spans="1:10" x14ac:dyDescent="0.25">
      <c r="A430">
        <v>8</v>
      </c>
      <c r="B430" t="s">
        <v>21</v>
      </c>
      <c r="C430" t="s">
        <v>429</v>
      </c>
      <c r="D430" t="str">
        <f>LEFT(evaluation_results[[#This Row],[PDF_FILE]],LEN(evaluation_results[[#This Row],[PDF_FILE]])-5)</f>
        <v>M&amp;G Investments_AM_EN</v>
      </c>
      <c r="E430">
        <v>2021</v>
      </c>
      <c r="F430" t="s">
        <v>32</v>
      </c>
      <c r="G430" t="s">
        <v>675</v>
      </c>
      <c r="H430" t="s">
        <v>622</v>
      </c>
      <c r="I430" t="s">
        <v>722</v>
      </c>
      <c r="J430" t="s">
        <v>803</v>
      </c>
    </row>
    <row r="431" spans="1:10" x14ac:dyDescent="0.25">
      <c r="A431">
        <v>8</v>
      </c>
      <c r="B431" t="s">
        <v>21</v>
      </c>
      <c r="C431" t="s">
        <v>429</v>
      </c>
      <c r="D431" t="str">
        <f>LEFT(evaluation_results[[#This Row],[PDF_FILE]],LEN(evaluation_results[[#This Row],[PDF_FILE]])-5)</f>
        <v>M&amp;G Investments_AM_EN</v>
      </c>
      <c r="E431">
        <v>2020</v>
      </c>
      <c r="F431" t="s">
        <v>32</v>
      </c>
      <c r="G431" t="s">
        <v>676</v>
      </c>
      <c r="H431" t="s">
        <v>622</v>
      </c>
      <c r="I431" t="s">
        <v>722</v>
      </c>
      <c r="J431" t="s">
        <v>803</v>
      </c>
    </row>
    <row r="432" spans="1:10" x14ac:dyDescent="0.25">
      <c r="A432">
        <v>8</v>
      </c>
      <c r="B432" t="s">
        <v>21</v>
      </c>
      <c r="C432" t="s">
        <v>429</v>
      </c>
      <c r="D432" t="str">
        <f>LEFT(evaluation_results[[#This Row],[PDF_FILE]],LEN(evaluation_results[[#This Row],[PDF_FILE]])-5)</f>
        <v>M&amp;G Investments_AM_EN</v>
      </c>
      <c r="E432">
        <v>2019</v>
      </c>
      <c r="F432" t="s">
        <v>32</v>
      </c>
      <c r="G432" t="s">
        <v>677</v>
      </c>
      <c r="H432" t="s">
        <v>622</v>
      </c>
      <c r="I432" t="s">
        <v>722</v>
      </c>
      <c r="J432" t="s">
        <v>803</v>
      </c>
    </row>
    <row r="433" spans="1:11" x14ac:dyDescent="0.25">
      <c r="A433">
        <v>6</v>
      </c>
      <c r="B433" t="s">
        <v>7</v>
      </c>
      <c r="C433" t="s">
        <v>435</v>
      </c>
      <c r="D433" t="str">
        <f>LEFT(evaluation_results[[#This Row],[PDF_FILE]],LEN(evaluation_results[[#This Row],[PDF_FILE]])-5)</f>
        <v>M&amp;G Investments_AM_EN</v>
      </c>
      <c r="E433">
        <v>2022</v>
      </c>
      <c r="F433" t="s">
        <v>388</v>
      </c>
      <c r="G433" t="s">
        <v>436</v>
      </c>
      <c r="H433" t="s">
        <v>16</v>
      </c>
      <c r="I433" t="s">
        <v>720</v>
      </c>
    </row>
    <row r="434" spans="1:11" hidden="1" x14ac:dyDescent="0.25">
      <c r="A434">
        <v>6</v>
      </c>
      <c r="B434" t="s">
        <v>7</v>
      </c>
      <c r="C434" t="s">
        <v>435</v>
      </c>
      <c r="D434" t="str">
        <f>LEFT(evaluation_results[[#This Row],[PDF_FILE]],LEN(evaluation_results[[#This Row],[PDF_FILE]])-5)</f>
        <v>M&amp;G Investments_AM_EN</v>
      </c>
      <c r="E434">
        <v>2021</v>
      </c>
      <c r="F434" t="s">
        <v>437</v>
      </c>
      <c r="G434" t="s">
        <v>437</v>
      </c>
      <c r="H434" t="s">
        <v>10</v>
      </c>
    </row>
    <row r="435" spans="1:11" hidden="1" x14ac:dyDescent="0.25">
      <c r="A435">
        <v>6</v>
      </c>
      <c r="B435" t="s">
        <v>7</v>
      </c>
      <c r="C435" t="s">
        <v>435</v>
      </c>
      <c r="D435" t="str">
        <f>LEFT(evaluation_results[[#This Row],[PDF_FILE]],LEN(evaluation_results[[#This Row],[PDF_FILE]])-5)</f>
        <v>M&amp;G Investments_AM_EN</v>
      </c>
      <c r="E435">
        <v>2019</v>
      </c>
      <c r="F435" t="s">
        <v>438</v>
      </c>
      <c r="G435" t="s">
        <v>438</v>
      </c>
      <c r="H435" t="s">
        <v>10</v>
      </c>
    </row>
    <row r="436" spans="1:11" x14ac:dyDescent="0.25">
      <c r="A436">
        <v>7</v>
      </c>
      <c r="B436" t="s">
        <v>13</v>
      </c>
      <c r="C436" t="s">
        <v>435</v>
      </c>
      <c r="D436" t="str">
        <f>LEFT(evaluation_results[[#This Row],[PDF_FILE]],LEN(evaluation_results[[#This Row],[PDF_FILE]])-5)</f>
        <v>M&amp;G Investments_AM_EN</v>
      </c>
      <c r="E436">
        <v>2022</v>
      </c>
      <c r="F436" t="s">
        <v>223</v>
      </c>
      <c r="G436" t="s">
        <v>32</v>
      </c>
      <c r="H436" t="s">
        <v>16</v>
      </c>
      <c r="I436" t="s">
        <v>721</v>
      </c>
      <c r="J436" t="s">
        <v>770</v>
      </c>
    </row>
    <row r="437" spans="1:11" x14ac:dyDescent="0.25">
      <c r="A437">
        <v>7</v>
      </c>
      <c r="B437" t="s">
        <v>13</v>
      </c>
      <c r="C437" t="s">
        <v>435</v>
      </c>
      <c r="D437" t="str">
        <f>LEFT(evaluation_results[[#This Row],[PDF_FILE]],LEN(evaluation_results[[#This Row],[PDF_FILE]])-5)</f>
        <v>M&amp;G Investments_AM_EN</v>
      </c>
      <c r="E437">
        <v>2021</v>
      </c>
      <c r="F437" t="s">
        <v>439</v>
      </c>
      <c r="G437" t="s">
        <v>32</v>
      </c>
      <c r="H437" t="s">
        <v>16</v>
      </c>
      <c r="I437" t="s">
        <v>721</v>
      </c>
      <c r="J437" t="s">
        <v>762</v>
      </c>
    </row>
    <row r="438" spans="1:11" x14ac:dyDescent="0.25">
      <c r="A438">
        <v>7</v>
      </c>
      <c r="B438" t="s">
        <v>13</v>
      </c>
      <c r="C438" t="s">
        <v>435</v>
      </c>
      <c r="D438" t="str">
        <f>LEFT(evaluation_results[[#This Row],[PDF_FILE]],LEN(evaluation_results[[#This Row],[PDF_FILE]])-5)</f>
        <v>M&amp;G Investments_AM_EN</v>
      </c>
      <c r="E438">
        <v>2019</v>
      </c>
      <c r="F438" t="s">
        <v>440</v>
      </c>
      <c r="G438" t="s">
        <v>32</v>
      </c>
      <c r="H438" t="s">
        <v>16</v>
      </c>
      <c r="I438" t="s">
        <v>721</v>
      </c>
      <c r="J438" t="s">
        <v>762</v>
      </c>
    </row>
    <row r="439" spans="1:11" x14ac:dyDescent="0.25">
      <c r="A439">
        <v>8</v>
      </c>
      <c r="B439" t="s">
        <v>21</v>
      </c>
      <c r="C439" t="s">
        <v>435</v>
      </c>
      <c r="D439" t="str">
        <f>LEFT(evaluation_results[[#This Row],[PDF_FILE]],LEN(evaluation_results[[#This Row],[PDF_FILE]])-5)</f>
        <v>M&amp;G Investments_AM_EN</v>
      </c>
      <c r="E439">
        <v>2022</v>
      </c>
      <c r="F439" t="s">
        <v>441</v>
      </c>
      <c r="G439" t="s">
        <v>32</v>
      </c>
      <c r="H439" t="s">
        <v>16</v>
      </c>
      <c r="I439" t="s">
        <v>721</v>
      </c>
      <c r="J439" t="s">
        <v>770</v>
      </c>
    </row>
    <row r="440" spans="1:11" x14ac:dyDescent="0.25">
      <c r="A440">
        <v>8</v>
      </c>
      <c r="B440" t="s">
        <v>21</v>
      </c>
      <c r="C440" t="s">
        <v>435</v>
      </c>
      <c r="D440" t="str">
        <f>LEFT(evaluation_results[[#This Row],[PDF_FILE]],LEN(evaluation_results[[#This Row],[PDF_FILE]])-5)</f>
        <v>M&amp;G Investments_AM_EN</v>
      </c>
      <c r="E440">
        <v>2021</v>
      </c>
      <c r="F440" t="s">
        <v>442</v>
      </c>
      <c r="G440" t="s">
        <v>32</v>
      </c>
      <c r="H440" t="s">
        <v>16</v>
      </c>
      <c r="I440" t="s">
        <v>721</v>
      </c>
      <c r="J440" t="s">
        <v>770</v>
      </c>
    </row>
    <row r="441" spans="1:11" x14ac:dyDescent="0.25">
      <c r="A441">
        <v>6</v>
      </c>
      <c r="B441" t="s">
        <v>13</v>
      </c>
      <c r="C441" t="s">
        <v>435</v>
      </c>
      <c r="D441" t="str">
        <f>LEFT(evaluation_results[[#This Row],[PDF_FILE]],LEN(evaluation_results[[#This Row],[PDF_FILE]])-5)</f>
        <v>M&amp;G Investments_AM_EN</v>
      </c>
      <c r="E441">
        <v>2022</v>
      </c>
      <c r="F441" t="s">
        <v>32</v>
      </c>
      <c r="G441" t="s">
        <v>678</v>
      </c>
      <c r="H441" t="s">
        <v>622</v>
      </c>
      <c r="I441" t="s">
        <v>722</v>
      </c>
      <c r="K441" t="s">
        <v>805</v>
      </c>
    </row>
    <row r="442" spans="1:11" x14ac:dyDescent="0.25">
      <c r="A442">
        <v>6</v>
      </c>
      <c r="B442" t="s">
        <v>13</v>
      </c>
      <c r="C442" t="s">
        <v>435</v>
      </c>
      <c r="D442" t="str">
        <f>LEFT(evaluation_results[[#This Row],[PDF_FILE]],LEN(evaluation_results[[#This Row],[PDF_FILE]])-5)</f>
        <v>M&amp;G Investments_AM_EN</v>
      </c>
      <c r="E442">
        <v>2021</v>
      </c>
      <c r="F442" t="s">
        <v>32</v>
      </c>
      <c r="G442" t="s">
        <v>679</v>
      </c>
      <c r="H442" t="s">
        <v>622</v>
      </c>
      <c r="I442" t="s">
        <v>722</v>
      </c>
      <c r="K442" t="s">
        <v>805</v>
      </c>
    </row>
    <row r="443" spans="1:11" x14ac:dyDescent="0.25">
      <c r="A443">
        <v>6</v>
      </c>
      <c r="B443" t="s">
        <v>13</v>
      </c>
      <c r="C443" t="s">
        <v>435</v>
      </c>
      <c r="D443" t="str">
        <f>LEFT(evaluation_results[[#This Row],[PDF_FILE]],LEN(evaluation_results[[#This Row],[PDF_FILE]])-5)</f>
        <v>M&amp;G Investments_AM_EN</v>
      </c>
      <c r="E443">
        <v>2019</v>
      </c>
      <c r="F443" t="s">
        <v>32</v>
      </c>
      <c r="G443" t="s">
        <v>430</v>
      </c>
      <c r="H443" t="s">
        <v>622</v>
      </c>
      <c r="I443" t="s">
        <v>722</v>
      </c>
      <c r="K443" t="s">
        <v>805</v>
      </c>
    </row>
    <row r="444" spans="1:11" x14ac:dyDescent="0.25">
      <c r="A444">
        <v>6</v>
      </c>
      <c r="B444" t="s">
        <v>21</v>
      </c>
      <c r="C444" t="s">
        <v>435</v>
      </c>
      <c r="D444" t="str">
        <f>LEFT(evaluation_results[[#This Row],[PDF_FILE]],LEN(evaluation_results[[#This Row],[PDF_FILE]])-5)</f>
        <v>M&amp;G Investments_AM_EN</v>
      </c>
      <c r="E444">
        <v>2022</v>
      </c>
      <c r="F444" t="s">
        <v>32</v>
      </c>
      <c r="G444" t="s">
        <v>680</v>
      </c>
      <c r="H444" t="s">
        <v>622</v>
      </c>
      <c r="I444" t="s">
        <v>722</v>
      </c>
      <c r="K444" t="s">
        <v>805</v>
      </c>
    </row>
    <row r="445" spans="1:11" x14ac:dyDescent="0.25">
      <c r="A445">
        <v>6</v>
      </c>
      <c r="B445" t="s">
        <v>21</v>
      </c>
      <c r="C445" t="s">
        <v>435</v>
      </c>
      <c r="D445" t="str">
        <f>LEFT(evaluation_results[[#This Row],[PDF_FILE]],LEN(evaluation_results[[#This Row],[PDF_FILE]])-5)</f>
        <v>M&amp;G Investments_AM_EN</v>
      </c>
      <c r="E445">
        <v>2021</v>
      </c>
      <c r="F445" t="s">
        <v>32</v>
      </c>
      <c r="G445" t="s">
        <v>675</v>
      </c>
      <c r="H445" t="s">
        <v>622</v>
      </c>
      <c r="I445" t="s">
        <v>722</v>
      </c>
      <c r="K445" t="s">
        <v>805</v>
      </c>
    </row>
    <row r="446" spans="1:11" x14ac:dyDescent="0.25">
      <c r="A446">
        <v>6</v>
      </c>
      <c r="B446" t="s">
        <v>21</v>
      </c>
      <c r="C446" t="s">
        <v>435</v>
      </c>
      <c r="D446" t="str">
        <f>LEFT(evaluation_results[[#This Row],[PDF_FILE]],LEN(evaluation_results[[#This Row],[PDF_FILE]])-5)</f>
        <v>M&amp;G Investments_AM_EN</v>
      </c>
      <c r="E446">
        <v>2019</v>
      </c>
      <c r="F446" t="s">
        <v>32</v>
      </c>
      <c r="G446" t="s">
        <v>677</v>
      </c>
      <c r="H446" t="s">
        <v>622</v>
      </c>
      <c r="I446" t="s">
        <v>722</v>
      </c>
      <c r="K446" t="s">
        <v>805</v>
      </c>
    </row>
    <row r="447" spans="1:11" x14ac:dyDescent="0.25">
      <c r="A447">
        <v>7</v>
      </c>
      <c r="B447" t="s">
        <v>13</v>
      </c>
      <c r="C447" t="s">
        <v>443</v>
      </c>
      <c r="D447" t="str">
        <f>LEFT(evaluation_results[[#This Row],[PDF_FILE]],LEN(evaluation_results[[#This Row],[PDF_FILE]])-5)</f>
        <v>National Bank of Greece_Bank_EN</v>
      </c>
      <c r="E447">
        <v>2018</v>
      </c>
      <c r="F447" t="s">
        <v>444</v>
      </c>
      <c r="G447" t="s">
        <v>32</v>
      </c>
      <c r="H447" t="s">
        <v>16</v>
      </c>
      <c r="I447" t="s">
        <v>721</v>
      </c>
      <c r="J447" t="s">
        <v>769</v>
      </c>
    </row>
    <row r="448" spans="1:11" x14ac:dyDescent="0.25">
      <c r="A448">
        <v>7</v>
      </c>
      <c r="B448" t="s">
        <v>13</v>
      </c>
      <c r="C448" t="s">
        <v>445</v>
      </c>
      <c r="D448" t="str">
        <f>LEFT(evaluation_results[[#This Row],[PDF_FILE]],LEN(evaluation_results[[#This Row],[PDF_FILE]])-5)</f>
        <v>National Bank of Greece_Bank_EN</v>
      </c>
      <c r="E448">
        <v>2019</v>
      </c>
      <c r="F448" t="s">
        <v>446</v>
      </c>
      <c r="G448" t="s">
        <v>32</v>
      </c>
      <c r="H448" t="s">
        <v>16</v>
      </c>
      <c r="I448" t="s">
        <v>721</v>
      </c>
      <c r="J448" t="s">
        <v>769</v>
      </c>
    </row>
    <row r="449" spans="1:10" x14ac:dyDescent="0.25">
      <c r="A449">
        <v>6</v>
      </c>
      <c r="B449" t="s">
        <v>7</v>
      </c>
      <c r="C449" t="s">
        <v>447</v>
      </c>
      <c r="D449" t="str">
        <f>LEFT(evaluation_results[[#This Row],[PDF_FILE]],LEN(evaluation_results[[#This Row],[PDF_FILE]])-5)</f>
        <v>National Bank of Greece_Bank_EN</v>
      </c>
      <c r="E449">
        <v>2019</v>
      </c>
      <c r="F449" t="s">
        <v>448</v>
      </c>
      <c r="G449" t="s">
        <v>449</v>
      </c>
      <c r="H449" t="s">
        <v>16</v>
      </c>
      <c r="I449" t="s">
        <v>720</v>
      </c>
      <c r="J449" t="s">
        <v>807</v>
      </c>
    </row>
    <row r="450" spans="1:10" x14ac:dyDescent="0.25">
      <c r="A450">
        <v>6</v>
      </c>
      <c r="B450" t="s">
        <v>7</v>
      </c>
      <c r="C450" t="s">
        <v>447</v>
      </c>
      <c r="D450" t="str">
        <f>LEFT(evaluation_results[[#This Row],[PDF_FILE]],LEN(evaluation_results[[#This Row],[PDF_FILE]])-5)</f>
        <v>National Bank of Greece_Bank_EN</v>
      </c>
      <c r="E450">
        <v>2020</v>
      </c>
      <c r="F450" t="s">
        <v>450</v>
      </c>
      <c r="G450" t="s">
        <v>451</v>
      </c>
      <c r="H450" t="s">
        <v>16</v>
      </c>
      <c r="I450" t="s">
        <v>720</v>
      </c>
      <c r="J450" t="s">
        <v>807</v>
      </c>
    </row>
    <row r="451" spans="1:10" x14ac:dyDescent="0.25">
      <c r="A451">
        <v>6</v>
      </c>
      <c r="B451" t="s">
        <v>7</v>
      </c>
      <c r="C451" t="s">
        <v>447</v>
      </c>
      <c r="D451" t="str">
        <f>LEFT(evaluation_results[[#This Row],[PDF_FILE]],LEN(evaluation_results[[#This Row],[PDF_FILE]])-5)</f>
        <v>National Bank of Greece_Bank_EN</v>
      </c>
      <c r="E451">
        <v>2021</v>
      </c>
      <c r="F451" t="s">
        <v>452</v>
      </c>
      <c r="G451" t="s">
        <v>453</v>
      </c>
      <c r="H451" t="s">
        <v>16</v>
      </c>
      <c r="I451" t="s">
        <v>720</v>
      </c>
      <c r="J451" t="s">
        <v>807</v>
      </c>
    </row>
    <row r="452" spans="1:10" x14ac:dyDescent="0.25">
      <c r="A452">
        <v>8</v>
      </c>
      <c r="B452" t="s">
        <v>21</v>
      </c>
      <c r="C452" t="s">
        <v>447</v>
      </c>
      <c r="D452" t="str">
        <f>LEFT(evaluation_results[[#This Row],[PDF_FILE]],LEN(evaluation_results[[#This Row],[PDF_FILE]])-5)</f>
        <v>National Bank of Greece_Bank_EN</v>
      </c>
      <c r="E452">
        <v>2020</v>
      </c>
      <c r="F452" t="s">
        <v>454</v>
      </c>
      <c r="G452" t="s">
        <v>455</v>
      </c>
      <c r="H452" t="s">
        <v>16</v>
      </c>
      <c r="I452" t="s">
        <v>720</v>
      </c>
      <c r="J452" t="s">
        <v>807</v>
      </c>
    </row>
    <row r="453" spans="1:10" x14ac:dyDescent="0.25">
      <c r="A453">
        <v>8</v>
      </c>
      <c r="B453" t="s">
        <v>21</v>
      </c>
      <c r="C453" t="s">
        <v>447</v>
      </c>
      <c r="D453" t="str">
        <f>LEFT(evaluation_results[[#This Row],[PDF_FILE]],LEN(evaluation_results[[#This Row],[PDF_FILE]])-5)</f>
        <v>National Bank of Greece_Bank_EN</v>
      </c>
      <c r="E453">
        <v>2021</v>
      </c>
      <c r="F453" t="s">
        <v>456</v>
      </c>
      <c r="G453" t="s">
        <v>457</v>
      </c>
      <c r="H453" t="s">
        <v>16</v>
      </c>
      <c r="I453" t="s">
        <v>720</v>
      </c>
      <c r="J453" t="s">
        <v>807</v>
      </c>
    </row>
    <row r="454" spans="1:10" x14ac:dyDescent="0.25">
      <c r="A454">
        <v>8</v>
      </c>
      <c r="B454" t="s">
        <v>21</v>
      </c>
      <c r="C454" t="s">
        <v>447</v>
      </c>
      <c r="D454" t="str">
        <f>LEFT(evaluation_results[[#This Row],[PDF_FILE]],LEN(evaluation_results[[#This Row],[PDF_FILE]])-5)</f>
        <v>National Bank of Greece_Bank_EN</v>
      </c>
      <c r="E454">
        <v>2019</v>
      </c>
      <c r="F454" t="s">
        <v>189</v>
      </c>
      <c r="G454" t="s">
        <v>458</v>
      </c>
      <c r="H454" t="s">
        <v>16</v>
      </c>
      <c r="I454" t="s">
        <v>720</v>
      </c>
      <c r="J454" t="s">
        <v>807</v>
      </c>
    </row>
    <row r="455" spans="1:10" x14ac:dyDescent="0.25">
      <c r="A455">
        <v>7</v>
      </c>
      <c r="B455" t="s">
        <v>13</v>
      </c>
      <c r="C455" t="s">
        <v>447</v>
      </c>
      <c r="D455" t="str">
        <f>LEFT(evaluation_results[[#This Row],[PDF_FILE]],LEN(evaluation_results[[#This Row],[PDF_FILE]])-5)</f>
        <v>National Bank of Greece_Bank_EN</v>
      </c>
      <c r="E455">
        <v>2019</v>
      </c>
      <c r="F455" t="s">
        <v>32</v>
      </c>
      <c r="G455" t="s">
        <v>681</v>
      </c>
      <c r="H455" t="s">
        <v>622</v>
      </c>
      <c r="I455" t="s">
        <v>722</v>
      </c>
      <c r="J455" t="s">
        <v>807</v>
      </c>
    </row>
    <row r="456" spans="1:10" x14ac:dyDescent="0.25">
      <c r="A456">
        <v>7</v>
      </c>
      <c r="B456" t="s">
        <v>13</v>
      </c>
      <c r="C456" t="s">
        <v>447</v>
      </c>
      <c r="D456" t="str">
        <f>LEFT(evaluation_results[[#This Row],[PDF_FILE]],LEN(evaluation_results[[#This Row],[PDF_FILE]])-5)</f>
        <v>National Bank of Greece_Bank_EN</v>
      </c>
      <c r="E456">
        <v>2020</v>
      </c>
      <c r="F456" t="s">
        <v>32</v>
      </c>
      <c r="G456" t="s">
        <v>682</v>
      </c>
      <c r="H456" t="s">
        <v>622</v>
      </c>
      <c r="I456" t="s">
        <v>722</v>
      </c>
      <c r="J456" t="s">
        <v>807</v>
      </c>
    </row>
    <row r="457" spans="1:10" x14ac:dyDescent="0.25">
      <c r="A457">
        <v>7</v>
      </c>
      <c r="B457" t="s">
        <v>13</v>
      </c>
      <c r="C457" t="s">
        <v>447</v>
      </c>
      <c r="D457" t="str">
        <f>LEFT(evaluation_results[[#This Row],[PDF_FILE]],LEN(evaluation_results[[#This Row],[PDF_FILE]])-5)</f>
        <v>National Bank of Greece_Bank_EN</v>
      </c>
      <c r="E457">
        <v>2021</v>
      </c>
      <c r="F457" t="s">
        <v>32</v>
      </c>
      <c r="G457" t="s">
        <v>683</v>
      </c>
      <c r="H457" t="s">
        <v>622</v>
      </c>
      <c r="I457" t="s">
        <v>722</v>
      </c>
      <c r="J457" t="s">
        <v>807</v>
      </c>
    </row>
    <row r="458" spans="1:10" x14ac:dyDescent="0.25">
      <c r="A458">
        <v>6</v>
      </c>
      <c r="B458" t="s">
        <v>7</v>
      </c>
      <c r="C458" t="s">
        <v>459</v>
      </c>
      <c r="D458" t="str">
        <f>LEFT(evaluation_results[[#This Row],[PDF_FILE]],LEN(evaluation_results[[#This Row],[PDF_FILE]])-5)</f>
        <v>National Bank of Greece_Bank_EN</v>
      </c>
      <c r="E458">
        <v>2016</v>
      </c>
      <c r="F458" t="s">
        <v>460</v>
      </c>
      <c r="G458" t="s">
        <v>32</v>
      </c>
      <c r="H458" t="s">
        <v>16</v>
      </c>
      <c r="I458" t="s">
        <v>721</v>
      </c>
      <c r="J458" t="s">
        <v>770</v>
      </c>
    </row>
    <row r="459" spans="1:10" x14ac:dyDescent="0.25">
      <c r="A459">
        <v>7</v>
      </c>
      <c r="B459" t="s">
        <v>13</v>
      </c>
      <c r="C459" t="s">
        <v>459</v>
      </c>
      <c r="D459" t="str">
        <f>LEFT(evaluation_results[[#This Row],[PDF_FILE]],LEN(evaluation_results[[#This Row],[PDF_FILE]])-5)</f>
        <v>National Bank of Greece_Bank_EN</v>
      </c>
      <c r="E459">
        <v>2021</v>
      </c>
      <c r="F459" t="s">
        <v>461</v>
      </c>
      <c r="G459" t="s">
        <v>462</v>
      </c>
      <c r="H459" t="s">
        <v>16</v>
      </c>
      <c r="I459" t="s">
        <v>720</v>
      </c>
      <c r="J459" t="s">
        <v>770</v>
      </c>
    </row>
    <row r="460" spans="1:10" x14ac:dyDescent="0.25">
      <c r="A460">
        <v>7</v>
      </c>
      <c r="B460" t="s">
        <v>13</v>
      </c>
      <c r="C460" t="s">
        <v>459</v>
      </c>
      <c r="D460" t="str">
        <f>LEFT(evaluation_results[[#This Row],[PDF_FILE]],LEN(evaluation_results[[#This Row],[PDF_FILE]])-5)</f>
        <v>National Bank of Greece_Bank_EN</v>
      </c>
      <c r="E460">
        <v>2022</v>
      </c>
      <c r="F460" t="s">
        <v>461</v>
      </c>
      <c r="G460" t="s">
        <v>463</v>
      </c>
      <c r="H460" t="s">
        <v>16</v>
      </c>
      <c r="I460" t="s">
        <v>720</v>
      </c>
      <c r="J460" t="s">
        <v>770</v>
      </c>
    </row>
    <row r="461" spans="1:10" x14ac:dyDescent="0.25">
      <c r="A461">
        <v>7</v>
      </c>
      <c r="B461" t="s">
        <v>13</v>
      </c>
      <c r="C461" t="s">
        <v>459</v>
      </c>
      <c r="D461" t="str">
        <f>LEFT(evaluation_results[[#This Row],[PDF_FILE]],LEN(evaluation_results[[#This Row],[PDF_FILE]])-5)</f>
        <v>National Bank of Greece_Bank_EN</v>
      </c>
      <c r="E461">
        <v>2020</v>
      </c>
      <c r="F461" t="s">
        <v>464</v>
      </c>
      <c r="G461" t="s">
        <v>465</v>
      </c>
      <c r="H461" t="s">
        <v>16</v>
      </c>
      <c r="I461" t="s">
        <v>720</v>
      </c>
      <c r="J461" t="s">
        <v>770</v>
      </c>
    </row>
    <row r="462" spans="1:10" x14ac:dyDescent="0.25">
      <c r="A462">
        <v>8</v>
      </c>
      <c r="B462" t="s">
        <v>21</v>
      </c>
      <c r="C462" t="s">
        <v>459</v>
      </c>
      <c r="D462" t="str">
        <f>LEFT(evaluation_results[[#This Row],[PDF_FILE]],LEN(evaluation_results[[#This Row],[PDF_FILE]])-5)</f>
        <v>National Bank of Greece_Bank_EN</v>
      </c>
      <c r="E462">
        <v>2022</v>
      </c>
      <c r="F462" t="s">
        <v>466</v>
      </c>
      <c r="G462" t="s">
        <v>467</v>
      </c>
      <c r="H462" t="s">
        <v>16</v>
      </c>
      <c r="I462" t="s">
        <v>720</v>
      </c>
      <c r="J462" t="s">
        <v>770</v>
      </c>
    </row>
    <row r="463" spans="1:10" x14ac:dyDescent="0.25">
      <c r="A463">
        <v>6</v>
      </c>
      <c r="B463" t="s">
        <v>7</v>
      </c>
      <c r="C463" t="s">
        <v>459</v>
      </c>
      <c r="D463" t="str">
        <f>LEFT(evaluation_results[[#This Row],[PDF_FILE]],LEN(evaluation_results[[#This Row],[PDF_FILE]])-5)</f>
        <v>National Bank of Greece_Bank_EN</v>
      </c>
      <c r="E463">
        <v>2020</v>
      </c>
      <c r="F463" t="s">
        <v>32</v>
      </c>
      <c r="G463" t="s">
        <v>684</v>
      </c>
      <c r="H463" t="s">
        <v>622</v>
      </c>
      <c r="I463" t="s">
        <v>722</v>
      </c>
      <c r="J463" t="s">
        <v>808</v>
      </c>
    </row>
    <row r="464" spans="1:10" x14ac:dyDescent="0.25">
      <c r="A464">
        <v>6</v>
      </c>
      <c r="B464" t="s">
        <v>7</v>
      </c>
      <c r="C464" t="s">
        <v>459</v>
      </c>
      <c r="D464" t="str">
        <f>LEFT(evaluation_results[[#This Row],[PDF_FILE]],LEN(evaluation_results[[#This Row],[PDF_FILE]])-5)</f>
        <v>National Bank of Greece_Bank_EN</v>
      </c>
      <c r="E464">
        <v>2021</v>
      </c>
      <c r="F464" t="s">
        <v>32</v>
      </c>
      <c r="G464" t="s">
        <v>453</v>
      </c>
      <c r="H464" t="s">
        <v>622</v>
      </c>
      <c r="I464" t="s">
        <v>722</v>
      </c>
      <c r="J464" t="s">
        <v>808</v>
      </c>
    </row>
    <row r="465" spans="1:10" x14ac:dyDescent="0.25">
      <c r="A465">
        <v>6</v>
      </c>
      <c r="B465" t="s">
        <v>7</v>
      </c>
      <c r="C465" t="s">
        <v>459</v>
      </c>
      <c r="D465" t="str">
        <f>LEFT(evaluation_results[[#This Row],[PDF_FILE]],LEN(evaluation_results[[#This Row],[PDF_FILE]])-5)</f>
        <v>National Bank of Greece_Bank_EN</v>
      </c>
      <c r="E465">
        <v>2022</v>
      </c>
      <c r="F465" t="s">
        <v>32</v>
      </c>
      <c r="G465" t="s">
        <v>685</v>
      </c>
      <c r="H465" t="s">
        <v>622</v>
      </c>
      <c r="I465" t="s">
        <v>722</v>
      </c>
      <c r="J465" t="s">
        <v>808</v>
      </c>
    </row>
    <row r="466" spans="1:10" x14ac:dyDescent="0.25">
      <c r="A466">
        <v>8</v>
      </c>
      <c r="B466" t="s">
        <v>21</v>
      </c>
      <c r="C466" t="s">
        <v>459</v>
      </c>
      <c r="D466" t="str">
        <f>LEFT(evaluation_results[[#This Row],[PDF_FILE]],LEN(evaluation_results[[#This Row],[PDF_FILE]])-5)</f>
        <v>National Bank of Greece_Bank_EN</v>
      </c>
      <c r="E466">
        <v>2020</v>
      </c>
      <c r="F466" t="s">
        <v>32</v>
      </c>
      <c r="G466" t="s">
        <v>686</v>
      </c>
      <c r="H466" t="s">
        <v>622</v>
      </c>
      <c r="I466" t="s">
        <v>722</v>
      </c>
      <c r="J466" t="s">
        <v>808</v>
      </c>
    </row>
    <row r="467" spans="1:10" x14ac:dyDescent="0.25">
      <c r="A467">
        <v>8</v>
      </c>
      <c r="B467" t="s">
        <v>21</v>
      </c>
      <c r="C467" t="s">
        <v>459</v>
      </c>
      <c r="D467" t="str">
        <f>LEFT(evaluation_results[[#This Row],[PDF_FILE]],LEN(evaluation_results[[#This Row],[PDF_FILE]])-5)</f>
        <v>National Bank of Greece_Bank_EN</v>
      </c>
      <c r="E467">
        <v>2021</v>
      </c>
      <c r="F467" t="s">
        <v>32</v>
      </c>
      <c r="G467" t="s">
        <v>687</v>
      </c>
      <c r="H467" t="s">
        <v>622</v>
      </c>
      <c r="I467" t="s">
        <v>722</v>
      </c>
      <c r="J467" t="s">
        <v>808</v>
      </c>
    </row>
    <row r="468" spans="1:10" x14ac:dyDescent="0.25">
      <c r="A468">
        <v>6</v>
      </c>
      <c r="B468" t="s">
        <v>7</v>
      </c>
      <c r="C468" t="s">
        <v>688</v>
      </c>
      <c r="D468" t="str">
        <f>LEFT(evaluation_results[[#This Row],[PDF_FILE]],LEN(evaluation_results[[#This Row],[PDF_FILE]])-5)</f>
        <v>NIBC Bank Deutschland AG_Bank_EN</v>
      </c>
      <c r="E468">
        <v>2022</v>
      </c>
      <c r="F468" t="s">
        <v>32</v>
      </c>
      <c r="G468" t="s">
        <v>689</v>
      </c>
      <c r="H468" t="s">
        <v>622</v>
      </c>
      <c r="I468" t="s">
        <v>722</v>
      </c>
      <c r="J468" t="s">
        <v>809</v>
      </c>
    </row>
    <row r="469" spans="1:10" x14ac:dyDescent="0.25">
      <c r="A469">
        <v>6</v>
      </c>
      <c r="B469" t="s">
        <v>7</v>
      </c>
      <c r="C469" t="s">
        <v>688</v>
      </c>
      <c r="D469" t="str">
        <f>LEFT(evaluation_results[[#This Row],[PDF_FILE]],LEN(evaluation_results[[#This Row],[PDF_FILE]])-5)</f>
        <v>NIBC Bank Deutschland AG_Bank_EN</v>
      </c>
      <c r="E469">
        <v>2021</v>
      </c>
      <c r="F469" t="s">
        <v>32</v>
      </c>
      <c r="G469" t="s">
        <v>690</v>
      </c>
      <c r="H469" t="s">
        <v>622</v>
      </c>
      <c r="I469" t="s">
        <v>722</v>
      </c>
      <c r="J469" t="s">
        <v>809</v>
      </c>
    </row>
    <row r="470" spans="1:10" x14ac:dyDescent="0.25">
      <c r="A470">
        <v>8</v>
      </c>
      <c r="B470" t="s">
        <v>21</v>
      </c>
      <c r="C470" t="s">
        <v>688</v>
      </c>
      <c r="D470" t="str">
        <f>LEFT(evaluation_results[[#This Row],[PDF_FILE]],LEN(evaluation_results[[#This Row],[PDF_FILE]])-5)</f>
        <v>NIBC Bank Deutschland AG_Bank_EN</v>
      </c>
      <c r="E470">
        <v>2022</v>
      </c>
      <c r="F470" t="s">
        <v>32</v>
      </c>
      <c r="G470" t="s">
        <v>691</v>
      </c>
      <c r="H470" t="s">
        <v>622</v>
      </c>
      <c r="I470" t="s">
        <v>722</v>
      </c>
      <c r="J470" t="s">
        <v>809</v>
      </c>
    </row>
    <row r="471" spans="1:10" x14ac:dyDescent="0.25">
      <c r="A471">
        <v>8</v>
      </c>
      <c r="B471" t="s">
        <v>21</v>
      </c>
      <c r="C471" t="s">
        <v>688</v>
      </c>
      <c r="D471" t="str">
        <f>LEFT(evaluation_results[[#This Row],[PDF_FILE]],LEN(evaluation_results[[#This Row],[PDF_FILE]])-5)</f>
        <v>NIBC Bank Deutschland AG_Bank_EN</v>
      </c>
      <c r="E471">
        <v>2021</v>
      </c>
      <c r="F471" t="s">
        <v>32</v>
      </c>
      <c r="G471" t="s">
        <v>692</v>
      </c>
      <c r="H471" t="s">
        <v>622</v>
      </c>
      <c r="I471" t="s">
        <v>722</v>
      </c>
      <c r="J471" t="s">
        <v>809</v>
      </c>
    </row>
    <row r="472" spans="1:10" x14ac:dyDescent="0.25">
      <c r="A472">
        <v>7</v>
      </c>
      <c r="B472" t="s">
        <v>13</v>
      </c>
      <c r="C472" t="s">
        <v>468</v>
      </c>
      <c r="D472" t="str">
        <f>LEFT(evaluation_results[[#This Row],[PDF_FILE]],LEN(evaluation_results[[#This Row],[PDF_FILE]])-5)</f>
        <v>NN Investment Partners_AM_EN</v>
      </c>
      <c r="E472">
        <v>2018</v>
      </c>
      <c r="F472" t="s">
        <v>469</v>
      </c>
      <c r="G472" t="s">
        <v>32</v>
      </c>
      <c r="H472" t="s">
        <v>16</v>
      </c>
      <c r="I472" t="s">
        <v>721</v>
      </c>
      <c r="J472" t="s">
        <v>769</v>
      </c>
    </row>
    <row r="473" spans="1:10" x14ac:dyDescent="0.25">
      <c r="A473">
        <v>7</v>
      </c>
      <c r="B473" t="s">
        <v>13</v>
      </c>
      <c r="C473" t="s">
        <v>468</v>
      </c>
      <c r="D473" t="str">
        <f>LEFT(evaluation_results[[#This Row],[PDF_FILE]],LEN(evaluation_results[[#This Row],[PDF_FILE]])-5)</f>
        <v>NN Investment Partners_AM_EN</v>
      </c>
      <c r="E473">
        <v>2017</v>
      </c>
      <c r="F473" t="s">
        <v>470</v>
      </c>
      <c r="G473" t="s">
        <v>32</v>
      </c>
      <c r="H473" t="s">
        <v>16</v>
      </c>
      <c r="I473" t="s">
        <v>721</v>
      </c>
      <c r="J473" t="s">
        <v>769</v>
      </c>
    </row>
    <row r="474" spans="1:10" x14ac:dyDescent="0.25">
      <c r="A474">
        <v>7</v>
      </c>
      <c r="B474" t="s">
        <v>13</v>
      </c>
      <c r="C474" t="s">
        <v>468</v>
      </c>
      <c r="D474" t="str">
        <f>LEFT(evaluation_results[[#This Row],[PDF_FILE]],LEN(evaluation_results[[#This Row],[PDF_FILE]])-5)</f>
        <v>NN Investment Partners_AM_EN</v>
      </c>
      <c r="E474">
        <v>2016</v>
      </c>
      <c r="F474" t="s">
        <v>471</v>
      </c>
      <c r="G474" t="s">
        <v>32</v>
      </c>
      <c r="H474" t="s">
        <v>16</v>
      </c>
      <c r="I474" t="s">
        <v>721</v>
      </c>
      <c r="J474" t="s">
        <v>769</v>
      </c>
    </row>
    <row r="475" spans="1:10" x14ac:dyDescent="0.25">
      <c r="A475">
        <v>7</v>
      </c>
      <c r="B475" t="s">
        <v>13</v>
      </c>
      <c r="C475" t="s">
        <v>472</v>
      </c>
      <c r="D475" t="str">
        <f>LEFT(evaluation_results[[#This Row],[PDF_FILE]],LEN(evaluation_results[[#This Row],[PDF_FILE]])-5)</f>
        <v>NN Investment Partners_AM_EN</v>
      </c>
      <c r="E475">
        <v>2019</v>
      </c>
      <c r="F475" t="s">
        <v>473</v>
      </c>
      <c r="G475" t="s">
        <v>32</v>
      </c>
      <c r="H475" t="s">
        <v>16</v>
      </c>
      <c r="I475" t="s">
        <v>721</v>
      </c>
      <c r="J475" t="s">
        <v>769</v>
      </c>
    </row>
    <row r="476" spans="1:10" x14ac:dyDescent="0.25">
      <c r="A476">
        <v>7</v>
      </c>
      <c r="B476" t="s">
        <v>13</v>
      </c>
      <c r="C476" t="s">
        <v>472</v>
      </c>
      <c r="D476" t="str">
        <f>LEFT(evaluation_results[[#This Row],[PDF_FILE]],LEN(evaluation_results[[#This Row],[PDF_FILE]])-5)</f>
        <v>NN Investment Partners_AM_EN</v>
      </c>
      <c r="E476">
        <v>2018</v>
      </c>
      <c r="F476" t="s">
        <v>469</v>
      </c>
      <c r="G476" t="s">
        <v>32</v>
      </c>
      <c r="H476" t="s">
        <v>16</v>
      </c>
      <c r="I476" t="s">
        <v>721</v>
      </c>
      <c r="J476" t="s">
        <v>769</v>
      </c>
    </row>
    <row r="477" spans="1:10" x14ac:dyDescent="0.25">
      <c r="A477">
        <v>7</v>
      </c>
      <c r="B477" t="s">
        <v>13</v>
      </c>
      <c r="C477" t="s">
        <v>472</v>
      </c>
      <c r="D477" t="str">
        <f>LEFT(evaluation_results[[#This Row],[PDF_FILE]],LEN(evaluation_results[[#This Row],[PDF_FILE]])-5)</f>
        <v>NN Investment Partners_AM_EN</v>
      </c>
      <c r="E477">
        <v>2017</v>
      </c>
      <c r="F477" t="s">
        <v>470</v>
      </c>
      <c r="G477" t="s">
        <v>32</v>
      </c>
      <c r="H477" t="s">
        <v>16</v>
      </c>
      <c r="I477" t="s">
        <v>721</v>
      </c>
      <c r="J477" t="s">
        <v>769</v>
      </c>
    </row>
    <row r="478" spans="1:10" x14ac:dyDescent="0.25">
      <c r="A478">
        <v>6</v>
      </c>
      <c r="B478" t="s">
        <v>7</v>
      </c>
      <c r="C478" t="s">
        <v>474</v>
      </c>
      <c r="D478" t="str">
        <f>LEFT(evaluation_results[[#This Row],[PDF_FILE]],LEN(evaluation_results[[#This Row],[PDF_FILE]])-5)</f>
        <v>NN Investment Partners_AM_EN</v>
      </c>
      <c r="E478">
        <v>2019</v>
      </c>
      <c r="F478" t="s">
        <v>118</v>
      </c>
      <c r="G478" t="s">
        <v>32</v>
      </c>
      <c r="H478" t="s">
        <v>16</v>
      </c>
      <c r="I478" t="s">
        <v>721</v>
      </c>
      <c r="J478" t="s">
        <v>769</v>
      </c>
    </row>
    <row r="479" spans="1:10" x14ac:dyDescent="0.25">
      <c r="A479">
        <v>7</v>
      </c>
      <c r="B479" t="s">
        <v>13</v>
      </c>
      <c r="C479" t="s">
        <v>474</v>
      </c>
      <c r="D479" t="str">
        <f>LEFT(evaluation_results[[#This Row],[PDF_FILE]],LEN(evaluation_results[[#This Row],[PDF_FILE]])-5)</f>
        <v>NN Investment Partners_AM_EN</v>
      </c>
      <c r="E479">
        <v>2020</v>
      </c>
      <c r="F479" t="s">
        <v>475</v>
      </c>
      <c r="G479" t="s">
        <v>32</v>
      </c>
      <c r="H479" t="s">
        <v>16</v>
      </c>
      <c r="I479" t="s">
        <v>721</v>
      </c>
      <c r="J479" t="s">
        <v>769</v>
      </c>
    </row>
    <row r="480" spans="1:10" x14ac:dyDescent="0.25">
      <c r="A480">
        <v>7</v>
      </c>
      <c r="B480" t="s">
        <v>13</v>
      </c>
      <c r="C480" t="s">
        <v>474</v>
      </c>
      <c r="D480" t="str">
        <f>LEFT(evaluation_results[[#This Row],[PDF_FILE]],LEN(evaluation_results[[#This Row],[PDF_FILE]])-5)</f>
        <v>NN Investment Partners_AM_EN</v>
      </c>
      <c r="E480">
        <v>2019</v>
      </c>
      <c r="F480" t="s">
        <v>406</v>
      </c>
      <c r="G480" t="s">
        <v>32</v>
      </c>
      <c r="H480" t="s">
        <v>16</v>
      </c>
      <c r="I480" t="s">
        <v>721</v>
      </c>
      <c r="J480" t="s">
        <v>769</v>
      </c>
    </row>
    <row r="481" spans="1:10" x14ac:dyDescent="0.25">
      <c r="A481">
        <v>7</v>
      </c>
      <c r="B481" t="s">
        <v>13</v>
      </c>
      <c r="C481" t="s">
        <v>474</v>
      </c>
      <c r="D481" t="str">
        <f>LEFT(evaluation_results[[#This Row],[PDF_FILE]],LEN(evaluation_results[[#This Row],[PDF_FILE]])-5)</f>
        <v>NN Investment Partners_AM_EN</v>
      </c>
      <c r="E481">
        <v>2018</v>
      </c>
      <c r="F481" t="s">
        <v>470</v>
      </c>
      <c r="G481" t="s">
        <v>32</v>
      </c>
      <c r="H481" t="s">
        <v>16</v>
      </c>
      <c r="I481" t="s">
        <v>721</v>
      </c>
      <c r="J481" t="s">
        <v>769</v>
      </c>
    </row>
    <row r="482" spans="1:10" x14ac:dyDescent="0.25">
      <c r="A482">
        <v>6</v>
      </c>
      <c r="B482" t="s">
        <v>7</v>
      </c>
      <c r="C482" t="s">
        <v>476</v>
      </c>
      <c r="D482" t="str">
        <f>LEFT(evaluation_results[[#This Row],[PDF_FILE]],LEN(evaluation_results[[#This Row],[PDF_FILE]])-5)</f>
        <v>NN Investment Partners_AM_EN</v>
      </c>
      <c r="E482">
        <v>2021</v>
      </c>
      <c r="F482" t="s">
        <v>477</v>
      </c>
      <c r="G482" t="s">
        <v>32</v>
      </c>
      <c r="H482" t="s">
        <v>16</v>
      </c>
      <c r="I482" t="s">
        <v>721</v>
      </c>
      <c r="J482" t="s">
        <v>769</v>
      </c>
    </row>
    <row r="483" spans="1:10" x14ac:dyDescent="0.25">
      <c r="A483">
        <v>6</v>
      </c>
      <c r="B483" t="s">
        <v>7</v>
      </c>
      <c r="C483" t="s">
        <v>476</v>
      </c>
      <c r="D483" t="str">
        <f>LEFT(evaluation_results[[#This Row],[PDF_FILE]],LEN(evaluation_results[[#This Row],[PDF_FILE]])-5)</f>
        <v>NN Investment Partners_AM_EN</v>
      </c>
      <c r="E483">
        <v>2023</v>
      </c>
      <c r="F483" t="s">
        <v>478</v>
      </c>
      <c r="G483" t="s">
        <v>32</v>
      </c>
      <c r="H483" t="s">
        <v>16</v>
      </c>
      <c r="I483" t="s">
        <v>721</v>
      </c>
      <c r="J483" t="s">
        <v>769</v>
      </c>
    </row>
    <row r="484" spans="1:10" x14ac:dyDescent="0.25">
      <c r="A484">
        <v>7</v>
      </c>
      <c r="B484" t="s">
        <v>13</v>
      </c>
      <c r="C484" t="s">
        <v>476</v>
      </c>
      <c r="D484" t="str">
        <f>LEFT(evaluation_results[[#This Row],[PDF_FILE]],LEN(evaluation_results[[#This Row],[PDF_FILE]])-5)</f>
        <v>NN Investment Partners_AM_EN</v>
      </c>
      <c r="E484">
        <v>2021</v>
      </c>
      <c r="F484" t="s">
        <v>479</v>
      </c>
      <c r="G484" t="s">
        <v>32</v>
      </c>
      <c r="H484" t="s">
        <v>16</v>
      </c>
      <c r="I484" t="s">
        <v>721</v>
      </c>
      <c r="J484" t="s">
        <v>769</v>
      </c>
    </row>
    <row r="485" spans="1:10" x14ac:dyDescent="0.25">
      <c r="A485">
        <v>7</v>
      </c>
      <c r="B485" t="s">
        <v>13</v>
      </c>
      <c r="C485" t="s">
        <v>476</v>
      </c>
      <c r="D485" t="str">
        <f>LEFT(evaluation_results[[#This Row],[PDF_FILE]],LEN(evaluation_results[[#This Row],[PDF_FILE]])-5)</f>
        <v>NN Investment Partners_AM_EN</v>
      </c>
      <c r="E485">
        <v>2020</v>
      </c>
      <c r="F485" t="s">
        <v>480</v>
      </c>
      <c r="G485" t="s">
        <v>32</v>
      </c>
      <c r="H485" t="s">
        <v>16</v>
      </c>
      <c r="I485" t="s">
        <v>721</v>
      </c>
      <c r="J485" t="s">
        <v>769</v>
      </c>
    </row>
    <row r="486" spans="1:10" x14ac:dyDescent="0.25">
      <c r="A486">
        <v>7</v>
      </c>
      <c r="B486" t="s">
        <v>13</v>
      </c>
      <c r="C486" t="s">
        <v>476</v>
      </c>
      <c r="D486" t="str">
        <f>LEFT(evaluation_results[[#This Row],[PDF_FILE]],LEN(evaluation_results[[#This Row],[PDF_FILE]])-5)</f>
        <v>NN Investment Partners_AM_EN</v>
      </c>
      <c r="E486">
        <v>2019</v>
      </c>
      <c r="F486" t="s">
        <v>231</v>
      </c>
      <c r="G486" t="s">
        <v>32</v>
      </c>
      <c r="H486" t="s">
        <v>16</v>
      </c>
      <c r="I486" t="s">
        <v>721</v>
      </c>
      <c r="J486" t="s">
        <v>769</v>
      </c>
    </row>
    <row r="487" spans="1:10" x14ac:dyDescent="0.25">
      <c r="A487">
        <v>6</v>
      </c>
      <c r="B487" t="s">
        <v>7</v>
      </c>
      <c r="C487" t="s">
        <v>481</v>
      </c>
      <c r="D487" t="str">
        <f>LEFT(evaluation_results[[#This Row],[PDF_FILE]],LEN(evaluation_results[[#This Row],[PDF_FILE]])-5)</f>
        <v>NN Investment Partners_AM_EN</v>
      </c>
      <c r="E487">
        <v>2022</v>
      </c>
      <c r="F487" t="s">
        <v>480</v>
      </c>
      <c r="G487" t="s">
        <v>482</v>
      </c>
      <c r="H487" t="s">
        <v>16</v>
      </c>
      <c r="I487" t="s">
        <v>720</v>
      </c>
      <c r="J487" t="s">
        <v>796</v>
      </c>
    </row>
    <row r="488" spans="1:10" x14ac:dyDescent="0.25">
      <c r="A488">
        <v>6</v>
      </c>
      <c r="B488" t="s">
        <v>7</v>
      </c>
      <c r="C488" t="s">
        <v>481</v>
      </c>
      <c r="D488" t="str">
        <f>LEFT(evaluation_results[[#This Row],[PDF_FILE]],LEN(evaluation_results[[#This Row],[PDF_FILE]])-5)</f>
        <v>NN Investment Partners_AM_EN</v>
      </c>
      <c r="E488">
        <v>2021</v>
      </c>
      <c r="F488" t="s">
        <v>480</v>
      </c>
      <c r="G488" t="s">
        <v>482</v>
      </c>
      <c r="H488" t="s">
        <v>16</v>
      </c>
      <c r="I488" t="s">
        <v>720</v>
      </c>
      <c r="J488" t="s">
        <v>796</v>
      </c>
    </row>
    <row r="489" spans="1:10" x14ac:dyDescent="0.25">
      <c r="A489">
        <v>6</v>
      </c>
      <c r="B489" t="s">
        <v>7</v>
      </c>
      <c r="C489" t="s">
        <v>481</v>
      </c>
      <c r="D489" t="str">
        <f>LEFT(evaluation_results[[#This Row],[PDF_FILE]],LEN(evaluation_results[[#This Row],[PDF_FILE]])-5)</f>
        <v>NN Investment Partners_AM_EN</v>
      </c>
      <c r="E489">
        <v>2020</v>
      </c>
      <c r="F489" t="s">
        <v>483</v>
      </c>
      <c r="G489" t="s">
        <v>484</v>
      </c>
      <c r="H489" t="s">
        <v>16</v>
      </c>
      <c r="I489" t="s">
        <v>720</v>
      </c>
      <c r="J489" t="s">
        <v>810</v>
      </c>
    </row>
    <row r="490" spans="1:10" x14ac:dyDescent="0.25">
      <c r="A490">
        <v>7</v>
      </c>
      <c r="B490" t="s">
        <v>13</v>
      </c>
      <c r="C490" t="s">
        <v>481</v>
      </c>
      <c r="D490" t="str">
        <f>LEFT(evaluation_results[[#This Row],[PDF_FILE]],LEN(evaluation_results[[#This Row],[PDF_FILE]])-5)</f>
        <v>NN Investment Partners_AM_EN</v>
      </c>
      <c r="E490">
        <v>2022</v>
      </c>
      <c r="F490" t="s">
        <v>223</v>
      </c>
      <c r="G490" t="s">
        <v>142</v>
      </c>
      <c r="H490" t="s">
        <v>16</v>
      </c>
      <c r="I490" t="s">
        <v>720</v>
      </c>
      <c r="J490" t="s">
        <v>762</v>
      </c>
    </row>
    <row r="491" spans="1:10" x14ac:dyDescent="0.25">
      <c r="A491">
        <v>7</v>
      </c>
      <c r="B491" t="s">
        <v>13</v>
      </c>
      <c r="C491" t="s">
        <v>481</v>
      </c>
      <c r="D491" t="str">
        <f>LEFT(evaluation_results[[#This Row],[PDF_FILE]],LEN(evaluation_results[[#This Row],[PDF_FILE]])-5)</f>
        <v>NN Investment Partners_AM_EN</v>
      </c>
      <c r="E491">
        <v>2021</v>
      </c>
      <c r="F491" t="s">
        <v>484</v>
      </c>
      <c r="G491" t="s">
        <v>485</v>
      </c>
      <c r="H491" t="s">
        <v>16</v>
      </c>
      <c r="I491" t="s">
        <v>720</v>
      </c>
      <c r="J491" t="s">
        <v>762</v>
      </c>
    </row>
    <row r="492" spans="1:10" x14ac:dyDescent="0.25">
      <c r="A492">
        <v>7</v>
      </c>
      <c r="B492" t="s">
        <v>13</v>
      </c>
      <c r="C492" t="s">
        <v>481</v>
      </c>
      <c r="D492" t="str">
        <f>LEFT(evaluation_results[[#This Row],[PDF_FILE]],LEN(evaluation_results[[#This Row],[PDF_FILE]])-5)</f>
        <v>NN Investment Partners_AM_EN</v>
      </c>
      <c r="E492">
        <v>2020</v>
      </c>
      <c r="F492" t="s">
        <v>484</v>
      </c>
      <c r="G492" t="s">
        <v>486</v>
      </c>
      <c r="H492" t="s">
        <v>16</v>
      </c>
      <c r="I492" t="s">
        <v>720</v>
      </c>
      <c r="J492" t="s">
        <v>762</v>
      </c>
    </row>
    <row r="493" spans="1:10" hidden="1" x14ac:dyDescent="0.25">
      <c r="A493">
        <v>8</v>
      </c>
      <c r="B493" t="s">
        <v>21</v>
      </c>
      <c r="C493" t="s">
        <v>481</v>
      </c>
      <c r="D493" t="str">
        <f>LEFT(evaluation_results[[#This Row],[PDF_FILE]],LEN(evaluation_results[[#This Row],[PDF_FILE]])-5)</f>
        <v>NN Investment Partners_AM_EN</v>
      </c>
      <c r="E493">
        <v>2022</v>
      </c>
      <c r="F493" t="s">
        <v>189</v>
      </c>
      <c r="G493" t="s">
        <v>189</v>
      </c>
      <c r="H493" t="s">
        <v>10</v>
      </c>
    </row>
    <row r="494" spans="1:10" hidden="1" x14ac:dyDescent="0.25">
      <c r="A494">
        <v>8</v>
      </c>
      <c r="B494" t="s">
        <v>21</v>
      </c>
      <c r="C494" t="s">
        <v>481</v>
      </c>
      <c r="D494" t="str">
        <f>LEFT(evaluation_results[[#This Row],[PDF_FILE]],LEN(evaluation_results[[#This Row],[PDF_FILE]])-5)</f>
        <v>NN Investment Partners_AM_EN</v>
      </c>
      <c r="E494">
        <v>2021</v>
      </c>
      <c r="F494" t="s">
        <v>479</v>
      </c>
      <c r="G494" t="s">
        <v>479</v>
      </c>
      <c r="H494" t="s">
        <v>10</v>
      </c>
    </row>
    <row r="495" spans="1:10" hidden="1" x14ac:dyDescent="0.25">
      <c r="A495">
        <v>8</v>
      </c>
      <c r="B495" t="s">
        <v>21</v>
      </c>
      <c r="C495" t="s">
        <v>481</v>
      </c>
      <c r="D495" t="str">
        <f>LEFT(evaluation_results[[#This Row],[PDF_FILE]],LEN(evaluation_results[[#This Row],[PDF_FILE]])-5)</f>
        <v>NN Investment Partners_AM_EN</v>
      </c>
      <c r="E495">
        <v>2020</v>
      </c>
      <c r="F495" t="s">
        <v>424</v>
      </c>
      <c r="G495" t="s">
        <v>424</v>
      </c>
      <c r="H495" t="s">
        <v>10</v>
      </c>
    </row>
    <row r="496" spans="1:10" x14ac:dyDescent="0.25">
      <c r="A496">
        <v>6</v>
      </c>
      <c r="B496" t="s">
        <v>7</v>
      </c>
      <c r="C496" t="s">
        <v>487</v>
      </c>
      <c r="D496" t="str">
        <f>LEFT(evaluation_results[[#This Row],[PDF_FILE]],LEN(evaluation_results[[#This Row],[PDF_FILE]])-5)</f>
        <v>Nordea Bank_Bank_EN</v>
      </c>
      <c r="E496">
        <v>2016</v>
      </c>
      <c r="F496" t="s">
        <v>488</v>
      </c>
      <c r="G496" t="s">
        <v>32</v>
      </c>
      <c r="H496" t="s">
        <v>16</v>
      </c>
      <c r="I496" t="s">
        <v>721</v>
      </c>
      <c r="J496" t="s">
        <v>811</v>
      </c>
    </row>
    <row r="497" spans="1:10" x14ac:dyDescent="0.25">
      <c r="A497">
        <v>7</v>
      </c>
      <c r="B497" t="s">
        <v>13</v>
      </c>
      <c r="C497" t="s">
        <v>487</v>
      </c>
      <c r="D497" t="str">
        <f>LEFT(evaluation_results[[#This Row],[PDF_FILE]],LEN(evaluation_results[[#This Row],[PDF_FILE]])-5)</f>
        <v>Nordea Bank_Bank_EN</v>
      </c>
      <c r="E497">
        <v>2018</v>
      </c>
      <c r="F497" t="s">
        <v>489</v>
      </c>
      <c r="G497" t="s">
        <v>32</v>
      </c>
      <c r="H497" t="s">
        <v>16</v>
      </c>
      <c r="I497" t="s">
        <v>721</v>
      </c>
      <c r="J497" t="s">
        <v>811</v>
      </c>
    </row>
    <row r="498" spans="1:10" x14ac:dyDescent="0.25">
      <c r="A498">
        <v>8</v>
      </c>
      <c r="B498" t="s">
        <v>21</v>
      </c>
      <c r="C498" t="s">
        <v>487</v>
      </c>
      <c r="D498" t="str">
        <f>LEFT(evaluation_results[[#This Row],[PDF_FILE]],LEN(evaluation_results[[#This Row],[PDF_FILE]])-5)</f>
        <v>Nordea Bank_Bank_EN</v>
      </c>
      <c r="E498">
        <v>2018</v>
      </c>
      <c r="F498" t="s">
        <v>490</v>
      </c>
      <c r="G498" t="s">
        <v>32</v>
      </c>
      <c r="H498" t="s">
        <v>16</v>
      </c>
      <c r="I498" t="s">
        <v>721</v>
      </c>
      <c r="J498" t="s">
        <v>811</v>
      </c>
    </row>
    <row r="499" spans="1:10" x14ac:dyDescent="0.25">
      <c r="A499">
        <v>6</v>
      </c>
      <c r="B499" t="s">
        <v>7</v>
      </c>
      <c r="C499" t="s">
        <v>491</v>
      </c>
      <c r="D499" t="str">
        <f>LEFT(evaluation_results[[#This Row],[PDF_FILE]],LEN(evaluation_results[[#This Row],[PDF_FILE]])-5)</f>
        <v>Nordea Bank_Bank_EN</v>
      </c>
      <c r="E499">
        <v>2016</v>
      </c>
      <c r="F499" t="s">
        <v>492</v>
      </c>
      <c r="G499" t="s">
        <v>32</v>
      </c>
      <c r="H499" t="s">
        <v>16</v>
      </c>
      <c r="I499" t="s">
        <v>721</v>
      </c>
      <c r="J499" t="s">
        <v>811</v>
      </c>
    </row>
    <row r="500" spans="1:10" x14ac:dyDescent="0.25">
      <c r="A500">
        <v>7</v>
      </c>
      <c r="B500" t="s">
        <v>13</v>
      </c>
      <c r="C500" t="s">
        <v>491</v>
      </c>
      <c r="D500" t="str">
        <f>LEFT(evaluation_results[[#This Row],[PDF_FILE]],LEN(evaluation_results[[#This Row],[PDF_FILE]])-5)</f>
        <v>Nordea Bank_Bank_EN</v>
      </c>
      <c r="E500">
        <v>2019</v>
      </c>
      <c r="F500" t="s">
        <v>489</v>
      </c>
      <c r="G500" t="s">
        <v>32</v>
      </c>
      <c r="H500" t="s">
        <v>16</v>
      </c>
      <c r="I500" t="s">
        <v>721</v>
      </c>
      <c r="J500" t="s">
        <v>811</v>
      </c>
    </row>
    <row r="501" spans="1:10" x14ac:dyDescent="0.25">
      <c r="A501">
        <v>7</v>
      </c>
      <c r="B501" t="s">
        <v>13</v>
      </c>
      <c r="C501" t="s">
        <v>491</v>
      </c>
      <c r="D501" t="str">
        <f>LEFT(evaluation_results[[#This Row],[PDF_FILE]],LEN(evaluation_results[[#This Row],[PDF_FILE]])-5)</f>
        <v>Nordea Bank_Bank_EN</v>
      </c>
      <c r="E501">
        <v>2018</v>
      </c>
      <c r="F501" t="s">
        <v>489</v>
      </c>
      <c r="G501" t="s">
        <v>32</v>
      </c>
      <c r="H501" t="s">
        <v>16</v>
      </c>
      <c r="I501" t="s">
        <v>721</v>
      </c>
      <c r="J501" t="s">
        <v>811</v>
      </c>
    </row>
    <row r="502" spans="1:10" x14ac:dyDescent="0.25">
      <c r="A502">
        <v>8</v>
      </c>
      <c r="B502" t="s">
        <v>21</v>
      </c>
      <c r="C502" t="s">
        <v>491</v>
      </c>
      <c r="D502" t="str">
        <f>LEFT(evaluation_results[[#This Row],[PDF_FILE]],LEN(evaluation_results[[#This Row],[PDF_FILE]])-5)</f>
        <v>Nordea Bank_Bank_EN</v>
      </c>
      <c r="E502">
        <v>2019</v>
      </c>
      <c r="F502" t="s">
        <v>493</v>
      </c>
      <c r="G502" t="s">
        <v>32</v>
      </c>
      <c r="H502" t="s">
        <v>16</v>
      </c>
      <c r="I502" t="s">
        <v>721</v>
      </c>
      <c r="J502" t="s">
        <v>811</v>
      </c>
    </row>
    <row r="503" spans="1:10" x14ac:dyDescent="0.25">
      <c r="A503">
        <v>8</v>
      </c>
      <c r="B503" t="s">
        <v>21</v>
      </c>
      <c r="C503" t="s">
        <v>491</v>
      </c>
      <c r="D503" t="str">
        <f>LEFT(evaluation_results[[#This Row],[PDF_FILE]],LEN(evaluation_results[[#This Row],[PDF_FILE]])-5)</f>
        <v>Nordea Bank_Bank_EN</v>
      </c>
      <c r="E503">
        <v>2018</v>
      </c>
      <c r="F503" t="s">
        <v>494</v>
      </c>
      <c r="G503" t="s">
        <v>32</v>
      </c>
      <c r="H503" t="s">
        <v>16</v>
      </c>
      <c r="I503" t="s">
        <v>721</v>
      </c>
      <c r="J503" t="s">
        <v>811</v>
      </c>
    </row>
    <row r="504" spans="1:10" x14ac:dyDescent="0.25">
      <c r="A504">
        <v>6</v>
      </c>
      <c r="B504" t="s">
        <v>7</v>
      </c>
      <c r="C504" t="s">
        <v>495</v>
      </c>
      <c r="D504" t="str">
        <f>LEFT(evaluation_results[[#This Row],[PDF_FILE]],LEN(evaluation_results[[#This Row],[PDF_FILE]])-5)</f>
        <v>Nordea Bank_Bank_EN</v>
      </c>
      <c r="E504">
        <v>2016</v>
      </c>
      <c r="F504" t="s">
        <v>496</v>
      </c>
      <c r="G504" t="s">
        <v>32</v>
      </c>
      <c r="H504" t="s">
        <v>16</v>
      </c>
      <c r="I504" t="s">
        <v>721</v>
      </c>
      <c r="J504" t="s">
        <v>811</v>
      </c>
    </row>
    <row r="505" spans="1:10" x14ac:dyDescent="0.25">
      <c r="A505">
        <v>7</v>
      </c>
      <c r="B505" t="s">
        <v>13</v>
      </c>
      <c r="C505" t="s">
        <v>495</v>
      </c>
      <c r="D505" t="str">
        <f>LEFT(evaluation_results[[#This Row],[PDF_FILE]],LEN(evaluation_results[[#This Row],[PDF_FILE]])-5)</f>
        <v>Nordea Bank_Bank_EN</v>
      </c>
      <c r="E505">
        <v>2020</v>
      </c>
      <c r="F505" t="s">
        <v>497</v>
      </c>
      <c r="G505" t="s">
        <v>32</v>
      </c>
      <c r="H505" t="s">
        <v>16</v>
      </c>
      <c r="I505" t="s">
        <v>721</v>
      </c>
      <c r="J505" t="s">
        <v>811</v>
      </c>
    </row>
    <row r="506" spans="1:10" x14ac:dyDescent="0.25">
      <c r="A506">
        <v>7</v>
      </c>
      <c r="B506" t="s">
        <v>13</v>
      </c>
      <c r="C506" t="s">
        <v>495</v>
      </c>
      <c r="D506" t="str">
        <f>LEFT(evaluation_results[[#This Row],[PDF_FILE]],LEN(evaluation_results[[#This Row],[PDF_FILE]])-5)</f>
        <v>Nordea Bank_Bank_EN</v>
      </c>
      <c r="E506">
        <v>2018</v>
      </c>
      <c r="F506" t="s">
        <v>498</v>
      </c>
      <c r="G506" t="s">
        <v>32</v>
      </c>
      <c r="H506" t="s">
        <v>16</v>
      </c>
      <c r="I506" t="s">
        <v>721</v>
      </c>
      <c r="J506" t="s">
        <v>811</v>
      </c>
    </row>
    <row r="507" spans="1:10" x14ac:dyDescent="0.25">
      <c r="A507">
        <v>7</v>
      </c>
      <c r="B507" t="s">
        <v>13</v>
      </c>
      <c r="C507" t="s">
        <v>495</v>
      </c>
      <c r="D507" t="str">
        <f>LEFT(evaluation_results[[#This Row],[PDF_FILE]],LEN(evaluation_results[[#This Row],[PDF_FILE]])-5)</f>
        <v>Nordea Bank_Bank_EN</v>
      </c>
      <c r="E507">
        <v>2019</v>
      </c>
      <c r="F507" t="s">
        <v>499</v>
      </c>
      <c r="G507" t="s">
        <v>32</v>
      </c>
      <c r="H507" t="s">
        <v>16</v>
      </c>
      <c r="I507" t="s">
        <v>721</v>
      </c>
      <c r="J507" t="s">
        <v>811</v>
      </c>
    </row>
    <row r="508" spans="1:10" x14ac:dyDescent="0.25">
      <c r="A508">
        <v>8</v>
      </c>
      <c r="B508" t="s">
        <v>21</v>
      </c>
      <c r="C508" t="s">
        <v>495</v>
      </c>
      <c r="D508" t="str">
        <f>LEFT(evaluation_results[[#This Row],[PDF_FILE]],LEN(evaluation_results[[#This Row],[PDF_FILE]])-5)</f>
        <v>Nordea Bank_Bank_EN</v>
      </c>
      <c r="E508">
        <v>2020</v>
      </c>
      <c r="F508" t="s">
        <v>500</v>
      </c>
      <c r="G508" t="s">
        <v>32</v>
      </c>
      <c r="H508" t="s">
        <v>16</v>
      </c>
      <c r="I508" t="s">
        <v>721</v>
      </c>
      <c r="J508" t="s">
        <v>811</v>
      </c>
    </row>
    <row r="509" spans="1:10" x14ac:dyDescent="0.25">
      <c r="A509">
        <v>8</v>
      </c>
      <c r="B509" t="s">
        <v>21</v>
      </c>
      <c r="C509" t="s">
        <v>495</v>
      </c>
      <c r="D509" t="str">
        <f>LEFT(evaluation_results[[#This Row],[PDF_FILE]],LEN(evaluation_results[[#This Row],[PDF_FILE]])-5)</f>
        <v>Nordea Bank_Bank_EN</v>
      </c>
      <c r="E509">
        <v>2019</v>
      </c>
      <c r="F509" t="s">
        <v>501</v>
      </c>
      <c r="G509" t="s">
        <v>32</v>
      </c>
      <c r="H509" t="s">
        <v>16</v>
      </c>
      <c r="I509" t="s">
        <v>721</v>
      </c>
      <c r="J509" t="s">
        <v>811</v>
      </c>
    </row>
    <row r="510" spans="1:10" x14ac:dyDescent="0.25">
      <c r="A510">
        <v>8</v>
      </c>
      <c r="B510" t="s">
        <v>21</v>
      </c>
      <c r="C510" t="s">
        <v>495</v>
      </c>
      <c r="D510" t="str">
        <f>LEFT(evaluation_results[[#This Row],[PDF_FILE]],LEN(evaluation_results[[#This Row],[PDF_FILE]])-5)</f>
        <v>Nordea Bank_Bank_EN</v>
      </c>
      <c r="E510">
        <v>2018</v>
      </c>
      <c r="F510" t="s">
        <v>486</v>
      </c>
      <c r="G510" t="s">
        <v>32</v>
      </c>
      <c r="H510" t="s">
        <v>16</v>
      </c>
      <c r="I510" t="s">
        <v>721</v>
      </c>
      <c r="J510" t="s">
        <v>811</v>
      </c>
    </row>
    <row r="511" spans="1:10" x14ac:dyDescent="0.25">
      <c r="A511">
        <v>6</v>
      </c>
      <c r="B511" t="s">
        <v>7</v>
      </c>
      <c r="C511" t="s">
        <v>502</v>
      </c>
      <c r="D511" t="str">
        <f>LEFT(evaluation_results[[#This Row],[PDF_FILE]],LEN(evaluation_results[[#This Row],[PDF_FILE]])-5)</f>
        <v>Nordea Bank_Bank_EN</v>
      </c>
      <c r="E511">
        <v>2016</v>
      </c>
      <c r="F511" t="s">
        <v>488</v>
      </c>
      <c r="G511" t="s">
        <v>32</v>
      </c>
      <c r="H511" t="s">
        <v>16</v>
      </c>
      <c r="I511" t="s">
        <v>721</v>
      </c>
      <c r="J511" t="s">
        <v>769</v>
      </c>
    </row>
    <row r="512" spans="1:10" x14ac:dyDescent="0.25">
      <c r="A512">
        <v>7</v>
      </c>
      <c r="B512" t="s">
        <v>13</v>
      </c>
      <c r="C512" t="s">
        <v>503</v>
      </c>
      <c r="D512" t="str">
        <f>LEFT(evaluation_results[[#This Row],[PDF_FILE]],LEN(evaluation_results[[#This Row],[PDF_FILE]])-5)</f>
        <v>OTP Bank_Bank_EN</v>
      </c>
      <c r="E512">
        <v>2014</v>
      </c>
      <c r="F512" t="s">
        <v>504</v>
      </c>
      <c r="G512" t="s">
        <v>32</v>
      </c>
      <c r="H512" t="s">
        <v>16</v>
      </c>
      <c r="I512" t="s">
        <v>721</v>
      </c>
      <c r="J512" t="s">
        <v>812</v>
      </c>
    </row>
    <row r="513" spans="1:10" x14ac:dyDescent="0.25">
      <c r="A513">
        <v>7</v>
      </c>
      <c r="B513" t="s">
        <v>13</v>
      </c>
      <c r="C513" t="s">
        <v>503</v>
      </c>
      <c r="D513" t="str">
        <f>LEFT(evaluation_results[[#This Row],[PDF_FILE]],LEN(evaluation_results[[#This Row],[PDF_FILE]])-5)</f>
        <v>OTP Bank_Bank_EN</v>
      </c>
      <c r="E513">
        <v>2015</v>
      </c>
      <c r="F513" t="s">
        <v>505</v>
      </c>
      <c r="G513" t="s">
        <v>32</v>
      </c>
      <c r="H513" t="s">
        <v>16</v>
      </c>
      <c r="I513" t="s">
        <v>721</v>
      </c>
      <c r="J513" t="s">
        <v>812</v>
      </c>
    </row>
    <row r="514" spans="1:10" x14ac:dyDescent="0.25">
      <c r="A514">
        <v>7</v>
      </c>
      <c r="B514" t="s">
        <v>13</v>
      </c>
      <c r="C514" t="s">
        <v>503</v>
      </c>
      <c r="D514" t="str">
        <f>LEFT(evaluation_results[[#This Row],[PDF_FILE]],LEN(evaluation_results[[#This Row],[PDF_FILE]])-5)</f>
        <v>OTP Bank_Bank_EN</v>
      </c>
      <c r="E514">
        <v>2016</v>
      </c>
      <c r="F514" t="s">
        <v>506</v>
      </c>
      <c r="G514" t="s">
        <v>32</v>
      </c>
      <c r="H514" t="s">
        <v>16</v>
      </c>
      <c r="I514" t="s">
        <v>721</v>
      </c>
      <c r="J514" t="s">
        <v>812</v>
      </c>
    </row>
    <row r="515" spans="1:10" x14ac:dyDescent="0.25">
      <c r="A515">
        <v>7</v>
      </c>
      <c r="B515" t="s">
        <v>13</v>
      </c>
      <c r="C515" t="s">
        <v>503</v>
      </c>
      <c r="D515" t="str">
        <f>LEFT(evaluation_results[[#This Row],[PDF_FILE]],LEN(evaluation_results[[#This Row],[PDF_FILE]])-5)</f>
        <v>OTP Bank_Bank_EN</v>
      </c>
      <c r="E515">
        <v>2017</v>
      </c>
      <c r="F515" t="s">
        <v>507</v>
      </c>
      <c r="G515" t="s">
        <v>32</v>
      </c>
      <c r="H515" t="s">
        <v>16</v>
      </c>
      <c r="I515" t="s">
        <v>721</v>
      </c>
      <c r="J515" t="s">
        <v>812</v>
      </c>
    </row>
    <row r="516" spans="1:10" x14ac:dyDescent="0.25">
      <c r="A516">
        <v>7</v>
      </c>
      <c r="B516" t="s">
        <v>13</v>
      </c>
      <c r="C516" t="s">
        <v>503</v>
      </c>
      <c r="D516" t="str">
        <f>LEFT(evaluation_results[[#This Row],[PDF_FILE]],LEN(evaluation_results[[#This Row],[PDF_FILE]])-5)</f>
        <v>OTP Bank_Bank_EN</v>
      </c>
      <c r="E516">
        <v>2018</v>
      </c>
      <c r="F516" t="s">
        <v>508</v>
      </c>
      <c r="G516" t="s">
        <v>32</v>
      </c>
      <c r="H516" t="s">
        <v>16</v>
      </c>
      <c r="I516" t="s">
        <v>721</v>
      </c>
      <c r="J516" t="s">
        <v>812</v>
      </c>
    </row>
    <row r="517" spans="1:10" hidden="1" x14ac:dyDescent="0.25">
      <c r="A517">
        <v>6</v>
      </c>
      <c r="B517" t="s">
        <v>7</v>
      </c>
      <c r="C517" t="s">
        <v>509</v>
      </c>
      <c r="D517" t="str">
        <f>LEFT(evaluation_results[[#This Row],[PDF_FILE]],LEN(evaluation_results[[#This Row],[PDF_FILE]])-5)</f>
        <v>OTP Bank_Bank_EN</v>
      </c>
      <c r="E517">
        <v>2015</v>
      </c>
      <c r="F517" t="s">
        <v>510</v>
      </c>
      <c r="G517" t="s">
        <v>510</v>
      </c>
      <c r="H517" t="s">
        <v>10</v>
      </c>
    </row>
    <row r="518" spans="1:10" hidden="1" x14ac:dyDescent="0.25">
      <c r="A518">
        <v>6</v>
      </c>
      <c r="B518" t="s">
        <v>7</v>
      </c>
      <c r="C518" t="s">
        <v>509</v>
      </c>
      <c r="D518" t="str">
        <f>LEFT(evaluation_results[[#This Row],[PDF_FILE]],LEN(evaluation_results[[#This Row],[PDF_FILE]])-5)</f>
        <v>OTP Bank_Bank_EN</v>
      </c>
      <c r="E518">
        <v>2016</v>
      </c>
      <c r="F518" t="s">
        <v>511</v>
      </c>
      <c r="G518" t="s">
        <v>511</v>
      </c>
      <c r="H518" t="s">
        <v>10</v>
      </c>
    </row>
    <row r="519" spans="1:10" hidden="1" x14ac:dyDescent="0.25">
      <c r="A519">
        <v>6</v>
      </c>
      <c r="B519" t="s">
        <v>7</v>
      </c>
      <c r="C519" t="s">
        <v>509</v>
      </c>
      <c r="D519" t="str">
        <f>LEFT(evaluation_results[[#This Row],[PDF_FILE]],LEN(evaluation_results[[#This Row],[PDF_FILE]])-5)</f>
        <v>OTP Bank_Bank_EN</v>
      </c>
      <c r="E519">
        <v>2017</v>
      </c>
      <c r="F519" t="s">
        <v>512</v>
      </c>
      <c r="G519" t="s">
        <v>512</v>
      </c>
      <c r="H519" t="s">
        <v>10</v>
      </c>
    </row>
    <row r="520" spans="1:10" x14ac:dyDescent="0.25">
      <c r="A520">
        <v>6</v>
      </c>
      <c r="B520" t="s">
        <v>7</v>
      </c>
      <c r="C520" t="s">
        <v>509</v>
      </c>
      <c r="D520" t="str">
        <f>LEFT(evaluation_results[[#This Row],[PDF_FILE]],LEN(evaluation_results[[#This Row],[PDF_FILE]])-5)</f>
        <v>OTP Bank_Bank_EN</v>
      </c>
      <c r="E520">
        <v>2018</v>
      </c>
      <c r="F520" t="s">
        <v>32</v>
      </c>
      <c r="G520" t="s">
        <v>520</v>
      </c>
      <c r="H520" t="s">
        <v>622</v>
      </c>
      <c r="I520" t="s">
        <v>722</v>
      </c>
      <c r="J520" t="s">
        <v>813</v>
      </c>
    </row>
    <row r="521" spans="1:10" x14ac:dyDescent="0.25">
      <c r="A521">
        <v>6</v>
      </c>
      <c r="B521" t="s">
        <v>7</v>
      </c>
      <c r="C521" t="s">
        <v>509</v>
      </c>
      <c r="D521" t="str">
        <f>LEFT(evaluation_results[[#This Row],[PDF_FILE]],LEN(evaluation_results[[#This Row],[PDF_FILE]])-5)</f>
        <v>OTP Bank_Bank_EN</v>
      </c>
      <c r="E521">
        <v>2019</v>
      </c>
      <c r="F521" t="s">
        <v>32</v>
      </c>
      <c r="G521" t="s">
        <v>521</v>
      </c>
      <c r="H521" t="s">
        <v>622</v>
      </c>
      <c r="I521" t="s">
        <v>722</v>
      </c>
      <c r="J521" t="s">
        <v>813</v>
      </c>
    </row>
    <row r="522" spans="1:10" x14ac:dyDescent="0.25">
      <c r="A522">
        <v>7</v>
      </c>
      <c r="B522" t="s">
        <v>13</v>
      </c>
      <c r="C522" t="s">
        <v>509</v>
      </c>
      <c r="D522" t="str">
        <f>LEFT(evaluation_results[[#This Row],[PDF_FILE]],LEN(evaluation_results[[#This Row],[PDF_FILE]])-5)</f>
        <v>OTP Bank_Bank_EN</v>
      </c>
      <c r="E522">
        <v>2015</v>
      </c>
      <c r="F522" t="s">
        <v>32</v>
      </c>
      <c r="G522" t="s">
        <v>693</v>
      </c>
      <c r="H522" t="s">
        <v>622</v>
      </c>
      <c r="I522" t="s">
        <v>722</v>
      </c>
      <c r="J522" t="s">
        <v>788</v>
      </c>
    </row>
    <row r="523" spans="1:10" x14ac:dyDescent="0.25">
      <c r="A523">
        <v>7</v>
      </c>
      <c r="B523" t="s">
        <v>13</v>
      </c>
      <c r="C523" t="s">
        <v>509</v>
      </c>
      <c r="D523" t="str">
        <f>LEFT(evaluation_results[[#This Row],[PDF_FILE]],LEN(evaluation_results[[#This Row],[PDF_FILE]])-5)</f>
        <v>OTP Bank_Bank_EN</v>
      </c>
      <c r="E523">
        <v>2016</v>
      </c>
      <c r="F523" t="s">
        <v>32</v>
      </c>
      <c r="G523" t="s">
        <v>514</v>
      </c>
      <c r="H523" t="s">
        <v>622</v>
      </c>
      <c r="I523" t="s">
        <v>722</v>
      </c>
      <c r="J523" t="s">
        <v>788</v>
      </c>
    </row>
    <row r="524" spans="1:10" x14ac:dyDescent="0.25">
      <c r="A524">
        <v>7</v>
      </c>
      <c r="B524" t="s">
        <v>13</v>
      </c>
      <c r="C524" t="s">
        <v>509</v>
      </c>
      <c r="D524" t="str">
        <f>LEFT(evaluation_results[[#This Row],[PDF_FILE]],LEN(evaluation_results[[#This Row],[PDF_FILE]])-5)</f>
        <v>OTP Bank_Bank_EN</v>
      </c>
      <c r="E524">
        <v>2017</v>
      </c>
      <c r="F524" t="s">
        <v>32</v>
      </c>
      <c r="G524" t="s">
        <v>515</v>
      </c>
      <c r="H524" t="s">
        <v>622</v>
      </c>
      <c r="I524" t="s">
        <v>722</v>
      </c>
      <c r="J524" t="s">
        <v>788</v>
      </c>
    </row>
    <row r="525" spans="1:10" x14ac:dyDescent="0.25">
      <c r="A525">
        <v>7</v>
      </c>
      <c r="B525" t="s">
        <v>13</v>
      </c>
      <c r="C525" t="s">
        <v>509</v>
      </c>
      <c r="D525" t="str">
        <f>LEFT(evaluation_results[[#This Row],[PDF_FILE]],LEN(evaluation_results[[#This Row],[PDF_FILE]])-5)</f>
        <v>OTP Bank_Bank_EN</v>
      </c>
      <c r="E525">
        <v>2018</v>
      </c>
      <c r="F525" t="s">
        <v>32</v>
      </c>
      <c r="G525" t="s">
        <v>516</v>
      </c>
      <c r="H525" t="s">
        <v>622</v>
      </c>
      <c r="I525" t="s">
        <v>722</v>
      </c>
      <c r="J525" t="s">
        <v>788</v>
      </c>
    </row>
    <row r="526" spans="1:10" x14ac:dyDescent="0.25">
      <c r="A526">
        <v>7</v>
      </c>
      <c r="B526" t="s">
        <v>13</v>
      </c>
      <c r="C526" t="s">
        <v>509</v>
      </c>
      <c r="D526" t="str">
        <f>LEFT(evaluation_results[[#This Row],[PDF_FILE]],LEN(evaluation_results[[#This Row],[PDF_FILE]])-5)</f>
        <v>OTP Bank_Bank_EN</v>
      </c>
      <c r="E526">
        <v>2019</v>
      </c>
      <c r="F526" t="s">
        <v>32</v>
      </c>
      <c r="G526" t="s">
        <v>694</v>
      </c>
      <c r="H526" t="s">
        <v>622</v>
      </c>
      <c r="I526" t="s">
        <v>722</v>
      </c>
      <c r="J526" t="s">
        <v>788</v>
      </c>
    </row>
    <row r="527" spans="1:10" hidden="1" x14ac:dyDescent="0.25">
      <c r="A527">
        <v>7</v>
      </c>
      <c r="B527" t="s">
        <v>13</v>
      </c>
      <c r="C527" t="s">
        <v>513</v>
      </c>
      <c r="D527" t="str">
        <f>LEFT(evaluation_results[[#This Row],[PDF_FILE]],LEN(evaluation_results[[#This Row],[PDF_FILE]])-5)</f>
        <v>OTP Bank_Bank_EN</v>
      </c>
      <c r="E527">
        <v>2016</v>
      </c>
      <c r="F527" t="s">
        <v>514</v>
      </c>
      <c r="G527" t="s">
        <v>514</v>
      </c>
      <c r="H527" t="s">
        <v>10</v>
      </c>
    </row>
    <row r="528" spans="1:10" hidden="1" x14ac:dyDescent="0.25">
      <c r="A528">
        <v>7</v>
      </c>
      <c r="B528" t="s">
        <v>13</v>
      </c>
      <c r="C528" t="s">
        <v>513</v>
      </c>
      <c r="D528" t="str">
        <f>LEFT(evaluation_results[[#This Row],[PDF_FILE]],LEN(evaluation_results[[#This Row],[PDF_FILE]])-5)</f>
        <v>OTP Bank_Bank_EN</v>
      </c>
      <c r="E528">
        <v>2017</v>
      </c>
      <c r="F528" t="s">
        <v>515</v>
      </c>
      <c r="G528" t="s">
        <v>515</v>
      </c>
      <c r="H528" t="s">
        <v>10</v>
      </c>
    </row>
    <row r="529" spans="1:10" hidden="1" x14ac:dyDescent="0.25">
      <c r="A529">
        <v>7</v>
      </c>
      <c r="B529" t="s">
        <v>13</v>
      </c>
      <c r="C529" t="s">
        <v>513</v>
      </c>
      <c r="D529" t="str">
        <f>LEFT(evaluation_results[[#This Row],[PDF_FILE]],LEN(evaluation_results[[#This Row],[PDF_FILE]])-5)</f>
        <v>OTP Bank_Bank_EN</v>
      </c>
      <c r="E529">
        <v>2018</v>
      </c>
      <c r="F529" t="s">
        <v>516</v>
      </c>
      <c r="G529" t="s">
        <v>516</v>
      </c>
      <c r="H529" t="s">
        <v>10</v>
      </c>
    </row>
    <row r="530" spans="1:10" hidden="1" x14ac:dyDescent="0.25">
      <c r="A530">
        <v>7</v>
      </c>
      <c r="B530" t="s">
        <v>13</v>
      </c>
      <c r="C530" t="s">
        <v>513</v>
      </c>
      <c r="D530" t="str">
        <f>LEFT(evaluation_results[[#This Row],[PDF_FILE]],LEN(evaluation_results[[#This Row],[PDF_FILE]])-5)</f>
        <v>OTP Bank_Bank_EN</v>
      </c>
      <c r="E530">
        <v>2019</v>
      </c>
      <c r="F530" t="s">
        <v>517</v>
      </c>
      <c r="G530" t="s">
        <v>517</v>
      </c>
      <c r="H530" t="s">
        <v>10</v>
      </c>
    </row>
    <row r="531" spans="1:10" x14ac:dyDescent="0.25">
      <c r="A531">
        <v>8</v>
      </c>
      <c r="B531" t="s">
        <v>21</v>
      </c>
      <c r="C531" t="s">
        <v>513</v>
      </c>
      <c r="D531" t="str">
        <f>LEFT(evaluation_results[[#This Row],[PDF_FILE]],LEN(evaluation_results[[#This Row],[PDF_FILE]])-5)</f>
        <v>OTP Bank_Bank_EN</v>
      </c>
      <c r="E531">
        <v>2020</v>
      </c>
      <c r="F531" t="s">
        <v>518</v>
      </c>
      <c r="G531" t="s">
        <v>32</v>
      </c>
      <c r="H531" t="s">
        <v>16</v>
      </c>
      <c r="I531" t="s">
        <v>721</v>
      </c>
      <c r="J531" t="s">
        <v>814</v>
      </c>
    </row>
    <row r="532" spans="1:10" x14ac:dyDescent="0.25">
      <c r="A532">
        <v>6</v>
      </c>
      <c r="B532" t="s">
        <v>7</v>
      </c>
      <c r="C532" t="s">
        <v>513</v>
      </c>
      <c r="D532" t="str">
        <f>LEFT(evaluation_results[[#This Row],[PDF_FILE]],LEN(evaluation_results[[#This Row],[PDF_FILE]])-5)</f>
        <v>OTP Bank_Bank_EN</v>
      </c>
      <c r="E532">
        <v>2016</v>
      </c>
      <c r="F532" t="s">
        <v>32</v>
      </c>
      <c r="G532" t="s">
        <v>511</v>
      </c>
      <c r="H532" t="s">
        <v>622</v>
      </c>
      <c r="I532" t="s">
        <v>722</v>
      </c>
      <c r="J532" t="s">
        <v>815</v>
      </c>
    </row>
    <row r="533" spans="1:10" x14ac:dyDescent="0.25">
      <c r="A533">
        <v>6</v>
      </c>
      <c r="B533" t="s">
        <v>7</v>
      </c>
      <c r="C533" t="s">
        <v>513</v>
      </c>
      <c r="D533" t="str">
        <f>LEFT(evaluation_results[[#This Row],[PDF_FILE]],LEN(evaluation_results[[#This Row],[PDF_FILE]])-5)</f>
        <v>OTP Bank_Bank_EN</v>
      </c>
      <c r="E533">
        <v>2017</v>
      </c>
      <c r="F533" t="s">
        <v>32</v>
      </c>
      <c r="G533" t="s">
        <v>512</v>
      </c>
      <c r="H533" t="s">
        <v>622</v>
      </c>
      <c r="I533" t="s">
        <v>722</v>
      </c>
      <c r="J533" t="s">
        <v>815</v>
      </c>
    </row>
    <row r="534" spans="1:10" x14ac:dyDescent="0.25">
      <c r="A534">
        <v>6</v>
      </c>
      <c r="B534" t="s">
        <v>7</v>
      </c>
      <c r="C534" t="s">
        <v>513</v>
      </c>
      <c r="D534" t="str">
        <f>LEFT(evaluation_results[[#This Row],[PDF_FILE]],LEN(evaluation_results[[#This Row],[PDF_FILE]])-5)</f>
        <v>OTP Bank_Bank_EN</v>
      </c>
      <c r="E534">
        <v>2018</v>
      </c>
      <c r="F534" t="s">
        <v>32</v>
      </c>
      <c r="G534" t="s">
        <v>520</v>
      </c>
      <c r="H534" t="s">
        <v>622</v>
      </c>
      <c r="I534" t="s">
        <v>722</v>
      </c>
      <c r="J534" t="s">
        <v>815</v>
      </c>
    </row>
    <row r="535" spans="1:10" x14ac:dyDescent="0.25">
      <c r="A535">
        <v>6</v>
      </c>
      <c r="B535" t="s">
        <v>7</v>
      </c>
      <c r="C535" t="s">
        <v>513</v>
      </c>
      <c r="D535" t="str">
        <f>LEFT(evaluation_results[[#This Row],[PDF_FILE]],LEN(evaluation_results[[#This Row],[PDF_FILE]])-5)</f>
        <v>OTP Bank_Bank_EN</v>
      </c>
      <c r="E535">
        <v>2019</v>
      </c>
      <c r="F535" t="s">
        <v>32</v>
      </c>
      <c r="G535" t="s">
        <v>521</v>
      </c>
      <c r="H535" t="s">
        <v>622</v>
      </c>
      <c r="I535" t="s">
        <v>722</v>
      </c>
      <c r="J535" t="s">
        <v>815</v>
      </c>
    </row>
    <row r="536" spans="1:10" x14ac:dyDescent="0.25">
      <c r="A536">
        <v>6</v>
      </c>
      <c r="B536" t="s">
        <v>7</v>
      </c>
      <c r="C536" t="s">
        <v>513</v>
      </c>
      <c r="D536" t="str">
        <f>LEFT(evaluation_results[[#This Row],[PDF_FILE]],LEN(evaluation_results[[#This Row],[PDF_FILE]])-5)</f>
        <v>OTP Bank_Bank_EN</v>
      </c>
      <c r="E536">
        <v>2020</v>
      </c>
      <c r="F536" t="s">
        <v>32</v>
      </c>
      <c r="G536" t="s">
        <v>695</v>
      </c>
      <c r="H536" t="s">
        <v>622</v>
      </c>
      <c r="I536" t="s">
        <v>722</v>
      </c>
      <c r="J536" t="s">
        <v>815</v>
      </c>
    </row>
    <row r="537" spans="1:10" x14ac:dyDescent="0.25">
      <c r="A537">
        <v>7</v>
      </c>
      <c r="B537" t="s">
        <v>13</v>
      </c>
      <c r="C537" t="s">
        <v>513</v>
      </c>
      <c r="D537" t="str">
        <f>LEFT(evaluation_results[[#This Row],[PDF_FILE]],LEN(evaluation_results[[#This Row],[PDF_FILE]])-5)</f>
        <v>OTP Bank_Bank_EN</v>
      </c>
      <c r="E537">
        <v>2020</v>
      </c>
      <c r="F537" t="s">
        <v>32</v>
      </c>
      <c r="G537" t="s">
        <v>696</v>
      </c>
      <c r="H537" t="s">
        <v>622</v>
      </c>
      <c r="I537" t="s">
        <v>722</v>
      </c>
      <c r="J537" t="s">
        <v>815</v>
      </c>
    </row>
    <row r="538" spans="1:10" hidden="1" x14ac:dyDescent="0.25">
      <c r="A538">
        <v>6</v>
      </c>
      <c r="B538" t="s">
        <v>7</v>
      </c>
      <c r="C538" t="s">
        <v>519</v>
      </c>
      <c r="D538" t="str">
        <f>LEFT(evaluation_results[[#This Row],[PDF_FILE]],LEN(evaluation_results[[#This Row],[PDF_FILE]])-5)</f>
        <v>OTP Bank_Bank_EN</v>
      </c>
      <c r="E538">
        <v>2017</v>
      </c>
      <c r="F538" t="s">
        <v>512</v>
      </c>
      <c r="G538" t="s">
        <v>512</v>
      </c>
      <c r="H538" t="s">
        <v>10</v>
      </c>
    </row>
    <row r="539" spans="1:10" hidden="1" x14ac:dyDescent="0.25">
      <c r="A539">
        <v>6</v>
      </c>
      <c r="B539" t="s">
        <v>7</v>
      </c>
      <c r="C539" t="s">
        <v>519</v>
      </c>
      <c r="D539" t="str">
        <f>LEFT(evaluation_results[[#This Row],[PDF_FILE]],LEN(evaluation_results[[#This Row],[PDF_FILE]])-5)</f>
        <v>OTP Bank_Bank_EN</v>
      </c>
      <c r="E539">
        <v>2018</v>
      </c>
      <c r="F539" t="s">
        <v>520</v>
      </c>
      <c r="G539" t="s">
        <v>520</v>
      </c>
      <c r="H539" t="s">
        <v>10</v>
      </c>
    </row>
    <row r="540" spans="1:10" hidden="1" x14ac:dyDescent="0.25">
      <c r="A540">
        <v>6</v>
      </c>
      <c r="B540" t="s">
        <v>7</v>
      </c>
      <c r="C540" t="s">
        <v>519</v>
      </c>
      <c r="D540" t="str">
        <f>LEFT(evaluation_results[[#This Row],[PDF_FILE]],LEN(evaluation_results[[#This Row],[PDF_FILE]])-5)</f>
        <v>OTP Bank_Bank_EN</v>
      </c>
      <c r="E540">
        <v>2019</v>
      </c>
      <c r="F540" t="s">
        <v>521</v>
      </c>
      <c r="G540" t="s">
        <v>521</v>
      </c>
      <c r="H540" t="s">
        <v>10</v>
      </c>
    </row>
    <row r="541" spans="1:10" x14ac:dyDescent="0.25">
      <c r="A541">
        <v>7</v>
      </c>
      <c r="B541" t="s">
        <v>13</v>
      </c>
      <c r="C541" t="s">
        <v>519</v>
      </c>
      <c r="D541" t="str">
        <f>LEFT(evaluation_results[[#This Row],[PDF_FILE]],LEN(evaluation_results[[#This Row],[PDF_FILE]])-5)</f>
        <v>OTP Bank_Bank_EN</v>
      </c>
      <c r="E541">
        <v>2021</v>
      </c>
      <c r="F541" t="s">
        <v>109</v>
      </c>
      <c r="G541" t="s">
        <v>522</v>
      </c>
      <c r="H541" t="s">
        <v>16</v>
      </c>
      <c r="I541" t="s">
        <v>720</v>
      </c>
    </row>
    <row r="542" spans="1:10" x14ac:dyDescent="0.25">
      <c r="A542">
        <v>6</v>
      </c>
      <c r="B542" t="s">
        <v>7</v>
      </c>
      <c r="C542" t="s">
        <v>519</v>
      </c>
      <c r="D542" t="str">
        <f>LEFT(evaluation_results[[#This Row],[PDF_FILE]],LEN(evaluation_results[[#This Row],[PDF_FILE]])-5)</f>
        <v>OTP Bank_Bank_EN</v>
      </c>
      <c r="E542">
        <v>2020</v>
      </c>
      <c r="F542" t="s">
        <v>32</v>
      </c>
      <c r="G542" t="s">
        <v>695</v>
      </c>
      <c r="H542" t="s">
        <v>622</v>
      </c>
      <c r="I542" t="s">
        <v>722</v>
      </c>
      <c r="J542" t="s">
        <v>816</v>
      </c>
    </row>
    <row r="543" spans="1:10" x14ac:dyDescent="0.25">
      <c r="A543">
        <v>6</v>
      </c>
      <c r="B543" t="s">
        <v>7</v>
      </c>
      <c r="C543" t="s">
        <v>519</v>
      </c>
      <c r="D543" t="str">
        <f>LEFT(evaluation_results[[#This Row],[PDF_FILE]],LEN(evaluation_results[[#This Row],[PDF_FILE]])-5)</f>
        <v>OTP Bank_Bank_EN</v>
      </c>
      <c r="E543">
        <v>2021</v>
      </c>
      <c r="F543" t="s">
        <v>32</v>
      </c>
      <c r="G543" t="s">
        <v>524</v>
      </c>
      <c r="H543" t="s">
        <v>622</v>
      </c>
      <c r="I543" t="s">
        <v>722</v>
      </c>
      <c r="J543" t="s">
        <v>816</v>
      </c>
    </row>
    <row r="544" spans="1:10" x14ac:dyDescent="0.25">
      <c r="A544">
        <v>7</v>
      </c>
      <c r="B544" t="s">
        <v>13</v>
      </c>
      <c r="C544" t="s">
        <v>519</v>
      </c>
      <c r="D544" t="str">
        <f>LEFT(evaluation_results[[#This Row],[PDF_FILE]],LEN(evaluation_results[[#This Row],[PDF_FILE]])-5)</f>
        <v>OTP Bank_Bank_EN</v>
      </c>
      <c r="E544">
        <v>2017</v>
      </c>
      <c r="F544" t="s">
        <v>32</v>
      </c>
      <c r="G544" t="s">
        <v>515</v>
      </c>
      <c r="H544" t="s">
        <v>622</v>
      </c>
      <c r="I544" t="s">
        <v>722</v>
      </c>
      <c r="J544" t="s">
        <v>762</v>
      </c>
    </row>
    <row r="545" spans="1:10" x14ac:dyDescent="0.25">
      <c r="A545">
        <v>7</v>
      </c>
      <c r="B545" t="s">
        <v>13</v>
      </c>
      <c r="C545" t="s">
        <v>519</v>
      </c>
      <c r="D545" t="str">
        <f>LEFT(evaluation_results[[#This Row],[PDF_FILE]],LEN(evaluation_results[[#This Row],[PDF_FILE]])-5)</f>
        <v>OTP Bank_Bank_EN</v>
      </c>
      <c r="E545">
        <v>2018</v>
      </c>
      <c r="F545" t="s">
        <v>32</v>
      </c>
      <c r="G545" t="s">
        <v>516</v>
      </c>
      <c r="H545" t="s">
        <v>622</v>
      </c>
      <c r="I545" t="s">
        <v>722</v>
      </c>
      <c r="J545" t="s">
        <v>762</v>
      </c>
    </row>
    <row r="546" spans="1:10" x14ac:dyDescent="0.25">
      <c r="A546">
        <v>7</v>
      </c>
      <c r="B546" t="s">
        <v>13</v>
      </c>
      <c r="C546" t="s">
        <v>519</v>
      </c>
      <c r="D546" t="str">
        <f>LEFT(evaluation_results[[#This Row],[PDF_FILE]],LEN(evaluation_results[[#This Row],[PDF_FILE]])-5)</f>
        <v>OTP Bank_Bank_EN</v>
      </c>
      <c r="E546">
        <v>2019</v>
      </c>
      <c r="F546" t="s">
        <v>32</v>
      </c>
      <c r="G546" t="s">
        <v>517</v>
      </c>
      <c r="H546" t="s">
        <v>622</v>
      </c>
      <c r="I546" t="s">
        <v>722</v>
      </c>
      <c r="J546" t="s">
        <v>762</v>
      </c>
    </row>
    <row r="547" spans="1:10" x14ac:dyDescent="0.25">
      <c r="A547">
        <v>7</v>
      </c>
      <c r="B547" t="s">
        <v>13</v>
      </c>
      <c r="C547" t="s">
        <v>519</v>
      </c>
      <c r="D547" t="str">
        <f>LEFT(evaluation_results[[#This Row],[PDF_FILE]],LEN(evaluation_results[[#This Row],[PDF_FILE]])-5)</f>
        <v>OTP Bank_Bank_EN</v>
      </c>
      <c r="E547">
        <v>2020</v>
      </c>
      <c r="F547" t="s">
        <v>32</v>
      </c>
      <c r="G547" t="s">
        <v>696</v>
      </c>
      <c r="H547" t="s">
        <v>622</v>
      </c>
      <c r="I547" t="s">
        <v>722</v>
      </c>
      <c r="J547" t="s">
        <v>762</v>
      </c>
    </row>
    <row r="548" spans="1:10" hidden="1" x14ac:dyDescent="0.25">
      <c r="A548">
        <v>6</v>
      </c>
      <c r="B548" t="s">
        <v>7</v>
      </c>
      <c r="C548" t="s">
        <v>523</v>
      </c>
      <c r="D548" t="str">
        <f>LEFT(evaluation_results[[#This Row],[PDF_FILE]],LEN(evaluation_results[[#This Row],[PDF_FILE]])-5)</f>
        <v>OTP Bank_Bank_EN</v>
      </c>
      <c r="E548">
        <v>2018</v>
      </c>
      <c r="F548" t="s">
        <v>520</v>
      </c>
      <c r="G548" t="s">
        <v>520</v>
      </c>
      <c r="H548" t="s">
        <v>10</v>
      </c>
    </row>
    <row r="549" spans="1:10" hidden="1" x14ac:dyDescent="0.25">
      <c r="A549">
        <v>6</v>
      </c>
      <c r="B549" t="s">
        <v>7</v>
      </c>
      <c r="C549" t="s">
        <v>523</v>
      </c>
      <c r="D549" t="str">
        <f>LEFT(evaluation_results[[#This Row],[PDF_FILE]],LEN(evaluation_results[[#This Row],[PDF_FILE]])-5)</f>
        <v>OTP Bank_Bank_EN</v>
      </c>
      <c r="E549">
        <v>2019</v>
      </c>
      <c r="F549" t="s">
        <v>521</v>
      </c>
      <c r="G549" t="s">
        <v>521</v>
      </c>
      <c r="H549" t="s">
        <v>10</v>
      </c>
    </row>
    <row r="550" spans="1:10" hidden="1" x14ac:dyDescent="0.25">
      <c r="A550">
        <v>6</v>
      </c>
      <c r="B550" t="s">
        <v>7</v>
      </c>
      <c r="C550" t="s">
        <v>523</v>
      </c>
      <c r="D550" t="str">
        <f>LEFT(evaluation_results[[#This Row],[PDF_FILE]],LEN(evaluation_results[[#This Row],[PDF_FILE]])-5)</f>
        <v>OTP Bank_Bank_EN</v>
      </c>
      <c r="E550">
        <v>2021</v>
      </c>
      <c r="F550" t="s">
        <v>524</v>
      </c>
      <c r="G550" t="s">
        <v>524</v>
      </c>
      <c r="H550" t="s">
        <v>10</v>
      </c>
    </row>
    <row r="551" spans="1:10" hidden="1" x14ac:dyDescent="0.25">
      <c r="A551">
        <v>6</v>
      </c>
      <c r="B551" t="s">
        <v>7</v>
      </c>
      <c r="C551" t="s">
        <v>523</v>
      </c>
      <c r="D551" t="str">
        <f>LEFT(evaluation_results[[#This Row],[PDF_FILE]],LEN(evaluation_results[[#This Row],[PDF_FILE]])-5)</f>
        <v>OTP Bank_Bank_EN</v>
      </c>
      <c r="E551">
        <v>2022</v>
      </c>
      <c r="F551" t="s">
        <v>525</v>
      </c>
      <c r="G551" t="s">
        <v>525</v>
      </c>
      <c r="H551" t="s">
        <v>10</v>
      </c>
    </row>
    <row r="552" spans="1:10" x14ac:dyDescent="0.25">
      <c r="A552">
        <v>7</v>
      </c>
      <c r="B552" t="s">
        <v>13</v>
      </c>
      <c r="C552" t="s">
        <v>523</v>
      </c>
      <c r="D552" t="str">
        <f>LEFT(evaluation_results[[#This Row],[PDF_FILE]],LEN(evaluation_results[[#This Row],[PDF_FILE]])-5)</f>
        <v>OTP Bank_Bank_EN</v>
      </c>
      <c r="E552">
        <v>2022</v>
      </c>
      <c r="F552" t="s">
        <v>526</v>
      </c>
      <c r="G552" t="s">
        <v>527</v>
      </c>
      <c r="H552" t="s">
        <v>16</v>
      </c>
      <c r="I552" t="s">
        <v>720</v>
      </c>
      <c r="J552" t="s">
        <v>777</v>
      </c>
    </row>
    <row r="553" spans="1:10" x14ac:dyDescent="0.25">
      <c r="A553">
        <v>6</v>
      </c>
      <c r="B553" t="s">
        <v>7</v>
      </c>
      <c r="C553" t="s">
        <v>523</v>
      </c>
      <c r="D553" t="str">
        <f>LEFT(evaluation_results[[#This Row],[PDF_FILE]],LEN(evaluation_results[[#This Row],[PDF_FILE]])-5)</f>
        <v>OTP Bank_Bank_EN</v>
      </c>
      <c r="E553">
        <v>2020</v>
      </c>
      <c r="F553" t="s">
        <v>32</v>
      </c>
      <c r="G553" t="s">
        <v>695</v>
      </c>
      <c r="H553" t="s">
        <v>622</v>
      </c>
      <c r="I553" t="s">
        <v>722</v>
      </c>
      <c r="J553" t="s">
        <v>786</v>
      </c>
    </row>
    <row r="554" spans="1:10" x14ac:dyDescent="0.25">
      <c r="A554">
        <v>7</v>
      </c>
      <c r="B554" t="s">
        <v>13</v>
      </c>
      <c r="C554" t="s">
        <v>523</v>
      </c>
      <c r="D554" t="str">
        <f>LEFT(evaluation_results[[#This Row],[PDF_FILE]],LEN(evaluation_results[[#This Row],[PDF_FILE]])-5)</f>
        <v>OTP Bank_Bank_EN</v>
      </c>
      <c r="E554">
        <v>2018</v>
      </c>
      <c r="F554" t="s">
        <v>32</v>
      </c>
      <c r="G554" t="s">
        <v>697</v>
      </c>
      <c r="H554" t="s">
        <v>622</v>
      </c>
      <c r="I554" t="s">
        <v>722</v>
      </c>
      <c r="J554" t="s">
        <v>786</v>
      </c>
    </row>
    <row r="555" spans="1:10" x14ac:dyDescent="0.25">
      <c r="A555">
        <v>7</v>
      </c>
      <c r="B555" t="s">
        <v>13</v>
      </c>
      <c r="C555" t="s">
        <v>523</v>
      </c>
      <c r="D555" t="str">
        <f>LEFT(evaluation_results[[#This Row],[PDF_FILE]],LEN(evaluation_results[[#This Row],[PDF_FILE]])-5)</f>
        <v>OTP Bank_Bank_EN</v>
      </c>
      <c r="E555">
        <v>2019</v>
      </c>
      <c r="F555" t="s">
        <v>32</v>
      </c>
      <c r="G555" t="s">
        <v>517</v>
      </c>
      <c r="H555" t="s">
        <v>622</v>
      </c>
      <c r="I555" t="s">
        <v>722</v>
      </c>
      <c r="J555" t="s">
        <v>786</v>
      </c>
    </row>
    <row r="556" spans="1:10" x14ac:dyDescent="0.25">
      <c r="A556">
        <v>7</v>
      </c>
      <c r="B556" t="s">
        <v>13</v>
      </c>
      <c r="C556" t="s">
        <v>523</v>
      </c>
      <c r="D556" t="str">
        <f>LEFT(evaluation_results[[#This Row],[PDF_FILE]],LEN(evaluation_results[[#This Row],[PDF_FILE]])-5)</f>
        <v>OTP Bank_Bank_EN</v>
      </c>
      <c r="E556">
        <v>2020</v>
      </c>
      <c r="F556" t="s">
        <v>32</v>
      </c>
      <c r="G556" t="s">
        <v>696</v>
      </c>
      <c r="H556" t="s">
        <v>622</v>
      </c>
      <c r="I556" t="s">
        <v>722</v>
      </c>
      <c r="J556" t="s">
        <v>786</v>
      </c>
    </row>
    <row r="557" spans="1:10" x14ac:dyDescent="0.25">
      <c r="A557">
        <v>7</v>
      </c>
      <c r="B557" t="s">
        <v>13</v>
      </c>
      <c r="C557" t="s">
        <v>523</v>
      </c>
      <c r="D557" t="str">
        <f>LEFT(evaluation_results[[#This Row],[PDF_FILE]],LEN(evaluation_results[[#This Row],[PDF_FILE]])-5)</f>
        <v>OTP Bank_Bank_EN</v>
      </c>
      <c r="E557">
        <v>2021</v>
      </c>
      <c r="F557" t="s">
        <v>32</v>
      </c>
      <c r="G557" t="s">
        <v>522</v>
      </c>
      <c r="H557" t="s">
        <v>622</v>
      </c>
      <c r="I557" t="s">
        <v>722</v>
      </c>
      <c r="J557" t="s">
        <v>786</v>
      </c>
    </row>
    <row r="558" spans="1:10" hidden="1" x14ac:dyDescent="0.25">
      <c r="A558">
        <v>6</v>
      </c>
      <c r="B558" t="s">
        <v>7</v>
      </c>
      <c r="C558" t="s">
        <v>528</v>
      </c>
      <c r="D558" t="str">
        <f>LEFT(evaluation_results[[#This Row],[PDF_FILE]],LEN(evaluation_results[[#This Row],[PDF_FILE]])-5)</f>
        <v>Raiffeisen Bank International_Bank_EN</v>
      </c>
      <c r="E558">
        <v>2018</v>
      </c>
      <c r="F558" t="s">
        <v>529</v>
      </c>
      <c r="G558" t="s">
        <v>529</v>
      </c>
      <c r="H558" t="s">
        <v>10</v>
      </c>
    </row>
    <row r="559" spans="1:10" hidden="1" x14ac:dyDescent="0.25">
      <c r="A559">
        <v>6</v>
      </c>
      <c r="B559" t="s">
        <v>7</v>
      </c>
      <c r="C559" t="s">
        <v>528</v>
      </c>
      <c r="D559" t="str">
        <f>LEFT(evaluation_results[[#This Row],[PDF_FILE]],LEN(evaluation_results[[#This Row],[PDF_FILE]])-5)</f>
        <v>Raiffeisen Bank International_Bank_EN</v>
      </c>
      <c r="E559">
        <v>2017</v>
      </c>
      <c r="F559" t="s">
        <v>530</v>
      </c>
      <c r="G559" t="s">
        <v>530</v>
      </c>
      <c r="H559" t="s">
        <v>10</v>
      </c>
    </row>
    <row r="560" spans="1:10" x14ac:dyDescent="0.25">
      <c r="A560">
        <v>7</v>
      </c>
      <c r="B560" t="s">
        <v>13</v>
      </c>
      <c r="C560" t="s">
        <v>528</v>
      </c>
      <c r="D560" t="str">
        <f>LEFT(evaluation_results[[#This Row],[PDF_FILE]],LEN(evaluation_results[[#This Row],[PDF_FILE]])-5)</f>
        <v>Raiffeisen Bank International_Bank_EN</v>
      </c>
      <c r="E560">
        <v>2018</v>
      </c>
      <c r="F560" t="s">
        <v>531</v>
      </c>
      <c r="G560" t="s">
        <v>532</v>
      </c>
      <c r="H560" t="s">
        <v>16</v>
      </c>
      <c r="I560" t="s">
        <v>720</v>
      </c>
      <c r="J560" t="s">
        <v>762</v>
      </c>
    </row>
    <row r="561" spans="1:11" x14ac:dyDescent="0.25">
      <c r="A561">
        <v>7</v>
      </c>
      <c r="B561" t="s">
        <v>13</v>
      </c>
      <c r="C561" t="s">
        <v>528</v>
      </c>
      <c r="D561" t="str">
        <f>LEFT(evaluation_results[[#This Row],[PDF_FILE]],LEN(evaluation_results[[#This Row],[PDF_FILE]])-5)</f>
        <v>Raiffeisen Bank International_Bank_EN</v>
      </c>
      <c r="E561">
        <v>2017</v>
      </c>
      <c r="F561" t="s">
        <v>533</v>
      </c>
      <c r="G561" t="s">
        <v>534</v>
      </c>
      <c r="H561" t="s">
        <v>16</v>
      </c>
      <c r="I561" t="s">
        <v>720</v>
      </c>
      <c r="J561" t="s">
        <v>762</v>
      </c>
    </row>
    <row r="562" spans="1:11" hidden="1" x14ac:dyDescent="0.25">
      <c r="A562">
        <v>8</v>
      </c>
      <c r="B562" t="s">
        <v>21</v>
      </c>
      <c r="C562" t="s">
        <v>528</v>
      </c>
      <c r="D562" t="str">
        <f>LEFT(evaluation_results[[#This Row],[PDF_FILE]],LEN(evaluation_results[[#This Row],[PDF_FILE]])-5)</f>
        <v>Raiffeisen Bank International_Bank_EN</v>
      </c>
      <c r="E562">
        <v>2018</v>
      </c>
      <c r="F562" t="s">
        <v>535</v>
      </c>
      <c r="G562" t="s">
        <v>535</v>
      </c>
      <c r="H562" t="s">
        <v>10</v>
      </c>
    </row>
    <row r="563" spans="1:11" hidden="1" x14ac:dyDescent="0.25">
      <c r="A563">
        <v>8</v>
      </c>
      <c r="B563" t="s">
        <v>21</v>
      </c>
      <c r="C563" t="s">
        <v>528</v>
      </c>
      <c r="D563" t="str">
        <f>LEFT(evaluation_results[[#This Row],[PDF_FILE]],LEN(evaluation_results[[#This Row],[PDF_FILE]])-5)</f>
        <v>Raiffeisen Bank International_Bank_EN</v>
      </c>
      <c r="E563">
        <v>2017</v>
      </c>
      <c r="F563" t="s">
        <v>536</v>
      </c>
      <c r="G563" t="s">
        <v>536</v>
      </c>
      <c r="H563" t="s">
        <v>10</v>
      </c>
    </row>
    <row r="564" spans="1:11" x14ac:dyDescent="0.25">
      <c r="A564">
        <v>6</v>
      </c>
      <c r="B564" t="s">
        <v>7</v>
      </c>
      <c r="C564" t="s">
        <v>528</v>
      </c>
      <c r="D564" t="str">
        <f>LEFT(evaluation_results[[#This Row],[PDF_FILE]],LEN(evaluation_results[[#This Row],[PDF_FILE]])-5)</f>
        <v>Raiffeisen Bank International_Bank_EN</v>
      </c>
      <c r="E564">
        <v>2016</v>
      </c>
      <c r="F564" t="s">
        <v>32</v>
      </c>
      <c r="G564" t="s">
        <v>698</v>
      </c>
      <c r="H564" t="s">
        <v>622</v>
      </c>
      <c r="I564" t="s">
        <v>722</v>
      </c>
      <c r="J564" t="s">
        <v>817</v>
      </c>
    </row>
    <row r="565" spans="1:11" x14ac:dyDescent="0.25">
      <c r="A565">
        <v>7</v>
      </c>
      <c r="B565" t="s">
        <v>13</v>
      </c>
      <c r="C565" t="s">
        <v>528</v>
      </c>
      <c r="D565" t="str">
        <f>LEFT(evaluation_results[[#This Row],[PDF_FILE]],LEN(evaluation_results[[#This Row],[PDF_FILE]])-5)</f>
        <v>Raiffeisen Bank International_Bank_EN</v>
      </c>
      <c r="E565">
        <v>2016</v>
      </c>
      <c r="F565" t="s">
        <v>32</v>
      </c>
      <c r="G565" t="s">
        <v>699</v>
      </c>
      <c r="H565" t="s">
        <v>622</v>
      </c>
      <c r="I565" t="s">
        <v>722</v>
      </c>
      <c r="J565" t="s">
        <v>817</v>
      </c>
    </row>
    <row r="566" spans="1:11" x14ac:dyDescent="0.25">
      <c r="A566">
        <v>8</v>
      </c>
      <c r="B566" t="s">
        <v>21</v>
      </c>
      <c r="C566" t="s">
        <v>528</v>
      </c>
      <c r="D566" t="str">
        <f>LEFT(evaluation_results[[#This Row],[PDF_FILE]],LEN(evaluation_results[[#This Row],[PDF_FILE]])-5)</f>
        <v>Raiffeisen Bank International_Bank_EN</v>
      </c>
      <c r="E566">
        <v>2016</v>
      </c>
      <c r="F566" t="s">
        <v>32</v>
      </c>
      <c r="G566" t="s">
        <v>700</v>
      </c>
      <c r="H566" t="s">
        <v>622</v>
      </c>
      <c r="I566" t="s">
        <v>722</v>
      </c>
      <c r="J566" t="s">
        <v>817</v>
      </c>
    </row>
    <row r="567" spans="1:11" x14ac:dyDescent="0.25">
      <c r="A567">
        <v>6</v>
      </c>
      <c r="B567" t="s">
        <v>7</v>
      </c>
      <c r="C567" t="s">
        <v>537</v>
      </c>
      <c r="D567" t="str">
        <f>LEFT(evaluation_results[[#This Row],[PDF_FILE]],LEN(evaluation_results[[#This Row],[PDF_FILE]])-5)</f>
        <v>Raiffeisen Bank International_Bank_EN</v>
      </c>
      <c r="E567">
        <v>2016</v>
      </c>
      <c r="F567" t="s">
        <v>538</v>
      </c>
      <c r="G567" t="s">
        <v>32</v>
      </c>
      <c r="H567" t="s">
        <v>16</v>
      </c>
      <c r="I567" t="s">
        <v>721</v>
      </c>
      <c r="J567" t="s">
        <v>786</v>
      </c>
      <c r="K567" t="s">
        <v>818</v>
      </c>
    </row>
    <row r="568" spans="1:11" x14ac:dyDescent="0.25">
      <c r="A568">
        <v>7</v>
      </c>
      <c r="B568" t="s">
        <v>13</v>
      </c>
      <c r="C568" t="s">
        <v>537</v>
      </c>
      <c r="D568" t="str">
        <f>LEFT(evaluation_results[[#This Row],[PDF_FILE]],LEN(evaluation_results[[#This Row],[PDF_FILE]])-5)</f>
        <v>Raiffeisen Bank International_Bank_EN</v>
      </c>
      <c r="E568">
        <v>2019</v>
      </c>
      <c r="F568" t="s">
        <v>539</v>
      </c>
      <c r="G568" t="s">
        <v>540</v>
      </c>
      <c r="H568" t="s">
        <v>16</v>
      </c>
      <c r="I568" t="s">
        <v>720</v>
      </c>
      <c r="J568" t="s">
        <v>786</v>
      </c>
      <c r="K568" t="s">
        <v>818</v>
      </c>
    </row>
    <row r="569" spans="1:11" x14ac:dyDescent="0.25">
      <c r="A569">
        <v>6</v>
      </c>
      <c r="B569" t="s">
        <v>7</v>
      </c>
      <c r="C569" t="s">
        <v>537</v>
      </c>
      <c r="D569" t="str">
        <f>LEFT(evaluation_results[[#This Row],[PDF_FILE]],LEN(evaluation_results[[#This Row],[PDF_FILE]])-5)</f>
        <v>Raiffeisen Bank International_Bank_EN</v>
      </c>
      <c r="E569">
        <v>2019</v>
      </c>
      <c r="F569" t="s">
        <v>32</v>
      </c>
      <c r="G569" t="s">
        <v>701</v>
      </c>
      <c r="H569" t="s">
        <v>622</v>
      </c>
      <c r="I569" t="s">
        <v>722</v>
      </c>
      <c r="J569" t="s">
        <v>786</v>
      </c>
      <c r="K569" t="s">
        <v>818</v>
      </c>
    </row>
    <row r="570" spans="1:11" x14ac:dyDescent="0.25">
      <c r="A570">
        <v>6</v>
      </c>
      <c r="B570" t="s">
        <v>7</v>
      </c>
      <c r="C570" t="s">
        <v>537</v>
      </c>
      <c r="D570" t="str">
        <f>LEFT(evaluation_results[[#This Row],[PDF_FILE]],LEN(evaluation_results[[#This Row],[PDF_FILE]])-5)</f>
        <v>Raiffeisen Bank International_Bank_EN</v>
      </c>
      <c r="E570">
        <v>2018</v>
      </c>
      <c r="F570" t="s">
        <v>32</v>
      </c>
      <c r="G570" t="s">
        <v>702</v>
      </c>
      <c r="H570" t="s">
        <v>622</v>
      </c>
      <c r="I570" t="s">
        <v>722</v>
      </c>
      <c r="J570" t="s">
        <v>786</v>
      </c>
      <c r="K570" t="s">
        <v>818</v>
      </c>
    </row>
    <row r="571" spans="1:11" x14ac:dyDescent="0.25">
      <c r="A571">
        <v>7</v>
      </c>
      <c r="B571" t="s">
        <v>13</v>
      </c>
      <c r="C571" t="s">
        <v>537</v>
      </c>
      <c r="D571" t="str">
        <f>LEFT(evaluation_results[[#This Row],[PDF_FILE]],LEN(evaluation_results[[#This Row],[PDF_FILE]])-5)</f>
        <v>Raiffeisen Bank International_Bank_EN</v>
      </c>
      <c r="E571">
        <v>2018</v>
      </c>
      <c r="F571" t="s">
        <v>32</v>
      </c>
      <c r="G571" t="s">
        <v>703</v>
      </c>
      <c r="H571" t="s">
        <v>622</v>
      </c>
      <c r="I571" t="s">
        <v>722</v>
      </c>
      <c r="J571" t="s">
        <v>786</v>
      </c>
      <c r="K571" t="s">
        <v>818</v>
      </c>
    </row>
    <row r="572" spans="1:11" x14ac:dyDescent="0.25">
      <c r="A572">
        <v>8</v>
      </c>
      <c r="B572" t="s">
        <v>21</v>
      </c>
      <c r="C572" t="s">
        <v>537</v>
      </c>
      <c r="D572" t="str">
        <f>LEFT(evaluation_results[[#This Row],[PDF_FILE]],LEN(evaluation_results[[#This Row],[PDF_FILE]])-5)</f>
        <v>Raiffeisen Bank International_Bank_EN</v>
      </c>
      <c r="E572">
        <v>2019</v>
      </c>
      <c r="F572" t="s">
        <v>32</v>
      </c>
      <c r="G572" t="s">
        <v>704</v>
      </c>
      <c r="H572" t="s">
        <v>622</v>
      </c>
      <c r="I572" t="s">
        <v>722</v>
      </c>
      <c r="J572" t="s">
        <v>786</v>
      </c>
      <c r="K572" t="s">
        <v>818</v>
      </c>
    </row>
    <row r="573" spans="1:11" x14ac:dyDescent="0.25">
      <c r="A573">
        <v>8</v>
      </c>
      <c r="B573" t="s">
        <v>21</v>
      </c>
      <c r="C573" t="s">
        <v>537</v>
      </c>
      <c r="D573" t="str">
        <f>LEFT(evaluation_results[[#This Row],[PDF_FILE]],LEN(evaluation_results[[#This Row],[PDF_FILE]])-5)</f>
        <v>Raiffeisen Bank International_Bank_EN</v>
      </c>
      <c r="E573">
        <v>2018</v>
      </c>
      <c r="F573" t="s">
        <v>32</v>
      </c>
      <c r="G573" t="s">
        <v>705</v>
      </c>
      <c r="H573" t="s">
        <v>622</v>
      </c>
      <c r="I573" t="s">
        <v>722</v>
      </c>
      <c r="J573" t="s">
        <v>786</v>
      </c>
      <c r="K573" t="s">
        <v>818</v>
      </c>
    </row>
    <row r="574" spans="1:11" x14ac:dyDescent="0.25">
      <c r="A574">
        <v>6</v>
      </c>
      <c r="B574" t="s">
        <v>7</v>
      </c>
      <c r="C574" t="s">
        <v>541</v>
      </c>
      <c r="D574" t="str">
        <f>LEFT(evaluation_results[[#This Row],[PDF_FILE]],LEN(evaluation_results[[#This Row],[PDF_FILE]])-5)</f>
        <v>Raiffeisen Bank International_Bank_EN</v>
      </c>
      <c r="E574">
        <v>2020</v>
      </c>
      <c r="F574" t="s">
        <v>542</v>
      </c>
      <c r="G574" t="s">
        <v>543</v>
      </c>
      <c r="H574" t="s">
        <v>16</v>
      </c>
      <c r="I574" t="s">
        <v>720</v>
      </c>
      <c r="J574" t="s">
        <v>786</v>
      </c>
      <c r="K574" t="s">
        <v>819</v>
      </c>
    </row>
    <row r="575" spans="1:11" x14ac:dyDescent="0.25">
      <c r="A575">
        <v>7</v>
      </c>
      <c r="B575" t="s">
        <v>13</v>
      </c>
      <c r="C575" t="s">
        <v>541</v>
      </c>
      <c r="D575" t="str">
        <f>LEFT(evaluation_results[[#This Row],[PDF_FILE]],LEN(evaluation_results[[#This Row],[PDF_FILE]])-5)</f>
        <v>Raiffeisen Bank International_Bank_EN</v>
      </c>
      <c r="E575">
        <v>2020</v>
      </c>
      <c r="F575" t="s">
        <v>544</v>
      </c>
      <c r="G575" t="s">
        <v>545</v>
      </c>
      <c r="H575" t="s">
        <v>16</v>
      </c>
      <c r="I575" t="s">
        <v>720</v>
      </c>
      <c r="J575" t="s">
        <v>786</v>
      </c>
      <c r="K575" t="s">
        <v>819</v>
      </c>
    </row>
    <row r="576" spans="1:11" x14ac:dyDescent="0.25">
      <c r="A576">
        <v>6</v>
      </c>
      <c r="B576" t="s">
        <v>7</v>
      </c>
      <c r="C576" t="s">
        <v>541</v>
      </c>
      <c r="D576" t="str">
        <f>LEFT(evaluation_results[[#This Row],[PDF_FILE]],LEN(evaluation_results[[#This Row],[PDF_FILE]])-5)</f>
        <v>Raiffeisen Bank International_Bank_EN</v>
      </c>
      <c r="E576">
        <v>2019</v>
      </c>
      <c r="F576" t="s">
        <v>32</v>
      </c>
      <c r="G576" t="s">
        <v>706</v>
      </c>
      <c r="H576" t="s">
        <v>622</v>
      </c>
      <c r="I576" t="s">
        <v>722</v>
      </c>
      <c r="J576" t="s">
        <v>786</v>
      </c>
      <c r="K576" t="s">
        <v>819</v>
      </c>
    </row>
    <row r="577" spans="1:11" x14ac:dyDescent="0.25">
      <c r="A577">
        <v>7</v>
      </c>
      <c r="B577" t="s">
        <v>13</v>
      </c>
      <c r="C577" t="s">
        <v>541</v>
      </c>
      <c r="D577" t="str">
        <f>LEFT(evaluation_results[[#This Row],[PDF_FILE]],LEN(evaluation_results[[#This Row],[PDF_FILE]])-5)</f>
        <v>Raiffeisen Bank International_Bank_EN</v>
      </c>
      <c r="E577">
        <v>2019</v>
      </c>
      <c r="F577" t="s">
        <v>32</v>
      </c>
      <c r="G577" t="s">
        <v>540</v>
      </c>
      <c r="H577" t="s">
        <v>622</v>
      </c>
      <c r="I577" t="s">
        <v>722</v>
      </c>
      <c r="J577" t="s">
        <v>786</v>
      </c>
      <c r="K577" t="s">
        <v>819</v>
      </c>
    </row>
    <row r="578" spans="1:11" x14ac:dyDescent="0.25">
      <c r="A578">
        <v>8</v>
      </c>
      <c r="B578" t="s">
        <v>21</v>
      </c>
      <c r="C578" t="s">
        <v>541</v>
      </c>
      <c r="D578" t="str">
        <f>LEFT(evaluation_results[[#This Row],[PDF_FILE]],LEN(evaluation_results[[#This Row],[PDF_FILE]])-5)</f>
        <v>Raiffeisen Bank International_Bank_EN</v>
      </c>
      <c r="E578">
        <v>2020</v>
      </c>
      <c r="F578" t="s">
        <v>32</v>
      </c>
      <c r="G578" t="s">
        <v>707</v>
      </c>
      <c r="H578" t="s">
        <v>622</v>
      </c>
      <c r="I578" t="s">
        <v>722</v>
      </c>
      <c r="J578" t="s">
        <v>786</v>
      </c>
      <c r="K578" t="s">
        <v>819</v>
      </c>
    </row>
    <row r="579" spans="1:11" x14ac:dyDescent="0.25">
      <c r="A579">
        <v>8</v>
      </c>
      <c r="B579" t="s">
        <v>21</v>
      </c>
      <c r="C579" t="s">
        <v>541</v>
      </c>
      <c r="D579" t="str">
        <f>LEFT(evaluation_results[[#This Row],[PDF_FILE]],LEN(evaluation_results[[#This Row],[PDF_FILE]])-5)</f>
        <v>Raiffeisen Bank International_Bank_EN</v>
      </c>
      <c r="E579">
        <v>2019</v>
      </c>
      <c r="F579" t="s">
        <v>32</v>
      </c>
      <c r="G579" t="s">
        <v>708</v>
      </c>
      <c r="H579" t="s">
        <v>622</v>
      </c>
      <c r="I579" t="s">
        <v>722</v>
      </c>
      <c r="J579" t="s">
        <v>786</v>
      </c>
      <c r="K579" t="s">
        <v>819</v>
      </c>
    </row>
    <row r="580" spans="1:11" hidden="1" x14ac:dyDescent="0.25">
      <c r="A580">
        <v>6</v>
      </c>
      <c r="B580" t="s">
        <v>7</v>
      </c>
      <c r="C580" t="s">
        <v>546</v>
      </c>
      <c r="D580" t="str">
        <f>LEFT(evaluation_results[[#This Row],[PDF_FILE]],LEN(evaluation_results[[#This Row],[PDF_FILE]])-5)</f>
        <v>Raiffeisen Bank International_Bank_EN</v>
      </c>
      <c r="E580">
        <v>2021</v>
      </c>
      <c r="F580" t="s">
        <v>547</v>
      </c>
      <c r="G580" t="s">
        <v>547</v>
      </c>
      <c r="H580" t="s">
        <v>10</v>
      </c>
    </row>
    <row r="581" spans="1:11" hidden="1" x14ac:dyDescent="0.25">
      <c r="A581">
        <v>6</v>
      </c>
      <c r="B581" t="s">
        <v>7</v>
      </c>
      <c r="C581" t="s">
        <v>546</v>
      </c>
      <c r="D581" t="str">
        <f>LEFT(evaluation_results[[#This Row],[PDF_FILE]],LEN(evaluation_results[[#This Row],[PDF_FILE]])-5)</f>
        <v>Raiffeisen Bank International_Bank_EN</v>
      </c>
      <c r="E581">
        <v>2020</v>
      </c>
      <c r="F581" t="s">
        <v>548</v>
      </c>
      <c r="G581" t="s">
        <v>548</v>
      </c>
      <c r="H581" t="s">
        <v>10</v>
      </c>
    </row>
    <row r="582" spans="1:11" x14ac:dyDescent="0.25">
      <c r="A582">
        <v>7</v>
      </c>
      <c r="B582" t="s">
        <v>13</v>
      </c>
      <c r="C582" t="s">
        <v>546</v>
      </c>
      <c r="D582" t="str">
        <f>LEFT(evaluation_results[[#This Row],[PDF_FILE]],LEN(evaluation_results[[#This Row],[PDF_FILE]])-5)</f>
        <v>Raiffeisen Bank International_Bank_EN</v>
      </c>
      <c r="E582">
        <v>2021</v>
      </c>
      <c r="F582" t="s">
        <v>549</v>
      </c>
      <c r="G582" t="s">
        <v>550</v>
      </c>
      <c r="H582" t="s">
        <v>16</v>
      </c>
      <c r="I582" t="s">
        <v>720</v>
      </c>
      <c r="J582" t="s">
        <v>762</v>
      </c>
      <c r="K582" t="s">
        <v>820</v>
      </c>
    </row>
    <row r="583" spans="1:11" x14ac:dyDescent="0.25">
      <c r="A583">
        <v>7</v>
      </c>
      <c r="B583" t="s">
        <v>13</v>
      </c>
      <c r="C583" t="s">
        <v>546</v>
      </c>
      <c r="D583" t="str">
        <f>LEFT(evaluation_results[[#This Row],[PDF_FILE]],LEN(evaluation_results[[#This Row],[PDF_FILE]])-5)</f>
        <v>Raiffeisen Bank International_Bank_EN</v>
      </c>
      <c r="E583">
        <v>2020</v>
      </c>
      <c r="F583" t="s">
        <v>551</v>
      </c>
      <c r="G583" t="s">
        <v>552</v>
      </c>
      <c r="H583" t="s">
        <v>16</v>
      </c>
      <c r="I583" t="s">
        <v>720</v>
      </c>
      <c r="J583" t="s">
        <v>762</v>
      </c>
      <c r="K583" t="s">
        <v>820</v>
      </c>
    </row>
    <row r="584" spans="1:11" hidden="1" x14ac:dyDescent="0.25">
      <c r="A584">
        <v>8</v>
      </c>
      <c r="B584" t="s">
        <v>21</v>
      </c>
      <c r="C584" t="s">
        <v>546</v>
      </c>
      <c r="D584" t="str">
        <f>LEFT(evaluation_results[[#This Row],[PDF_FILE]],LEN(evaluation_results[[#This Row],[PDF_FILE]])-5)</f>
        <v>Raiffeisen Bank International_Bank_EN</v>
      </c>
      <c r="E584">
        <v>2021</v>
      </c>
      <c r="F584" t="s">
        <v>553</v>
      </c>
      <c r="G584" t="s">
        <v>553</v>
      </c>
      <c r="H584" t="s">
        <v>10</v>
      </c>
    </row>
    <row r="585" spans="1:11" hidden="1" x14ac:dyDescent="0.25">
      <c r="A585">
        <v>8</v>
      </c>
      <c r="B585" t="s">
        <v>21</v>
      </c>
      <c r="C585" t="s">
        <v>546</v>
      </c>
      <c r="D585" t="str">
        <f>LEFT(evaluation_results[[#This Row],[PDF_FILE]],LEN(evaluation_results[[#This Row],[PDF_FILE]])-5)</f>
        <v>Raiffeisen Bank International_Bank_EN</v>
      </c>
      <c r="E585">
        <v>2020</v>
      </c>
      <c r="F585" t="s">
        <v>554</v>
      </c>
      <c r="G585" t="s">
        <v>554</v>
      </c>
      <c r="H585" t="s">
        <v>10</v>
      </c>
    </row>
    <row r="586" spans="1:11" hidden="1" x14ac:dyDescent="0.25">
      <c r="A586">
        <v>6</v>
      </c>
      <c r="B586" t="s">
        <v>7</v>
      </c>
      <c r="C586" t="s">
        <v>555</v>
      </c>
      <c r="D586" t="str">
        <f>LEFT(evaluation_results[[#This Row],[PDF_FILE]],LEN(evaluation_results[[#This Row],[PDF_FILE]])-5)</f>
        <v>Raiffeisen Bank International_Bank_EN</v>
      </c>
      <c r="E586">
        <v>2022</v>
      </c>
      <c r="F586" t="s">
        <v>556</v>
      </c>
      <c r="G586" t="s">
        <v>556</v>
      </c>
      <c r="H586" t="s">
        <v>10</v>
      </c>
    </row>
    <row r="587" spans="1:11" hidden="1" x14ac:dyDescent="0.25">
      <c r="A587">
        <v>6</v>
      </c>
      <c r="B587" t="s">
        <v>7</v>
      </c>
      <c r="C587" t="s">
        <v>555</v>
      </c>
      <c r="D587" t="str">
        <f>LEFT(evaluation_results[[#This Row],[PDF_FILE]],LEN(evaluation_results[[#This Row],[PDF_FILE]])-5)</f>
        <v>Raiffeisen Bank International_Bank_EN</v>
      </c>
      <c r="E587">
        <v>2021</v>
      </c>
      <c r="F587" t="s">
        <v>547</v>
      </c>
      <c r="G587" t="s">
        <v>547</v>
      </c>
      <c r="H587" t="s">
        <v>10</v>
      </c>
    </row>
    <row r="588" spans="1:11" x14ac:dyDescent="0.25">
      <c r="A588">
        <v>7</v>
      </c>
      <c r="B588" t="s">
        <v>13</v>
      </c>
      <c r="C588" t="s">
        <v>555</v>
      </c>
      <c r="D588" t="str">
        <f>LEFT(evaluation_results[[#This Row],[PDF_FILE]],LEN(evaluation_results[[#This Row],[PDF_FILE]])-5)</f>
        <v>Raiffeisen Bank International_Bank_EN</v>
      </c>
      <c r="E588">
        <v>2022</v>
      </c>
      <c r="F588" t="s">
        <v>557</v>
      </c>
      <c r="G588" t="s">
        <v>558</v>
      </c>
      <c r="H588" t="s">
        <v>16</v>
      </c>
      <c r="I588" t="s">
        <v>720</v>
      </c>
      <c r="J588" t="s">
        <v>762</v>
      </c>
    </row>
    <row r="589" spans="1:11" x14ac:dyDescent="0.25">
      <c r="A589">
        <v>7</v>
      </c>
      <c r="B589" t="s">
        <v>13</v>
      </c>
      <c r="C589" t="s">
        <v>555</v>
      </c>
      <c r="D589" t="str">
        <f>LEFT(evaluation_results[[#This Row],[PDF_FILE]],LEN(evaluation_results[[#This Row],[PDF_FILE]])-5)</f>
        <v>Raiffeisen Bank International_Bank_EN</v>
      </c>
      <c r="E589">
        <v>2021</v>
      </c>
      <c r="F589" t="s">
        <v>559</v>
      </c>
      <c r="G589" t="s">
        <v>550</v>
      </c>
      <c r="H589" t="s">
        <v>16</v>
      </c>
      <c r="I589" t="s">
        <v>720</v>
      </c>
      <c r="J589" t="s">
        <v>762</v>
      </c>
    </row>
    <row r="590" spans="1:11" hidden="1" x14ac:dyDescent="0.25">
      <c r="A590">
        <v>8</v>
      </c>
      <c r="B590" t="s">
        <v>21</v>
      </c>
      <c r="C590" t="s">
        <v>555</v>
      </c>
      <c r="D590" t="str">
        <f>LEFT(evaluation_results[[#This Row],[PDF_FILE]],LEN(evaluation_results[[#This Row],[PDF_FILE]])-5)</f>
        <v>Raiffeisen Bank International_Bank_EN</v>
      </c>
      <c r="E590">
        <v>2022</v>
      </c>
      <c r="F590" t="s">
        <v>560</v>
      </c>
      <c r="G590" t="s">
        <v>560</v>
      </c>
      <c r="H590" t="s">
        <v>10</v>
      </c>
    </row>
    <row r="591" spans="1:11" hidden="1" x14ac:dyDescent="0.25">
      <c r="A591">
        <v>8</v>
      </c>
      <c r="B591" t="s">
        <v>21</v>
      </c>
      <c r="C591" t="s">
        <v>555</v>
      </c>
      <c r="D591" t="str">
        <f>LEFT(evaluation_results[[#This Row],[PDF_FILE]],LEN(evaluation_results[[#This Row],[PDF_FILE]])-5)</f>
        <v>Raiffeisen Bank International_Bank_EN</v>
      </c>
      <c r="E591">
        <v>2021</v>
      </c>
      <c r="F591" t="s">
        <v>553</v>
      </c>
      <c r="G591" t="s">
        <v>553</v>
      </c>
      <c r="H591" t="s">
        <v>10</v>
      </c>
    </row>
    <row r="592" spans="1:11" x14ac:dyDescent="0.25">
      <c r="A592">
        <v>6</v>
      </c>
      <c r="B592" t="s">
        <v>7</v>
      </c>
      <c r="C592" t="s">
        <v>561</v>
      </c>
      <c r="D592" t="str">
        <f>LEFT(evaluation_results[[#This Row],[PDF_FILE]],LEN(evaluation_results[[#This Row],[PDF_FILE]])-5)</f>
        <v>Robeco_AM_EN</v>
      </c>
      <c r="E592">
        <v>2021</v>
      </c>
      <c r="F592" t="s">
        <v>562</v>
      </c>
      <c r="G592" t="s">
        <v>32</v>
      </c>
      <c r="H592" t="s">
        <v>16</v>
      </c>
      <c r="I592" t="s">
        <v>721</v>
      </c>
      <c r="J592" t="s">
        <v>769</v>
      </c>
    </row>
    <row r="593" spans="1:10" x14ac:dyDescent="0.25">
      <c r="A593">
        <v>6</v>
      </c>
      <c r="B593" t="s">
        <v>7</v>
      </c>
      <c r="C593" t="s">
        <v>561</v>
      </c>
      <c r="D593" t="str">
        <f>LEFT(evaluation_results[[#This Row],[PDF_FILE]],LEN(evaluation_results[[#This Row],[PDF_FILE]])-5)</f>
        <v>Robeco_AM_EN</v>
      </c>
      <c r="E593">
        <v>2022</v>
      </c>
      <c r="F593" t="s">
        <v>563</v>
      </c>
      <c r="G593" t="s">
        <v>32</v>
      </c>
      <c r="H593" t="s">
        <v>16</v>
      </c>
      <c r="I593" t="s">
        <v>721</v>
      </c>
      <c r="J593" t="s">
        <v>769</v>
      </c>
    </row>
    <row r="594" spans="1:10" x14ac:dyDescent="0.25">
      <c r="A594">
        <v>7</v>
      </c>
      <c r="B594" t="s">
        <v>13</v>
      </c>
      <c r="C594" t="s">
        <v>561</v>
      </c>
      <c r="D594" t="str">
        <f>LEFT(evaluation_results[[#This Row],[PDF_FILE]],LEN(evaluation_results[[#This Row],[PDF_FILE]])-5)</f>
        <v>Robeco_AM_EN</v>
      </c>
      <c r="E594">
        <v>2022</v>
      </c>
      <c r="F594" t="s">
        <v>461</v>
      </c>
      <c r="G594" t="s">
        <v>32</v>
      </c>
      <c r="H594" t="s">
        <v>16</v>
      </c>
      <c r="I594" t="s">
        <v>721</v>
      </c>
      <c r="J594" t="s">
        <v>769</v>
      </c>
    </row>
    <row r="595" spans="1:10" x14ac:dyDescent="0.25">
      <c r="A595">
        <v>7</v>
      </c>
      <c r="B595" t="s">
        <v>13</v>
      </c>
      <c r="C595" t="s">
        <v>561</v>
      </c>
      <c r="D595" t="str">
        <f>LEFT(evaluation_results[[#This Row],[PDF_FILE]],LEN(evaluation_results[[#This Row],[PDF_FILE]])-5)</f>
        <v>Robeco_AM_EN</v>
      </c>
      <c r="E595">
        <v>2021</v>
      </c>
      <c r="F595" t="s">
        <v>461</v>
      </c>
      <c r="G595" t="s">
        <v>32</v>
      </c>
      <c r="H595" t="s">
        <v>16</v>
      </c>
      <c r="I595" t="s">
        <v>721</v>
      </c>
      <c r="J595" t="s">
        <v>769</v>
      </c>
    </row>
    <row r="596" spans="1:10" x14ac:dyDescent="0.25">
      <c r="A596">
        <v>7</v>
      </c>
      <c r="B596" t="s">
        <v>13</v>
      </c>
      <c r="C596" t="s">
        <v>561</v>
      </c>
      <c r="D596" t="str">
        <f>LEFT(evaluation_results[[#This Row],[PDF_FILE]],LEN(evaluation_results[[#This Row],[PDF_FILE]])-5)</f>
        <v>Robeco_AM_EN</v>
      </c>
      <c r="E596">
        <v>2020</v>
      </c>
      <c r="F596" t="s">
        <v>461</v>
      </c>
      <c r="G596" t="s">
        <v>32</v>
      </c>
      <c r="H596" t="s">
        <v>16</v>
      </c>
      <c r="I596" t="s">
        <v>721</v>
      </c>
      <c r="J596" t="s">
        <v>769</v>
      </c>
    </row>
    <row r="597" spans="1:10" x14ac:dyDescent="0.25">
      <c r="A597">
        <v>8</v>
      </c>
      <c r="B597" t="s">
        <v>21</v>
      </c>
      <c r="C597" t="s">
        <v>561</v>
      </c>
      <c r="D597" t="str">
        <f>LEFT(evaluation_results[[#This Row],[PDF_FILE]],LEN(evaluation_results[[#This Row],[PDF_FILE]])-5)</f>
        <v>Robeco_AM_EN</v>
      </c>
      <c r="E597">
        <v>2022</v>
      </c>
      <c r="F597" t="s">
        <v>489</v>
      </c>
      <c r="G597" t="s">
        <v>32</v>
      </c>
      <c r="H597" t="s">
        <v>16</v>
      </c>
      <c r="I597" t="s">
        <v>721</v>
      </c>
      <c r="J597" t="s">
        <v>769</v>
      </c>
    </row>
    <row r="598" spans="1:10" x14ac:dyDescent="0.25">
      <c r="A598">
        <v>8</v>
      </c>
      <c r="B598" t="s">
        <v>21</v>
      </c>
      <c r="C598" t="s">
        <v>561</v>
      </c>
      <c r="D598" t="str">
        <f>LEFT(evaluation_results[[#This Row],[PDF_FILE]],LEN(evaluation_results[[#This Row],[PDF_FILE]])-5)</f>
        <v>Robeco_AM_EN</v>
      </c>
      <c r="E598">
        <v>2021</v>
      </c>
      <c r="F598" t="s">
        <v>564</v>
      </c>
      <c r="G598" t="s">
        <v>32</v>
      </c>
      <c r="H598" t="s">
        <v>16</v>
      </c>
      <c r="I598" t="s">
        <v>721</v>
      </c>
      <c r="J598" t="s">
        <v>769</v>
      </c>
    </row>
    <row r="599" spans="1:10" x14ac:dyDescent="0.25">
      <c r="A599">
        <v>8</v>
      </c>
      <c r="B599" t="s">
        <v>21</v>
      </c>
      <c r="C599" t="s">
        <v>561</v>
      </c>
      <c r="D599" t="str">
        <f>LEFT(evaluation_results[[#This Row],[PDF_FILE]],LEN(evaluation_results[[#This Row],[PDF_FILE]])-5)</f>
        <v>Robeco_AM_EN</v>
      </c>
      <c r="E599">
        <v>2020</v>
      </c>
      <c r="F599" t="s">
        <v>565</v>
      </c>
      <c r="G599" t="s">
        <v>32</v>
      </c>
      <c r="H599" t="s">
        <v>16</v>
      </c>
      <c r="I599" t="s">
        <v>721</v>
      </c>
      <c r="J599" t="s">
        <v>769</v>
      </c>
    </row>
    <row r="600" spans="1:10" x14ac:dyDescent="0.25">
      <c r="A600">
        <v>6</v>
      </c>
      <c r="B600" t="s">
        <v>7</v>
      </c>
      <c r="C600" t="s">
        <v>566</v>
      </c>
      <c r="D600" t="str">
        <f>LEFT(evaluation_results[[#This Row],[PDF_FILE]],LEN(evaluation_results[[#This Row],[PDF_FILE]])-5)</f>
        <v>Swedbank_Bank_EN</v>
      </c>
      <c r="E600">
        <v>2018</v>
      </c>
      <c r="F600" t="s">
        <v>567</v>
      </c>
      <c r="G600" t="s">
        <v>568</v>
      </c>
      <c r="H600" t="s">
        <v>16</v>
      </c>
      <c r="I600" t="s">
        <v>720</v>
      </c>
      <c r="J600" t="s">
        <v>770</v>
      </c>
    </row>
    <row r="601" spans="1:10" hidden="1" x14ac:dyDescent="0.25">
      <c r="A601">
        <v>7</v>
      </c>
      <c r="B601" t="s">
        <v>13</v>
      </c>
      <c r="C601" t="s">
        <v>566</v>
      </c>
      <c r="D601" t="str">
        <f>LEFT(evaluation_results[[#This Row],[PDF_FILE]],LEN(evaluation_results[[#This Row],[PDF_FILE]])-5)</f>
        <v>Swedbank_Bank_EN</v>
      </c>
      <c r="E601">
        <v>2018</v>
      </c>
      <c r="F601" t="s">
        <v>569</v>
      </c>
      <c r="G601" t="s">
        <v>569</v>
      </c>
      <c r="H601" t="s">
        <v>10</v>
      </c>
    </row>
    <row r="602" spans="1:10" hidden="1" x14ac:dyDescent="0.25">
      <c r="A602">
        <v>7</v>
      </c>
      <c r="B602" t="s">
        <v>13</v>
      </c>
      <c r="C602" t="s">
        <v>566</v>
      </c>
      <c r="D602" t="str">
        <f>LEFT(evaluation_results[[#This Row],[PDF_FILE]],LEN(evaluation_results[[#This Row],[PDF_FILE]])-5)</f>
        <v>Swedbank_Bank_EN</v>
      </c>
      <c r="E602">
        <v>2017</v>
      </c>
      <c r="F602" t="s">
        <v>570</v>
      </c>
      <c r="G602" t="s">
        <v>570</v>
      </c>
      <c r="H602" t="s">
        <v>10</v>
      </c>
    </row>
    <row r="603" spans="1:10" hidden="1" x14ac:dyDescent="0.25">
      <c r="A603">
        <v>7</v>
      </c>
      <c r="B603" t="s">
        <v>13</v>
      </c>
      <c r="C603" t="s">
        <v>566</v>
      </c>
      <c r="D603" t="str">
        <f>LEFT(evaluation_results[[#This Row],[PDF_FILE]],LEN(evaluation_results[[#This Row],[PDF_FILE]])-5)</f>
        <v>Swedbank_Bank_EN</v>
      </c>
      <c r="E603">
        <v>2016</v>
      </c>
      <c r="F603" t="s">
        <v>571</v>
      </c>
      <c r="G603" t="s">
        <v>571</v>
      </c>
      <c r="H603" t="s">
        <v>10</v>
      </c>
    </row>
    <row r="604" spans="1:10" hidden="1" x14ac:dyDescent="0.25">
      <c r="A604">
        <v>8</v>
      </c>
      <c r="B604" t="s">
        <v>21</v>
      </c>
      <c r="C604" t="s">
        <v>566</v>
      </c>
      <c r="D604" t="str">
        <f>LEFT(evaluation_results[[#This Row],[PDF_FILE]],LEN(evaluation_results[[#This Row],[PDF_FILE]])-5)</f>
        <v>Swedbank_Bank_EN</v>
      </c>
      <c r="E604">
        <v>2018</v>
      </c>
      <c r="F604" t="s">
        <v>572</v>
      </c>
      <c r="G604" t="s">
        <v>572</v>
      </c>
      <c r="H604" t="s">
        <v>10</v>
      </c>
    </row>
    <row r="605" spans="1:10" hidden="1" x14ac:dyDescent="0.25">
      <c r="A605">
        <v>8</v>
      </c>
      <c r="B605" t="s">
        <v>21</v>
      </c>
      <c r="C605" t="s">
        <v>566</v>
      </c>
      <c r="D605" t="str">
        <f>LEFT(evaluation_results[[#This Row],[PDF_FILE]],LEN(evaluation_results[[#This Row],[PDF_FILE]])-5)</f>
        <v>Swedbank_Bank_EN</v>
      </c>
      <c r="E605">
        <v>2017</v>
      </c>
      <c r="F605" t="s">
        <v>573</v>
      </c>
      <c r="G605" t="s">
        <v>573</v>
      </c>
      <c r="H605" t="s">
        <v>10</v>
      </c>
    </row>
    <row r="606" spans="1:10" hidden="1" x14ac:dyDescent="0.25">
      <c r="A606">
        <v>8</v>
      </c>
      <c r="B606" t="s">
        <v>21</v>
      </c>
      <c r="C606" t="s">
        <v>566</v>
      </c>
      <c r="D606" t="str">
        <f>LEFT(evaluation_results[[#This Row],[PDF_FILE]],LEN(evaluation_results[[#This Row],[PDF_FILE]])-5)</f>
        <v>Swedbank_Bank_EN</v>
      </c>
      <c r="E606">
        <v>2016</v>
      </c>
      <c r="F606" t="s">
        <v>574</v>
      </c>
      <c r="G606" t="s">
        <v>574</v>
      </c>
      <c r="H606" t="s">
        <v>10</v>
      </c>
    </row>
    <row r="607" spans="1:10" x14ac:dyDescent="0.25">
      <c r="A607">
        <v>6</v>
      </c>
      <c r="B607" t="s">
        <v>7</v>
      </c>
      <c r="C607" t="s">
        <v>566</v>
      </c>
      <c r="D607" t="str">
        <f>LEFT(evaluation_results[[#This Row],[PDF_FILE]],LEN(evaluation_results[[#This Row],[PDF_FILE]])-5)</f>
        <v>Swedbank_Bank_EN</v>
      </c>
      <c r="E607">
        <v>2017</v>
      </c>
      <c r="F607" t="s">
        <v>32</v>
      </c>
      <c r="G607" t="s">
        <v>709</v>
      </c>
      <c r="H607" t="s">
        <v>622</v>
      </c>
      <c r="I607" t="s">
        <v>722</v>
      </c>
      <c r="J607" t="s">
        <v>788</v>
      </c>
    </row>
    <row r="608" spans="1:10" x14ac:dyDescent="0.25">
      <c r="A608">
        <v>6</v>
      </c>
      <c r="B608" t="s">
        <v>7</v>
      </c>
      <c r="C608" t="s">
        <v>566</v>
      </c>
      <c r="D608" t="str">
        <f>LEFT(evaluation_results[[#This Row],[PDF_FILE]],LEN(evaluation_results[[#This Row],[PDF_FILE]])-5)</f>
        <v>Swedbank_Bank_EN</v>
      </c>
      <c r="E608">
        <v>2016</v>
      </c>
      <c r="F608" t="s">
        <v>32</v>
      </c>
      <c r="G608" t="s">
        <v>710</v>
      </c>
      <c r="H608" t="s">
        <v>622</v>
      </c>
      <c r="I608" t="s">
        <v>722</v>
      </c>
      <c r="J608" t="s">
        <v>788</v>
      </c>
    </row>
    <row r="609" spans="1:10" x14ac:dyDescent="0.25">
      <c r="A609">
        <v>6</v>
      </c>
      <c r="B609" t="s">
        <v>7</v>
      </c>
      <c r="C609" t="s">
        <v>575</v>
      </c>
      <c r="D609" t="str">
        <f>LEFT(evaluation_results[[#This Row],[PDF_FILE]],LEN(evaluation_results[[#This Row],[PDF_FILE]])-5)</f>
        <v>Swedbank_Bank_EN</v>
      </c>
      <c r="E609">
        <v>2016</v>
      </c>
      <c r="F609" t="s">
        <v>576</v>
      </c>
      <c r="G609" t="s">
        <v>32</v>
      </c>
      <c r="H609" t="s">
        <v>16</v>
      </c>
      <c r="I609" t="s">
        <v>721</v>
      </c>
      <c r="J609" t="s">
        <v>769</v>
      </c>
    </row>
    <row r="610" spans="1:10" hidden="1" x14ac:dyDescent="0.25">
      <c r="A610">
        <v>7</v>
      </c>
      <c r="B610" t="s">
        <v>13</v>
      </c>
      <c r="C610" t="s">
        <v>575</v>
      </c>
      <c r="D610" t="str">
        <f>LEFT(evaluation_results[[#This Row],[PDF_FILE]],LEN(evaluation_results[[#This Row],[PDF_FILE]])-5)</f>
        <v>Swedbank_Bank_EN</v>
      </c>
      <c r="E610">
        <v>2019</v>
      </c>
      <c r="F610" t="s">
        <v>577</v>
      </c>
      <c r="G610" t="s">
        <v>577</v>
      </c>
      <c r="H610" t="s">
        <v>10</v>
      </c>
    </row>
    <row r="611" spans="1:10" hidden="1" x14ac:dyDescent="0.25">
      <c r="A611">
        <v>7</v>
      </c>
      <c r="B611" t="s">
        <v>13</v>
      </c>
      <c r="C611" t="s">
        <v>575</v>
      </c>
      <c r="D611" t="str">
        <f>LEFT(evaluation_results[[#This Row],[PDF_FILE]],LEN(evaluation_results[[#This Row],[PDF_FILE]])-5)</f>
        <v>Swedbank_Bank_EN</v>
      </c>
      <c r="E611">
        <v>2018</v>
      </c>
      <c r="F611" t="s">
        <v>569</v>
      </c>
      <c r="G611" t="s">
        <v>569</v>
      </c>
      <c r="H611" t="s">
        <v>10</v>
      </c>
    </row>
    <row r="612" spans="1:10" hidden="1" x14ac:dyDescent="0.25">
      <c r="A612">
        <v>7</v>
      </c>
      <c r="B612" t="s">
        <v>13</v>
      </c>
      <c r="C612" t="s">
        <v>575</v>
      </c>
      <c r="D612" t="str">
        <f>LEFT(evaluation_results[[#This Row],[PDF_FILE]],LEN(evaluation_results[[#This Row],[PDF_FILE]])-5)</f>
        <v>Swedbank_Bank_EN</v>
      </c>
      <c r="E612">
        <v>2017</v>
      </c>
      <c r="F612" t="s">
        <v>570</v>
      </c>
      <c r="G612" t="s">
        <v>570</v>
      </c>
      <c r="H612" t="s">
        <v>10</v>
      </c>
    </row>
    <row r="613" spans="1:10" hidden="1" x14ac:dyDescent="0.25">
      <c r="A613">
        <v>8</v>
      </c>
      <c r="B613" t="s">
        <v>21</v>
      </c>
      <c r="C613" t="s">
        <v>575</v>
      </c>
      <c r="D613" t="str">
        <f>LEFT(evaluation_results[[#This Row],[PDF_FILE]],LEN(evaluation_results[[#This Row],[PDF_FILE]])-5)</f>
        <v>Swedbank_Bank_EN</v>
      </c>
      <c r="E613">
        <v>2019</v>
      </c>
      <c r="F613" t="s">
        <v>578</v>
      </c>
      <c r="G613" t="s">
        <v>578</v>
      </c>
      <c r="H613" t="s">
        <v>10</v>
      </c>
    </row>
    <row r="614" spans="1:10" hidden="1" x14ac:dyDescent="0.25">
      <c r="A614">
        <v>8</v>
      </c>
      <c r="B614" t="s">
        <v>21</v>
      </c>
      <c r="C614" t="s">
        <v>575</v>
      </c>
      <c r="D614" t="str">
        <f>LEFT(evaluation_results[[#This Row],[PDF_FILE]],LEN(evaluation_results[[#This Row],[PDF_FILE]])-5)</f>
        <v>Swedbank_Bank_EN</v>
      </c>
      <c r="E614">
        <v>2018</v>
      </c>
      <c r="F614" t="s">
        <v>572</v>
      </c>
      <c r="G614" t="s">
        <v>572</v>
      </c>
      <c r="H614" t="s">
        <v>10</v>
      </c>
    </row>
    <row r="615" spans="1:10" hidden="1" x14ac:dyDescent="0.25">
      <c r="A615">
        <v>8</v>
      </c>
      <c r="B615" t="s">
        <v>21</v>
      </c>
      <c r="C615" t="s">
        <v>575</v>
      </c>
      <c r="D615" t="str">
        <f>LEFT(evaluation_results[[#This Row],[PDF_FILE]],LEN(evaluation_results[[#This Row],[PDF_FILE]])-5)</f>
        <v>Swedbank_Bank_EN</v>
      </c>
      <c r="E615">
        <v>2017</v>
      </c>
      <c r="F615" t="s">
        <v>573</v>
      </c>
      <c r="G615" t="s">
        <v>573</v>
      </c>
      <c r="H615" t="s">
        <v>10</v>
      </c>
    </row>
    <row r="616" spans="1:10" x14ac:dyDescent="0.25">
      <c r="A616">
        <v>6</v>
      </c>
      <c r="B616" t="s">
        <v>7</v>
      </c>
      <c r="C616" t="s">
        <v>575</v>
      </c>
      <c r="D616" t="str">
        <f>LEFT(evaluation_results[[#This Row],[PDF_FILE]],LEN(evaluation_results[[#This Row],[PDF_FILE]])-5)</f>
        <v>Swedbank_Bank_EN</v>
      </c>
      <c r="E616">
        <v>2019</v>
      </c>
      <c r="F616" t="s">
        <v>32</v>
      </c>
      <c r="G616" t="s">
        <v>586</v>
      </c>
      <c r="H616" t="s">
        <v>622</v>
      </c>
      <c r="I616" t="s">
        <v>722</v>
      </c>
      <c r="J616" t="s">
        <v>786</v>
      </c>
    </row>
    <row r="617" spans="1:10" x14ac:dyDescent="0.25">
      <c r="A617">
        <v>6</v>
      </c>
      <c r="B617" t="s">
        <v>7</v>
      </c>
      <c r="C617" t="s">
        <v>575</v>
      </c>
      <c r="D617" t="str">
        <f>LEFT(evaluation_results[[#This Row],[PDF_FILE]],LEN(evaluation_results[[#This Row],[PDF_FILE]])-5)</f>
        <v>Swedbank_Bank_EN</v>
      </c>
      <c r="E617">
        <v>2018</v>
      </c>
      <c r="F617" t="s">
        <v>32</v>
      </c>
      <c r="G617" t="s">
        <v>568</v>
      </c>
      <c r="H617" t="s">
        <v>622</v>
      </c>
      <c r="I617" t="s">
        <v>722</v>
      </c>
      <c r="J617" t="s">
        <v>786</v>
      </c>
    </row>
    <row r="618" spans="1:10" x14ac:dyDescent="0.25">
      <c r="A618">
        <v>6</v>
      </c>
      <c r="B618" t="s">
        <v>7</v>
      </c>
      <c r="C618" t="s">
        <v>575</v>
      </c>
      <c r="D618" t="str">
        <f>LEFT(evaluation_results[[#This Row],[PDF_FILE]],LEN(evaluation_results[[#This Row],[PDF_FILE]])-5)</f>
        <v>Swedbank_Bank_EN</v>
      </c>
      <c r="E618">
        <v>2017</v>
      </c>
      <c r="F618" t="s">
        <v>32</v>
      </c>
      <c r="G618" t="s">
        <v>709</v>
      </c>
      <c r="H618" t="s">
        <v>622</v>
      </c>
      <c r="I618" t="s">
        <v>722</v>
      </c>
      <c r="J618" t="s">
        <v>786</v>
      </c>
    </row>
    <row r="619" spans="1:10" x14ac:dyDescent="0.25">
      <c r="A619">
        <v>6</v>
      </c>
      <c r="B619" t="s">
        <v>7</v>
      </c>
      <c r="C619" t="s">
        <v>579</v>
      </c>
      <c r="D619" t="str">
        <f>LEFT(evaluation_results[[#This Row],[PDF_FILE]],LEN(evaluation_results[[#This Row],[PDF_FILE]])-5)</f>
        <v>Swedbank_Bank_EN</v>
      </c>
      <c r="E619">
        <v>2016</v>
      </c>
      <c r="F619" t="s">
        <v>580</v>
      </c>
      <c r="G619" t="s">
        <v>32</v>
      </c>
      <c r="H619" t="s">
        <v>16</v>
      </c>
      <c r="I619" t="s">
        <v>721</v>
      </c>
      <c r="J619" t="s">
        <v>769</v>
      </c>
    </row>
    <row r="620" spans="1:10" hidden="1" x14ac:dyDescent="0.25">
      <c r="A620">
        <v>7</v>
      </c>
      <c r="B620" t="s">
        <v>13</v>
      </c>
      <c r="C620" t="s">
        <v>579</v>
      </c>
      <c r="D620" t="str">
        <f>LEFT(evaluation_results[[#This Row],[PDF_FILE]],LEN(evaluation_results[[#This Row],[PDF_FILE]])-5)</f>
        <v>Swedbank_Bank_EN</v>
      </c>
      <c r="E620">
        <v>2020</v>
      </c>
      <c r="F620" t="s">
        <v>581</v>
      </c>
      <c r="G620" t="s">
        <v>581</v>
      </c>
      <c r="H620" t="s">
        <v>10</v>
      </c>
    </row>
    <row r="621" spans="1:10" hidden="1" x14ac:dyDescent="0.25">
      <c r="A621">
        <v>7</v>
      </c>
      <c r="B621" t="s">
        <v>13</v>
      </c>
      <c r="C621" t="s">
        <v>579</v>
      </c>
      <c r="D621" t="str">
        <f>LEFT(evaluation_results[[#This Row],[PDF_FILE]],LEN(evaluation_results[[#This Row],[PDF_FILE]])-5)</f>
        <v>Swedbank_Bank_EN</v>
      </c>
      <c r="E621">
        <v>2019</v>
      </c>
      <c r="F621" t="s">
        <v>577</v>
      </c>
      <c r="G621" t="s">
        <v>577</v>
      </c>
      <c r="H621" t="s">
        <v>10</v>
      </c>
    </row>
    <row r="622" spans="1:10" hidden="1" x14ac:dyDescent="0.25">
      <c r="A622">
        <v>7</v>
      </c>
      <c r="B622" t="s">
        <v>13</v>
      </c>
      <c r="C622" t="s">
        <v>579</v>
      </c>
      <c r="D622" t="str">
        <f>LEFT(evaluation_results[[#This Row],[PDF_FILE]],LEN(evaluation_results[[#This Row],[PDF_FILE]])-5)</f>
        <v>Swedbank_Bank_EN</v>
      </c>
      <c r="E622">
        <v>2018</v>
      </c>
      <c r="F622" t="s">
        <v>569</v>
      </c>
      <c r="G622" t="s">
        <v>569</v>
      </c>
      <c r="H622" t="s">
        <v>10</v>
      </c>
    </row>
    <row r="623" spans="1:10" hidden="1" x14ac:dyDescent="0.25">
      <c r="A623">
        <v>8</v>
      </c>
      <c r="B623" t="s">
        <v>21</v>
      </c>
      <c r="C623" t="s">
        <v>579</v>
      </c>
      <c r="D623" t="str">
        <f>LEFT(evaluation_results[[#This Row],[PDF_FILE]],LEN(evaluation_results[[#This Row],[PDF_FILE]])-5)</f>
        <v>Swedbank_Bank_EN</v>
      </c>
      <c r="E623">
        <v>2020</v>
      </c>
      <c r="F623" t="s">
        <v>582</v>
      </c>
      <c r="G623" t="s">
        <v>582</v>
      </c>
      <c r="H623" t="s">
        <v>10</v>
      </c>
    </row>
    <row r="624" spans="1:10" hidden="1" x14ac:dyDescent="0.25">
      <c r="A624">
        <v>8</v>
      </c>
      <c r="B624" t="s">
        <v>21</v>
      </c>
      <c r="C624" t="s">
        <v>579</v>
      </c>
      <c r="D624" t="str">
        <f>LEFT(evaluation_results[[#This Row],[PDF_FILE]],LEN(evaluation_results[[#This Row],[PDF_FILE]])-5)</f>
        <v>Swedbank_Bank_EN</v>
      </c>
      <c r="E624">
        <v>2019</v>
      </c>
      <c r="F624" t="s">
        <v>578</v>
      </c>
      <c r="G624" t="s">
        <v>578</v>
      </c>
      <c r="H624" t="s">
        <v>10</v>
      </c>
    </row>
    <row r="625" spans="1:10" hidden="1" x14ac:dyDescent="0.25">
      <c r="A625">
        <v>8</v>
      </c>
      <c r="B625" t="s">
        <v>21</v>
      </c>
      <c r="C625" t="s">
        <v>579</v>
      </c>
      <c r="D625" t="str">
        <f>LEFT(evaluation_results[[#This Row],[PDF_FILE]],LEN(evaluation_results[[#This Row],[PDF_FILE]])-5)</f>
        <v>Swedbank_Bank_EN</v>
      </c>
      <c r="E625">
        <v>2018</v>
      </c>
      <c r="F625" t="s">
        <v>572</v>
      </c>
      <c r="G625" t="s">
        <v>572</v>
      </c>
      <c r="H625" t="s">
        <v>10</v>
      </c>
    </row>
    <row r="626" spans="1:10" x14ac:dyDescent="0.25">
      <c r="A626">
        <v>6</v>
      </c>
      <c r="B626" t="s">
        <v>7</v>
      </c>
      <c r="C626" t="s">
        <v>579</v>
      </c>
      <c r="D626" t="str">
        <f>LEFT(evaluation_results[[#This Row],[PDF_FILE]],LEN(evaluation_results[[#This Row],[PDF_FILE]])-5)</f>
        <v>Swedbank_Bank_EN</v>
      </c>
      <c r="E626">
        <v>2020</v>
      </c>
      <c r="F626" t="s">
        <v>32</v>
      </c>
      <c r="G626" t="s">
        <v>585</v>
      </c>
      <c r="H626" t="s">
        <v>622</v>
      </c>
      <c r="I626" t="s">
        <v>722</v>
      </c>
      <c r="J626" t="s">
        <v>788</v>
      </c>
    </row>
    <row r="627" spans="1:10" x14ac:dyDescent="0.25">
      <c r="A627">
        <v>6</v>
      </c>
      <c r="B627" t="s">
        <v>7</v>
      </c>
      <c r="C627" t="s">
        <v>579</v>
      </c>
      <c r="D627" t="str">
        <f>LEFT(evaluation_results[[#This Row],[PDF_FILE]],LEN(evaluation_results[[#This Row],[PDF_FILE]])-5)</f>
        <v>Swedbank_Bank_EN</v>
      </c>
      <c r="E627">
        <v>2019</v>
      </c>
      <c r="F627" t="s">
        <v>32</v>
      </c>
      <c r="G627" t="s">
        <v>586</v>
      </c>
      <c r="H627" t="s">
        <v>622</v>
      </c>
      <c r="I627" t="s">
        <v>722</v>
      </c>
      <c r="J627" t="s">
        <v>788</v>
      </c>
    </row>
    <row r="628" spans="1:10" x14ac:dyDescent="0.25">
      <c r="A628">
        <v>6</v>
      </c>
      <c r="B628" t="s">
        <v>7</v>
      </c>
      <c r="C628" t="s">
        <v>579</v>
      </c>
      <c r="D628" t="str">
        <f>LEFT(evaluation_results[[#This Row],[PDF_FILE]],LEN(evaluation_results[[#This Row],[PDF_FILE]])-5)</f>
        <v>Swedbank_Bank_EN</v>
      </c>
      <c r="E628">
        <v>2018</v>
      </c>
      <c r="F628" t="s">
        <v>32</v>
      </c>
      <c r="G628" t="s">
        <v>568</v>
      </c>
      <c r="H628" t="s">
        <v>622</v>
      </c>
      <c r="I628" t="s">
        <v>722</v>
      </c>
      <c r="J628" t="s">
        <v>788</v>
      </c>
    </row>
    <row r="629" spans="1:10" x14ac:dyDescent="0.25">
      <c r="A629">
        <v>6</v>
      </c>
      <c r="B629" t="s">
        <v>7</v>
      </c>
      <c r="C629" t="s">
        <v>583</v>
      </c>
      <c r="D629" t="str">
        <f>LEFT(evaluation_results[[#This Row],[PDF_FILE]],LEN(evaluation_results[[#This Row],[PDF_FILE]])-5)</f>
        <v>Swedbank_Bank_EN</v>
      </c>
      <c r="E629">
        <v>2021</v>
      </c>
      <c r="F629" t="s">
        <v>470</v>
      </c>
      <c r="G629" t="s">
        <v>584</v>
      </c>
      <c r="H629" t="s">
        <v>16</v>
      </c>
      <c r="I629" t="s">
        <v>720</v>
      </c>
      <c r="J629" t="s">
        <v>786</v>
      </c>
    </row>
    <row r="630" spans="1:10" x14ac:dyDescent="0.25">
      <c r="A630">
        <v>6</v>
      </c>
      <c r="B630" t="s">
        <v>7</v>
      </c>
      <c r="C630" t="s">
        <v>583</v>
      </c>
      <c r="D630" t="str">
        <f>LEFT(evaluation_results[[#This Row],[PDF_FILE]],LEN(evaluation_results[[#This Row],[PDF_FILE]])-5)</f>
        <v>Swedbank_Bank_EN</v>
      </c>
      <c r="E630">
        <v>2020</v>
      </c>
      <c r="F630" t="s">
        <v>292</v>
      </c>
      <c r="G630" t="s">
        <v>585</v>
      </c>
      <c r="H630" t="s">
        <v>16</v>
      </c>
      <c r="I630" t="s">
        <v>720</v>
      </c>
      <c r="J630" t="s">
        <v>786</v>
      </c>
    </row>
    <row r="631" spans="1:10" x14ac:dyDescent="0.25">
      <c r="A631">
        <v>6</v>
      </c>
      <c r="B631" t="s">
        <v>7</v>
      </c>
      <c r="C631" t="s">
        <v>583</v>
      </c>
      <c r="D631" t="str">
        <f>LEFT(evaluation_results[[#This Row],[PDF_FILE]],LEN(evaluation_results[[#This Row],[PDF_FILE]])-5)</f>
        <v>Swedbank_Bank_EN</v>
      </c>
      <c r="E631">
        <v>2019</v>
      </c>
      <c r="F631" t="s">
        <v>296</v>
      </c>
      <c r="G631" t="s">
        <v>586</v>
      </c>
      <c r="H631" t="s">
        <v>16</v>
      </c>
      <c r="I631" t="s">
        <v>720</v>
      </c>
      <c r="J631" t="s">
        <v>786</v>
      </c>
    </row>
    <row r="632" spans="1:10" hidden="1" x14ac:dyDescent="0.25">
      <c r="A632">
        <v>7</v>
      </c>
      <c r="B632" t="s">
        <v>13</v>
      </c>
      <c r="C632" t="s">
        <v>583</v>
      </c>
      <c r="D632" t="str">
        <f>LEFT(evaluation_results[[#This Row],[PDF_FILE]],LEN(evaluation_results[[#This Row],[PDF_FILE]])-5)</f>
        <v>Swedbank_Bank_EN</v>
      </c>
      <c r="E632">
        <v>2021</v>
      </c>
      <c r="F632" t="s">
        <v>587</v>
      </c>
      <c r="G632" t="s">
        <v>587</v>
      </c>
      <c r="H632" t="s">
        <v>10</v>
      </c>
    </row>
    <row r="633" spans="1:10" hidden="1" x14ac:dyDescent="0.25">
      <c r="A633">
        <v>7</v>
      </c>
      <c r="B633" t="s">
        <v>13</v>
      </c>
      <c r="C633" t="s">
        <v>583</v>
      </c>
      <c r="D633" t="str">
        <f>LEFT(evaluation_results[[#This Row],[PDF_FILE]],LEN(evaluation_results[[#This Row],[PDF_FILE]])-5)</f>
        <v>Swedbank_Bank_EN</v>
      </c>
      <c r="E633">
        <v>2020</v>
      </c>
      <c r="F633" t="s">
        <v>581</v>
      </c>
      <c r="G633" t="s">
        <v>581</v>
      </c>
      <c r="H633" t="s">
        <v>10</v>
      </c>
    </row>
    <row r="634" spans="1:10" hidden="1" x14ac:dyDescent="0.25">
      <c r="A634">
        <v>7</v>
      </c>
      <c r="B634" t="s">
        <v>13</v>
      </c>
      <c r="C634" t="s">
        <v>583</v>
      </c>
      <c r="D634" t="str">
        <f>LEFT(evaluation_results[[#This Row],[PDF_FILE]],LEN(evaluation_results[[#This Row],[PDF_FILE]])-5)</f>
        <v>Swedbank_Bank_EN</v>
      </c>
      <c r="E634">
        <v>2019</v>
      </c>
      <c r="F634" t="s">
        <v>577</v>
      </c>
      <c r="G634" t="s">
        <v>577</v>
      </c>
      <c r="H634" t="s">
        <v>10</v>
      </c>
    </row>
    <row r="635" spans="1:10" hidden="1" x14ac:dyDescent="0.25">
      <c r="A635">
        <v>8</v>
      </c>
      <c r="B635" t="s">
        <v>21</v>
      </c>
      <c r="C635" t="s">
        <v>583</v>
      </c>
      <c r="D635" t="str">
        <f>LEFT(evaluation_results[[#This Row],[PDF_FILE]],LEN(evaluation_results[[#This Row],[PDF_FILE]])-5)</f>
        <v>Swedbank_Bank_EN</v>
      </c>
      <c r="E635">
        <v>2021</v>
      </c>
      <c r="F635" t="s">
        <v>588</v>
      </c>
      <c r="G635" t="s">
        <v>588</v>
      </c>
      <c r="H635" t="s">
        <v>10</v>
      </c>
    </row>
    <row r="636" spans="1:10" hidden="1" x14ac:dyDescent="0.25">
      <c r="A636">
        <v>8</v>
      </c>
      <c r="B636" t="s">
        <v>21</v>
      </c>
      <c r="C636" t="s">
        <v>583</v>
      </c>
      <c r="D636" t="str">
        <f>LEFT(evaluation_results[[#This Row],[PDF_FILE]],LEN(evaluation_results[[#This Row],[PDF_FILE]])-5)</f>
        <v>Swedbank_Bank_EN</v>
      </c>
      <c r="E636">
        <v>2020</v>
      </c>
      <c r="F636" t="s">
        <v>582</v>
      </c>
      <c r="G636" t="s">
        <v>582</v>
      </c>
      <c r="H636" t="s">
        <v>10</v>
      </c>
    </row>
    <row r="637" spans="1:10" hidden="1" x14ac:dyDescent="0.25">
      <c r="A637">
        <v>8</v>
      </c>
      <c r="B637" t="s">
        <v>21</v>
      </c>
      <c r="C637" t="s">
        <v>583</v>
      </c>
      <c r="D637" t="str">
        <f>LEFT(evaluation_results[[#This Row],[PDF_FILE]],LEN(evaluation_results[[#This Row],[PDF_FILE]])-5)</f>
        <v>Swedbank_Bank_EN</v>
      </c>
      <c r="E637">
        <v>2019</v>
      </c>
      <c r="F637" t="s">
        <v>578</v>
      </c>
      <c r="G637" t="s">
        <v>578</v>
      </c>
      <c r="H637" t="s">
        <v>10</v>
      </c>
    </row>
    <row r="638" spans="1:10" hidden="1" x14ac:dyDescent="0.25">
      <c r="A638">
        <v>6</v>
      </c>
      <c r="B638" t="s">
        <v>7</v>
      </c>
      <c r="C638" t="s">
        <v>589</v>
      </c>
      <c r="D638" t="str">
        <f>LEFT(evaluation_results[[#This Row],[PDF_FILE]],LEN(evaluation_results[[#This Row],[PDF_FILE]])-5)</f>
        <v>Swedbank_Bank_EN</v>
      </c>
      <c r="E638">
        <v>2022</v>
      </c>
      <c r="F638" t="s">
        <v>590</v>
      </c>
      <c r="G638" t="s">
        <v>590</v>
      </c>
      <c r="H638" t="s">
        <v>10</v>
      </c>
    </row>
    <row r="639" spans="1:10" hidden="1" x14ac:dyDescent="0.25">
      <c r="A639">
        <v>6</v>
      </c>
      <c r="B639" t="s">
        <v>7</v>
      </c>
      <c r="C639" t="s">
        <v>589</v>
      </c>
      <c r="D639" t="str">
        <f>LEFT(evaluation_results[[#This Row],[PDF_FILE]],LEN(evaluation_results[[#This Row],[PDF_FILE]])-5)</f>
        <v>Swedbank_Bank_EN</v>
      </c>
      <c r="E639">
        <v>2021</v>
      </c>
      <c r="F639" t="s">
        <v>584</v>
      </c>
      <c r="G639" t="s">
        <v>584</v>
      </c>
      <c r="H639" t="s">
        <v>10</v>
      </c>
    </row>
    <row r="640" spans="1:10" hidden="1" x14ac:dyDescent="0.25">
      <c r="A640">
        <v>6</v>
      </c>
      <c r="B640" t="s">
        <v>7</v>
      </c>
      <c r="C640" t="s">
        <v>589</v>
      </c>
      <c r="D640" t="str">
        <f>LEFT(evaluation_results[[#This Row],[PDF_FILE]],LEN(evaluation_results[[#This Row],[PDF_FILE]])-5)</f>
        <v>Swedbank_Bank_EN</v>
      </c>
      <c r="E640">
        <v>2020</v>
      </c>
      <c r="F640" t="s">
        <v>585</v>
      </c>
      <c r="G640" t="s">
        <v>585</v>
      </c>
      <c r="H640" t="s">
        <v>10</v>
      </c>
    </row>
    <row r="641" spans="1:10" hidden="1" x14ac:dyDescent="0.25">
      <c r="A641">
        <v>7</v>
      </c>
      <c r="B641" t="s">
        <v>13</v>
      </c>
      <c r="C641" t="s">
        <v>589</v>
      </c>
      <c r="D641" t="str">
        <f>LEFT(evaluation_results[[#This Row],[PDF_FILE]],LEN(evaluation_results[[#This Row],[PDF_FILE]])-5)</f>
        <v>Swedbank_Bank_EN</v>
      </c>
      <c r="E641">
        <v>2022</v>
      </c>
      <c r="F641" t="s">
        <v>591</v>
      </c>
      <c r="G641" t="s">
        <v>591</v>
      </c>
      <c r="H641" t="s">
        <v>10</v>
      </c>
    </row>
    <row r="642" spans="1:10" hidden="1" x14ac:dyDescent="0.25">
      <c r="A642">
        <v>7</v>
      </c>
      <c r="B642" t="s">
        <v>13</v>
      </c>
      <c r="C642" t="s">
        <v>589</v>
      </c>
      <c r="D642" t="str">
        <f>LEFT(evaluation_results[[#This Row],[PDF_FILE]],LEN(evaluation_results[[#This Row],[PDF_FILE]])-5)</f>
        <v>Swedbank_Bank_EN</v>
      </c>
      <c r="E642">
        <v>2021</v>
      </c>
      <c r="F642" t="s">
        <v>587</v>
      </c>
      <c r="G642" t="s">
        <v>587</v>
      </c>
      <c r="H642" t="s">
        <v>10</v>
      </c>
    </row>
    <row r="643" spans="1:10" hidden="1" x14ac:dyDescent="0.25">
      <c r="A643">
        <v>7</v>
      </c>
      <c r="B643" t="s">
        <v>13</v>
      </c>
      <c r="C643" t="s">
        <v>589</v>
      </c>
      <c r="D643" t="str">
        <f>LEFT(evaluation_results[[#This Row],[PDF_FILE]],LEN(evaluation_results[[#This Row],[PDF_FILE]])-5)</f>
        <v>Swedbank_Bank_EN</v>
      </c>
      <c r="E643">
        <v>2020</v>
      </c>
      <c r="F643" t="s">
        <v>581</v>
      </c>
      <c r="G643" t="s">
        <v>581</v>
      </c>
      <c r="H643" t="s">
        <v>10</v>
      </c>
    </row>
    <row r="644" spans="1:10" hidden="1" x14ac:dyDescent="0.25">
      <c r="A644">
        <v>8</v>
      </c>
      <c r="B644" t="s">
        <v>21</v>
      </c>
      <c r="C644" t="s">
        <v>589</v>
      </c>
      <c r="D644" t="str">
        <f>LEFT(evaluation_results[[#This Row],[PDF_FILE]],LEN(evaluation_results[[#This Row],[PDF_FILE]])-5)</f>
        <v>Swedbank_Bank_EN</v>
      </c>
      <c r="E644">
        <v>2022</v>
      </c>
      <c r="F644" t="s">
        <v>592</v>
      </c>
      <c r="G644" t="s">
        <v>592</v>
      </c>
      <c r="H644" t="s">
        <v>10</v>
      </c>
    </row>
    <row r="645" spans="1:10" hidden="1" x14ac:dyDescent="0.25">
      <c r="A645">
        <v>8</v>
      </c>
      <c r="B645" t="s">
        <v>21</v>
      </c>
      <c r="C645" t="s">
        <v>589</v>
      </c>
      <c r="D645" t="str">
        <f>LEFT(evaluation_results[[#This Row],[PDF_FILE]],LEN(evaluation_results[[#This Row],[PDF_FILE]])-5)</f>
        <v>Swedbank_Bank_EN</v>
      </c>
      <c r="E645">
        <v>2021</v>
      </c>
      <c r="F645" t="s">
        <v>588</v>
      </c>
      <c r="G645" t="s">
        <v>588</v>
      </c>
      <c r="H645" t="s">
        <v>10</v>
      </c>
    </row>
    <row r="646" spans="1:10" hidden="1" x14ac:dyDescent="0.25">
      <c r="A646">
        <v>8</v>
      </c>
      <c r="B646" t="s">
        <v>21</v>
      </c>
      <c r="C646" t="s">
        <v>589</v>
      </c>
      <c r="D646" t="str">
        <f>LEFT(evaluation_results[[#This Row],[PDF_FILE]],LEN(evaluation_results[[#This Row],[PDF_FILE]])-5)</f>
        <v>Swedbank_Bank_EN</v>
      </c>
      <c r="E646">
        <v>2020</v>
      </c>
      <c r="F646" t="s">
        <v>582</v>
      </c>
      <c r="G646" t="s">
        <v>582</v>
      </c>
      <c r="H646" t="s">
        <v>10</v>
      </c>
    </row>
    <row r="647" spans="1:10" x14ac:dyDescent="0.25">
      <c r="A647">
        <v>6</v>
      </c>
      <c r="B647" t="s">
        <v>7</v>
      </c>
      <c r="C647" t="s">
        <v>593</v>
      </c>
      <c r="D647" t="str">
        <f>LEFT(evaluation_results[[#This Row],[PDF_FILE]],LEN(evaluation_results[[#This Row],[PDF_FILE]])-5)</f>
        <v>T. Rowe Price_AM_EN</v>
      </c>
      <c r="E647">
        <v>2012</v>
      </c>
      <c r="F647" t="s">
        <v>594</v>
      </c>
      <c r="G647" t="s">
        <v>32</v>
      </c>
      <c r="H647" t="s">
        <v>16</v>
      </c>
      <c r="I647" t="s">
        <v>721</v>
      </c>
      <c r="J647" t="s">
        <v>769</v>
      </c>
    </row>
    <row r="648" spans="1:10" hidden="1" x14ac:dyDescent="0.25">
      <c r="A648">
        <v>6</v>
      </c>
      <c r="B648" t="s">
        <v>7</v>
      </c>
      <c r="C648" t="s">
        <v>595</v>
      </c>
      <c r="D648" t="str">
        <f>LEFT(evaluation_results[[#This Row],[PDF_FILE]],LEN(evaluation_results[[#This Row],[PDF_FILE]])-5)</f>
        <v>T. Rowe Price_AM_EN</v>
      </c>
      <c r="E648">
        <v>2020</v>
      </c>
      <c r="F648" t="s">
        <v>596</v>
      </c>
      <c r="G648" t="s">
        <v>596</v>
      </c>
      <c r="H648" t="s">
        <v>10</v>
      </c>
    </row>
    <row r="649" spans="1:10" x14ac:dyDescent="0.25">
      <c r="A649">
        <v>6</v>
      </c>
      <c r="B649" t="s">
        <v>7</v>
      </c>
      <c r="C649" t="s">
        <v>595</v>
      </c>
      <c r="D649" t="str">
        <f>LEFT(evaluation_results[[#This Row],[PDF_FILE]],LEN(evaluation_results[[#This Row],[PDF_FILE]])-5)</f>
        <v>T. Rowe Price_AM_EN</v>
      </c>
      <c r="E649">
        <v>2010</v>
      </c>
      <c r="F649" t="s">
        <v>597</v>
      </c>
      <c r="G649" t="s">
        <v>32</v>
      </c>
      <c r="H649" t="s">
        <v>16</v>
      </c>
      <c r="I649" t="s">
        <v>721</v>
      </c>
      <c r="J649" t="s">
        <v>769</v>
      </c>
    </row>
    <row r="650" spans="1:10" x14ac:dyDescent="0.25">
      <c r="A650">
        <v>6</v>
      </c>
      <c r="B650" t="s">
        <v>7</v>
      </c>
      <c r="C650" t="s">
        <v>595</v>
      </c>
      <c r="D650" t="str">
        <f>LEFT(evaluation_results[[#This Row],[PDF_FILE]],LEN(evaluation_results[[#This Row],[PDF_FILE]])-5)</f>
        <v>T. Rowe Price_AM_EN</v>
      </c>
      <c r="E650">
        <v>2015</v>
      </c>
      <c r="F650" t="s">
        <v>494</v>
      </c>
      <c r="G650" t="s">
        <v>32</v>
      </c>
      <c r="H650" t="s">
        <v>16</v>
      </c>
      <c r="I650" t="s">
        <v>721</v>
      </c>
      <c r="J650" t="s">
        <v>769</v>
      </c>
    </row>
    <row r="651" spans="1:10" hidden="1" x14ac:dyDescent="0.25">
      <c r="A651">
        <v>7</v>
      </c>
      <c r="B651" t="s">
        <v>13</v>
      </c>
      <c r="C651" t="s">
        <v>595</v>
      </c>
      <c r="D651" t="str">
        <f>LEFT(evaluation_results[[#This Row],[PDF_FILE]],LEN(evaluation_results[[#This Row],[PDF_FILE]])-5)</f>
        <v>T. Rowe Price_AM_EN</v>
      </c>
      <c r="E651">
        <v>2020</v>
      </c>
      <c r="F651" t="s">
        <v>598</v>
      </c>
      <c r="G651" t="s">
        <v>598</v>
      </c>
      <c r="H651" t="s">
        <v>10</v>
      </c>
    </row>
    <row r="652" spans="1:10" hidden="1" x14ac:dyDescent="0.25">
      <c r="A652">
        <v>8</v>
      </c>
      <c r="B652" t="s">
        <v>21</v>
      </c>
      <c r="C652" t="s">
        <v>595</v>
      </c>
      <c r="D652" t="str">
        <f>LEFT(evaluation_results[[#This Row],[PDF_FILE]],LEN(evaluation_results[[#This Row],[PDF_FILE]])-5)</f>
        <v>T. Rowe Price_AM_EN</v>
      </c>
      <c r="E652">
        <v>2020</v>
      </c>
      <c r="F652" t="s">
        <v>599</v>
      </c>
      <c r="G652" t="s">
        <v>599</v>
      </c>
      <c r="H652" t="s">
        <v>10</v>
      </c>
    </row>
    <row r="653" spans="1:10" x14ac:dyDescent="0.25">
      <c r="A653">
        <v>6</v>
      </c>
      <c r="B653" t="s">
        <v>7</v>
      </c>
      <c r="C653" t="s">
        <v>600</v>
      </c>
      <c r="D653" t="str">
        <f>LEFT(evaluation_results[[#This Row],[PDF_FILE]],LEN(evaluation_results[[#This Row],[PDF_FILE]])-5)</f>
        <v>T. Rowe Price_AM_EN</v>
      </c>
      <c r="E653">
        <v>2015</v>
      </c>
      <c r="F653" t="s">
        <v>601</v>
      </c>
      <c r="G653" t="s">
        <v>32</v>
      </c>
      <c r="H653" t="s">
        <v>16</v>
      </c>
      <c r="I653" t="s">
        <v>721</v>
      </c>
      <c r="J653" t="s">
        <v>776</v>
      </c>
    </row>
    <row r="654" spans="1:10" x14ac:dyDescent="0.25">
      <c r="A654">
        <v>6</v>
      </c>
      <c r="B654" t="s">
        <v>7</v>
      </c>
      <c r="C654" t="s">
        <v>600</v>
      </c>
      <c r="D654" t="str">
        <f>LEFT(evaluation_results[[#This Row],[PDF_FILE]],LEN(evaluation_results[[#This Row],[PDF_FILE]])-5)</f>
        <v>T. Rowe Price_AM_EN</v>
      </c>
      <c r="E654">
        <v>2016</v>
      </c>
      <c r="F654" t="s">
        <v>602</v>
      </c>
      <c r="G654" t="s">
        <v>32</v>
      </c>
      <c r="H654" t="s">
        <v>16</v>
      </c>
      <c r="I654" t="s">
        <v>721</v>
      </c>
      <c r="J654" t="s">
        <v>776</v>
      </c>
    </row>
    <row r="655" spans="1:10" x14ac:dyDescent="0.25">
      <c r="A655">
        <v>6</v>
      </c>
      <c r="B655" t="s">
        <v>7</v>
      </c>
      <c r="C655" t="s">
        <v>600</v>
      </c>
      <c r="D655" t="str">
        <f>LEFT(evaluation_results[[#This Row],[PDF_FILE]],LEN(evaluation_results[[#This Row],[PDF_FILE]])-5)</f>
        <v>T. Rowe Price_AM_EN</v>
      </c>
      <c r="E655">
        <v>2017</v>
      </c>
      <c r="F655" t="s">
        <v>603</v>
      </c>
      <c r="G655" t="s">
        <v>32</v>
      </c>
      <c r="H655" t="s">
        <v>16</v>
      </c>
      <c r="I655" t="s">
        <v>721</v>
      </c>
      <c r="J655" t="s">
        <v>776</v>
      </c>
    </row>
    <row r="656" spans="1:10" x14ac:dyDescent="0.25">
      <c r="A656">
        <v>6</v>
      </c>
      <c r="B656" t="s">
        <v>7</v>
      </c>
      <c r="C656" t="s">
        <v>600</v>
      </c>
      <c r="D656" t="str">
        <f>LEFT(evaluation_results[[#This Row],[PDF_FILE]],LEN(evaluation_results[[#This Row],[PDF_FILE]])-5)</f>
        <v>T. Rowe Price_AM_EN</v>
      </c>
      <c r="E656">
        <v>2018</v>
      </c>
      <c r="F656" t="s">
        <v>604</v>
      </c>
      <c r="G656" t="s">
        <v>32</v>
      </c>
      <c r="H656" t="s">
        <v>16</v>
      </c>
      <c r="I656" t="s">
        <v>721</v>
      </c>
      <c r="J656" t="s">
        <v>776</v>
      </c>
    </row>
    <row r="657" spans="1:10" x14ac:dyDescent="0.25">
      <c r="A657">
        <v>6</v>
      </c>
      <c r="B657" t="s">
        <v>7</v>
      </c>
      <c r="C657" t="s">
        <v>600</v>
      </c>
      <c r="D657" t="str">
        <f>LEFT(evaluation_results[[#This Row],[PDF_FILE]],LEN(evaluation_results[[#This Row],[PDF_FILE]])-5)</f>
        <v>T. Rowe Price_AM_EN</v>
      </c>
      <c r="E657">
        <v>2019</v>
      </c>
      <c r="F657" t="s">
        <v>605</v>
      </c>
      <c r="G657" t="s">
        <v>32</v>
      </c>
      <c r="H657" t="s">
        <v>16</v>
      </c>
      <c r="I657" t="s">
        <v>721</v>
      </c>
      <c r="J657" t="s">
        <v>776</v>
      </c>
    </row>
    <row r="658" spans="1:10" x14ac:dyDescent="0.25">
      <c r="A658">
        <v>6</v>
      </c>
      <c r="B658" t="s">
        <v>7</v>
      </c>
      <c r="C658" t="s">
        <v>600</v>
      </c>
      <c r="D658" t="str">
        <f>LEFT(evaluation_results[[#This Row],[PDF_FILE]],LEN(evaluation_results[[#This Row],[PDF_FILE]])-5)</f>
        <v>T. Rowe Price_AM_EN</v>
      </c>
      <c r="E658">
        <v>2020</v>
      </c>
      <c r="F658" t="s">
        <v>596</v>
      </c>
      <c r="G658" t="s">
        <v>32</v>
      </c>
      <c r="H658" t="s">
        <v>16</v>
      </c>
      <c r="I658" t="s">
        <v>721</v>
      </c>
      <c r="J658" t="s">
        <v>776</v>
      </c>
    </row>
    <row r="659" spans="1:10" hidden="1" x14ac:dyDescent="0.25">
      <c r="A659">
        <v>6</v>
      </c>
      <c r="B659" t="s">
        <v>7</v>
      </c>
      <c r="C659" t="s">
        <v>600</v>
      </c>
      <c r="D659" t="str">
        <f>LEFT(evaluation_results[[#This Row],[PDF_FILE]],LEN(evaluation_results[[#This Row],[PDF_FILE]])-5)</f>
        <v>T. Rowe Price_AM_EN</v>
      </c>
      <c r="E659">
        <v>2021</v>
      </c>
      <c r="F659" t="s">
        <v>606</v>
      </c>
      <c r="G659" t="s">
        <v>606</v>
      </c>
      <c r="H659" t="s">
        <v>10</v>
      </c>
    </row>
    <row r="660" spans="1:10" x14ac:dyDescent="0.25">
      <c r="A660">
        <v>7</v>
      </c>
      <c r="B660" t="s">
        <v>13</v>
      </c>
      <c r="C660" t="s">
        <v>600</v>
      </c>
      <c r="D660" t="str">
        <f>LEFT(evaluation_results[[#This Row],[PDF_FILE]],LEN(evaluation_results[[#This Row],[PDF_FILE]])-5)</f>
        <v>T. Rowe Price_AM_EN</v>
      </c>
      <c r="E660">
        <v>2015</v>
      </c>
      <c r="F660" t="s">
        <v>607</v>
      </c>
      <c r="G660" t="s">
        <v>32</v>
      </c>
      <c r="H660" t="s">
        <v>16</v>
      </c>
      <c r="I660" t="s">
        <v>721</v>
      </c>
      <c r="J660" t="s">
        <v>776</v>
      </c>
    </row>
    <row r="661" spans="1:10" x14ac:dyDescent="0.25">
      <c r="A661">
        <v>7</v>
      </c>
      <c r="B661" t="s">
        <v>13</v>
      </c>
      <c r="C661" t="s">
        <v>600</v>
      </c>
      <c r="D661" t="str">
        <f>LEFT(evaluation_results[[#This Row],[PDF_FILE]],LEN(evaluation_results[[#This Row],[PDF_FILE]])-5)</f>
        <v>T. Rowe Price_AM_EN</v>
      </c>
      <c r="E661">
        <v>2016</v>
      </c>
      <c r="F661" t="s">
        <v>608</v>
      </c>
      <c r="G661" t="s">
        <v>32</v>
      </c>
      <c r="H661" t="s">
        <v>16</v>
      </c>
      <c r="I661" t="s">
        <v>721</v>
      </c>
      <c r="J661" t="s">
        <v>776</v>
      </c>
    </row>
    <row r="662" spans="1:10" x14ac:dyDescent="0.25">
      <c r="A662">
        <v>7</v>
      </c>
      <c r="B662" t="s">
        <v>13</v>
      </c>
      <c r="C662" t="s">
        <v>600</v>
      </c>
      <c r="D662" t="str">
        <f>LEFT(evaluation_results[[#This Row],[PDF_FILE]],LEN(evaluation_results[[#This Row],[PDF_FILE]])-5)</f>
        <v>T. Rowe Price_AM_EN</v>
      </c>
      <c r="E662">
        <v>2017</v>
      </c>
      <c r="F662" t="s">
        <v>609</v>
      </c>
      <c r="G662" t="s">
        <v>32</v>
      </c>
      <c r="H662" t="s">
        <v>16</v>
      </c>
      <c r="I662" t="s">
        <v>721</v>
      </c>
      <c r="J662" t="s">
        <v>776</v>
      </c>
    </row>
    <row r="663" spans="1:10" x14ac:dyDescent="0.25">
      <c r="A663">
        <v>7</v>
      </c>
      <c r="B663" t="s">
        <v>13</v>
      </c>
      <c r="C663" t="s">
        <v>600</v>
      </c>
      <c r="D663" t="str">
        <f>LEFT(evaluation_results[[#This Row],[PDF_FILE]],LEN(evaluation_results[[#This Row],[PDF_FILE]])-5)</f>
        <v>T. Rowe Price_AM_EN</v>
      </c>
      <c r="E663">
        <v>2018</v>
      </c>
      <c r="F663" t="s">
        <v>610</v>
      </c>
      <c r="G663" t="s">
        <v>32</v>
      </c>
      <c r="H663" t="s">
        <v>16</v>
      </c>
      <c r="I663" t="s">
        <v>721</v>
      </c>
      <c r="J663" t="s">
        <v>776</v>
      </c>
    </row>
    <row r="664" spans="1:10" x14ac:dyDescent="0.25">
      <c r="A664">
        <v>7</v>
      </c>
      <c r="B664" t="s">
        <v>13</v>
      </c>
      <c r="C664" t="s">
        <v>600</v>
      </c>
      <c r="D664" t="str">
        <f>LEFT(evaluation_results[[#This Row],[PDF_FILE]],LEN(evaluation_results[[#This Row],[PDF_FILE]])-5)</f>
        <v>T. Rowe Price_AM_EN</v>
      </c>
      <c r="E664">
        <v>2019</v>
      </c>
      <c r="F664" t="s">
        <v>611</v>
      </c>
      <c r="G664" t="s">
        <v>32</v>
      </c>
      <c r="H664" t="s">
        <v>16</v>
      </c>
      <c r="I664" t="s">
        <v>721</v>
      </c>
      <c r="J664" t="s">
        <v>776</v>
      </c>
    </row>
    <row r="665" spans="1:10" x14ac:dyDescent="0.25">
      <c r="A665">
        <v>7</v>
      </c>
      <c r="B665" t="s">
        <v>13</v>
      </c>
      <c r="C665" t="s">
        <v>600</v>
      </c>
      <c r="D665" t="str">
        <f>LEFT(evaluation_results[[#This Row],[PDF_FILE]],LEN(evaluation_results[[#This Row],[PDF_FILE]])-5)</f>
        <v>T. Rowe Price_AM_EN</v>
      </c>
      <c r="E665">
        <v>2020</v>
      </c>
      <c r="F665" t="s">
        <v>598</v>
      </c>
      <c r="G665" t="s">
        <v>32</v>
      </c>
      <c r="H665" t="s">
        <v>16</v>
      </c>
      <c r="I665" t="s">
        <v>721</v>
      </c>
      <c r="J665" t="s">
        <v>776</v>
      </c>
    </row>
    <row r="666" spans="1:10" hidden="1" x14ac:dyDescent="0.25">
      <c r="A666">
        <v>7</v>
      </c>
      <c r="B666" t="s">
        <v>13</v>
      </c>
      <c r="C666" t="s">
        <v>600</v>
      </c>
      <c r="D666" t="str">
        <f>LEFT(evaluation_results[[#This Row],[PDF_FILE]],LEN(evaluation_results[[#This Row],[PDF_FILE]])-5)</f>
        <v>T. Rowe Price_AM_EN</v>
      </c>
      <c r="E666">
        <v>2021</v>
      </c>
      <c r="F666" t="s">
        <v>612</v>
      </c>
      <c r="G666" t="s">
        <v>612</v>
      </c>
      <c r="H666" t="s">
        <v>10</v>
      </c>
    </row>
    <row r="667" spans="1:10" x14ac:dyDescent="0.25">
      <c r="A667">
        <v>8</v>
      </c>
      <c r="B667" t="s">
        <v>21</v>
      </c>
      <c r="C667" t="s">
        <v>600</v>
      </c>
      <c r="D667" t="str">
        <f>LEFT(evaluation_results[[#This Row],[PDF_FILE]],LEN(evaluation_results[[#This Row],[PDF_FILE]])-5)</f>
        <v>T. Rowe Price_AM_EN</v>
      </c>
      <c r="E667">
        <v>2015</v>
      </c>
      <c r="F667" t="s">
        <v>613</v>
      </c>
      <c r="G667" t="s">
        <v>32</v>
      </c>
      <c r="H667" t="s">
        <v>16</v>
      </c>
      <c r="I667" t="s">
        <v>721</v>
      </c>
      <c r="J667" t="s">
        <v>776</v>
      </c>
    </row>
    <row r="668" spans="1:10" x14ac:dyDescent="0.25">
      <c r="A668">
        <v>8</v>
      </c>
      <c r="B668" t="s">
        <v>21</v>
      </c>
      <c r="C668" t="s">
        <v>600</v>
      </c>
      <c r="D668" t="str">
        <f>LEFT(evaluation_results[[#This Row],[PDF_FILE]],LEN(evaluation_results[[#This Row],[PDF_FILE]])-5)</f>
        <v>T. Rowe Price_AM_EN</v>
      </c>
      <c r="E668">
        <v>2016</v>
      </c>
      <c r="F668" t="s">
        <v>614</v>
      </c>
      <c r="G668" t="s">
        <v>32</v>
      </c>
      <c r="H668" t="s">
        <v>16</v>
      </c>
      <c r="I668" t="s">
        <v>721</v>
      </c>
      <c r="J668" t="s">
        <v>776</v>
      </c>
    </row>
    <row r="669" spans="1:10" x14ac:dyDescent="0.25">
      <c r="A669">
        <v>8</v>
      </c>
      <c r="B669" t="s">
        <v>21</v>
      </c>
      <c r="C669" t="s">
        <v>600</v>
      </c>
      <c r="D669" t="str">
        <f>LEFT(evaluation_results[[#This Row],[PDF_FILE]],LEN(evaluation_results[[#This Row],[PDF_FILE]])-5)</f>
        <v>T. Rowe Price_AM_EN</v>
      </c>
      <c r="E669">
        <v>2017</v>
      </c>
      <c r="F669" t="s">
        <v>615</v>
      </c>
      <c r="G669" t="s">
        <v>32</v>
      </c>
      <c r="H669" t="s">
        <v>16</v>
      </c>
      <c r="I669" t="s">
        <v>721</v>
      </c>
      <c r="J669" t="s">
        <v>776</v>
      </c>
    </row>
    <row r="670" spans="1:10" x14ac:dyDescent="0.25">
      <c r="A670">
        <v>8</v>
      </c>
      <c r="B670" t="s">
        <v>21</v>
      </c>
      <c r="C670" t="s">
        <v>600</v>
      </c>
      <c r="D670" t="str">
        <f>LEFT(evaluation_results[[#This Row],[PDF_FILE]],LEN(evaluation_results[[#This Row],[PDF_FILE]])-5)</f>
        <v>T. Rowe Price_AM_EN</v>
      </c>
      <c r="E670">
        <v>2018</v>
      </c>
      <c r="F670" t="s">
        <v>157</v>
      </c>
      <c r="G670" t="s">
        <v>32</v>
      </c>
      <c r="H670" t="s">
        <v>16</v>
      </c>
      <c r="I670" t="s">
        <v>721</v>
      </c>
      <c r="J670" t="s">
        <v>776</v>
      </c>
    </row>
    <row r="671" spans="1:10" x14ac:dyDescent="0.25">
      <c r="A671">
        <v>8</v>
      </c>
      <c r="B671" t="s">
        <v>21</v>
      </c>
      <c r="C671" t="s">
        <v>600</v>
      </c>
      <c r="D671" t="str">
        <f>LEFT(evaluation_results[[#This Row],[PDF_FILE]],LEN(evaluation_results[[#This Row],[PDF_FILE]])-5)</f>
        <v>T. Rowe Price_AM_EN</v>
      </c>
      <c r="E671">
        <v>2019</v>
      </c>
      <c r="F671" t="s">
        <v>616</v>
      </c>
      <c r="G671" t="s">
        <v>32</v>
      </c>
      <c r="H671" t="s">
        <v>16</v>
      </c>
      <c r="I671" t="s">
        <v>721</v>
      </c>
      <c r="J671" t="s">
        <v>776</v>
      </c>
    </row>
    <row r="672" spans="1:10" x14ac:dyDescent="0.25">
      <c r="A672">
        <v>8</v>
      </c>
      <c r="B672" t="s">
        <v>21</v>
      </c>
      <c r="C672" t="s">
        <v>600</v>
      </c>
      <c r="D672" t="str">
        <f>LEFT(evaluation_results[[#This Row],[PDF_FILE]],LEN(evaluation_results[[#This Row],[PDF_FILE]])-5)</f>
        <v>T. Rowe Price_AM_EN</v>
      </c>
      <c r="E672">
        <v>2020</v>
      </c>
      <c r="F672" t="s">
        <v>599</v>
      </c>
      <c r="G672" t="s">
        <v>32</v>
      </c>
      <c r="H672" t="s">
        <v>16</v>
      </c>
      <c r="I672" t="s">
        <v>721</v>
      </c>
      <c r="J672" t="s">
        <v>776</v>
      </c>
    </row>
    <row r="673" spans="1:8" hidden="1" x14ac:dyDescent="0.25">
      <c r="A673">
        <v>8</v>
      </c>
      <c r="B673" t="s">
        <v>21</v>
      </c>
      <c r="C673" t="s">
        <v>600</v>
      </c>
      <c r="D673" t="str">
        <f>LEFT(evaluation_results[[#This Row],[PDF_FILE]],LEN(evaluation_results[[#This Row],[PDF_FILE]])-5)</f>
        <v>T. Rowe Price_AM_EN</v>
      </c>
      <c r="E673">
        <v>2021</v>
      </c>
      <c r="F673" t="s">
        <v>617</v>
      </c>
      <c r="G673" t="s">
        <v>617</v>
      </c>
      <c r="H673" t="s">
        <v>10</v>
      </c>
    </row>
    <row r="674" spans="1:8" hidden="1" x14ac:dyDescent="0.25">
      <c r="A674">
        <v>6</v>
      </c>
      <c r="B674" t="s">
        <v>7</v>
      </c>
      <c r="C674" t="s">
        <v>618</v>
      </c>
      <c r="D674" t="str">
        <f>LEFT(evaluation_results[[#This Row],[PDF_FILE]],LEN(evaluation_results[[#This Row],[PDF_FILE]])-5)</f>
        <v>T. Rowe Price_AM_EN</v>
      </c>
      <c r="E674">
        <v>2016</v>
      </c>
      <c r="F674" t="s">
        <v>602</v>
      </c>
      <c r="G674" t="s">
        <v>602</v>
      </c>
      <c r="H674" t="s">
        <v>10</v>
      </c>
    </row>
    <row r="675" spans="1:8" hidden="1" x14ac:dyDescent="0.25">
      <c r="A675">
        <v>6</v>
      </c>
      <c r="B675" t="s">
        <v>7</v>
      </c>
      <c r="C675" t="s">
        <v>618</v>
      </c>
      <c r="D675" t="str">
        <f>LEFT(evaluation_results[[#This Row],[PDF_FILE]],LEN(evaluation_results[[#This Row],[PDF_FILE]])-5)</f>
        <v>T. Rowe Price_AM_EN</v>
      </c>
      <c r="E675">
        <v>2017</v>
      </c>
      <c r="F675" t="s">
        <v>603</v>
      </c>
      <c r="G675" t="s">
        <v>603</v>
      </c>
      <c r="H675" t="s">
        <v>10</v>
      </c>
    </row>
    <row r="676" spans="1:8" hidden="1" x14ac:dyDescent="0.25">
      <c r="A676">
        <v>6</v>
      </c>
      <c r="B676" t="s">
        <v>7</v>
      </c>
      <c r="C676" t="s">
        <v>618</v>
      </c>
      <c r="D676" t="str">
        <f>LEFT(evaluation_results[[#This Row],[PDF_FILE]],LEN(evaluation_results[[#This Row],[PDF_FILE]])-5)</f>
        <v>T. Rowe Price_AM_EN</v>
      </c>
      <c r="E676">
        <v>2018</v>
      </c>
      <c r="F676" t="s">
        <v>604</v>
      </c>
      <c r="G676" t="s">
        <v>604</v>
      </c>
      <c r="H676" t="s">
        <v>10</v>
      </c>
    </row>
    <row r="677" spans="1:8" hidden="1" x14ac:dyDescent="0.25">
      <c r="A677">
        <v>6</v>
      </c>
      <c r="B677" t="s">
        <v>7</v>
      </c>
      <c r="C677" t="s">
        <v>618</v>
      </c>
      <c r="D677" t="str">
        <f>LEFT(evaluation_results[[#This Row],[PDF_FILE]],LEN(evaluation_results[[#This Row],[PDF_FILE]])-5)</f>
        <v>T. Rowe Price_AM_EN</v>
      </c>
      <c r="E677">
        <v>2019</v>
      </c>
      <c r="F677" t="s">
        <v>605</v>
      </c>
      <c r="G677" t="s">
        <v>605</v>
      </c>
      <c r="H677" t="s">
        <v>10</v>
      </c>
    </row>
    <row r="678" spans="1:8" hidden="1" x14ac:dyDescent="0.25">
      <c r="A678">
        <v>6</v>
      </c>
      <c r="B678" t="s">
        <v>7</v>
      </c>
      <c r="C678" t="s">
        <v>618</v>
      </c>
      <c r="D678" t="str">
        <f>LEFT(evaluation_results[[#This Row],[PDF_FILE]],LEN(evaluation_results[[#This Row],[PDF_FILE]])-5)</f>
        <v>T. Rowe Price_AM_EN</v>
      </c>
      <c r="E678">
        <v>2020</v>
      </c>
      <c r="F678" t="s">
        <v>596</v>
      </c>
      <c r="G678" t="s">
        <v>596</v>
      </c>
      <c r="H678" t="s">
        <v>10</v>
      </c>
    </row>
    <row r="679" spans="1:8" hidden="1" x14ac:dyDescent="0.25">
      <c r="A679">
        <v>6</v>
      </c>
      <c r="B679" t="s">
        <v>7</v>
      </c>
      <c r="C679" t="s">
        <v>618</v>
      </c>
      <c r="D679" t="str">
        <f>LEFT(evaluation_results[[#This Row],[PDF_FILE]],LEN(evaluation_results[[#This Row],[PDF_FILE]])-5)</f>
        <v>T. Rowe Price_AM_EN</v>
      </c>
      <c r="E679">
        <v>2021</v>
      </c>
      <c r="F679" t="s">
        <v>606</v>
      </c>
      <c r="G679" t="s">
        <v>606</v>
      </c>
      <c r="H679" t="s">
        <v>10</v>
      </c>
    </row>
    <row r="680" spans="1:8" hidden="1" x14ac:dyDescent="0.25">
      <c r="A680">
        <v>6</v>
      </c>
      <c r="B680" t="s">
        <v>7</v>
      </c>
      <c r="C680" t="s">
        <v>618</v>
      </c>
      <c r="D680" t="str">
        <f>LEFT(evaluation_results[[#This Row],[PDF_FILE]],LEN(evaluation_results[[#This Row],[PDF_FILE]])-5)</f>
        <v>T. Rowe Price_AM_EN</v>
      </c>
      <c r="E680">
        <v>2022</v>
      </c>
      <c r="F680" t="s">
        <v>619</v>
      </c>
      <c r="G680" t="s">
        <v>619</v>
      </c>
      <c r="H680" t="s">
        <v>10</v>
      </c>
    </row>
    <row r="681" spans="1:8" hidden="1" x14ac:dyDescent="0.25">
      <c r="A681">
        <v>7</v>
      </c>
      <c r="B681" t="s">
        <v>13</v>
      </c>
      <c r="C681" t="s">
        <v>618</v>
      </c>
      <c r="D681" t="str">
        <f>LEFT(evaluation_results[[#This Row],[PDF_FILE]],LEN(evaluation_results[[#This Row],[PDF_FILE]])-5)</f>
        <v>T. Rowe Price_AM_EN</v>
      </c>
      <c r="E681">
        <v>2016</v>
      </c>
      <c r="F681" t="s">
        <v>608</v>
      </c>
      <c r="G681" t="s">
        <v>608</v>
      </c>
      <c r="H681" t="s">
        <v>10</v>
      </c>
    </row>
    <row r="682" spans="1:8" hidden="1" x14ac:dyDescent="0.25">
      <c r="A682">
        <v>7</v>
      </c>
      <c r="B682" t="s">
        <v>13</v>
      </c>
      <c r="C682" t="s">
        <v>618</v>
      </c>
      <c r="D682" t="str">
        <f>LEFT(evaluation_results[[#This Row],[PDF_FILE]],LEN(evaluation_results[[#This Row],[PDF_FILE]])-5)</f>
        <v>T. Rowe Price_AM_EN</v>
      </c>
      <c r="E682">
        <v>2017</v>
      </c>
      <c r="F682" t="s">
        <v>609</v>
      </c>
      <c r="G682" t="s">
        <v>609</v>
      </c>
      <c r="H682" t="s">
        <v>10</v>
      </c>
    </row>
    <row r="683" spans="1:8" hidden="1" x14ac:dyDescent="0.25">
      <c r="A683">
        <v>7</v>
      </c>
      <c r="B683" t="s">
        <v>13</v>
      </c>
      <c r="C683" t="s">
        <v>618</v>
      </c>
      <c r="D683" t="str">
        <f>LEFT(evaluation_results[[#This Row],[PDF_FILE]],LEN(evaluation_results[[#This Row],[PDF_FILE]])-5)</f>
        <v>T. Rowe Price_AM_EN</v>
      </c>
      <c r="E683">
        <v>2018</v>
      </c>
      <c r="F683" t="s">
        <v>610</v>
      </c>
      <c r="G683" t="s">
        <v>610</v>
      </c>
      <c r="H683" t="s">
        <v>10</v>
      </c>
    </row>
    <row r="684" spans="1:8" hidden="1" x14ac:dyDescent="0.25">
      <c r="A684">
        <v>7</v>
      </c>
      <c r="B684" t="s">
        <v>13</v>
      </c>
      <c r="C684" t="s">
        <v>618</v>
      </c>
      <c r="D684" t="str">
        <f>LEFT(evaluation_results[[#This Row],[PDF_FILE]],LEN(evaluation_results[[#This Row],[PDF_FILE]])-5)</f>
        <v>T. Rowe Price_AM_EN</v>
      </c>
      <c r="E684">
        <v>2019</v>
      </c>
      <c r="F684" t="s">
        <v>611</v>
      </c>
      <c r="G684" t="s">
        <v>611</v>
      </c>
      <c r="H684" t="s">
        <v>10</v>
      </c>
    </row>
    <row r="685" spans="1:8" hidden="1" x14ac:dyDescent="0.25">
      <c r="A685">
        <v>7</v>
      </c>
      <c r="B685" t="s">
        <v>13</v>
      </c>
      <c r="C685" t="s">
        <v>618</v>
      </c>
      <c r="D685" t="str">
        <f>LEFT(evaluation_results[[#This Row],[PDF_FILE]],LEN(evaluation_results[[#This Row],[PDF_FILE]])-5)</f>
        <v>T. Rowe Price_AM_EN</v>
      </c>
      <c r="E685">
        <v>2020</v>
      </c>
      <c r="F685" t="s">
        <v>598</v>
      </c>
      <c r="G685" t="s">
        <v>598</v>
      </c>
      <c r="H685" t="s">
        <v>10</v>
      </c>
    </row>
    <row r="686" spans="1:8" hidden="1" x14ac:dyDescent="0.25">
      <c r="A686">
        <v>7</v>
      </c>
      <c r="B686" t="s">
        <v>13</v>
      </c>
      <c r="C686" t="s">
        <v>618</v>
      </c>
      <c r="D686" t="str">
        <f>LEFT(evaluation_results[[#This Row],[PDF_FILE]],LEN(evaluation_results[[#This Row],[PDF_FILE]])-5)</f>
        <v>T. Rowe Price_AM_EN</v>
      </c>
      <c r="E686">
        <v>2021</v>
      </c>
      <c r="F686" t="s">
        <v>612</v>
      </c>
      <c r="G686" t="s">
        <v>612</v>
      </c>
      <c r="H686" t="s">
        <v>10</v>
      </c>
    </row>
    <row r="687" spans="1:8" hidden="1" x14ac:dyDescent="0.25">
      <c r="A687">
        <v>7</v>
      </c>
      <c r="B687" t="s">
        <v>13</v>
      </c>
      <c r="C687" t="s">
        <v>618</v>
      </c>
      <c r="D687" t="str">
        <f>LEFT(evaluation_results[[#This Row],[PDF_FILE]],LEN(evaluation_results[[#This Row],[PDF_FILE]])-5)</f>
        <v>T. Rowe Price_AM_EN</v>
      </c>
      <c r="E687">
        <v>2022</v>
      </c>
      <c r="F687" t="s">
        <v>620</v>
      </c>
      <c r="G687" t="s">
        <v>620</v>
      </c>
      <c r="H687" t="s">
        <v>10</v>
      </c>
    </row>
    <row r="688" spans="1:8" hidden="1" x14ac:dyDescent="0.25">
      <c r="A688">
        <v>8</v>
      </c>
      <c r="B688" t="s">
        <v>21</v>
      </c>
      <c r="C688" t="s">
        <v>618</v>
      </c>
      <c r="D688" t="str">
        <f>LEFT(evaluation_results[[#This Row],[PDF_FILE]],LEN(evaluation_results[[#This Row],[PDF_FILE]])-5)</f>
        <v>T. Rowe Price_AM_EN</v>
      </c>
      <c r="E688">
        <v>2022</v>
      </c>
      <c r="F688" t="s">
        <v>621</v>
      </c>
      <c r="G688" t="s">
        <v>621</v>
      </c>
      <c r="H688" t="s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9B18-A7AF-40AD-BA09-88D15078C2A1}">
  <sheetPr>
    <tabColor theme="9" tint="0.39997558519241921"/>
  </sheetPr>
  <dimension ref="A1:S48"/>
  <sheetViews>
    <sheetView zoomScale="85" zoomScaleNormal="85" workbookViewId="0">
      <selection activeCell="B8" sqref="B8"/>
    </sheetView>
  </sheetViews>
  <sheetFormatPr baseColWidth="10" defaultRowHeight="15" x14ac:dyDescent="0.25"/>
  <cols>
    <col min="1" max="1" width="14.7109375" customWidth="1"/>
    <col min="4" max="4" width="14" bestFit="1" customWidth="1"/>
    <col min="5" max="5" width="27.7109375" bestFit="1" customWidth="1"/>
    <col min="6" max="6" width="61.7109375" bestFit="1" customWidth="1"/>
    <col min="7" max="7" width="100.85546875" bestFit="1" customWidth="1"/>
    <col min="8" max="8" width="12.28515625" bestFit="1" customWidth="1"/>
    <col min="9" max="10" width="12.28515625" customWidth="1"/>
    <col min="11" max="11" width="31.5703125" customWidth="1"/>
    <col min="12" max="12" width="61.7109375" bestFit="1" customWidth="1"/>
    <col min="13" max="15" width="17.5703125" bestFit="1" customWidth="1"/>
    <col min="16" max="16" width="15.5703125" bestFit="1" customWidth="1"/>
    <col min="17" max="17" width="15.5703125" style="6" bestFit="1" customWidth="1"/>
  </cols>
  <sheetData>
    <row r="1" spans="1:19" x14ac:dyDescent="0.25">
      <c r="A1" t="s">
        <v>711</v>
      </c>
      <c r="B1" s="2">
        <f>COUNTIF(evaluation_results_Pre!H:H,"TRUE POSITIVE")</f>
        <v>177</v>
      </c>
      <c r="E1" s="1" t="s">
        <v>724</v>
      </c>
    </row>
    <row r="2" spans="1:19" x14ac:dyDescent="0.25">
      <c r="A2" t="s">
        <v>712</v>
      </c>
      <c r="B2" s="2">
        <f>COUNTIF(evaluation_results_Pre!H:H,"TRUE NEGATIVE")</f>
        <v>0</v>
      </c>
      <c r="D2" s="1" t="s">
        <v>713</v>
      </c>
      <c r="E2" t="s">
        <v>720</v>
      </c>
    </row>
    <row r="3" spans="1:19" x14ac:dyDescent="0.25">
      <c r="A3" t="s">
        <v>713</v>
      </c>
      <c r="B3" s="2">
        <f>COUNTIF(evaluation_results_Pre!H:H,"FALSE POSITIVE")</f>
        <v>344</v>
      </c>
      <c r="E3" t="s">
        <v>721</v>
      </c>
    </row>
    <row r="4" spans="1:19" x14ac:dyDescent="0.25">
      <c r="A4" t="s">
        <v>714</v>
      </c>
      <c r="B4" s="2">
        <f>COUNTIF(evaluation_results_Pre!H:H,"FALSE NEGATIVE")</f>
        <v>166</v>
      </c>
      <c r="D4" s="1" t="s">
        <v>714</v>
      </c>
      <c r="E4" t="s">
        <v>722</v>
      </c>
    </row>
    <row r="6" spans="1:19" x14ac:dyDescent="0.25">
      <c r="A6" t="s">
        <v>715</v>
      </c>
      <c r="B6" s="3">
        <f>B1/(B1+B3)</f>
        <v>0.33973128598848368</v>
      </c>
    </row>
    <row r="7" spans="1:19" x14ac:dyDescent="0.25">
      <c r="A7" t="s">
        <v>716</v>
      </c>
      <c r="B7" s="3">
        <f>B1/(B1+B4)</f>
        <v>0.51603498542274051</v>
      </c>
    </row>
    <row r="8" spans="1:19" x14ac:dyDescent="0.25">
      <c r="A8" t="s">
        <v>717</v>
      </c>
      <c r="B8" s="3">
        <f>(B1+B2)/SUM(B1:B4)</f>
        <v>0.2576419213973799</v>
      </c>
    </row>
    <row r="10" spans="1:19" x14ac:dyDescent="0.25">
      <c r="L10" s="4" t="s">
        <v>849</v>
      </c>
      <c r="M10" s="4" t="s">
        <v>6</v>
      </c>
    </row>
    <row r="11" spans="1:19" x14ac:dyDescent="0.25">
      <c r="F11" t="s">
        <v>723</v>
      </c>
      <c r="G11" t="s">
        <v>761</v>
      </c>
      <c r="H11" t="s">
        <v>715</v>
      </c>
      <c r="I11" t="s">
        <v>716</v>
      </c>
      <c r="J11" t="s">
        <v>717</v>
      </c>
      <c r="L11" s="4" t="s">
        <v>723</v>
      </c>
      <c r="M11" t="s">
        <v>622</v>
      </c>
      <c r="N11" t="s">
        <v>16</v>
      </c>
      <c r="O11" t="s">
        <v>10</v>
      </c>
      <c r="P11" t="s">
        <v>846</v>
      </c>
      <c r="Q11" s="6" t="s">
        <v>847</v>
      </c>
      <c r="R11" t="s">
        <v>716</v>
      </c>
      <c r="S11" t="s">
        <v>848</v>
      </c>
    </row>
    <row r="12" spans="1:19" x14ac:dyDescent="0.25">
      <c r="F12" t="s">
        <v>725</v>
      </c>
      <c r="G12" t="s">
        <v>829</v>
      </c>
      <c r="H12" s="6">
        <f>VLOOKUP(Tabelle2[[#This Row],[Group]],L12:S47,6)</f>
        <v>0.66666666666666663</v>
      </c>
      <c r="I12" s="6">
        <f>VLOOKUP(Tabelle2[[#This Row],[Group]],L12:S47,7)</f>
        <v>1</v>
      </c>
      <c r="J12" s="6">
        <f>VLOOKUP(Tabelle2[[#This Row],[Group]],L12:S47,8)</f>
        <v>0.66666666666666663</v>
      </c>
      <c r="L12" t="s">
        <v>725</v>
      </c>
      <c r="M12" s="5"/>
      <c r="N12" s="5">
        <v>6</v>
      </c>
      <c r="O12" s="5">
        <v>12</v>
      </c>
      <c r="P12" s="5">
        <v>18</v>
      </c>
      <c r="Q12" s="6">
        <f t="shared" ref="Q12:Q39" si="0">IF((O12+N12)=0,0,O12/(O12+N12))</f>
        <v>0.66666666666666663</v>
      </c>
      <c r="R12" s="6">
        <f>IF((M12+O12)=0,0,O12/(M12+O12))</f>
        <v>1</v>
      </c>
      <c r="S12">
        <f>O12/P12</f>
        <v>0.66666666666666663</v>
      </c>
    </row>
    <row r="13" spans="1:19" x14ac:dyDescent="0.25">
      <c r="F13" t="s">
        <v>726</v>
      </c>
      <c r="G13" t="s">
        <v>786</v>
      </c>
      <c r="H13" s="6">
        <f>VLOOKUP(Tabelle2[[#This Row],[Group]],L13:S48,6)</f>
        <v>0</v>
      </c>
      <c r="I13" s="6">
        <f>VLOOKUP(Tabelle2[[#This Row],[Group]],L13:S48,7)</f>
        <v>0</v>
      </c>
      <c r="J13" s="6">
        <f>VLOOKUP(Tabelle2[[#This Row],[Group]],L13:S48,8)</f>
        <v>0</v>
      </c>
      <c r="L13" t="s">
        <v>726</v>
      </c>
      <c r="M13" s="5"/>
      <c r="N13" s="5">
        <v>4</v>
      </c>
      <c r="O13" s="5"/>
      <c r="P13" s="5">
        <v>4</v>
      </c>
      <c r="Q13" s="6">
        <f t="shared" si="0"/>
        <v>0</v>
      </c>
      <c r="R13" s="6">
        <f t="shared" ref="R13:R48" si="1">IF((M13+O13)=0,0,O13/(M13+O13))</f>
        <v>0</v>
      </c>
      <c r="S13">
        <f t="shared" ref="S13:S48" si="2">O13/P13</f>
        <v>0</v>
      </c>
    </row>
    <row r="14" spans="1:19" x14ac:dyDescent="0.25">
      <c r="F14" t="s">
        <v>727</v>
      </c>
      <c r="G14" t="s">
        <v>825</v>
      </c>
      <c r="H14" s="6">
        <f>VLOOKUP(Tabelle2[[#This Row],[Group]],L14:S49,6)</f>
        <v>0</v>
      </c>
      <c r="I14" s="6">
        <f>VLOOKUP(Tabelle2[[#This Row],[Group]],L14:S49,7)</f>
        <v>0</v>
      </c>
      <c r="J14" s="6">
        <f>VLOOKUP(Tabelle2[[#This Row],[Group]],L14:S49,8)</f>
        <v>0</v>
      </c>
      <c r="L14" t="s">
        <v>727</v>
      </c>
      <c r="M14" s="5"/>
      <c r="N14" s="5">
        <v>7</v>
      </c>
      <c r="O14" s="5"/>
      <c r="P14" s="5">
        <v>7</v>
      </c>
      <c r="Q14" s="6">
        <f t="shared" si="0"/>
        <v>0</v>
      </c>
      <c r="R14" s="6">
        <f t="shared" si="1"/>
        <v>0</v>
      </c>
      <c r="S14">
        <f t="shared" si="2"/>
        <v>0</v>
      </c>
    </row>
    <row r="15" spans="1:19" x14ac:dyDescent="0.25">
      <c r="F15" t="s">
        <v>728</v>
      </c>
      <c r="G15" t="s">
        <v>826</v>
      </c>
      <c r="H15" s="6">
        <f>VLOOKUP(Tabelle2[[#This Row],[Group]],L15:S50,6)</f>
        <v>0</v>
      </c>
      <c r="I15" s="6">
        <f>VLOOKUP(Tabelle2[[#This Row],[Group]],L15:S50,7)</f>
        <v>0</v>
      </c>
      <c r="J15" s="6">
        <f>VLOOKUP(Tabelle2[[#This Row],[Group]],L15:S50,8)</f>
        <v>0</v>
      </c>
      <c r="L15" t="s">
        <v>728</v>
      </c>
      <c r="M15" s="5"/>
      <c r="N15" s="5">
        <v>3</v>
      </c>
      <c r="O15" s="5"/>
      <c r="P15" s="5">
        <v>3</v>
      </c>
      <c r="Q15" s="6">
        <f t="shared" si="0"/>
        <v>0</v>
      </c>
      <c r="R15" s="6">
        <f t="shared" si="1"/>
        <v>0</v>
      </c>
      <c r="S15">
        <f t="shared" si="2"/>
        <v>0</v>
      </c>
    </row>
    <row r="16" spans="1:19" x14ac:dyDescent="0.25">
      <c r="F16" t="s">
        <v>729</v>
      </c>
      <c r="G16" t="s">
        <v>786</v>
      </c>
      <c r="H16" s="6">
        <f>VLOOKUP(Tabelle2[[#This Row],[Group]],L16:S51,6)</f>
        <v>9.0909090909090912E-2</v>
      </c>
      <c r="I16" s="6">
        <f>VLOOKUP(Tabelle2[[#This Row],[Group]],L16:S51,7)</f>
        <v>0.25</v>
      </c>
      <c r="J16" s="6">
        <f>VLOOKUP(Tabelle2[[#This Row],[Group]],L16:S51,8)</f>
        <v>7.1428571428571425E-2</v>
      </c>
      <c r="L16" t="s">
        <v>729</v>
      </c>
      <c r="M16" s="5">
        <v>3</v>
      </c>
      <c r="N16" s="5">
        <v>10</v>
      </c>
      <c r="O16" s="5">
        <v>1</v>
      </c>
      <c r="P16" s="5">
        <v>14</v>
      </c>
      <c r="Q16" s="6">
        <f t="shared" si="0"/>
        <v>9.0909090909090912E-2</v>
      </c>
      <c r="R16" s="6">
        <f t="shared" si="1"/>
        <v>0.25</v>
      </c>
      <c r="S16">
        <f t="shared" si="2"/>
        <v>7.1428571428571425E-2</v>
      </c>
    </row>
    <row r="17" spans="6:19" x14ac:dyDescent="0.25">
      <c r="F17" t="s">
        <v>730</v>
      </c>
      <c r="G17" t="s">
        <v>828</v>
      </c>
      <c r="H17" s="6">
        <f>VLOOKUP(Tabelle2[[#This Row],[Group]],L17:S52,6)</f>
        <v>0.38461538461538464</v>
      </c>
      <c r="I17" s="6">
        <f>VLOOKUP(Tabelle2[[#This Row],[Group]],L17:S52,7)</f>
        <v>0.38461538461538464</v>
      </c>
      <c r="J17" s="6">
        <f>VLOOKUP(Tabelle2[[#This Row],[Group]],L17:S52,8)</f>
        <v>0.23809523809523808</v>
      </c>
      <c r="L17" t="s">
        <v>730</v>
      </c>
      <c r="M17" s="5">
        <v>8</v>
      </c>
      <c r="N17" s="5">
        <v>8</v>
      </c>
      <c r="O17" s="5">
        <v>5</v>
      </c>
      <c r="P17" s="5">
        <v>21</v>
      </c>
      <c r="Q17" s="6">
        <f t="shared" si="0"/>
        <v>0.38461538461538464</v>
      </c>
      <c r="R17" s="6">
        <f t="shared" si="1"/>
        <v>0.38461538461538464</v>
      </c>
      <c r="S17">
        <f t="shared" si="2"/>
        <v>0.23809523809523808</v>
      </c>
    </row>
    <row r="18" spans="6:19" x14ac:dyDescent="0.25">
      <c r="F18" t="s">
        <v>731</v>
      </c>
      <c r="G18" t="s">
        <v>821</v>
      </c>
      <c r="H18" s="6">
        <f>VLOOKUP(Tabelle2[[#This Row],[Group]],L18:S53,6)</f>
        <v>0</v>
      </c>
      <c r="I18" s="6">
        <f>VLOOKUP(Tabelle2[[#This Row],[Group]],L18:S53,7)</f>
        <v>0</v>
      </c>
      <c r="J18" s="6">
        <f>VLOOKUP(Tabelle2[[#This Row],[Group]],L18:S53,8)</f>
        <v>0</v>
      </c>
      <c r="L18" t="s">
        <v>731</v>
      </c>
      <c r="M18" s="5"/>
      <c r="N18" s="5">
        <v>2</v>
      </c>
      <c r="O18" s="5"/>
      <c r="P18" s="5">
        <v>2</v>
      </c>
      <c r="Q18" s="6">
        <f t="shared" si="0"/>
        <v>0</v>
      </c>
      <c r="R18" s="6">
        <f t="shared" si="1"/>
        <v>0</v>
      </c>
      <c r="S18">
        <f t="shared" si="2"/>
        <v>0</v>
      </c>
    </row>
    <row r="19" spans="6:19" x14ac:dyDescent="0.25">
      <c r="F19" t="s">
        <v>732</v>
      </c>
      <c r="G19" t="s">
        <v>827</v>
      </c>
      <c r="H19" s="6">
        <f>VLOOKUP(Tabelle2[[#This Row],[Group]],L19:S54,6)</f>
        <v>0.2</v>
      </c>
      <c r="I19" s="6">
        <f>VLOOKUP(Tabelle2[[#This Row],[Group]],L19:S54,7)</f>
        <v>0.7142857142857143</v>
      </c>
      <c r="J19" s="6">
        <f>VLOOKUP(Tabelle2[[#This Row],[Group]],L19:S54,8)</f>
        <v>0.18518518518518517</v>
      </c>
      <c r="L19" t="s">
        <v>732</v>
      </c>
      <c r="M19" s="5">
        <v>2</v>
      </c>
      <c r="N19" s="5">
        <v>20</v>
      </c>
      <c r="O19" s="5">
        <v>5</v>
      </c>
      <c r="P19" s="5">
        <v>27</v>
      </c>
      <c r="Q19" s="6">
        <f t="shared" si="0"/>
        <v>0.2</v>
      </c>
      <c r="R19" s="6">
        <f t="shared" si="1"/>
        <v>0.7142857142857143</v>
      </c>
      <c r="S19">
        <f t="shared" si="2"/>
        <v>0.18518518518518517</v>
      </c>
    </row>
    <row r="20" spans="6:19" x14ac:dyDescent="0.25">
      <c r="F20" t="s">
        <v>733</v>
      </c>
      <c r="G20" t="s">
        <v>781</v>
      </c>
      <c r="H20" s="6">
        <f>VLOOKUP(Tabelle2[[#This Row],[Group]],L20:S55,6)</f>
        <v>0</v>
      </c>
      <c r="I20" s="6">
        <f>VLOOKUP(Tabelle2[[#This Row],[Group]],L20:S55,7)</f>
        <v>0</v>
      </c>
      <c r="J20" s="6">
        <f>VLOOKUP(Tabelle2[[#This Row],[Group]],L20:S55,8)</f>
        <v>0</v>
      </c>
      <c r="L20" t="s">
        <v>733</v>
      </c>
      <c r="M20" s="5"/>
      <c r="N20" s="5">
        <v>12</v>
      </c>
      <c r="O20" s="5"/>
      <c r="P20" s="5">
        <v>12</v>
      </c>
      <c r="Q20" s="6">
        <f t="shared" si="0"/>
        <v>0</v>
      </c>
      <c r="R20" s="6">
        <f t="shared" si="1"/>
        <v>0</v>
      </c>
      <c r="S20">
        <f t="shared" si="2"/>
        <v>0</v>
      </c>
    </row>
    <row r="21" spans="6:19" x14ac:dyDescent="0.25">
      <c r="F21" t="s">
        <v>734</v>
      </c>
      <c r="G21" t="s">
        <v>822</v>
      </c>
      <c r="H21" s="6">
        <f>VLOOKUP(Tabelle2[[#This Row],[Group]],L21:S56,6)</f>
        <v>0.33333333333333331</v>
      </c>
      <c r="I21" s="6">
        <f>VLOOKUP(Tabelle2[[#This Row],[Group]],L21:S56,7)</f>
        <v>0.33333333333333331</v>
      </c>
      <c r="J21" s="6">
        <f>VLOOKUP(Tabelle2[[#This Row],[Group]],L21:S56,8)</f>
        <v>0.2</v>
      </c>
      <c r="L21" t="s">
        <v>734</v>
      </c>
      <c r="M21" s="5">
        <v>2</v>
      </c>
      <c r="N21" s="5">
        <v>2</v>
      </c>
      <c r="O21" s="5">
        <v>1</v>
      </c>
      <c r="P21" s="5">
        <v>5</v>
      </c>
      <c r="Q21" s="6">
        <f t="shared" si="0"/>
        <v>0.33333333333333331</v>
      </c>
      <c r="R21" s="6">
        <f t="shared" si="1"/>
        <v>0.33333333333333331</v>
      </c>
      <c r="S21">
        <f t="shared" si="2"/>
        <v>0.2</v>
      </c>
    </row>
    <row r="22" spans="6:19" x14ac:dyDescent="0.25">
      <c r="F22" t="s">
        <v>735</v>
      </c>
      <c r="G22" t="s">
        <v>831</v>
      </c>
      <c r="H22" s="6">
        <f>VLOOKUP(Tabelle2[[#This Row],[Group]],L22:S57,6)</f>
        <v>0.10526315789473684</v>
      </c>
      <c r="I22" s="6">
        <f>VLOOKUP(Tabelle2[[#This Row],[Group]],L22:S57,7)</f>
        <v>0.25</v>
      </c>
      <c r="J22" s="6">
        <f>VLOOKUP(Tabelle2[[#This Row],[Group]],L22:S57,8)</f>
        <v>0.08</v>
      </c>
      <c r="L22" t="s">
        <v>735</v>
      </c>
      <c r="M22" s="5">
        <v>6</v>
      </c>
      <c r="N22" s="5">
        <v>17</v>
      </c>
      <c r="O22" s="5">
        <v>2</v>
      </c>
      <c r="P22" s="5">
        <v>25</v>
      </c>
      <c r="Q22" s="6">
        <f t="shared" si="0"/>
        <v>0.10526315789473684</v>
      </c>
      <c r="R22" s="6">
        <f t="shared" si="1"/>
        <v>0.25</v>
      </c>
      <c r="S22">
        <f t="shared" si="2"/>
        <v>0.08</v>
      </c>
    </row>
    <row r="23" spans="6:19" x14ac:dyDescent="0.25">
      <c r="F23" t="s">
        <v>736</v>
      </c>
      <c r="G23" t="s">
        <v>830</v>
      </c>
      <c r="H23" s="6">
        <f>VLOOKUP(Tabelle2[[#This Row],[Group]],L23:S58,6)</f>
        <v>0</v>
      </c>
      <c r="I23" s="6">
        <f>VLOOKUP(Tabelle2[[#This Row],[Group]],L23:S58,7)</f>
        <v>0</v>
      </c>
      <c r="J23" s="6">
        <f>VLOOKUP(Tabelle2[[#This Row],[Group]],L23:S58,8)</f>
        <v>0</v>
      </c>
      <c r="L23" t="s">
        <v>736</v>
      </c>
      <c r="M23" s="5"/>
      <c r="N23" s="5">
        <v>10</v>
      </c>
      <c r="O23" s="5"/>
      <c r="P23" s="5">
        <v>10</v>
      </c>
      <c r="Q23" s="6">
        <f t="shared" si="0"/>
        <v>0</v>
      </c>
      <c r="R23" s="6">
        <f t="shared" si="1"/>
        <v>0</v>
      </c>
      <c r="S23">
        <f t="shared" si="2"/>
        <v>0</v>
      </c>
    </row>
    <row r="24" spans="6:19" x14ac:dyDescent="0.25">
      <c r="F24" t="s">
        <v>737</v>
      </c>
      <c r="G24" t="s">
        <v>829</v>
      </c>
      <c r="H24" s="6">
        <f>VLOOKUP(Tabelle2[[#This Row],[Group]],L24:S59,6)</f>
        <v>0.8571428571428571</v>
      </c>
      <c r="I24" s="6">
        <f>VLOOKUP(Tabelle2[[#This Row],[Group]],L24:S59,7)</f>
        <v>0.75</v>
      </c>
      <c r="J24" s="6">
        <f>VLOOKUP(Tabelle2[[#This Row],[Group]],L24:S59,8)</f>
        <v>0.66666666666666663</v>
      </c>
      <c r="L24" t="s">
        <v>737</v>
      </c>
      <c r="M24" s="5">
        <v>2</v>
      </c>
      <c r="N24" s="5">
        <v>1</v>
      </c>
      <c r="O24" s="5">
        <v>6</v>
      </c>
      <c r="P24" s="5">
        <v>9</v>
      </c>
      <c r="Q24" s="6">
        <f t="shared" si="0"/>
        <v>0.8571428571428571</v>
      </c>
      <c r="R24" s="6">
        <f t="shared" si="1"/>
        <v>0.75</v>
      </c>
      <c r="S24">
        <f t="shared" si="2"/>
        <v>0.66666666666666663</v>
      </c>
    </row>
    <row r="25" spans="6:19" x14ac:dyDescent="0.25">
      <c r="F25" t="s">
        <v>738</v>
      </c>
      <c r="G25" t="s">
        <v>787</v>
      </c>
      <c r="H25" s="6">
        <f>VLOOKUP(Tabelle2[[#This Row],[Group]],L25:S60,6)</f>
        <v>0</v>
      </c>
      <c r="I25" s="6">
        <f>VLOOKUP(Tabelle2[[#This Row],[Group]],L25:S60,7)</f>
        <v>0</v>
      </c>
      <c r="J25" s="6">
        <f>VLOOKUP(Tabelle2[[#This Row],[Group]],L25:S60,8)</f>
        <v>0</v>
      </c>
      <c r="L25" t="s">
        <v>738</v>
      </c>
      <c r="M25" s="5"/>
      <c r="N25" s="5">
        <v>7</v>
      </c>
      <c r="O25" s="5"/>
      <c r="P25" s="5">
        <v>7</v>
      </c>
      <c r="Q25" s="6">
        <f t="shared" si="0"/>
        <v>0</v>
      </c>
      <c r="R25" s="6">
        <f t="shared" si="1"/>
        <v>0</v>
      </c>
      <c r="S25">
        <f t="shared" si="2"/>
        <v>0</v>
      </c>
    </row>
    <row r="26" spans="6:19" x14ac:dyDescent="0.25">
      <c r="F26" t="s">
        <v>739</v>
      </c>
      <c r="G26" t="s">
        <v>786</v>
      </c>
      <c r="H26" s="6">
        <f>VLOOKUP(Tabelle2[[#This Row],[Group]],L26:S61,6)</f>
        <v>0</v>
      </c>
      <c r="I26" s="6">
        <f>VLOOKUP(Tabelle2[[#This Row],[Group]],L26:S61,7)</f>
        <v>0</v>
      </c>
      <c r="J26" s="6">
        <f>VLOOKUP(Tabelle2[[#This Row],[Group]],L26:S61,8)</f>
        <v>0</v>
      </c>
      <c r="L26" t="s">
        <v>739</v>
      </c>
      <c r="M26" s="5">
        <v>9</v>
      </c>
      <c r="N26" s="5">
        <v>3</v>
      </c>
      <c r="O26" s="5"/>
      <c r="P26" s="5">
        <v>12</v>
      </c>
      <c r="Q26" s="6">
        <f t="shared" si="0"/>
        <v>0</v>
      </c>
      <c r="R26" s="6">
        <f t="shared" si="1"/>
        <v>0</v>
      </c>
      <c r="S26">
        <f t="shared" si="2"/>
        <v>0</v>
      </c>
    </row>
    <row r="27" spans="6:19" x14ac:dyDescent="0.25">
      <c r="F27" t="s">
        <v>740</v>
      </c>
      <c r="G27" t="s">
        <v>823</v>
      </c>
      <c r="H27" s="6">
        <f>VLOOKUP(Tabelle2[[#This Row],[Group]],L27:S62,6)</f>
        <v>0.41666666666666669</v>
      </c>
      <c r="I27" s="6">
        <f>VLOOKUP(Tabelle2[[#This Row],[Group]],L27:S62,7)</f>
        <v>9.4339622641509441E-2</v>
      </c>
      <c r="J27" s="6">
        <f>VLOOKUP(Tabelle2[[#This Row],[Group]],L27:S62,8)</f>
        <v>8.3333333333333329E-2</v>
      </c>
      <c r="L27" t="s">
        <v>740</v>
      </c>
      <c r="M27" s="5">
        <v>48</v>
      </c>
      <c r="N27" s="5">
        <v>7</v>
      </c>
      <c r="O27" s="5">
        <v>5</v>
      </c>
      <c r="P27" s="5">
        <v>60</v>
      </c>
      <c r="Q27" s="6">
        <f t="shared" si="0"/>
        <v>0.41666666666666669</v>
      </c>
      <c r="R27" s="6">
        <f t="shared" si="1"/>
        <v>9.4339622641509441E-2</v>
      </c>
      <c r="S27">
        <f t="shared" si="2"/>
        <v>8.3333333333333329E-2</v>
      </c>
    </row>
    <row r="28" spans="6:19" x14ac:dyDescent="0.25">
      <c r="F28" t="s">
        <v>741</v>
      </c>
      <c r="G28" t="s">
        <v>824</v>
      </c>
      <c r="H28" s="6">
        <f>VLOOKUP(Tabelle2[[#This Row],[Group]],L28:S63,6)</f>
        <v>0.56756756756756754</v>
      </c>
      <c r="I28" s="6">
        <f>VLOOKUP(Tabelle2[[#This Row],[Group]],L28:S63,7)</f>
        <v>0.72413793103448276</v>
      </c>
      <c r="J28" s="6">
        <f>VLOOKUP(Tabelle2[[#This Row],[Group]],L28:S63,8)</f>
        <v>0.46666666666666667</v>
      </c>
      <c r="L28" t="s">
        <v>741</v>
      </c>
      <c r="M28" s="5">
        <v>8</v>
      </c>
      <c r="N28" s="5">
        <v>16</v>
      </c>
      <c r="O28" s="5">
        <v>21</v>
      </c>
      <c r="P28" s="5">
        <v>45</v>
      </c>
      <c r="Q28" s="6">
        <f t="shared" si="0"/>
        <v>0.56756756756756754</v>
      </c>
      <c r="R28" s="6">
        <f t="shared" si="1"/>
        <v>0.72413793103448276</v>
      </c>
      <c r="S28">
        <f t="shared" si="2"/>
        <v>0.46666666666666667</v>
      </c>
    </row>
    <row r="29" spans="6:19" x14ac:dyDescent="0.25">
      <c r="F29" t="s">
        <v>742</v>
      </c>
      <c r="G29" t="s">
        <v>786</v>
      </c>
      <c r="H29" s="6">
        <f>VLOOKUP(Tabelle2[[#This Row],[Group]],L29:S64,6)</f>
        <v>0</v>
      </c>
      <c r="I29" s="6">
        <f>VLOOKUP(Tabelle2[[#This Row],[Group]],L29:S64,7)</f>
        <v>0</v>
      </c>
      <c r="J29" s="6">
        <f>VLOOKUP(Tabelle2[[#This Row],[Group]],L29:S64,8)</f>
        <v>0</v>
      </c>
      <c r="L29" t="s">
        <v>742</v>
      </c>
      <c r="M29" s="5"/>
      <c r="N29" s="5">
        <v>3</v>
      </c>
      <c r="O29" s="5"/>
      <c r="P29" s="5">
        <v>3</v>
      </c>
      <c r="Q29" s="6">
        <f t="shared" si="0"/>
        <v>0</v>
      </c>
      <c r="R29" s="6">
        <f t="shared" si="1"/>
        <v>0</v>
      </c>
      <c r="S29">
        <f t="shared" si="2"/>
        <v>0</v>
      </c>
    </row>
    <row r="30" spans="6:19" x14ac:dyDescent="0.25">
      <c r="F30" t="s">
        <v>743</v>
      </c>
      <c r="G30" t="s">
        <v>821</v>
      </c>
      <c r="H30" s="6">
        <f>VLOOKUP(Tabelle2[[#This Row],[Group]],L30:S65,6)</f>
        <v>0</v>
      </c>
      <c r="I30" s="6">
        <f>VLOOKUP(Tabelle2[[#This Row],[Group]],L30:S65,7)</f>
        <v>0</v>
      </c>
      <c r="J30" s="6">
        <f>VLOOKUP(Tabelle2[[#This Row],[Group]],L30:S65,8)</f>
        <v>0</v>
      </c>
      <c r="L30" t="s">
        <v>743</v>
      </c>
      <c r="M30" s="5">
        <v>3</v>
      </c>
      <c r="N30" s="5">
        <v>4</v>
      </c>
      <c r="O30" s="5"/>
      <c r="P30" s="5">
        <v>7</v>
      </c>
      <c r="Q30" s="6">
        <f t="shared" si="0"/>
        <v>0</v>
      </c>
      <c r="R30" s="6">
        <f t="shared" si="1"/>
        <v>0</v>
      </c>
      <c r="S30">
        <f t="shared" si="2"/>
        <v>0</v>
      </c>
    </row>
    <row r="31" spans="6:19" x14ac:dyDescent="0.25">
      <c r="F31" t="s">
        <v>744</v>
      </c>
      <c r="G31" t="s">
        <v>838</v>
      </c>
      <c r="H31" s="6">
        <f>VLOOKUP(Tabelle2[[#This Row],[Group]],L31:S66,6)</f>
        <v>0.55555555555555558</v>
      </c>
      <c r="I31" s="6">
        <f>VLOOKUP(Tabelle2[[#This Row],[Group]],L31:S66,7)</f>
        <v>1</v>
      </c>
      <c r="J31" s="6">
        <f>VLOOKUP(Tabelle2[[#This Row],[Group]],L31:S66,8)</f>
        <v>0.55555555555555558</v>
      </c>
      <c r="L31" t="s">
        <v>744</v>
      </c>
      <c r="M31" s="5"/>
      <c r="N31" s="5">
        <v>12</v>
      </c>
      <c r="O31" s="5">
        <v>15</v>
      </c>
      <c r="P31" s="5">
        <v>27</v>
      </c>
      <c r="Q31" s="6">
        <f t="shared" si="0"/>
        <v>0.55555555555555558</v>
      </c>
      <c r="R31" s="6">
        <f t="shared" si="1"/>
        <v>1</v>
      </c>
      <c r="S31">
        <f t="shared" si="2"/>
        <v>0.55555555555555558</v>
      </c>
    </row>
    <row r="32" spans="6:19" x14ac:dyDescent="0.25">
      <c r="F32" t="s">
        <v>745</v>
      </c>
      <c r="G32" t="s">
        <v>832</v>
      </c>
      <c r="H32" s="6">
        <f>VLOOKUP(Tabelle2[[#This Row],[Group]],L32:S67,6)</f>
        <v>0.6470588235294118</v>
      </c>
      <c r="I32" s="6">
        <f>VLOOKUP(Tabelle2[[#This Row],[Group]],L32:S67,7)</f>
        <v>1</v>
      </c>
      <c r="J32" s="6">
        <f>VLOOKUP(Tabelle2[[#This Row],[Group]],L32:S67,8)</f>
        <v>0.6470588235294118</v>
      </c>
      <c r="L32" t="s">
        <v>745</v>
      </c>
      <c r="M32" s="5"/>
      <c r="N32" s="5">
        <v>6</v>
      </c>
      <c r="O32" s="5">
        <v>11</v>
      </c>
      <c r="P32" s="5">
        <v>17</v>
      </c>
      <c r="Q32" s="6">
        <f t="shared" si="0"/>
        <v>0.6470588235294118</v>
      </c>
      <c r="R32" s="6">
        <f t="shared" si="1"/>
        <v>1</v>
      </c>
      <c r="S32">
        <f t="shared" si="2"/>
        <v>0.6470588235294118</v>
      </c>
    </row>
    <row r="33" spans="6:19" x14ac:dyDescent="0.25">
      <c r="F33" t="s">
        <v>746</v>
      </c>
      <c r="G33" t="s">
        <v>786</v>
      </c>
      <c r="H33" s="6">
        <f>VLOOKUP(Tabelle2[[#This Row],[Group]],L33:S68,6)</f>
        <v>0</v>
      </c>
      <c r="I33" s="6">
        <f>VLOOKUP(Tabelle2[[#This Row],[Group]],L33:S68,7)</f>
        <v>0</v>
      </c>
      <c r="J33" s="6">
        <f>VLOOKUP(Tabelle2[[#This Row],[Group]],L33:S68,8)</f>
        <v>0</v>
      </c>
      <c r="L33" t="s">
        <v>746</v>
      </c>
      <c r="M33" s="5"/>
      <c r="N33" s="5">
        <v>2</v>
      </c>
      <c r="O33" s="5"/>
      <c r="P33" s="5">
        <v>2</v>
      </c>
      <c r="Q33" s="6">
        <f t="shared" si="0"/>
        <v>0</v>
      </c>
      <c r="R33" s="6">
        <f t="shared" si="1"/>
        <v>0</v>
      </c>
      <c r="S33">
        <f t="shared" si="2"/>
        <v>0</v>
      </c>
    </row>
    <row r="34" spans="6:19" x14ac:dyDescent="0.25">
      <c r="F34" t="s">
        <v>747</v>
      </c>
      <c r="G34" t="s">
        <v>833</v>
      </c>
      <c r="H34" s="6">
        <f>VLOOKUP(Tabelle2[[#This Row],[Group]],L34:S69,6)</f>
        <v>0</v>
      </c>
      <c r="I34" s="6">
        <f>VLOOKUP(Tabelle2[[#This Row],[Group]],L34:S69,7)</f>
        <v>0</v>
      </c>
      <c r="J34" s="6">
        <f>VLOOKUP(Tabelle2[[#This Row],[Group]],L34:S69,8)</f>
        <v>0</v>
      </c>
      <c r="L34" t="s">
        <v>747</v>
      </c>
      <c r="M34" s="5"/>
      <c r="N34" s="5">
        <v>11</v>
      </c>
      <c r="O34" s="5"/>
      <c r="P34" s="5">
        <v>11</v>
      </c>
      <c r="Q34" s="6">
        <f t="shared" si="0"/>
        <v>0</v>
      </c>
      <c r="R34" s="6">
        <f t="shared" si="1"/>
        <v>0</v>
      </c>
      <c r="S34">
        <f t="shared" si="2"/>
        <v>0</v>
      </c>
    </row>
    <row r="35" spans="6:19" x14ac:dyDescent="0.25">
      <c r="F35" t="s">
        <v>748</v>
      </c>
      <c r="G35" t="s">
        <v>834</v>
      </c>
      <c r="H35" s="6">
        <f>VLOOKUP(Tabelle2[[#This Row],[Group]],L35:S70,6)</f>
        <v>0</v>
      </c>
      <c r="I35" s="6">
        <f>VLOOKUP(Tabelle2[[#This Row],[Group]],L35:S70,7)</f>
        <v>0</v>
      </c>
      <c r="J35" s="6">
        <f>VLOOKUP(Tabelle2[[#This Row],[Group]],L35:S70,8)</f>
        <v>0</v>
      </c>
      <c r="L35" t="s">
        <v>748</v>
      </c>
      <c r="M35" s="5">
        <v>3</v>
      </c>
      <c r="N35" s="5">
        <v>5</v>
      </c>
      <c r="O35" s="5"/>
      <c r="P35" s="5">
        <v>8</v>
      </c>
      <c r="Q35" s="6">
        <f t="shared" si="0"/>
        <v>0</v>
      </c>
      <c r="R35" s="6">
        <f t="shared" si="1"/>
        <v>0</v>
      </c>
      <c r="S35">
        <f t="shared" si="2"/>
        <v>0</v>
      </c>
    </row>
    <row r="36" spans="6:19" x14ac:dyDescent="0.25">
      <c r="F36" t="s">
        <v>749</v>
      </c>
      <c r="G36" t="s">
        <v>835</v>
      </c>
      <c r="H36" s="6">
        <f>VLOOKUP(Tabelle2[[#This Row],[Group]],L36:S71,6)</f>
        <v>0.33333333333333331</v>
      </c>
      <c r="I36" s="6">
        <f>VLOOKUP(Tabelle2[[#This Row],[Group]],L36:S71,7)</f>
        <v>1</v>
      </c>
      <c r="J36" s="6">
        <f>VLOOKUP(Tabelle2[[#This Row],[Group]],L36:S71,8)</f>
        <v>0.33333333333333331</v>
      </c>
      <c r="L36" t="s">
        <v>749</v>
      </c>
      <c r="M36" s="5"/>
      <c r="N36" s="5">
        <v>8</v>
      </c>
      <c r="O36" s="5">
        <v>4</v>
      </c>
      <c r="P36" s="5">
        <v>12</v>
      </c>
      <c r="Q36" s="6">
        <f t="shared" si="0"/>
        <v>0.33333333333333331</v>
      </c>
      <c r="R36" s="6">
        <f t="shared" si="1"/>
        <v>1</v>
      </c>
      <c r="S36">
        <f t="shared" si="2"/>
        <v>0.33333333333333331</v>
      </c>
    </row>
    <row r="37" spans="6:19" x14ac:dyDescent="0.25">
      <c r="F37" t="s">
        <v>750</v>
      </c>
      <c r="G37" t="s">
        <v>836</v>
      </c>
      <c r="H37" s="6">
        <f>VLOOKUP(Tabelle2[[#This Row],[Group]],L37:S72,6)</f>
        <v>0.08</v>
      </c>
      <c r="I37" s="6">
        <f>VLOOKUP(Tabelle2[[#This Row],[Group]],L37:S72,7)</f>
        <v>0.5</v>
      </c>
      <c r="J37" s="6">
        <f>VLOOKUP(Tabelle2[[#This Row],[Group]],L37:S72,8)</f>
        <v>7.407407407407407E-2</v>
      </c>
      <c r="L37" t="s">
        <v>750</v>
      </c>
      <c r="M37" s="5">
        <v>4</v>
      </c>
      <c r="N37" s="5">
        <v>46</v>
      </c>
      <c r="O37" s="5">
        <v>4</v>
      </c>
      <c r="P37" s="5">
        <v>54</v>
      </c>
      <c r="Q37" s="6">
        <f t="shared" si="0"/>
        <v>0.08</v>
      </c>
      <c r="R37" s="6">
        <f t="shared" si="1"/>
        <v>0.5</v>
      </c>
      <c r="S37">
        <f t="shared" si="2"/>
        <v>7.407407407407407E-2</v>
      </c>
    </row>
    <row r="38" spans="6:19" x14ac:dyDescent="0.25">
      <c r="F38" t="s">
        <v>751</v>
      </c>
      <c r="G38" t="s">
        <v>837</v>
      </c>
      <c r="H38" s="6">
        <f>VLOOKUP(Tabelle2[[#This Row],[Group]],L38:S73,6)</f>
        <v>0.18181818181818182</v>
      </c>
      <c r="I38" s="6">
        <f>VLOOKUP(Tabelle2[[#This Row],[Group]],L38:S73,7)</f>
        <v>0.14285714285714285</v>
      </c>
      <c r="J38" s="6">
        <f>VLOOKUP(Tabelle2[[#This Row],[Group]],L38:S73,8)</f>
        <v>8.6956521739130432E-2</v>
      </c>
      <c r="L38" t="s">
        <v>751</v>
      </c>
      <c r="M38" s="5">
        <v>12</v>
      </c>
      <c r="N38" s="5">
        <v>9</v>
      </c>
      <c r="O38" s="5">
        <v>2</v>
      </c>
      <c r="P38" s="5">
        <v>23</v>
      </c>
      <c r="Q38" s="6">
        <f t="shared" si="0"/>
        <v>0.18181818181818182</v>
      </c>
      <c r="R38" s="6">
        <f t="shared" si="1"/>
        <v>0.14285714285714285</v>
      </c>
      <c r="S38">
        <f t="shared" si="2"/>
        <v>8.6956521739130432E-2</v>
      </c>
    </row>
    <row r="39" spans="6:19" x14ac:dyDescent="0.25">
      <c r="F39" t="s">
        <v>752</v>
      </c>
      <c r="G39" t="s">
        <v>841</v>
      </c>
      <c r="H39" s="6">
        <f>VLOOKUP(Tabelle2[[#This Row],[Group]],L39:S74,6)</f>
        <v>0</v>
      </c>
      <c r="I39" s="6">
        <f>VLOOKUP(Tabelle2[[#This Row],[Group]],L39:S74,7)</f>
        <v>0</v>
      </c>
      <c r="J39" s="6">
        <f>VLOOKUP(Tabelle2[[#This Row],[Group]],L39:S74,8)</f>
        <v>0</v>
      </c>
      <c r="L39" t="s">
        <v>752</v>
      </c>
      <c r="M39" s="5">
        <v>8</v>
      </c>
      <c r="N39" s="5">
        <v>13</v>
      </c>
      <c r="O39" s="5"/>
      <c r="P39" s="5">
        <v>21</v>
      </c>
      <c r="Q39" s="6">
        <f t="shared" si="0"/>
        <v>0</v>
      </c>
      <c r="R39" s="6">
        <f t="shared" si="1"/>
        <v>0</v>
      </c>
      <c r="S39">
        <f t="shared" si="2"/>
        <v>0</v>
      </c>
    </row>
    <row r="40" spans="6:19" x14ac:dyDescent="0.25">
      <c r="F40" t="s">
        <v>753</v>
      </c>
      <c r="G40" t="s">
        <v>842</v>
      </c>
      <c r="H40" s="6">
        <f>VLOOKUP(Tabelle2[[#This Row],[Group]],L40:S75,6)</f>
        <v>0.33973128598848368</v>
      </c>
      <c r="I40" s="6">
        <f>VLOOKUP(Tabelle2[[#This Row],[Group]],L40:S75,7)</f>
        <v>0.51603498542274051</v>
      </c>
      <c r="J40" s="6">
        <f>VLOOKUP(Tabelle2[[#This Row],[Group]],L40:S75,8)</f>
        <v>0.2576419213973799</v>
      </c>
      <c r="L40" t="s">
        <v>753</v>
      </c>
      <c r="M40" s="5">
        <v>4</v>
      </c>
      <c r="N40" s="5"/>
      <c r="O40" s="5"/>
      <c r="P40" s="5">
        <v>4</v>
      </c>
      <c r="Q40" s="6">
        <f>IF((O40+N40)=0,0,O40/(O40+N40))</f>
        <v>0</v>
      </c>
      <c r="R40" s="6">
        <f t="shared" si="1"/>
        <v>0</v>
      </c>
      <c r="S40">
        <f t="shared" si="2"/>
        <v>0</v>
      </c>
    </row>
    <row r="41" spans="6:19" x14ac:dyDescent="0.25">
      <c r="F41" t="s">
        <v>754</v>
      </c>
      <c r="G41" t="s">
        <v>839</v>
      </c>
      <c r="H41" s="6">
        <f>VLOOKUP(Tabelle2[[#This Row],[Group]],L41:S76,6)</f>
        <v>0.125</v>
      </c>
      <c r="I41" s="6">
        <f>VLOOKUP(Tabelle2[[#This Row],[Group]],L41:S76,7)</f>
        <v>1</v>
      </c>
      <c r="J41" s="6">
        <f>VLOOKUP(Tabelle2[[#This Row],[Group]],L41:S76,8)</f>
        <v>0.125</v>
      </c>
      <c r="L41" t="s">
        <v>754</v>
      </c>
      <c r="M41" s="5"/>
      <c r="N41" s="5">
        <v>21</v>
      </c>
      <c r="O41" s="5">
        <v>3</v>
      </c>
      <c r="P41" s="5">
        <v>24</v>
      </c>
      <c r="Q41" s="6">
        <f t="shared" ref="Q41:Q48" si="3">IF((O41+N41)=0,0,O41/(O41+N41))</f>
        <v>0.125</v>
      </c>
      <c r="R41" s="6">
        <f t="shared" si="1"/>
        <v>1</v>
      </c>
      <c r="S41">
        <f t="shared" si="2"/>
        <v>0.125</v>
      </c>
    </row>
    <row r="42" spans="6:19" x14ac:dyDescent="0.25">
      <c r="F42" t="s">
        <v>755</v>
      </c>
      <c r="G42" t="s">
        <v>840</v>
      </c>
      <c r="H42" s="6">
        <f>VLOOKUP(Tabelle2[[#This Row],[Group]],L42:S77,6)</f>
        <v>0</v>
      </c>
      <c r="I42" s="6">
        <f>VLOOKUP(Tabelle2[[#This Row],[Group]],L42:S77,7)</f>
        <v>0</v>
      </c>
      <c r="J42" s="6">
        <f>VLOOKUP(Tabelle2[[#This Row],[Group]],L42:S77,8)</f>
        <v>0</v>
      </c>
      <c r="L42" t="s">
        <v>755</v>
      </c>
      <c r="M42" s="5"/>
      <c r="N42" s="5">
        <v>16</v>
      </c>
      <c r="O42" s="5"/>
      <c r="P42" s="5">
        <v>16</v>
      </c>
      <c r="Q42" s="6">
        <f t="shared" si="3"/>
        <v>0</v>
      </c>
      <c r="R42" s="6">
        <f t="shared" si="1"/>
        <v>0</v>
      </c>
      <c r="S42">
        <f t="shared" si="2"/>
        <v>0</v>
      </c>
    </row>
    <row r="43" spans="6:19" x14ac:dyDescent="0.25">
      <c r="F43" t="s">
        <v>756</v>
      </c>
      <c r="G43" t="s">
        <v>843</v>
      </c>
      <c r="H43" s="6">
        <f>VLOOKUP(Tabelle2[[#This Row],[Group]],L43:S78,6)</f>
        <v>0.63636363636363635</v>
      </c>
      <c r="I43" s="6">
        <f>VLOOKUP(Tabelle2[[#This Row],[Group]],L43:S78,7)</f>
        <v>0.36842105263157893</v>
      </c>
      <c r="J43" s="6">
        <f>VLOOKUP(Tabelle2[[#This Row],[Group]],L43:S78,8)</f>
        <v>0.30434782608695654</v>
      </c>
      <c r="L43" t="s">
        <v>756</v>
      </c>
      <c r="M43" s="5">
        <v>24</v>
      </c>
      <c r="N43" s="5">
        <v>8</v>
      </c>
      <c r="O43" s="5">
        <v>14</v>
      </c>
      <c r="P43" s="5">
        <v>46</v>
      </c>
      <c r="Q43" s="6">
        <f t="shared" si="3"/>
        <v>0.63636363636363635</v>
      </c>
      <c r="R43" s="6">
        <f t="shared" si="1"/>
        <v>0.36842105263157893</v>
      </c>
      <c r="S43">
        <f t="shared" si="2"/>
        <v>0.30434782608695654</v>
      </c>
    </row>
    <row r="44" spans="6:19" x14ac:dyDescent="0.25">
      <c r="F44" t="s">
        <v>757</v>
      </c>
      <c r="G44" t="s">
        <v>844</v>
      </c>
      <c r="H44" s="6">
        <f>VLOOKUP(Tabelle2[[#This Row],[Group]],L44:S79,6)</f>
        <v>0.54545454545454541</v>
      </c>
      <c r="I44" s="6">
        <f>VLOOKUP(Tabelle2[[#This Row],[Group]],L44:S79,7)</f>
        <v>0.5</v>
      </c>
      <c r="J44" s="6">
        <f>VLOOKUP(Tabelle2[[#This Row],[Group]],L44:S79,8)</f>
        <v>0.35294117647058826</v>
      </c>
      <c r="L44" t="s">
        <v>757</v>
      </c>
      <c r="M44" s="5">
        <v>12</v>
      </c>
      <c r="N44" s="5">
        <v>10</v>
      </c>
      <c r="O44" s="5">
        <v>12</v>
      </c>
      <c r="P44" s="5">
        <v>34</v>
      </c>
      <c r="Q44" s="6">
        <f t="shared" si="3"/>
        <v>0.54545454545454541</v>
      </c>
      <c r="R44" s="6">
        <f t="shared" si="1"/>
        <v>0.5</v>
      </c>
      <c r="S44">
        <f t="shared" si="2"/>
        <v>0.35294117647058826</v>
      </c>
    </row>
    <row r="45" spans="6:19" x14ac:dyDescent="0.25">
      <c r="F45" t="s">
        <v>758</v>
      </c>
      <c r="G45" t="s">
        <v>32</v>
      </c>
      <c r="H45" s="6">
        <f>VLOOKUP(Tabelle2[[#This Row],[Group]],L45:S80,6)</f>
        <v>0.33973128598848368</v>
      </c>
      <c r="I45" s="6">
        <f>VLOOKUP(Tabelle2[[#This Row],[Group]],L45:S80,7)</f>
        <v>0.51603498542274051</v>
      </c>
      <c r="J45" s="6">
        <f>VLOOKUP(Tabelle2[[#This Row],[Group]],L45:S80,8)</f>
        <v>0.2576419213973799</v>
      </c>
      <c r="L45" t="s">
        <v>758</v>
      </c>
      <c r="M45" s="5"/>
      <c r="N45" s="5">
        <v>8</v>
      </c>
      <c r="O45" s="5"/>
      <c r="P45" s="5">
        <v>8</v>
      </c>
      <c r="Q45" s="6">
        <f t="shared" si="3"/>
        <v>0</v>
      </c>
      <c r="R45" s="6">
        <f t="shared" si="1"/>
        <v>0</v>
      </c>
      <c r="S45">
        <f t="shared" si="2"/>
        <v>0</v>
      </c>
    </row>
    <row r="46" spans="6:19" x14ac:dyDescent="0.25">
      <c r="F46" t="s">
        <v>759</v>
      </c>
      <c r="G46" t="s">
        <v>845</v>
      </c>
      <c r="H46" s="6">
        <f>VLOOKUP(Tabelle2[[#This Row],[Group]],L46:S81,6)</f>
        <v>0.84615384615384615</v>
      </c>
      <c r="I46" s="6">
        <f>VLOOKUP(Tabelle2[[#This Row],[Group]],L46:S81,7)</f>
        <v>0.80487804878048785</v>
      </c>
      <c r="J46" s="6">
        <f>VLOOKUP(Tabelle2[[#This Row],[Group]],L46:S81,8)</f>
        <v>0.7021276595744681</v>
      </c>
      <c r="L46" t="s">
        <v>759</v>
      </c>
      <c r="M46" s="5">
        <v>8</v>
      </c>
      <c r="N46" s="5">
        <v>6</v>
      </c>
      <c r="O46" s="5">
        <v>33</v>
      </c>
      <c r="P46" s="5">
        <v>47</v>
      </c>
      <c r="Q46" s="6">
        <f t="shared" si="3"/>
        <v>0.84615384615384615</v>
      </c>
      <c r="R46" s="6">
        <f t="shared" si="1"/>
        <v>0.80487804878048785</v>
      </c>
      <c r="S46">
        <f t="shared" si="2"/>
        <v>0.7021276595744681</v>
      </c>
    </row>
    <row r="47" spans="6:19" x14ac:dyDescent="0.25">
      <c r="F47" t="s">
        <v>760</v>
      </c>
      <c r="G47" t="s">
        <v>32</v>
      </c>
      <c r="H47" s="6">
        <f>VLOOKUP(Tabelle2[[#This Row],[Group]],L47:S82,6)</f>
        <v>0.33973128598848368</v>
      </c>
      <c r="I47" s="6">
        <f>VLOOKUP(Tabelle2[[#This Row],[Group]],L47:S82,7)</f>
        <v>0.51603498542274051</v>
      </c>
      <c r="J47" s="6">
        <f>VLOOKUP(Tabelle2[[#This Row],[Group]],L47:S82,8)</f>
        <v>0.2576419213973799</v>
      </c>
      <c r="L47" t="s">
        <v>760</v>
      </c>
      <c r="M47" s="5"/>
      <c r="N47" s="5">
        <v>21</v>
      </c>
      <c r="O47" s="5">
        <v>21</v>
      </c>
      <c r="P47" s="5">
        <v>42</v>
      </c>
      <c r="Q47" s="6">
        <f t="shared" si="3"/>
        <v>0.5</v>
      </c>
      <c r="R47" s="6">
        <f t="shared" si="1"/>
        <v>1</v>
      </c>
      <c r="S47">
        <f t="shared" si="2"/>
        <v>0.5</v>
      </c>
    </row>
    <row r="48" spans="6:19" x14ac:dyDescent="0.25">
      <c r="L48" t="s">
        <v>846</v>
      </c>
      <c r="M48" s="5">
        <v>166</v>
      </c>
      <c r="N48" s="5">
        <v>344</v>
      </c>
      <c r="O48" s="5">
        <v>177</v>
      </c>
      <c r="P48" s="5">
        <v>687</v>
      </c>
      <c r="Q48" s="6">
        <f t="shared" si="3"/>
        <v>0.33973128598848368</v>
      </c>
      <c r="R48" s="6">
        <f t="shared" si="1"/>
        <v>0.51603498542274051</v>
      </c>
      <c r="S48">
        <f t="shared" si="2"/>
        <v>0.2576419213973799</v>
      </c>
    </row>
  </sheetData>
  <pageMargins left="0.7" right="0.7" top="0.78740157499999996" bottom="0.78740157499999996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6006-84C5-4AE4-9D54-09ED30D870BB}">
  <sheetPr>
    <tabColor theme="1" tint="0.14999847407452621"/>
  </sheetPr>
  <dimension ref="A1:H676"/>
  <sheetViews>
    <sheetView zoomScale="85" zoomScaleNormal="85" workbookViewId="0">
      <selection activeCell="O26" sqref="O26"/>
    </sheetView>
  </sheetViews>
  <sheetFormatPr baseColWidth="10" defaultRowHeight="15" x14ac:dyDescent="0.25"/>
  <cols>
    <col min="1" max="1" width="9" bestFit="1" customWidth="1"/>
    <col min="2" max="2" width="50.42578125" bestFit="1" customWidth="1"/>
    <col min="3" max="3" width="64.140625" bestFit="1" customWidth="1"/>
    <col min="4" max="4" width="64.140625" customWidth="1"/>
    <col min="5" max="5" width="7.85546875" bestFit="1" customWidth="1"/>
    <col min="6" max="6" width="19.7109375" bestFit="1" customWidth="1"/>
    <col min="7" max="7" width="14.140625" bestFit="1" customWidth="1"/>
    <col min="8" max="8" width="1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723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6</v>
      </c>
      <c r="B2" t="s">
        <v>7</v>
      </c>
      <c r="C2" t="s">
        <v>8</v>
      </c>
      <c r="D2" t="str">
        <f>LEFT(evaluation_results_1[[#This Row],[PDF_FILE]],LEN(evaluation_results_1[[#This Row],[PDF_FILE]])-5)</f>
        <v>Aberdeen Asset Management AG Germany_Asset Manager_EN</v>
      </c>
      <c r="E2">
        <v>2021</v>
      </c>
      <c r="F2" t="s">
        <v>9</v>
      </c>
      <c r="G2" t="s">
        <v>9</v>
      </c>
      <c r="H2" t="s">
        <v>10</v>
      </c>
    </row>
    <row r="3" spans="1:8" x14ac:dyDescent="0.25">
      <c r="A3">
        <v>6</v>
      </c>
      <c r="B3" t="s">
        <v>7</v>
      </c>
      <c r="C3" t="s">
        <v>8</v>
      </c>
      <c r="D3" t="str">
        <f>LEFT(evaluation_results_1[[#This Row],[PDF_FILE]],LEN(evaluation_results_1[[#This Row],[PDF_FILE]])-5)</f>
        <v>Aberdeen Asset Management AG Germany_Asset Manager_EN</v>
      </c>
      <c r="E3">
        <v>2020</v>
      </c>
      <c r="F3" t="s">
        <v>11</v>
      </c>
      <c r="G3" t="s">
        <v>11</v>
      </c>
      <c r="H3" t="s">
        <v>10</v>
      </c>
    </row>
    <row r="4" spans="1:8" x14ac:dyDescent="0.25">
      <c r="A4">
        <v>6</v>
      </c>
      <c r="B4" t="s">
        <v>7</v>
      </c>
      <c r="C4" t="s">
        <v>8</v>
      </c>
      <c r="D4" t="str">
        <f>LEFT(evaluation_results_1[[#This Row],[PDF_FILE]],LEN(evaluation_results_1[[#This Row],[PDF_FILE]])-5)</f>
        <v>Aberdeen Asset Management AG Germany_Asset Manager_EN</v>
      </c>
      <c r="E4">
        <v>2018</v>
      </c>
      <c r="F4" t="s">
        <v>12</v>
      </c>
      <c r="G4" t="s">
        <v>12</v>
      </c>
      <c r="H4" t="s">
        <v>10</v>
      </c>
    </row>
    <row r="5" spans="1:8" x14ac:dyDescent="0.25">
      <c r="A5">
        <v>7</v>
      </c>
      <c r="B5" t="s">
        <v>13</v>
      </c>
      <c r="C5" t="s">
        <v>8</v>
      </c>
      <c r="D5" t="str">
        <f>LEFT(evaluation_results_1[[#This Row],[PDF_FILE]],LEN(evaluation_results_1[[#This Row],[PDF_FILE]])-5)</f>
        <v>Aberdeen Asset Management AG Germany_Asset Manager_EN</v>
      </c>
      <c r="E5">
        <v>2021</v>
      </c>
      <c r="F5" t="s">
        <v>14</v>
      </c>
      <c r="G5" t="s">
        <v>15</v>
      </c>
      <c r="H5" t="s">
        <v>16</v>
      </c>
    </row>
    <row r="6" spans="1:8" x14ac:dyDescent="0.25">
      <c r="A6">
        <v>7</v>
      </c>
      <c r="B6" t="s">
        <v>13</v>
      </c>
      <c r="C6" t="s">
        <v>8</v>
      </c>
      <c r="D6" t="str">
        <f>LEFT(evaluation_results_1[[#This Row],[PDF_FILE]],LEN(evaluation_results_1[[#This Row],[PDF_FILE]])-5)</f>
        <v>Aberdeen Asset Management AG Germany_Asset Manager_EN</v>
      </c>
      <c r="E6">
        <v>2020</v>
      </c>
      <c r="F6" t="s">
        <v>17</v>
      </c>
      <c r="G6" t="s">
        <v>18</v>
      </c>
      <c r="H6" t="s">
        <v>16</v>
      </c>
    </row>
    <row r="7" spans="1:8" x14ac:dyDescent="0.25">
      <c r="A7">
        <v>7</v>
      </c>
      <c r="B7" t="s">
        <v>13</v>
      </c>
      <c r="C7" t="s">
        <v>8</v>
      </c>
      <c r="D7" t="str">
        <f>LEFT(evaluation_results_1[[#This Row],[PDF_FILE]],LEN(evaluation_results_1[[#This Row],[PDF_FILE]])-5)</f>
        <v>Aberdeen Asset Management AG Germany_Asset Manager_EN</v>
      </c>
      <c r="E7">
        <v>2018</v>
      </c>
      <c r="F7" t="s">
        <v>19</v>
      </c>
      <c r="G7" t="s">
        <v>20</v>
      </c>
      <c r="H7" t="s">
        <v>16</v>
      </c>
    </row>
    <row r="8" spans="1:8" x14ac:dyDescent="0.25">
      <c r="A8">
        <v>8</v>
      </c>
      <c r="B8" t="s">
        <v>21</v>
      </c>
      <c r="C8" t="s">
        <v>8</v>
      </c>
      <c r="D8" t="str">
        <f>LEFT(evaluation_results_1[[#This Row],[PDF_FILE]],LEN(evaluation_results_1[[#This Row],[PDF_FILE]])-5)</f>
        <v>Aberdeen Asset Management AG Germany_Asset Manager_EN</v>
      </c>
      <c r="E8">
        <v>2021</v>
      </c>
      <c r="F8" t="s">
        <v>22</v>
      </c>
      <c r="G8" t="s">
        <v>22</v>
      </c>
      <c r="H8" t="s">
        <v>10</v>
      </c>
    </row>
    <row r="9" spans="1:8" x14ac:dyDescent="0.25">
      <c r="A9">
        <v>8</v>
      </c>
      <c r="B9" t="s">
        <v>21</v>
      </c>
      <c r="C9" t="s">
        <v>8</v>
      </c>
      <c r="D9" t="str">
        <f>LEFT(evaluation_results_1[[#This Row],[PDF_FILE]],LEN(evaluation_results_1[[#This Row],[PDF_FILE]])-5)</f>
        <v>Aberdeen Asset Management AG Germany_Asset Manager_EN</v>
      </c>
      <c r="E9">
        <v>2020</v>
      </c>
      <c r="F9" t="s">
        <v>23</v>
      </c>
      <c r="G9" t="s">
        <v>23</v>
      </c>
      <c r="H9" t="s">
        <v>10</v>
      </c>
    </row>
    <row r="10" spans="1:8" x14ac:dyDescent="0.25">
      <c r="A10">
        <v>8</v>
      </c>
      <c r="B10" t="s">
        <v>21</v>
      </c>
      <c r="C10" t="s">
        <v>8</v>
      </c>
      <c r="D10" t="str">
        <f>LEFT(evaluation_results_1[[#This Row],[PDF_FILE]],LEN(evaluation_results_1[[#This Row],[PDF_FILE]])-5)</f>
        <v>Aberdeen Asset Management AG Germany_Asset Manager_EN</v>
      </c>
      <c r="E10">
        <v>2018</v>
      </c>
      <c r="F10" t="s">
        <v>24</v>
      </c>
      <c r="G10" t="s">
        <v>24</v>
      </c>
      <c r="H10" t="s">
        <v>10</v>
      </c>
    </row>
    <row r="11" spans="1:8" x14ac:dyDescent="0.25">
      <c r="A11">
        <v>6</v>
      </c>
      <c r="B11" t="s">
        <v>7</v>
      </c>
      <c r="C11" t="s">
        <v>25</v>
      </c>
      <c r="D11" t="str">
        <f>LEFT(evaluation_results_1[[#This Row],[PDF_FILE]],LEN(evaluation_results_1[[#This Row],[PDF_FILE]])-5)</f>
        <v>Aberdeen Asset Management AG Germany_Asset Manager_EN</v>
      </c>
      <c r="E11">
        <v>2022</v>
      </c>
      <c r="F11" t="s">
        <v>26</v>
      </c>
      <c r="G11" t="s">
        <v>26</v>
      </c>
      <c r="H11" t="s">
        <v>10</v>
      </c>
    </row>
    <row r="12" spans="1:8" x14ac:dyDescent="0.25">
      <c r="A12">
        <v>6</v>
      </c>
      <c r="B12" t="s">
        <v>7</v>
      </c>
      <c r="C12" t="s">
        <v>25</v>
      </c>
      <c r="D12" t="str">
        <f>LEFT(evaluation_results_1[[#This Row],[PDF_FILE]],LEN(evaluation_results_1[[#This Row],[PDF_FILE]])-5)</f>
        <v>Aberdeen Asset Management AG Germany_Asset Manager_EN</v>
      </c>
      <c r="E12">
        <v>2021</v>
      </c>
      <c r="F12" t="s">
        <v>9</v>
      </c>
      <c r="G12" t="s">
        <v>9</v>
      </c>
      <c r="H12" t="s">
        <v>10</v>
      </c>
    </row>
    <row r="13" spans="1:8" x14ac:dyDescent="0.25">
      <c r="A13">
        <v>6</v>
      </c>
      <c r="B13" t="s">
        <v>7</v>
      </c>
      <c r="C13" t="s">
        <v>25</v>
      </c>
      <c r="D13" t="str">
        <f>LEFT(evaluation_results_1[[#This Row],[PDF_FILE]],LEN(evaluation_results_1[[#This Row],[PDF_FILE]])-5)</f>
        <v>Aberdeen Asset Management AG Germany_Asset Manager_EN</v>
      </c>
      <c r="E13">
        <v>2018</v>
      </c>
      <c r="F13" t="s">
        <v>12</v>
      </c>
      <c r="G13" t="s">
        <v>12</v>
      </c>
      <c r="H13" t="s">
        <v>10</v>
      </c>
    </row>
    <row r="14" spans="1:8" x14ac:dyDescent="0.25">
      <c r="A14">
        <v>7</v>
      </c>
      <c r="B14" t="s">
        <v>13</v>
      </c>
      <c r="C14" t="s">
        <v>25</v>
      </c>
      <c r="D14" t="str">
        <f>LEFT(evaluation_results_1[[#This Row],[PDF_FILE]],LEN(evaluation_results_1[[#This Row],[PDF_FILE]])-5)</f>
        <v>Aberdeen Asset Management AG Germany_Asset Manager_EN</v>
      </c>
      <c r="E14">
        <v>2022</v>
      </c>
      <c r="F14" t="s">
        <v>27</v>
      </c>
      <c r="G14" t="s">
        <v>28</v>
      </c>
      <c r="H14" t="s">
        <v>16</v>
      </c>
    </row>
    <row r="15" spans="1:8" x14ac:dyDescent="0.25">
      <c r="A15">
        <v>7</v>
      </c>
      <c r="B15" t="s">
        <v>13</v>
      </c>
      <c r="C15" t="s">
        <v>25</v>
      </c>
      <c r="D15" t="str">
        <f>LEFT(evaluation_results_1[[#This Row],[PDF_FILE]],LEN(evaluation_results_1[[#This Row],[PDF_FILE]])-5)</f>
        <v>Aberdeen Asset Management AG Germany_Asset Manager_EN</v>
      </c>
      <c r="E15">
        <v>2021</v>
      </c>
      <c r="F15" t="s">
        <v>14</v>
      </c>
      <c r="G15" t="s">
        <v>15</v>
      </c>
      <c r="H15" t="s">
        <v>16</v>
      </c>
    </row>
    <row r="16" spans="1:8" x14ac:dyDescent="0.25">
      <c r="A16">
        <v>7</v>
      </c>
      <c r="B16" t="s">
        <v>13</v>
      </c>
      <c r="C16" t="s">
        <v>25</v>
      </c>
      <c r="D16" t="str">
        <f>LEFT(evaluation_results_1[[#This Row],[PDF_FILE]],LEN(evaluation_results_1[[#This Row],[PDF_FILE]])-5)</f>
        <v>Aberdeen Asset Management AG Germany_Asset Manager_EN</v>
      </c>
      <c r="E16">
        <v>2018</v>
      </c>
      <c r="F16" t="s">
        <v>19</v>
      </c>
      <c r="G16" t="s">
        <v>20</v>
      </c>
      <c r="H16" t="s">
        <v>16</v>
      </c>
    </row>
    <row r="17" spans="1:8" x14ac:dyDescent="0.25">
      <c r="A17">
        <v>8</v>
      </c>
      <c r="B17" t="s">
        <v>21</v>
      </c>
      <c r="C17" t="s">
        <v>25</v>
      </c>
      <c r="D17" t="str">
        <f>LEFT(evaluation_results_1[[#This Row],[PDF_FILE]],LEN(evaluation_results_1[[#This Row],[PDF_FILE]])-5)</f>
        <v>Aberdeen Asset Management AG Germany_Asset Manager_EN</v>
      </c>
      <c r="E17">
        <v>2022</v>
      </c>
      <c r="F17" t="s">
        <v>29</v>
      </c>
      <c r="G17" t="s">
        <v>29</v>
      </c>
      <c r="H17" t="s">
        <v>10</v>
      </c>
    </row>
    <row r="18" spans="1:8" x14ac:dyDescent="0.25">
      <c r="A18">
        <v>8</v>
      </c>
      <c r="B18" t="s">
        <v>21</v>
      </c>
      <c r="C18" t="s">
        <v>25</v>
      </c>
      <c r="D18" t="str">
        <f>LEFT(evaluation_results_1[[#This Row],[PDF_FILE]],LEN(evaluation_results_1[[#This Row],[PDF_FILE]])-5)</f>
        <v>Aberdeen Asset Management AG Germany_Asset Manager_EN</v>
      </c>
      <c r="E18">
        <v>2021</v>
      </c>
      <c r="F18" t="s">
        <v>22</v>
      </c>
      <c r="G18" t="s">
        <v>22</v>
      </c>
      <c r="H18" t="s">
        <v>10</v>
      </c>
    </row>
    <row r="19" spans="1:8" x14ac:dyDescent="0.25">
      <c r="A19">
        <v>8</v>
      </c>
      <c r="B19" t="s">
        <v>21</v>
      </c>
      <c r="C19" t="s">
        <v>25</v>
      </c>
      <c r="D19" t="str">
        <f>LEFT(evaluation_results_1[[#This Row],[PDF_FILE]],LEN(evaluation_results_1[[#This Row],[PDF_FILE]])-5)</f>
        <v>Aberdeen Asset Management AG Germany_Asset Manager_EN</v>
      </c>
      <c r="E19">
        <v>2018</v>
      </c>
      <c r="F19" t="s">
        <v>24</v>
      </c>
      <c r="G19" t="s">
        <v>24</v>
      </c>
      <c r="H19" t="s">
        <v>10</v>
      </c>
    </row>
    <row r="20" spans="1:8" x14ac:dyDescent="0.25">
      <c r="A20">
        <v>6</v>
      </c>
      <c r="B20" t="s">
        <v>7</v>
      </c>
      <c r="C20" t="s">
        <v>30</v>
      </c>
      <c r="D20" t="str">
        <f>LEFT(evaluation_results_1[[#This Row],[PDF_FILE]],LEN(evaluation_results_1[[#This Row],[PDF_FILE]])-5)</f>
        <v>Allianz Global Investors GmbH_Asset Manager_EN</v>
      </c>
      <c r="E20">
        <v>2019</v>
      </c>
      <c r="F20" t="s">
        <v>31</v>
      </c>
      <c r="G20" t="s">
        <v>32</v>
      </c>
      <c r="H20" t="s">
        <v>16</v>
      </c>
    </row>
    <row r="21" spans="1:8" x14ac:dyDescent="0.25">
      <c r="A21">
        <v>7</v>
      </c>
      <c r="B21" t="s">
        <v>13</v>
      </c>
      <c r="C21" t="s">
        <v>30</v>
      </c>
      <c r="D21" t="str">
        <f>LEFT(evaluation_results_1[[#This Row],[PDF_FILE]],LEN(evaluation_results_1[[#This Row],[PDF_FILE]])-5)</f>
        <v>Allianz Global Investors GmbH_Asset Manager_EN</v>
      </c>
      <c r="E21">
        <v>2022</v>
      </c>
      <c r="F21" t="s">
        <v>33</v>
      </c>
      <c r="G21" t="s">
        <v>32</v>
      </c>
      <c r="H21" t="s">
        <v>16</v>
      </c>
    </row>
    <row r="22" spans="1:8" x14ac:dyDescent="0.25">
      <c r="A22">
        <v>7</v>
      </c>
      <c r="B22" t="s">
        <v>13</v>
      </c>
      <c r="C22" t="s">
        <v>30</v>
      </c>
      <c r="D22" t="str">
        <f>LEFT(evaluation_results_1[[#This Row],[PDF_FILE]],LEN(evaluation_results_1[[#This Row],[PDF_FILE]])-5)</f>
        <v>Allianz Global Investors GmbH_Asset Manager_EN</v>
      </c>
      <c r="E22">
        <v>2021</v>
      </c>
      <c r="F22" t="s">
        <v>34</v>
      </c>
      <c r="G22" t="s">
        <v>32</v>
      </c>
      <c r="H22" t="s">
        <v>16</v>
      </c>
    </row>
    <row r="23" spans="1:8" x14ac:dyDescent="0.25">
      <c r="A23">
        <v>7</v>
      </c>
      <c r="B23" t="s">
        <v>13</v>
      </c>
      <c r="C23" t="s">
        <v>30</v>
      </c>
      <c r="D23" t="str">
        <f>LEFT(evaluation_results_1[[#This Row],[PDF_FILE]],LEN(evaluation_results_1[[#This Row],[PDF_FILE]])-5)</f>
        <v>Allianz Global Investors GmbH_Asset Manager_EN</v>
      </c>
      <c r="E23">
        <v>2020</v>
      </c>
      <c r="F23" t="s">
        <v>35</v>
      </c>
      <c r="G23" t="s">
        <v>32</v>
      </c>
      <c r="H23" t="s">
        <v>16</v>
      </c>
    </row>
    <row r="24" spans="1:8" x14ac:dyDescent="0.25">
      <c r="A24">
        <v>6</v>
      </c>
      <c r="B24" t="s">
        <v>7</v>
      </c>
      <c r="C24" t="s">
        <v>36</v>
      </c>
      <c r="D24" t="str">
        <f>LEFT(evaluation_results_1[[#This Row],[PDF_FILE]],LEN(evaluation_results_1[[#This Row],[PDF_FILE]])-5)</f>
        <v>Allianz Global Investors_AM_EN</v>
      </c>
      <c r="E24">
        <v>2022</v>
      </c>
      <c r="F24" t="s">
        <v>37</v>
      </c>
      <c r="G24" t="s">
        <v>32</v>
      </c>
      <c r="H24" t="s">
        <v>16</v>
      </c>
    </row>
    <row r="25" spans="1:8" x14ac:dyDescent="0.25">
      <c r="A25">
        <v>6</v>
      </c>
      <c r="B25" t="s">
        <v>7</v>
      </c>
      <c r="C25" t="s">
        <v>36</v>
      </c>
      <c r="D25" t="str">
        <f>LEFT(evaluation_results_1[[#This Row],[PDF_FILE]],LEN(evaluation_results_1[[#This Row],[PDF_FILE]])-5)</f>
        <v>Allianz Global Investors_AM_EN</v>
      </c>
      <c r="E25">
        <v>2021</v>
      </c>
      <c r="F25" t="s">
        <v>38</v>
      </c>
      <c r="G25" t="s">
        <v>32</v>
      </c>
      <c r="H25" t="s">
        <v>16</v>
      </c>
    </row>
    <row r="26" spans="1:8" x14ac:dyDescent="0.25">
      <c r="A26">
        <v>6</v>
      </c>
      <c r="B26" t="s">
        <v>7</v>
      </c>
      <c r="C26" t="s">
        <v>36</v>
      </c>
      <c r="D26" t="str">
        <f>LEFT(evaluation_results_1[[#This Row],[PDF_FILE]],LEN(evaluation_results_1[[#This Row],[PDF_FILE]])-5)</f>
        <v>Allianz Global Investors_AM_EN</v>
      </c>
      <c r="E26">
        <v>2020</v>
      </c>
      <c r="F26" t="s">
        <v>39</v>
      </c>
      <c r="G26" t="s">
        <v>32</v>
      </c>
      <c r="H26" t="s">
        <v>16</v>
      </c>
    </row>
    <row r="27" spans="1:8" x14ac:dyDescent="0.25">
      <c r="A27">
        <v>6</v>
      </c>
      <c r="B27" t="s">
        <v>7</v>
      </c>
      <c r="C27" t="s">
        <v>36</v>
      </c>
      <c r="D27" t="str">
        <f>LEFT(evaluation_results_1[[#This Row],[PDF_FILE]],LEN(evaluation_results_1[[#This Row],[PDF_FILE]])-5)</f>
        <v>Allianz Global Investors_AM_EN</v>
      </c>
      <c r="E27">
        <v>2019</v>
      </c>
      <c r="F27" t="s">
        <v>40</v>
      </c>
      <c r="G27" t="s">
        <v>32</v>
      </c>
      <c r="H27" t="s">
        <v>16</v>
      </c>
    </row>
    <row r="28" spans="1:8" x14ac:dyDescent="0.25">
      <c r="A28">
        <v>7</v>
      </c>
      <c r="B28" t="s">
        <v>13</v>
      </c>
      <c r="C28" t="s">
        <v>36</v>
      </c>
      <c r="D28" t="str">
        <f>LEFT(evaluation_results_1[[#This Row],[PDF_FILE]],LEN(evaluation_results_1[[#This Row],[PDF_FILE]])-5)</f>
        <v>Allianz Global Investors_AM_EN</v>
      </c>
      <c r="E28">
        <v>2022</v>
      </c>
      <c r="F28" t="s">
        <v>41</v>
      </c>
      <c r="G28" t="s">
        <v>32</v>
      </c>
      <c r="H28" t="s">
        <v>16</v>
      </c>
    </row>
    <row r="29" spans="1:8" x14ac:dyDescent="0.25">
      <c r="A29">
        <v>7</v>
      </c>
      <c r="B29" t="s">
        <v>13</v>
      </c>
      <c r="C29" t="s">
        <v>36</v>
      </c>
      <c r="D29" t="str">
        <f>LEFT(evaluation_results_1[[#This Row],[PDF_FILE]],LEN(evaluation_results_1[[#This Row],[PDF_FILE]])-5)</f>
        <v>Allianz Global Investors_AM_EN</v>
      </c>
      <c r="E29">
        <v>2021</v>
      </c>
      <c r="F29" t="s">
        <v>42</v>
      </c>
      <c r="G29" t="s">
        <v>32</v>
      </c>
      <c r="H29" t="s">
        <v>16</v>
      </c>
    </row>
    <row r="30" spans="1:8" x14ac:dyDescent="0.25">
      <c r="A30">
        <v>7</v>
      </c>
      <c r="B30" t="s">
        <v>13</v>
      </c>
      <c r="C30" t="s">
        <v>36</v>
      </c>
      <c r="D30" t="str">
        <f>LEFT(evaluation_results_1[[#This Row],[PDF_FILE]],LEN(evaluation_results_1[[#This Row],[PDF_FILE]])-5)</f>
        <v>Allianz Global Investors_AM_EN</v>
      </c>
      <c r="E30">
        <v>2020</v>
      </c>
      <c r="F30" t="s">
        <v>43</v>
      </c>
      <c r="G30" t="s">
        <v>32</v>
      </c>
      <c r="H30" t="s">
        <v>16</v>
      </c>
    </row>
    <row r="31" spans="1:8" x14ac:dyDescent="0.25">
      <c r="A31">
        <v>6</v>
      </c>
      <c r="B31" t="s">
        <v>7</v>
      </c>
      <c r="C31" t="s">
        <v>44</v>
      </c>
      <c r="D31" t="str">
        <f>LEFT(evaluation_results_1[[#This Row],[PDF_FILE]],LEN(evaluation_results_1[[#This Row],[PDF_FILE]])-5)</f>
        <v>Amundi_AM_EN</v>
      </c>
      <c r="E31">
        <v>2022</v>
      </c>
      <c r="F31" t="s">
        <v>45</v>
      </c>
      <c r="G31" t="s">
        <v>32</v>
      </c>
      <c r="H31" t="s">
        <v>16</v>
      </c>
    </row>
    <row r="32" spans="1:8" x14ac:dyDescent="0.25">
      <c r="A32">
        <v>7</v>
      </c>
      <c r="B32" t="s">
        <v>13</v>
      </c>
      <c r="C32" t="s">
        <v>44</v>
      </c>
      <c r="D32" t="str">
        <f>LEFT(evaluation_results_1[[#This Row],[PDF_FILE]],LEN(evaluation_results_1[[#This Row],[PDF_FILE]])-5)</f>
        <v>Amundi_AM_EN</v>
      </c>
      <c r="E32">
        <v>2025</v>
      </c>
      <c r="F32" t="s">
        <v>46</v>
      </c>
      <c r="G32" t="s">
        <v>32</v>
      </c>
      <c r="H32" t="s">
        <v>16</v>
      </c>
    </row>
    <row r="33" spans="1:8" x14ac:dyDescent="0.25">
      <c r="A33">
        <v>8</v>
      </c>
      <c r="B33" t="s">
        <v>21</v>
      </c>
      <c r="C33" t="s">
        <v>44</v>
      </c>
      <c r="D33" t="str">
        <f>LEFT(evaluation_results_1[[#This Row],[PDF_FILE]],LEN(evaluation_results_1[[#This Row],[PDF_FILE]])-5)</f>
        <v>Amundi_AM_EN</v>
      </c>
      <c r="E33">
        <v>2018</v>
      </c>
      <c r="F33" t="s">
        <v>46</v>
      </c>
      <c r="G33" t="s">
        <v>32</v>
      </c>
      <c r="H33" t="s">
        <v>16</v>
      </c>
    </row>
    <row r="34" spans="1:8" x14ac:dyDescent="0.25">
      <c r="A34">
        <v>6</v>
      </c>
      <c r="B34" t="s">
        <v>7</v>
      </c>
      <c r="C34" t="s">
        <v>47</v>
      </c>
      <c r="D34" t="str">
        <f>LEFT(evaluation_results_1[[#This Row],[PDF_FILE]],LEN(evaluation_results_1[[#This Row],[PDF_FILE]])-5)</f>
        <v>Aviva Investors_AM_EN</v>
      </c>
      <c r="E34">
        <v>2018</v>
      </c>
      <c r="F34" t="s">
        <v>48</v>
      </c>
      <c r="G34" t="s">
        <v>32</v>
      </c>
      <c r="H34" t="s">
        <v>16</v>
      </c>
    </row>
    <row r="35" spans="1:8" x14ac:dyDescent="0.25">
      <c r="A35">
        <v>7</v>
      </c>
      <c r="B35" t="s">
        <v>13</v>
      </c>
      <c r="C35" t="s">
        <v>47</v>
      </c>
      <c r="D35" t="str">
        <f>LEFT(evaluation_results_1[[#This Row],[PDF_FILE]],LEN(evaluation_results_1[[#This Row],[PDF_FILE]])-5)</f>
        <v>Aviva Investors_AM_EN</v>
      </c>
      <c r="E35">
        <v>2018</v>
      </c>
      <c r="F35" t="s">
        <v>49</v>
      </c>
      <c r="G35" t="s">
        <v>32</v>
      </c>
      <c r="H35" t="s">
        <v>16</v>
      </c>
    </row>
    <row r="36" spans="1:8" x14ac:dyDescent="0.25">
      <c r="A36">
        <v>6</v>
      </c>
      <c r="B36" t="s">
        <v>7</v>
      </c>
      <c r="C36" t="s">
        <v>50</v>
      </c>
      <c r="D36" t="str">
        <f>LEFT(evaluation_results_1[[#This Row],[PDF_FILE]],LEN(evaluation_results_1[[#This Row],[PDF_FILE]])-5)</f>
        <v>Aviva Investors_AM_EN</v>
      </c>
      <c r="E36">
        <v>2020</v>
      </c>
      <c r="F36" t="s">
        <v>51</v>
      </c>
      <c r="G36" t="s">
        <v>52</v>
      </c>
      <c r="H36" t="s">
        <v>16</v>
      </c>
    </row>
    <row r="37" spans="1:8" x14ac:dyDescent="0.25">
      <c r="A37">
        <v>6</v>
      </c>
      <c r="B37" t="s">
        <v>7</v>
      </c>
      <c r="C37" t="s">
        <v>50</v>
      </c>
      <c r="D37" t="str">
        <f>LEFT(evaluation_results_1[[#This Row],[PDF_FILE]],LEN(evaluation_results_1[[#This Row],[PDF_FILE]])-5)</f>
        <v>Aviva Investors_AM_EN</v>
      </c>
      <c r="E37">
        <v>2019</v>
      </c>
      <c r="F37" t="s">
        <v>53</v>
      </c>
      <c r="G37" t="s">
        <v>53</v>
      </c>
      <c r="H37" t="s">
        <v>10</v>
      </c>
    </row>
    <row r="38" spans="1:8" x14ac:dyDescent="0.25">
      <c r="A38">
        <v>7</v>
      </c>
      <c r="B38" t="s">
        <v>13</v>
      </c>
      <c r="C38" t="s">
        <v>50</v>
      </c>
      <c r="D38" t="str">
        <f>LEFT(evaluation_results_1[[#This Row],[PDF_FILE]],LEN(evaluation_results_1[[#This Row],[PDF_FILE]])-5)</f>
        <v>Aviva Investors_AM_EN</v>
      </c>
      <c r="E38">
        <v>2020</v>
      </c>
      <c r="F38" t="s">
        <v>54</v>
      </c>
      <c r="G38" t="s">
        <v>55</v>
      </c>
      <c r="H38" t="s">
        <v>16</v>
      </c>
    </row>
    <row r="39" spans="1:8" x14ac:dyDescent="0.25">
      <c r="A39">
        <v>7</v>
      </c>
      <c r="B39" t="s">
        <v>13</v>
      </c>
      <c r="C39" t="s">
        <v>50</v>
      </c>
      <c r="D39" t="str">
        <f>LEFT(evaluation_results_1[[#This Row],[PDF_FILE]],LEN(evaluation_results_1[[#This Row],[PDF_FILE]])-5)</f>
        <v>Aviva Investors_AM_EN</v>
      </c>
      <c r="E39">
        <v>2019</v>
      </c>
      <c r="F39" t="s">
        <v>56</v>
      </c>
      <c r="G39" t="s">
        <v>57</v>
      </c>
      <c r="H39" t="s">
        <v>16</v>
      </c>
    </row>
    <row r="40" spans="1:8" x14ac:dyDescent="0.25">
      <c r="A40">
        <v>8</v>
      </c>
      <c r="B40" t="s">
        <v>21</v>
      </c>
      <c r="C40" t="s">
        <v>50</v>
      </c>
      <c r="D40" t="str">
        <f>LEFT(evaluation_results_1[[#This Row],[PDF_FILE]],LEN(evaluation_results_1[[#This Row],[PDF_FILE]])-5)</f>
        <v>Aviva Investors_AM_EN</v>
      </c>
      <c r="E40">
        <v>2020</v>
      </c>
      <c r="F40" t="s">
        <v>58</v>
      </c>
      <c r="G40" t="s">
        <v>59</v>
      </c>
      <c r="H40" t="s">
        <v>16</v>
      </c>
    </row>
    <row r="41" spans="1:8" x14ac:dyDescent="0.25">
      <c r="A41">
        <v>8</v>
      </c>
      <c r="B41" t="s">
        <v>21</v>
      </c>
      <c r="C41" t="s">
        <v>50</v>
      </c>
      <c r="D41" t="str">
        <f>LEFT(evaluation_results_1[[#This Row],[PDF_FILE]],LEN(evaluation_results_1[[#This Row],[PDF_FILE]])-5)</f>
        <v>Aviva Investors_AM_EN</v>
      </c>
      <c r="E41">
        <v>2019</v>
      </c>
      <c r="F41" t="s">
        <v>60</v>
      </c>
      <c r="G41" t="s">
        <v>61</v>
      </c>
      <c r="H41" t="s">
        <v>16</v>
      </c>
    </row>
    <row r="42" spans="1:8" x14ac:dyDescent="0.25">
      <c r="A42">
        <v>6</v>
      </c>
      <c r="B42" t="s">
        <v>7</v>
      </c>
      <c r="C42" t="s">
        <v>62</v>
      </c>
      <c r="D42" t="str">
        <f>LEFT(evaluation_results_1[[#This Row],[PDF_FILE]],LEN(evaluation_results_1[[#This Row],[PDF_FILE]])-5)</f>
        <v>Aviva Investors_AM_EN</v>
      </c>
      <c r="E42">
        <v>2022</v>
      </c>
      <c r="F42" t="s">
        <v>63</v>
      </c>
      <c r="G42" t="s">
        <v>32</v>
      </c>
      <c r="H42" t="s">
        <v>16</v>
      </c>
    </row>
    <row r="43" spans="1:8" x14ac:dyDescent="0.25">
      <c r="A43">
        <v>7</v>
      </c>
      <c r="B43" t="s">
        <v>13</v>
      </c>
      <c r="C43" t="s">
        <v>62</v>
      </c>
      <c r="D43" t="str">
        <f>LEFT(evaluation_results_1[[#This Row],[PDF_FILE]],LEN(evaluation_results_1[[#This Row],[PDF_FILE]])-5)</f>
        <v>Aviva Investors_AM_EN</v>
      </c>
      <c r="E43">
        <v>2022</v>
      </c>
      <c r="F43" t="s">
        <v>64</v>
      </c>
      <c r="G43" t="s">
        <v>32</v>
      </c>
      <c r="H43" t="s">
        <v>16</v>
      </c>
    </row>
    <row r="44" spans="1:8" x14ac:dyDescent="0.25">
      <c r="A44">
        <v>8</v>
      </c>
      <c r="B44" t="s">
        <v>21</v>
      </c>
      <c r="C44" t="s">
        <v>62</v>
      </c>
      <c r="D44" t="str">
        <f>LEFT(evaluation_results_1[[#This Row],[PDF_FILE]],LEN(evaluation_results_1[[#This Row],[PDF_FILE]])-5)</f>
        <v>Aviva Investors_AM_EN</v>
      </c>
      <c r="E44">
        <v>2022</v>
      </c>
      <c r="F44" t="s">
        <v>65</v>
      </c>
      <c r="G44" t="s">
        <v>32</v>
      </c>
      <c r="H44" t="s">
        <v>16</v>
      </c>
    </row>
    <row r="45" spans="1:8" x14ac:dyDescent="0.25">
      <c r="A45">
        <v>6</v>
      </c>
      <c r="B45" t="s">
        <v>7</v>
      </c>
      <c r="C45" t="s">
        <v>66</v>
      </c>
      <c r="D45" t="str">
        <f>LEFT(evaluation_results_1[[#This Row],[PDF_FILE]],LEN(evaluation_results_1[[#This Row],[PDF_FILE]])-5)</f>
        <v>axa investment managers deutschland gmbh_Asset Manager_EN</v>
      </c>
      <c r="E45">
        <v>2021</v>
      </c>
      <c r="F45" t="s">
        <v>67</v>
      </c>
      <c r="G45" t="s">
        <v>67</v>
      </c>
      <c r="H45" t="s">
        <v>10</v>
      </c>
    </row>
    <row r="46" spans="1:8" x14ac:dyDescent="0.25">
      <c r="A46">
        <v>6</v>
      </c>
      <c r="B46" t="s">
        <v>7</v>
      </c>
      <c r="C46" t="s">
        <v>66</v>
      </c>
      <c r="D46" t="str">
        <f>LEFT(evaluation_results_1[[#This Row],[PDF_FILE]],LEN(evaluation_results_1[[#This Row],[PDF_FILE]])-5)</f>
        <v>axa investment managers deutschland gmbh_Asset Manager_EN</v>
      </c>
      <c r="E46">
        <v>2020</v>
      </c>
      <c r="F46" t="s">
        <v>68</v>
      </c>
      <c r="G46" t="s">
        <v>68</v>
      </c>
      <c r="H46" t="s">
        <v>10</v>
      </c>
    </row>
    <row r="47" spans="1:8" x14ac:dyDescent="0.25">
      <c r="A47">
        <v>7</v>
      </c>
      <c r="B47" t="s">
        <v>13</v>
      </c>
      <c r="C47" t="s">
        <v>66</v>
      </c>
      <c r="D47" t="str">
        <f>LEFT(evaluation_results_1[[#This Row],[PDF_FILE]],LEN(evaluation_results_1[[#This Row],[PDF_FILE]])-5)</f>
        <v>axa investment managers deutschland gmbh_Asset Manager_EN</v>
      </c>
      <c r="E47">
        <v>2021</v>
      </c>
      <c r="F47" t="s">
        <v>69</v>
      </c>
      <c r="G47" t="s">
        <v>70</v>
      </c>
      <c r="H47" t="s">
        <v>16</v>
      </c>
    </row>
    <row r="48" spans="1:8" x14ac:dyDescent="0.25">
      <c r="A48">
        <v>7</v>
      </c>
      <c r="B48" t="s">
        <v>13</v>
      </c>
      <c r="C48" t="s">
        <v>66</v>
      </c>
      <c r="D48" t="str">
        <f>LEFT(evaluation_results_1[[#This Row],[PDF_FILE]],LEN(evaluation_results_1[[#This Row],[PDF_FILE]])-5)</f>
        <v>axa investment managers deutschland gmbh_Asset Manager_EN</v>
      </c>
      <c r="E48">
        <v>2020</v>
      </c>
      <c r="F48" t="s">
        <v>71</v>
      </c>
      <c r="G48" t="s">
        <v>72</v>
      </c>
      <c r="H48" t="s">
        <v>16</v>
      </c>
    </row>
    <row r="49" spans="1:8" x14ac:dyDescent="0.25">
      <c r="A49">
        <v>7</v>
      </c>
      <c r="B49" t="s">
        <v>13</v>
      </c>
      <c r="C49" t="s">
        <v>66</v>
      </c>
      <c r="D49" t="str">
        <f>LEFT(evaluation_results_1[[#This Row],[PDF_FILE]],LEN(evaluation_results_1[[#This Row],[PDF_FILE]])-5)</f>
        <v>axa investment managers deutschland gmbh_Asset Manager_EN</v>
      </c>
      <c r="E49">
        <v>2019</v>
      </c>
      <c r="F49" t="s">
        <v>73</v>
      </c>
      <c r="G49" t="s">
        <v>74</v>
      </c>
      <c r="H49" t="s">
        <v>16</v>
      </c>
    </row>
    <row r="50" spans="1:8" x14ac:dyDescent="0.25">
      <c r="A50">
        <v>8</v>
      </c>
      <c r="B50" t="s">
        <v>21</v>
      </c>
      <c r="C50" t="s">
        <v>66</v>
      </c>
      <c r="D50" t="str">
        <f>LEFT(evaluation_results_1[[#This Row],[PDF_FILE]],LEN(evaluation_results_1[[#This Row],[PDF_FILE]])-5)</f>
        <v>axa investment managers deutschland gmbh_Asset Manager_EN</v>
      </c>
      <c r="E50">
        <v>2021</v>
      </c>
      <c r="F50" t="s">
        <v>75</v>
      </c>
      <c r="G50" t="s">
        <v>75</v>
      </c>
      <c r="H50" t="s">
        <v>10</v>
      </c>
    </row>
    <row r="51" spans="1:8" x14ac:dyDescent="0.25">
      <c r="A51">
        <v>8</v>
      </c>
      <c r="B51" t="s">
        <v>21</v>
      </c>
      <c r="C51" t="s">
        <v>66</v>
      </c>
      <c r="D51" t="str">
        <f>LEFT(evaluation_results_1[[#This Row],[PDF_FILE]],LEN(evaluation_results_1[[#This Row],[PDF_FILE]])-5)</f>
        <v>axa investment managers deutschland gmbh_Asset Manager_EN</v>
      </c>
      <c r="E51">
        <v>2020</v>
      </c>
      <c r="F51" t="s">
        <v>76</v>
      </c>
      <c r="G51" t="s">
        <v>76</v>
      </c>
      <c r="H51" t="s">
        <v>10</v>
      </c>
    </row>
    <row r="52" spans="1:8" x14ac:dyDescent="0.25">
      <c r="A52">
        <v>6</v>
      </c>
      <c r="B52" t="s">
        <v>7</v>
      </c>
      <c r="C52" t="s">
        <v>77</v>
      </c>
      <c r="D52" t="str">
        <f>LEFT(evaluation_results_1[[#This Row],[PDF_FILE]],LEN(evaluation_results_1[[#This Row],[PDF_FILE]])-5)</f>
        <v>axa investment managers deutschland gmbh_Asset Manager_EN</v>
      </c>
      <c r="E52">
        <v>2022</v>
      </c>
      <c r="F52" t="s">
        <v>78</v>
      </c>
      <c r="G52" t="s">
        <v>78</v>
      </c>
      <c r="H52" t="s">
        <v>10</v>
      </c>
    </row>
    <row r="53" spans="1:8" x14ac:dyDescent="0.25">
      <c r="A53">
        <v>6</v>
      </c>
      <c r="B53" t="s">
        <v>7</v>
      </c>
      <c r="C53" t="s">
        <v>77</v>
      </c>
      <c r="D53" t="str">
        <f>LEFT(evaluation_results_1[[#This Row],[PDF_FILE]],LEN(evaluation_results_1[[#This Row],[PDF_FILE]])-5)</f>
        <v>axa investment managers deutschland gmbh_Asset Manager_EN</v>
      </c>
      <c r="E53">
        <v>2021</v>
      </c>
      <c r="F53" t="s">
        <v>79</v>
      </c>
      <c r="G53" t="s">
        <v>67</v>
      </c>
      <c r="H53" t="s">
        <v>16</v>
      </c>
    </row>
    <row r="54" spans="1:8" x14ac:dyDescent="0.25">
      <c r="A54">
        <v>6</v>
      </c>
      <c r="B54" t="s">
        <v>7</v>
      </c>
      <c r="C54" t="s">
        <v>77</v>
      </c>
      <c r="D54" t="str">
        <f>LEFT(evaluation_results_1[[#This Row],[PDF_FILE]],LEN(evaluation_results_1[[#This Row],[PDF_FILE]])-5)</f>
        <v>axa investment managers deutschland gmbh_Asset Manager_EN</v>
      </c>
      <c r="E54">
        <v>2020</v>
      </c>
      <c r="F54" t="s">
        <v>80</v>
      </c>
      <c r="G54" t="s">
        <v>68</v>
      </c>
      <c r="H54" t="s">
        <v>16</v>
      </c>
    </row>
    <row r="55" spans="1:8" x14ac:dyDescent="0.25">
      <c r="A55">
        <v>6</v>
      </c>
      <c r="B55" t="s">
        <v>7</v>
      </c>
      <c r="C55" t="s">
        <v>77</v>
      </c>
      <c r="D55" t="str">
        <f>LEFT(evaluation_results_1[[#This Row],[PDF_FILE]],LEN(evaluation_results_1[[#This Row],[PDF_FILE]])-5)</f>
        <v>axa investment managers deutschland gmbh_Asset Manager_EN</v>
      </c>
      <c r="E55">
        <v>2019</v>
      </c>
      <c r="F55" t="s">
        <v>81</v>
      </c>
      <c r="G55" t="s">
        <v>82</v>
      </c>
      <c r="H55" t="s">
        <v>16</v>
      </c>
    </row>
    <row r="56" spans="1:8" x14ac:dyDescent="0.25">
      <c r="A56">
        <v>7</v>
      </c>
      <c r="B56" t="s">
        <v>13</v>
      </c>
      <c r="C56" t="s">
        <v>77</v>
      </c>
      <c r="D56" t="str">
        <f>LEFT(evaluation_results_1[[#This Row],[PDF_FILE]],LEN(evaluation_results_1[[#This Row],[PDF_FILE]])-5)</f>
        <v>axa investment managers deutschland gmbh_Asset Manager_EN</v>
      </c>
      <c r="E56">
        <v>2022</v>
      </c>
      <c r="F56" t="s">
        <v>83</v>
      </c>
      <c r="G56" t="s">
        <v>84</v>
      </c>
      <c r="H56" t="s">
        <v>16</v>
      </c>
    </row>
    <row r="57" spans="1:8" x14ac:dyDescent="0.25">
      <c r="A57">
        <v>8</v>
      </c>
      <c r="B57" t="s">
        <v>21</v>
      </c>
      <c r="C57" t="s">
        <v>77</v>
      </c>
      <c r="D57" t="str">
        <f>LEFT(evaluation_results_1[[#This Row],[PDF_FILE]],LEN(evaluation_results_1[[#This Row],[PDF_FILE]])-5)</f>
        <v>axa investment managers deutschland gmbh_Asset Manager_EN</v>
      </c>
      <c r="E57">
        <v>2022</v>
      </c>
      <c r="F57" t="s">
        <v>85</v>
      </c>
      <c r="G57" t="s">
        <v>850</v>
      </c>
      <c r="H57" t="s">
        <v>16</v>
      </c>
    </row>
    <row r="58" spans="1:8" x14ac:dyDescent="0.25">
      <c r="A58">
        <v>7</v>
      </c>
      <c r="B58" t="s">
        <v>13</v>
      </c>
      <c r="C58" t="s">
        <v>87</v>
      </c>
      <c r="D58" t="str">
        <f>LEFT(evaluation_results_1[[#This Row],[PDF_FILE]],LEN(evaluation_results_1[[#This Row],[PDF_FILE]])-5)</f>
        <v>Baillie Gifford_AM_EN</v>
      </c>
      <c r="E58">
        <v>2022</v>
      </c>
      <c r="F58" t="s">
        <v>88</v>
      </c>
      <c r="G58" t="s">
        <v>32</v>
      </c>
      <c r="H58" t="s">
        <v>16</v>
      </c>
    </row>
    <row r="59" spans="1:8" x14ac:dyDescent="0.25">
      <c r="A59">
        <v>8</v>
      </c>
      <c r="B59" t="s">
        <v>21</v>
      </c>
      <c r="C59" t="s">
        <v>87</v>
      </c>
      <c r="D59" t="str">
        <f>LEFT(evaluation_results_1[[#This Row],[PDF_FILE]],LEN(evaluation_results_1[[#This Row],[PDF_FILE]])-5)</f>
        <v>Baillie Gifford_AM_EN</v>
      </c>
      <c r="E59">
        <v>2022</v>
      </c>
      <c r="F59" t="s">
        <v>89</v>
      </c>
      <c r="G59" t="s">
        <v>89</v>
      </c>
      <c r="H59" t="s">
        <v>10</v>
      </c>
    </row>
    <row r="60" spans="1:8" x14ac:dyDescent="0.25">
      <c r="A60">
        <v>6</v>
      </c>
      <c r="B60" t="s">
        <v>7</v>
      </c>
      <c r="C60" t="s">
        <v>90</v>
      </c>
      <c r="D60" t="str">
        <f>LEFT(evaluation_results_1[[#This Row],[PDF_FILE]],LEN(evaluation_results_1[[#This Row],[PDF_FILE]])-5)</f>
        <v>Banco BPM_Bank_EN</v>
      </c>
      <c r="E60">
        <v>2018</v>
      </c>
      <c r="F60" t="s">
        <v>91</v>
      </c>
      <c r="G60" t="s">
        <v>91</v>
      </c>
      <c r="H60" t="s">
        <v>10</v>
      </c>
    </row>
    <row r="61" spans="1:8" x14ac:dyDescent="0.25">
      <c r="A61">
        <v>6</v>
      </c>
      <c r="B61" t="s">
        <v>7</v>
      </c>
      <c r="C61" t="s">
        <v>90</v>
      </c>
      <c r="D61" t="str">
        <f>LEFT(evaluation_results_1[[#This Row],[PDF_FILE]],LEN(evaluation_results_1[[#This Row],[PDF_FILE]])-5)</f>
        <v>Banco BPM_Bank_EN</v>
      </c>
      <c r="E61">
        <v>2017</v>
      </c>
      <c r="F61" t="s">
        <v>92</v>
      </c>
      <c r="G61" t="s">
        <v>92</v>
      </c>
      <c r="H61" t="s">
        <v>10</v>
      </c>
    </row>
    <row r="62" spans="1:8" x14ac:dyDescent="0.25">
      <c r="A62">
        <v>7</v>
      </c>
      <c r="B62" t="s">
        <v>13</v>
      </c>
      <c r="C62" t="s">
        <v>90</v>
      </c>
      <c r="D62" t="str">
        <f>LEFT(evaluation_results_1[[#This Row],[PDF_FILE]],LEN(evaluation_results_1[[#This Row],[PDF_FILE]])-5)</f>
        <v>Banco BPM_Bank_EN</v>
      </c>
      <c r="E62">
        <v>2018</v>
      </c>
      <c r="F62" t="s">
        <v>93</v>
      </c>
      <c r="G62" t="s">
        <v>94</v>
      </c>
      <c r="H62" t="s">
        <v>16</v>
      </c>
    </row>
    <row r="63" spans="1:8" x14ac:dyDescent="0.25">
      <c r="A63">
        <v>6</v>
      </c>
      <c r="B63" t="s">
        <v>7</v>
      </c>
      <c r="C63" t="s">
        <v>95</v>
      </c>
      <c r="D63" t="str">
        <f>LEFT(evaluation_results_1[[#This Row],[PDF_FILE]],LEN(evaluation_results_1[[#This Row],[PDF_FILE]])-5)</f>
        <v>Banco BPM_Bank_EN</v>
      </c>
      <c r="E63">
        <v>2016</v>
      </c>
      <c r="F63" t="s">
        <v>96</v>
      </c>
      <c r="G63" t="s">
        <v>32</v>
      </c>
      <c r="H63" t="s">
        <v>16</v>
      </c>
    </row>
    <row r="64" spans="1:8" x14ac:dyDescent="0.25">
      <c r="A64">
        <v>7</v>
      </c>
      <c r="B64" t="s">
        <v>13</v>
      </c>
      <c r="C64" t="s">
        <v>95</v>
      </c>
      <c r="D64" t="str">
        <f>LEFT(evaluation_results_1[[#This Row],[PDF_FILE]],LEN(evaluation_results_1[[#This Row],[PDF_FILE]])-5)</f>
        <v>Banco BPM_Bank_EN</v>
      </c>
      <c r="E64">
        <v>2019</v>
      </c>
      <c r="F64" t="s">
        <v>97</v>
      </c>
      <c r="G64" t="s">
        <v>97</v>
      </c>
      <c r="H64" t="s">
        <v>10</v>
      </c>
    </row>
    <row r="65" spans="1:8" x14ac:dyDescent="0.25">
      <c r="A65">
        <v>7</v>
      </c>
      <c r="B65" t="s">
        <v>13</v>
      </c>
      <c r="C65" t="s">
        <v>95</v>
      </c>
      <c r="D65" t="str">
        <f>LEFT(evaluation_results_1[[#This Row],[PDF_FILE]],LEN(evaluation_results_1[[#This Row],[PDF_FILE]])-5)</f>
        <v>Banco BPM_Bank_EN</v>
      </c>
      <c r="E65">
        <v>2018</v>
      </c>
      <c r="F65" t="s">
        <v>98</v>
      </c>
      <c r="G65" t="s">
        <v>98</v>
      </c>
      <c r="H65" t="s">
        <v>10</v>
      </c>
    </row>
    <row r="66" spans="1:8" x14ac:dyDescent="0.25">
      <c r="A66">
        <v>6</v>
      </c>
      <c r="B66" t="s">
        <v>7</v>
      </c>
      <c r="C66" t="s">
        <v>99</v>
      </c>
      <c r="D66" t="str">
        <f>LEFT(evaluation_results_1[[#This Row],[PDF_FILE]],LEN(evaluation_results_1[[#This Row],[PDF_FILE]])-5)</f>
        <v>Banco BPM_Bank_EN</v>
      </c>
      <c r="E66">
        <v>2020</v>
      </c>
      <c r="F66" t="s">
        <v>100</v>
      </c>
      <c r="G66" t="s">
        <v>101</v>
      </c>
      <c r="H66" t="s">
        <v>16</v>
      </c>
    </row>
    <row r="67" spans="1:8" x14ac:dyDescent="0.25">
      <c r="A67">
        <v>6</v>
      </c>
      <c r="B67" t="s">
        <v>7</v>
      </c>
      <c r="C67" t="s">
        <v>99</v>
      </c>
      <c r="D67" t="str">
        <f>LEFT(evaluation_results_1[[#This Row],[PDF_FILE]],LEN(evaluation_results_1[[#This Row],[PDF_FILE]])-5)</f>
        <v>Banco BPM_Bank_EN</v>
      </c>
      <c r="E67">
        <v>2019</v>
      </c>
      <c r="F67" t="s">
        <v>102</v>
      </c>
      <c r="G67" t="s">
        <v>103</v>
      </c>
      <c r="H67" t="s">
        <v>16</v>
      </c>
    </row>
    <row r="68" spans="1:8" x14ac:dyDescent="0.25">
      <c r="A68">
        <v>7</v>
      </c>
      <c r="B68" t="s">
        <v>13</v>
      </c>
      <c r="C68" t="s">
        <v>99</v>
      </c>
      <c r="D68" t="str">
        <f>LEFT(evaluation_results_1[[#This Row],[PDF_FILE]],LEN(evaluation_results_1[[#This Row],[PDF_FILE]])-5)</f>
        <v>Banco BPM_Bank_EN</v>
      </c>
      <c r="E68">
        <v>2020</v>
      </c>
      <c r="F68" t="s">
        <v>104</v>
      </c>
      <c r="G68" t="s">
        <v>105</v>
      </c>
      <c r="H68" t="s">
        <v>16</v>
      </c>
    </row>
    <row r="69" spans="1:8" x14ac:dyDescent="0.25">
      <c r="A69">
        <v>7</v>
      </c>
      <c r="B69" t="s">
        <v>13</v>
      </c>
      <c r="C69" t="s">
        <v>99</v>
      </c>
      <c r="D69" t="str">
        <f>LEFT(evaluation_results_1[[#This Row],[PDF_FILE]],LEN(evaluation_results_1[[#This Row],[PDF_FILE]])-5)</f>
        <v>Banco BPM_Bank_EN</v>
      </c>
      <c r="E69">
        <v>2019</v>
      </c>
      <c r="F69" t="s">
        <v>106</v>
      </c>
      <c r="G69" t="s">
        <v>107</v>
      </c>
      <c r="H69" t="s">
        <v>16</v>
      </c>
    </row>
    <row r="70" spans="1:8" x14ac:dyDescent="0.25">
      <c r="A70">
        <v>6</v>
      </c>
      <c r="B70" t="s">
        <v>7</v>
      </c>
      <c r="C70" t="s">
        <v>108</v>
      </c>
      <c r="D70" t="str">
        <f>LEFT(evaluation_results_1[[#This Row],[PDF_FILE]],LEN(evaluation_results_1[[#This Row],[PDF_FILE]])-5)</f>
        <v>Banco BPM_Bank_EN</v>
      </c>
      <c r="E70">
        <v>2021</v>
      </c>
      <c r="F70" t="s">
        <v>109</v>
      </c>
      <c r="G70" t="s">
        <v>110</v>
      </c>
      <c r="H70" t="s">
        <v>16</v>
      </c>
    </row>
    <row r="71" spans="1:8" x14ac:dyDescent="0.25">
      <c r="A71">
        <v>6</v>
      </c>
      <c r="B71" t="s">
        <v>7</v>
      </c>
      <c r="C71" t="s">
        <v>108</v>
      </c>
      <c r="D71" t="str">
        <f>LEFT(evaluation_results_1[[#This Row],[PDF_FILE]],LEN(evaluation_results_1[[#This Row],[PDF_FILE]])-5)</f>
        <v>Banco BPM_Bank_EN</v>
      </c>
      <c r="E71">
        <v>2020</v>
      </c>
      <c r="F71" t="s">
        <v>111</v>
      </c>
      <c r="G71" t="s">
        <v>112</v>
      </c>
      <c r="H71" t="s">
        <v>16</v>
      </c>
    </row>
    <row r="72" spans="1:8" x14ac:dyDescent="0.25">
      <c r="A72">
        <v>7</v>
      </c>
      <c r="B72" t="s">
        <v>13</v>
      </c>
      <c r="C72" t="s">
        <v>108</v>
      </c>
      <c r="D72" t="str">
        <f>LEFT(evaluation_results_1[[#This Row],[PDF_FILE]],LEN(evaluation_results_1[[#This Row],[PDF_FILE]])-5)</f>
        <v>Banco BPM_Bank_EN</v>
      </c>
      <c r="E72">
        <v>2021</v>
      </c>
      <c r="F72" t="s">
        <v>113</v>
      </c>
      <c r="G72" t="s">
        <v>114</v>
      </c>
      <c r="H72" t="s">
        <v>16</v>
      </c>
    </row>
    <row r="73" spans="1:8" x14ac:dyDescent="0.25">
      <c r="A73">
        <v>7</v>
      </c>
      <c r="B73" t="s">
        <v>13</v>
      </c>
      <c r="C73" t="s">
        <v>108</v>
      </c>
      <c r="D73" t="str">
        <f>LEFT(evaluation_results_1[[#This Row],[PDF_FILE]],LEN(evaluation_results_1[[#This Row],[PDF_FILE]])-5)</f>
        <v>Banco BPM_Bank_EN</v>
      </c>
      <c r="E73">
        <v>2020</v>
      </c>
      <c r="F73" t="s">
        <v>115</v>
      </c>
      <c r="G73" t="s">
        <v>116</v>
      </c>
      <c r="H73" t="s">
        <v>16</v>
      </c>
    </row>
    <row r="74" spans="1:8" x14ac:dyDescent="0.25">
      <c r="A74">
        <v>8</v>
      </c>
      <c r="B74" t="s">
        <v>21</v>
      </c>
      <c r="C74" t="s">
        <v>108</v>
      </c>
      <c r="D74" t="str">
        <f>LEFT(evaluation_results_1[[#This Row],[PDF_FILE]],LEN(evaluation_results_1[[#This Row],[PDF_FILE]])-5)</f>
        <v>Banco BPM_Bank_EN</v>
      </c>
      <c r="E74">
        <v>2021</v>
      </c>
      <c r="F74" t="s">
        <v>117</v>
      </c>
      <c r="G74" t="s">
        <v>32</v>
      </c>
      <c r="H74" t="s">
        <v>16</v>
      </c>
    </row>
    <row r="75" spans="1:8" x14ac:dyDescent="0.25">
      <c r="A75">
        <v>8</v>
      </c>
      <c r="B75" t="s">
        <v>21</v>
      </c>
      <c r="C75" t="s">
        <v>108</v>
      </c>
      <c r="D75" t="str">
        <f>LEFT(evaluation_results_1[[#This Row],[PDF_FILE]],LEN(evaluation_results_1[[#This Row],[PDF_FILE]])-5)</f>
        <v>Banco BPM_Bank_EN</v>
      </c>
      <c r="E75">
        <v>2020</v>
      </c>
      <c r="F75" t="s">
        <v>118</v>
      </c>
      <c r="G75" t="s">
        <v>32</v>
      </c>
      <c r="H75" t="s">
        <v>16</v>
      </c>
    </row>
    <row r="76" spans="1:8" x14ac:dyDescent="0.25">
      <c r="A76">
        <v>6</v>
      </c>
      <c r="B76" t="s">
        <v>7</v>
      </c>
      <c r="C76" t="s">
        <v>119</v>
      </c>
      <c r="D76" t="str">
        <f>LEFT(evaluation_results_1[[#This Row],[PDF_FILE]],LEN(evaluation_results_1[[#This Row],[PDF_FILE]])-5)</f>
        <v>Banco BPM_Bank_EN</v>
      </c>
      <c r="E76">
        <v>2022</v>
      </c>
      <c r="F76" t="s">
        <v>120</v>
      </c>
      <c r="G76" t="s">
        <v>121</v>
      </c>
      <c r="H76" t="s">
        <v>16</v>
      </c>
    </row>
    <row r="77" spans="1:8" x14ac:dyDescent="0.25">
      <c r="A77">
        <v>6</v>
      </c>
      <c r="B77" t="s">
        <v>7</v>
      </c>
      <c r="C77" t="s">
        <v>119</v>
      </c>
      <c r="D77" t="str">
        <f>LEFT(evaluation_results_1[[#This Row],[PDF_FILE]],LEN(evaluation_results_1[[#This Row],[PDF_FILE]])-5)</f>
        <v>Banco BPM_Bank_EN</v>
      </c>
      <c r="E77">
        <v>2021</v>
      </c>
      <c r="F77" t="s">
        <v>120</v>
      </c>
      <c r="G77" t="s">
        <v>110</v>
      </c>
      <c r="H77" t="s">
        <v>16</v>
      </c>
    </row>
    <row r="78" spans="1:8" x14ac:dyDescent="0.25">
      <c r="A78">
        <v>6</v>
      </c>
      <c r="B78" t="s">
        <v>7</v>
      </c>
      <c r="C78" t="s">
        <v>119</v>
      </c>
      <c r="D78" t="str">
        <f>LEFT(evaluation_results_1[[#This Row],[PDF_FILE]],LEN(evaluation_results_1[[#This Row],[PDF_FILE]])-5)</f>
        <v>Banco BPM_Bank_EN</v>
      </c>
      <c r="E78">
        <v>2020</v>
      </c>
      <c r="F78" t="s">
        <v>122</v>
      </c>
      <c r="G78" t="s">
        <v>112</v>
      </c>
      <c r="H78" t="s">
        <v>16</v>
      </c>
    </row>
    <row r="79" spans="1:8" x14ac:dyDescent="0.25">
      <c r="A79">
        <v>7</v>
      </c>
      <c r="B79" t="s">
        <v>13</v>
      </c>
      <c r="C79" t="s">
        <v>119</v>
      </c>
      <c r="D79" t="str">
        <f>LEFT(evaluation_results_1[[#This Row],[PDF_FILE]],LEN(evaluation_results_1[[#This Row],[PDF_FILE]])-5)</f>
        <v>Banco BPM_Bank_EN</v>
      </c>
      <c r="E79">
        <v>2022</v>
      </c>
      <c r="F79" t="s">
        <v>123</v>
      </c>
      <c r="G79" t="s">
        <v>124</v>
      </c>
      <c r="H79" t="s">
        <v>16</v>
      </c>
    </row>
    <row r="80" spans="1:8" x14ac:dyDescent="0.25">
      <c r="A80">
        <v>7</v>
      </c>
      <c r="B80" t="s">
        <v>13</v>
      </c>
      <c r="C80" t="s">
        <v>119</v>
      </c>
      <c r="D80" t="str">
        <f>LEFT(evaluation_results_1[[#This Row],[PDF_FILE]],LEN(evaluation_results_1[[#This Row],[PDF_FILE]])-5)</f>
        <v>Banco BPM_Bank_EN</v>
      </c>
      <c r="E80">
        <v>2021</v>
      </c>
      <c r="F80" t="s">
        <v>125</v>
      </c>
      <c r="G80" t="s">
        <v>126</v>
      </c>
      <c r="H80" t="s">
        <v>16</v>
      </c>
    </row>
    <row r="81" spans="1:8" x14ac:dyDescent="0.25">
      <c r="A81">
        <v>7</v>
      </c>
      <c r="B81" t="s">
        <v>13</v>
      </c>
      <c r="C81" t="s">
        <v>119</v>
      </c>
      <c r="D81" t="str">
        <f>LEFT(evaluation_results_1[[#This Row],[PDF_FILE]],LEN(evaluation_results_1[[#This Row],[PDF_FILE]])-5)</f>
        <v>Banco BPM_Bank_EN</v>
      </c>
      <c r="E81">
        <v>2020</v>
      </c>
      <c r="F81" t="s">
        <v>127</v>
      </c>
      <c r="G81" t="s">
        <v>116</v>
      </c>
      <c r="H81" t="s">
        <v>16</v>
      </c>
    </row>
    <row r="82" spans="1:8" x14ac:dyDescent="0.25">
      <c r="A82">
        <v>8</v>
      </c>
      <c r="B82" t="s">
        <v>21</v>
      </c>
      <c r="C82" t="s">
        <v>119</v>
      </c>
      <c r="D82" t="str">
        <f>LEFT(evaluation_results_1[[#This Row],[PDF_FILE]],LEN(evaluation_results_1[[#This Row],[PDF_FILE]])-5)</f>
        <v>Banco BPM_Bank_EN</v>
      </c>
      <c r="E82">
        <v>2022</v>
      </c>
      <c r="F82" t="s">
        <v>128</v>
      </c>
      <c r="G82" t="s">
        <v>128</v>
      </c>
      <c r="H82" t="s">
        <v>10</v>
      </c>
    </row>
    <row r="83" spans="1:8" x14ac:dyDescent="0.25">
      <c r="A83">
        <v>8</v>
      </c>
      <c r="B83" t="s">
        <v>21</v>
      </c>
      <c r="C83" t="s">
        <v>119</v>
      </c>
      <c r="D83" t="str">
        <f>LEFT(evaluation_results_1[[#This Row],[PDF_FILE]],LEN(evaluation_results_1[[#This Row],[PDF_FILE]])-5)</f>
        <v>Banco BPM_Bank_EN</v>
      </c>
      <c r="E83">
        <v>2021</v>
      </c>
      <c r="F83" t="s">
        <v>130</v>
      </c>
      <c r="G83" t="s">
        <v>130</v>
      </c>
      <c r="H83" t="s">
        <v>10</v>
      </c>
    </row>
    <row r="84" spans="1:8" x14ac:dyDescent="0.25">
      <c r="A84">
        <v>8</v>
      </c>
      <c r="B84" t="s">
        <v>21</v>
      </c>
      <c r="C84" t="s">
        <v>119</v>
      </c>
      <c r="D84" t="str">
        <f>LEFT(evaluation_results_1[[#This Row],[PDF_FILE]],LEN(evaluation_results_1[[#This Row],[PDF_FILE]])-5)</f>
        <v>Banco BPM_Bank_EN</v>
      </c>
      <c r="E84">
        <v>2020</v>
      </c>
      <c r="F84" t="s">
        <v>131</v>
      </c>
      <c r="G84" t="s">
        <v>131</v>
      </c>
      <c r="H84" t="s">
        <v>10</v>
      </c>
    </row>
    <row r="85" spans="1:8" x14ac:dyDescent="0.25">
      <c r="A85">
        <v>6</v>
      </c>
      <c r="B85" t="s">
        <v>7</v>
      </c>
      <c r="C85" t="s">
        <v>133</v>
      </c>
      <c r="D85" t="str">
        <f>LEFT(evaluation_results_1[[#This Row],[PDF_FILE]],LEN(evaluation_results_1[[#This Row],[PDF_FILE]])-5)</f>
        <v>Banco Sabadell_Bank_EN</v>
      </c>
      <c r="E85">
        <v>2022</v>
      </c>
      <c r="F85" t="s">
        <v>134</v>
      </c>
      <c r="G85" t="s">
        <v>135</v>
      </c>
      <c r="H85" t="s">
        <v>16</v>
      </c>
    </row>
    <row r="86" spans="1:8" x14ac:dyDescent="0.25">
      <c r="A86">
        <v>6</v>
      </c>
      <c r="B86" t="s">
        <v>7</v>
      </c>
      <c r="C86" t="s">
        <v>133</v>
      </c>
      <c r="D86" t="str">
        <f>LEFT(evaluation_results_1[[#This Row],[PDF_FILE]],LEN(evaluation_results_1[[#This Row],[PDF_FILE]])-5)</f>
        <v>Banco Sabadell_Bank_EN</v>
      </c>
      <c r="E86">
        <v>2021</v>
      </c>
      <c r="F86" t="s">
        <v>136</v>
      </c>
      <c r="G86" t="s">
        <v>137</v>
      </c>
      <c r="H86" t="s">
        <v>16</v>
      </c>
    </row>
    <row r="87" spans="1:8" x14ac:dyDescent="0.25">
      <c r="A87">
        <v>6</v>
      </c>
      <c r="B87" t="s">
        <v>7</v>
      </c>
      <c r="C87" t="s">
        <v>133</v>
      </c>
      <c r="D87" t="str">
        <f>LEFT(evaluation_results_1[[#This Row],[PDF_FILE]],LEN(evaluation_results_1[[#This Row],[PDF_FILE]])-5)</f>
        <v>Banco Sabadell_Bank_EN</v>
      </c>
      <c r="E87">
        <v>2020</v>
      </c>
      <c r="F87" t="s">
        <v>138</v>
      </c>
      <c r="G87" t="s">
        <v>139</v>
      </c>
      <c r="H87" t="s">
        <v>16</v>
      </c>
    </row>
    <row r="88" spans="1:8" x14ac:dyDescent="0.25">
      <c r="A88">
        <v>6</v>
      </c>
      <c r="B88" t="s">
        <v>7</v>
      </c>
      <c r="C88" t="s">
        <v>133</v>
      </c>
      <c r="D88" t="str">
        <f>LEFT(evaluation_results_1[[#This Row],[PDF_FILE]],LEN(evaluation_results_1[[#This Row],[PDF_FILE]])-5)</f>
        <v>Banco Sabadell_Bank_EN</v>
      </c>
      <c r="E88">
        <v>2019</v>
      </c>
      <c r="F88" t="s">
        <v>140</v>
      </c>
      <c r="G88" t="s">
        <v>141</v>
      </c>
      <c r="H88" t="s">
        <v>16</v>
      </c>
    </row>
    <row r="89" spans="1:8" x14ac:dyDescent="0.25">
      <c r="A89">
        <v>7</v>
      </c>
      <c r="B89" t="s">
        <v>13</v>
      </c>
      <c r="C89" t="s">
        <v>133</v>
      </c>
      <c r="D89" t="str">
        <f>LEFT(evaluation_results_1[[#This Row],[PDF_FILE]],LEN(evaluation_results_1[[#This Row],[PDF_FILE]])-5)</f>
        <v>Banco Sabadell_Bank_EN</v>
      </c>
      <c r="E89">
        <v>2022</v>
      </c>
      <c r="F89" t="s">
        <v>142</v>
      </c>
      <c r="G89" t="s">
        <v>143</v>
      </c>
      <c r="H89" t="s">
        <v>16</v>
      </c>
    </row>
    <row r="90" spans="1:8" x14ac:dyDescent="0.25">
      <c r="A90">
        <v>7</v>
      </c>
      <c r="B90" t="s">
        <v>13</v>
      </c>
      <c r="C90" t="s">
        <v>133</v>
      </c>
      <c r="D90" t="str">
        <f>LEFT(evaluation_results_1[[#This Row],[PDF_FILE]],LEN(evaluation_results_1[[#This Row],[PDF_FILE]])-5)</f>
        <v>Banco Sabadell_Bank_EN</v>
      </c>
      <c r="E90">
        <v>2021</v>
      </c>
      <c r="F90" t="s">
        <v>144</v>
      </c>
      <c r="G90" t="s">
        <v>145</v>
      </c>
      <c r="H90" t="s">
        <v>16</v>
      </c>
    </row>
    <row r="91" spans="1:8" x14ac:dyDescent="0.25">
      <c r="A91">
        <v>7</v>
      </c>
      <c r="B91" t="s">
        <v>13</v>
      </c>
      <c r="C91" t="s">
        <v>133</v>
      </c>
      <c r="D91" t="str">
        <f>LEFT(evaluation_results_1[[#This Row],[PDF_FILE]],LEN(evaluation_results_1[[#This Row],[PDF_FILE]])-5)</f>
        <v>Banco Sabadell_Bank_EN</v>
      </c>
      <c r="E91">
        <v>2020</v>
      </c>
      <c r="F91" t="s">
        <v>146</v>
      </c>
      <c r="G91" t="s">
        <v>147</v>
      </c>
      <c r="H91" t="s">
        <v>16</v>
      </c>
    </row>
    <row r="92" spans="1:8" x14ac:dyDescent="0.25">
      <c r="A92">
        <v>7</v>
      </c>
      <c r="B92" t="s">
        <v>13</v>
      </c>
      <c r="C92" t="s">
        <v>133</v>
      </c>
      <c r="D92" t="str">
        <f>LEFT(evaluation_results_1[[#This Row],[PDF_FILE]],LEN(evaluation_results_1[[#This Row],[PDF_FILE]])-5)</f>
        <v>Banco Sabadell_Bank_EN</v>
      </c>
      <c r="E92">
        <v>2019</v>
      </c>
      <c r="F92" t="s">
        <v>148</v>
      </c>
      <c r="G92" t="s">
        <v>149</v>
      </c>
      <c r="H92" t="s">
        <v>16</v>
      </c>
    </row>
    <row r="93" spans="1:8" x14ac:dyDescent="0.25">
      <c r="A93">
        <v>8</v>
      </c>
      <c r="B93" t="s">
        <v>21</v>
      </c>
      <c r="C93" t="s">
        <v>133</v>
      </c>
      <c r="D93" t="str">
        <f>LEFT(evaluation_results_1[[#This Row],[PDF_FILE]],LEN(evaluation_results_1[[#This Row],[PDF_FILE]])-5)</f>
        <v>Banco Sabadell_Bank_EN</v>
      </c>
      <c r="E93">
        <v>2022</v>
      </c>
      <c r="F93" t="s">
        <v>150</v>
      </c>
      <c r="G93" t="s">
        <v>151</v>
      </c>
      <c r="H93" t="s">
        <v>16</v>
      </c>
    </row>
    <row r="94" spans="1:8" x14ac:dyDescent="0.25">
      <c r="A94">
        <v>8</v>
      </c>
      <c r="B94" t="s">
        <v>21</v>
      </c>
      <c r="C94" t="s">
        <v>133</v>
      </c>
      <c r="D94" t="str">
        <f>LEFT(evaluation_results_1[[#This Row],[PDF_FILE]],LEN(evaluation_results_1[[#This Row],[PDF_FILE]])-5)</f>
        <v>Banco Sabadell_Bank_EN</v>
      </c>
      <c r="E94">
        <v>2021</v>
      </c>
      <c r="F94" t="s">
        <v>152</v>
      </c>
      <c r="G94" t="s">
        <v>153</v>
      </c>
      <c r="H94" t="s">
        <v>16</v>
      </c>
    </row>
    <row r="95" spans="1:8" x14ac:dyDescent="0.25">
      <c r="A95">
        <v>8</v>
      </c>
      <c r="B95" t="s">
        <v>21</v>
      </c>
      <c r="C95" t="s">
        <v>133</v>
      </c>
      <c r="D95" t="str">
        <f>LEFT(evaluation_results_1[[#This Row],[PDF_FILE]],LEN(evaluation_results_1[[#This Row],[PDF_FILE]])-5)</f>
        <v>Banco Sabadell_Bank_EN</v>
      </c>
      <c r="E95">
        <v>2020</v>
      </c>
      <c r="F95" t="s">
        <v>154</v>
      </c>
      <c r="G95" t="s">
        <v>155</v>
      </c>
      <c r="H95" t="s">
        <v>16</v>
      </c>
    </row>
    <row r="96" spans="1:8" x14ac:dyDescent="0.25">
      <c r="A96">
        <v>8</v>
      </c>
      <c r="B96" t="s">
        <v>21</v>
      </c>
      <c r="C96" t="s">
        <v>133</v>
      </c>
      <c r="D96" t="str">
        <f>LEFT(evaluation_results_1[[#This Row],[PDF_FILE]],LEN(evaluation_results_1[[#This Row],[PDF_FILE]])-5)</f>
        <v>Banco Sabadell_Bank_EN</v>
      </c>
      <c r="E96">
        <v>2019</v>
      </c>
      <c r="F96" t="s">
        <v>156</v>
      </c>
      <c r="G96" t="s">
        <v>157</v>
      </c>
      <c r="H96" t="s">
        <v>16</v>
      </c>
    </row>
    <row r="97" spans="1:8" x14ac:dyDescent="0.25">
      <c r="A97">
        <v>6</v>
      </c>
      <c r="B97" t="s">
        <v>7</v>
      </c>
      <c r="C97" t="s">
        <v>158</v>
      </c>
      <c r="D97" t="str">
        <f>LEFT(evaluation_results_1[[#This Row],[PDF_FILE]],LEN(evaluation_results_1[[#This Row],[PDF_FILE]])-5)</f>
        <v>Banco Santander_Bank_EN</v>
      </c>
      <c r="E97">
        <v>2019</v>
      </c>
      <c r="F97" t="s">
        <v>159</v>
      </c>
      <c r="G97" t="s">
        <v>32</v>
      </c>
      <c r="H97" t="s">
        <v>16</v>
      </c>
    </row>
    <row r="98" spans="1:8" x14ac:dyDescent="0.25">
      <c r="A98">
        <v>7</v>
      </c>
      <c r="B98" t="s">
        <v>13</v>
      </c>
      <c r="C98" t="s">
        <v>158</v>
      </c>
      <c r="D98" t="str">
        <f>LEFT(evaluation_results_1[[#This Row],[PDF_FILE]],LEN(evaluation_results_1[[#This Row],[PDF_FILE]])-5)</f>
        <v>Banco Santander_Bank_EN</v>
      </c>
      <c r="E98">
        <v>2022</v>
      </c>
      <c r="F98" t="s">
        <v>160</v>
      </c>
      <c r="G98" t="s">
        <v>160</v>
      </c>
      <c r="H98" t="s">
        <v>10</v>
      </c>
    </row>
    <row r="99" spans="1:8" x14ac:dyDescent="0.25">
      <c r="A99">
        <v>7</v>
      </c>
      <c r="B99" t="s">
        <v>13</v>
      </c>
      <c r="C99" t="s">
        <v>158</v>
      </c>
      <c r="D99" t="str">
        <f>LEFT(evaluation_results_1[[#This Row],[PDF_FILE]],LEN(evaluation_results_1[[#This Row],[PDF_FILE]])-5)</f>
        <v>Banco Santander_Bank_EN</v>
      </c>
      <c r="E99">
        <v>2021</v>
      </c>
      <c r="F99" t="s">
        <v>161</v>
      </c>
      <c r="G99" t="s">
        <v>161</v>
      </c>
      <c r="H99" t="s">
        <v>10</v>
      </c>
    </row>
    <row r="100" spans="1:8" x14ac:dyDescent="0.25">
      <c r="A100">
        <v>6</v>
      </c>
      <c r="B100" t="s">
        <v>7</v>
      </c>
      <c r="C100" t="s">
        <v>162</v>
      </c>
      <c r="D100" t="str">
        <f>LEFT(evaluation_results_1[[#This Row],[PDF_FILE]],LEN(evaluation_results_1[[#This Row],[PDF_FILE]])-5)</f>
        <v>Bank of Ireland_Bank_EN</v>
      </c>
      <c r="E100">
        <v>2021</v>
      </c>
      <c r="F100" t="s">
        <v>163</v>
      </c>
      <c r="G100" t="s">
        <v>164</v>
      </c>
      <c r="H100" t="s">
        <v>16</v>
      </c>
    </row>
    <row r="101" spans="1:8" x14ac:dyDescent="0.25">
      <c r="A101">
        <v>6</v>
      </c>
      <c r="B101" t="s">
        <v>7</v>
      </c>
      <c r="C101" t="s">
        <v>162</v>
      </c>
      <c r="D101" t="str">
        <f>LEFT(evaluation_results_1[[#This Row],[PDF_FILE]],LEN(evaluation_results_1[[#This Row],[PDF_FILE]])-5)</f>
        <v>Bank of Ireland_Bank_EN</v>
      </c>
      <c r="E101">
        <v>2020</v>
      </c>
      <c r="F101" t="s">
        <v>165</v>
      </c>
      <c r="G101" t="s">
        <v>166</v>
      </c>
      <c r="H101" t="s">
        <v>16</v>
      </c>
    </row>
    <row r="102" spans="1:8" x14ac:dyDescent="0.25">
      <c r="A102">
        <v>6</v>
      </c>
      <c r="B102" t="s">
        <v>7</v>
      </c>
      <c r="C102" t="s">
        <v>162</v>
      </c>
      <c r="D102" t="str">
        <f>LEFT(evaluation_results_1[[#This Row],[PDF_FILE]],LEN(evaluation_results_1[[#This Row],[PDF_FILE]])-5)</f>
        <v>Bank of Ireland_Bank_EN</v>
      </c>
      <c r="E102">
        <v>2019</v>
      </c>
      <c r="F102" t="s">
        <v>167</v>
      </c>
      <c r="G102" t="s">
        <v>627</v>
      </c>
      <c r="H102" t="s">
        <v>16</v>
      </c>
    </row>
    <row r="103" spans="1:8" x14ac:dyDescent="0.25">
      <c r="A103">
        <v>6</v>
      </c>
      <c r="B103" t="s">
        <v>7</v>
      </c>
      <c r="C103" t="s">
        <v>162</v>
      </c>
      <c r="D103" t="str">
        <f>LEFT(evaluation_results_1[[#This Row],[PDF_FILE]],LEN(evaluation_results_1[[#This Row],[PDF_FILE]])-5)</f>
        <v>Bank of Ireland_Bank_EN</v>
      </c>
      <c r="E103">
        <v>2018</v>
      </c>
      <c r="F103" t="s">
        <v>168</v>
      </c>
      <c r="G103" t="s">
        <v>32</v>
      </c>
      <c r="H103" t="s">
        <v>16</v>
      </c>
    </row>
    <row r="104" spans="1:8" x14ac:dyDescent="0.25">
      <c r="A104">
        <v>6</v>
      </c>
      <c r="B104" t="s">
        <v>7</v>
      </c>
      <c r="C104" t="s">
        <v>162</v>
      </c>
      <c r="D104" t="str">
        <f>LEFT(evaluation_results_1[[#This Row],[PDF_FILE]],LEN(evaluation_results_1[[#This Row],[PDF_FILE]])-5)</f>
        <v>Bank of Ireland_Bank_EN</v>
      </c>
      <c r="E104">
        <v>2017</v>
      </c>
      <c r="F104" t="s">
        <v>169</v>
      </c>
      <c r="G104" t="s">
        <v>32</v>
      </c>
      <c r="H104" t="s">
        <v>16</v>
      </c>
    </row>
    <row r="105" spans="1:8" x14ac:dyDescent="0.25">
      <c r="A105">
        <v>7</v>
      </c>
      <c r="B105" t="s">
        <v>13</v>
      </c>
      <c r="C105" t="s">
        <v>162</v>
      </c>
      <c r="D105" t="str">
        <f>LEFT(evaluation_results_1[[#This Row],[PDF_FILE]],LEN(evaluation_results_1[[#This Row],[PDF_FILE]])-5)</f>
        <v>Bank of Ireland_Bank_EN</v>
      </c>
      <c r="E105">
        <v>2021</v>
      </c>
      <c r="F105" t="s">
        <v>163</v>
      </c>
      <c r="G105" t="s">
        <v>173</v>
      </c>
      <c r="H105" t="s">
        <v>16</v>
      </c>
    </row>
    <row r="106" spans="1:8" x14ac:dyDescent="0.25">
      <c r="A106">
        <v>7</v>
      </c>
      <c r="B106" t="s">
        <v>13</v>
      </c>
      <c r="C106" t="s">
        <v>162</v>
      </c>
      <c r="D106" t="str">
        <f>LEFT(evaluation_results_1[[#This Row],[PDF_FILE]],LEN(evaluation_results_1[[#This Row],[PDF_FILE]])-5)</f>
        <v>Bank of Ireland_Bank_EN</v>
      </c>
      <c r="E106">
        <v>2020</v>
      </c>
      <c r="F106" t="s">
        <v>165</v>
      </c>
      <c r="G106" t="s">
        <v>175</v>
      </c>
      <c r="H106" t="s">
        <v>16</v>
      </c>
    </row>
    <row r="107" spans="1:8" x14ac:dyDescent="0.25">
      <c r="A107">
        <v>7</v>
      </c>
      <c r="B107" t="s">
        <v>13</v>
      </c>
      <c r="C107" t="s">
        <v>162</v>
      </c>
      <c r="D107" t="str">
        <f>LEFT(evaluation_results_1[[#This Row],[PDF_FILE]],LEN(evaluation_results_1[[#This Row],[PDF_FILE]])-5)</f>
        <v>Bank of Ireland_Bank_EN</v>
      </c>
      <c r="E107">
        <v>2019</v>
      </c>
      <c r="F107" t="s">
        <v>167</v>
      </c>
      <c r="G107" t="s">
        <v>180</v>
      </c>
      <c r="H107" t="s">
        <v>16</v>
      </c>
    </row>
    <row r="108" spans="1:8" x14ac:dyDescent="0.25">
      <c r="A108">
        <v>7</v>
      </c>
      <c r="B108" t="s">
        <v>13</v>
      </c>
      <c r="C108" t="s">
        <v>162</v>
      </c>
      <c r="D108" t="str">
        <f>LEFT(evaluation_results_1[[#This Row],[PDF_FILE]],LEN(evaluation_results_1[[#This Row],[PDF_FILE]])-5)</f>
        <v>Bank of Ireland_Bank_EN</v>
      </c>
      <c r="E108">
        <v>2018</v>
      </c>
      <c r="F108" t="s">
        <v>168</v>
      </c>
      <c r="G108" t="s">
        <v>32</v>
      </c>
      <c r="H108" t="s">
        <v>16</v>
      </c>
    </row>
    <row r="109" spans="1:8" x14ac:dyDescent="0.25">
      <c r="A109">
        <v>7</v>
      </c>
      <c r="B109" t="s">
        <v>13</v>
      </c>
      <c r="C109" t="s">
        <v>162</v>
      </c>
      <c r="D109" t="str">
        <f>LEFT(evaluation_results_1[[#This Row],[PDF_FILE]],LEN(evaluation_results_1[[#This Row],[PDF_FILE]])-5)</f>
        <v>Bank of Ireland_Bank_EN</v>
      </c>
      <c r="E109">
        <v>2017</v>
      </c>
      <c r="F109" t="s">
        <v>169</v>
      </c>
      <c r="G109" t="s">
        <v>32</v>
      </c>
      <c r="H109" t="s">
        <v>16</v>
      </c>
    </row>
    <row r="110" spans="1:8" x14ac:dyDescent="0.25">
      <c r="A110">
        <v>8</v>
      </c>
      <c r="B110" t="s">
        <v>21</v>
      </c>
      <c r="C110" t="s">
        <v>162</v>
      </c>
      <c r="D110" t="str">
        <f>LEFT(evaluation_results_1[[#This Row],[PDF_FILE]],LEN(evaluation_results_1[[#This Row],[PDF_FILE]])-5)</f>
        <v>Bank of Ireland_Bank_EN</v>
      </c>
      <c r="E110">
        <v>2021</v>
      </c>
      <c r="F110" t="s">
        <v>172</v>
      </c>
      <c r="G110" t="s">
        <v>172</v>
      </c>
      <c r="H110" t="s">
        <v>10</v>
      </c>
    </row>
    <row r="111" spans="1:8" x14ac:dyDescent="0.25">
      <c r="A111">
        <v>8</v>
      </c>
      <c r="B111" t="s">
        <v>21</v>
      </c>
      <c r="C111" t="s">
        <v>162</v>
      </c>
      <c r="D111" t="str">
        <f>LEFT(evaluation_results_1[[#This Row],[PDF_FILE]],LEN(evaluation_results_1[[#This Row],[PDF_FILE]])-5)</f>
        <v>Bank of Ireland_Bank_EN</v>
      </c>
      <c r="E111">
        <v>2020</v>
      </c>
      <c r="F111" t="s">
        <v>174</v>
      </c>
      <c r="G111" t="s">
        <v>174</v>
      </c>
      <c r="H111" t="s">
        <v>10</v>
      </c>
    </row>
    <row r="112" spans="1:8" x14ac:dyDescent="0.25">
      <c r="A112">
        <v>8</v>
      </c>
      <c r="B112" t="s">
        <v>21</v>
      </c>
      <c r="C112" t="s">
        <v>162</v>
      </c>
      <c r="D112" t="str">
        <f>LEFT(evaluation_results_1[[#This Row],[PDF_FILE]],LEN(evaluation_results_1[[#This Row],[PDF_FILE]])-5)</f>
        <v>Bank of Ireland_Bank_EN</v>
      </c>
      <c r="E112">
        <v>2019</v>
      </c>
      <c r="F112" t="s">
        <v>176</v>
      </c>
      <c r="G112" t="s">
        <v>176</v>
      </c>
      <c r="H112" t="s">
        <v>10</v>
      </c>
    </row>
    <row r="113" spans="1:8" x14ac:dyDescent="0.25">
      <c r="A113">
        <v>6</v>
      </c>
      <c r="B113" t="s">
        <v>7</v>
      </c>
      <c r="C113" t="s">
        <v>177</v>
      </c>
      <c r="D113" t="str">
        <f>LEFT(evaluation_results_1[[#This Row],[PDF_FILE]],LEN(evaluation_results_1[[#This Row],[PDF_FILE]])-5)</f>
        <v>Bank of Ireland_Bank_EN</v>
      </c>
      <c r="E113">
        <v>2022</v>
      </c>
      <c r="F113" t="s">
        <v>178</v>
      </c>
      <c r="G113" t="s">
        <v>178</v>
      </c>
      <c r="H113" t="s">
        <v>10</v>
      </c>
    </row>
    <row r="114" spans="1:8" x14ac:dyDescent="0.25">
      <c r="A114">
        <v>7</v>
      </c>
      <c r="B114" t="s">
        <v>13</v>
      </c>
      <c r="C114" t="s">
        <v>177</v>
      </c>
      <c r="D114" t="str">
        <f>LEFT(evaluation_results_1[[#This Row],[PDF_FILE]],LEN(evaluation_results_1[[#This Row],[PDF_FILE]])-5)</f>
        <v>Bank of Ireland_Bank_EN</v>
      </c>
      <c r="E114">
        <v>2022</v>
      </c>
      <c r="F114" t="s">
        <v>31</v>
      </c>
      <c r="G114" t="s">
        <v>179</v>
      </c>
      <c r="H114" t="s">
        <v>16</v>
      </c>
    </row>
    <row r="115" spans="1:8" x14ac:dyDescent="0.25">
      <c r="A115">
        <v>7</v>
      </c>
      <c r="B115" t="s">
        <v>13</v>
      </c>
      <c r="C115" t="s">
        <v>177</v>
      </c>
      <c r="D115" t="str">
        <f>LEFT(evaluation_results_1[[#This Row],[PDF_FILE]],LEN(evaluation_results_1[[#This Row],[PDF_FILE]])-5)</f>
        <v>Bank of Ireland_Bank_EN</v>
      </c>
      <c r="E115">
        <v>2021</v>
      </c>
      <c r="F115" t="s">
        <v>163</v>
      </c>
      <c r="G115" t="s">
        <v>173</v>
      </c>
      <c r="H115" t="s">
        <v>16</v>
      </c>
    </row>
    <row r="116" spans="1:8" x14ac:dyDescent="0.25">
      <c r="A116">
        <v>7</v>
      </c>
      <c r="B116" t="s">
        <v>13</v>
      </c>
      <c r="C116" t="s">
        <v>177</v>
      </c>
      <c r="D116" t="str">
        <f>LEFT(evaluation_results_1[[#This Row],[PDF_FILE]],LEN(evaluation_results_1[[#This Row],[PDF_FILE]])-5)</f>
        <v>Bank of Ireland_Bank_EN</v>
      </c>
      <c r="E116">
        <v>2020</v>
      </c>
      <c r="F116" t="s">
        <v>165</v>
      </c>
      <c r="G116" t="s">
        <v>175</v>
      </c>
      <c r="H116" t="s">
        <v>16</v>
      </c>
    </row>
    <row r="117" spans="1:8" x14ac:dyDescent="0.25">
      <c r="A117">
        <v>7</v>
      </c>
      <c r="B117" t="s">
        <v>13</v>
      </c>
      <c r="C117" t="s">
        <v>177</v>
      </c>
      <c r="D117" t="str">
        <f>LEFT(evaluation_results_1[[#This Row],[PDF_FILE]],LEN(evaluation_results_1[[#This Row],[PDF_FILE]])-5)</f>
        <v>Bank of Ireland_Bank_EN</v>
      </c>
      <c r="E117">
        <v>2019</v>
      </c>
      <c r="F117" t="s">
        <v>167</v>
      </c>
      <c r="G117" t="s">
        <v>180</v>
      </c>
      <c r="H117" t="s">
        <v>16</v>
      </c>
    </row>
    <row r="118" spans="1:8" x14ac:dyDescent="0.25">
      <c r="A118">
        <v>8</v>
      </c>
      <c r="B118" t="s">
        <v>21</v>
      </c>
      <c r="C118" t="s">
        <v>177</v>
      </c>
      <c r="D118" t="str">
        <f>LEFT(evaluation_results_1[[#This Row],[PDF_FILE]],LEN(evaluation_results_1[[#This Row],[PDF_FILE]])-5)</f>
        <v>Bank of Ireland_Bank_EN</v>
      </c>
      <c r="E118">
        <v>2019</v>
      </c>
      <c r="F118" t="s">
        <v>176</v>
      </c>
      <c r="G118" t="s">
        <v>176</v>
      </c>
      <c r="H118" t="s">
        <v>10</v>
      </c>
    </row>
    <row r="119" spans="1:8" x14ac:dyDescent="0.25">
      <c r="A119">
        <v>7</v>
      </c>
      <c r="B119" t="s">
        <v>13</v>
      </c>
      <c r="C119" t="s">
        <v>181</v>
      </c>
      <c r="D119" t="str">
        <f>LEFT(evaluation_results_1[[#This Row],[PDF_FILE]],LEN(evaluation_results_1[[#This Row],[PDF_FILE]])-5)</f>
        <v>Barclays_Bank_EN</v>
      </c>
      <c r="E119">
        <v>2018</v>
      </c>
      <c r="F119" t="s">
        <v>182</v>
      </c>
      <c r="G119" t="s">
        <v>32</v>
      </c>
      <c r="H119" t="s">
        <v>16</v>
      </c>
    </row>
    <row r="120" spans="1:8" x14ac:dyDescent="0.25">
      <c r="A120">
        <v>6</v>
      </c>
      <c r="B120" t="s">
        <v>7</v>
      </c>
      <c r="C120" t="s">
        <v>183</v>
      </c>
      <c r="D120" t="str">
        <f>LEFT(evaluation_results_1[[#This Row],[PDF_FILE]],LEN(evaluation_results_1[[#This Row],[PDF_FILE]])-5)</f>
        <v>Barclays_Bank_EN</v>
      </c>
      <c r="E120">
        <v>2018</v>
      </c>
      <c r="F120" t="s">
        <v>184</v>
      </c>
      <c r="G120" t="s">
        <v>32</v>
      </c>
      <c r="H120" t="s">
        <v>16</v>
      </c>
    </row>
    <row r="121" spans="1:8" x14ac:dyDescent="0.25">
      <c r="A121">
        <v>7</v>
      </c>
      <c r="B121" t="s">
        <v>13</v>
      </c>
      <c r="C121" t="s">
        <v>183</v>
      </c>
      <c r="D121" t="str">
        <f>LEFT(evaluation_results_1[[#This Row],[PDF_FILE]],LEN(evaluation_results_1[[#This Row],[PDF_FILE]])-5)</f>
        <v>Barclays_Bank_EN</v>
      </c>
      <c r="E121">
        <v>2019</v>
      </c>
      <c r="F121" t="s">
        <v>185</v>
      </c>
      <c r="G121" t="s">
        <v>32</v>
      </c>
      <c r="H121" t="s">
        <v>16</v>
      </c>
    </row>
    <row r="122" spans="1:8" x14ac:dyDescent="0.25">
      <c r="A122">
        <v>7</v>
      </c>
      <c r="B122" t="s">
        <v>13</v>
      </c>
      <c r="C122" t="s">
        <v>183</v>
      </c>
      <c r="D122" t="str">
        <f>LEFT(evaluation_results_1[[#This Row],[PDF_FILE]],LEN(evaluation_results_1[[#This Row],[PDF_FILE]])-5)</f>
        <v>Barclays_Bank_EN</v>
      </c>
      <c r="E122">
        <v>2018</v>
      </c>
      <c r="F122" t="s">
        <v>186</v>
      </c>
      <c r="G122" t="s">
        <v>32</v>
      </c>
      <c r="H122" t="s">
        <v>16</v>
      </c>
    </row>
    <row r="123" spans="1:8" x14ac:dyDescent="0.25">
      <c r="A123">
        <v>8</v>
      </c>
      <c r="B123" t="s">
        <v>21</v>
      </c>
      <c r="C123" t="s">
        <v>183</v>
      </c>
      <c r="D123" t="str">
        <f>LEFT(evaluation_results_1[[#This Row],[PDF_FILE]],LEN(evaluation_results_1[[#This Row],[PDF_FILE]])-5)</f>
        <v>Barclays_Bank_EN</v>
      </c>
      <c r="E123">
        <v>2018</v>
      </c>
      <c r="F123" t="s">
        <v>187</v>
      </c>
      <c r="G123" t="s">
        <v>32</v>
      </c>
      <c r="H123" t="s">
        <v>16</v>
      </c>
    </row>
    <row r="124" spans="1:8" x14ac:dyDescent="0.25">
      <c r="A124">
        <v>7</v>
      </c>
      <c r="B124" t="s">
        <v>13</v>
      </c>
      <c r="C124" t="s">
        <v>188</v>
      </c>
      <c r="D124" t="str">
        <f>LEFT(evaluation_results_1[[#This Row],[PDF_FILE]],LEN(evaluation_results_1[[#This Row],[PDF_FILE]])-5)</f>
        <v>Barclays_Bank_EN</v>
      </c>
      <c r="E124">
        <v>2020</v>
      </c>
      <c r="F124" t="s">
        <v>111</v>
      </c>
      <c r="G124" t="s">
        <v>32</v>
      </c>
      <c r="H124" t="s">
        <v>16</v>
      </c>
    </row>
    <row r="125" spans="1:8" x14ac:dyDescent="0.25">
      <c r="A125">
        <v>7</v>
      </c>
      <c r="B125" t="s">
        <v>13</v>
      </c>
      <c r="C125" t="s">
        <v>188</v>
      </c>
      <c r="D125" t="str">
        <f>LEFT(evaluation_results_1[[#This Row],[PDF_FILE]],LEN(evaluation_results_1[[#This Row],[PDF_FILE]])-5)</f>
        <v>Barclays_Bank_EN</v>
      </c>
      <c r="E125">
        <v>2035</v>
      </c>
      <c r="F125" t="s">
        <v>189</v>
      </c>
      <c r="G125" t="s">
        <v>32</v>
      </c>
      <c r="H125" t="s">
        <v>16</v>
      </c>
    </row>
    <row r="126" spans="1:8" x14ac:dyDescent="0.25">
      <c r="A126">
        <v>6</v>
      </c>
      <c r="B126" t="s">
        <v>7</v>
      </c>
      <c r="C126" t="s">
        <v>190</v>
      </c>
      <c r="D126" t="str">
        <f>LEFT(evaluation_results_1[[#This Row],[PDF_FILE]],LEN(evaluation_results_1[[#This Row],[PDF_FILE]])-5)</f>
        <v>Barclays_Bank_EN</v>
      </c>
      <c r="E126">
        <v>2021</v>
      </c>
      <c r="F126" t="s">
        <v>191</v>
      </c>
      <c r="G126" t="s">
        <v>32</v>
      </c>
      <c r="H126" t="s">
        <v>16</v>
      </c>
    </row>
    <row r="127" spans="1:8" x14ac:dyDescent="0.25">
      <c r="A127">
        <v>7</v>
      </c>
      <c r="B127" t="s">
        <v>13</v>
      </c>
      <c r="C127" t="s">
        <v>190</v>
      </c>
      <c r="D127" t="str">
        <f>LEFT(evaluation_results_1[[#This Row],[PDF_FILE]],LEN(evaluation_results_1[[#This Row],[PDF_FILE]])-5)</f>
        <v>Barclays_Bank_EN</v>
      </c>
      <c r="E127">
        <v>2021</v>
      </c>
      <c r="F127" t="s">
        <v>192</v>
      </c>
      <c r="G127" t="s">
        <v>32</v>
      </c>
      <c r="H127" t="s">
        <v>16</v>
      </c>
    </row>
    <row r="128" spans="1:8" x14ac:dyDescent="0.25">
      <c r="A128">
        <v>7</v>
      </c>
      <c r="B128" t="s">
        <v>13</v>
      </c>
      <c r="C128" t="s">
        <v>190</v>
      </c>
      <c r="D128" t="str">
        <f>LEFT(evaluation_results_1[[#This Row],[PDF_FILE]],LEN(evaluation_results_1[[#This Row],[PDF_FILE]])-5)</f>
        <v>Barclays_Bank_EN</v>
      </c>
      <c r="E128">
        <v>2020</v>
      </c>
      <c r="F128" t="s">
        <v>193</v>
      </c>
      <c r="G128" t="s">
        <v>32</v>
      </c>
      <c r="H128" t="s">
        <v>16</v>
      </c>
    </row>
    <row r="129" spans="1:8" x14ac:dyDescent="0.25">
      <c r="A129">
        <v>6</v>
      </c>
      <c r="B129" t="s">
        <v>7</v>
      </c>
      <c r="C129" t="s">
        <v>194</v>
      </c>
      <c r="D129" t="str">
        <f>LEFT(evaluation_results_1[[#This Row],[PDF_FILE]],LEN(evaluation_results_1[[#This Row],[PDF_FILE]])-5)</f>
        <v>Commerzbank_Bank_EN</v>
      </c>
      <c r="E129">
        <v>2019</v>
      </c>
      <c r="F129" t="s">
        <v>195</v>
      </c>
      <c r="G129" t="s">
        <v>195</v>
      </c>
      <c r="H129" t="s">
        <v>10</v>
      </c>
    </row>
    <row r="130" spans="1:8" x14ac:dyDescent="0.25">
      <c r="A130">
        <v>6</v>
      </c>
      <c r="B130" t="s">
        <v>7</v>
      </c>
      <c r="C130" t="s">
        <v>194</v>
      </c>
      <c r="D130" t="str">
        <f>LEFT(evaluation_results_1[[#This Row],[PDF_FILE]],LEN(evaluation_results_1[[#This Row],[PDF_FILE]])-5)</f>
        <v>Commerzbank_Bank_EN</v>
      </c>
      <c r="E130">
        <v>2020</v>
      </c>
      <c r="F130" t="s">
        <v>196</v>
      </c>
      <c r="G130" t="s">
        <v>196</v>
      </c>
      <c r="H130" t="s">
        <v>10</v>
      </c>
    </row>
    <row r="131" spans="1:8" x14ac:dyDescent="0.25">
      <c r="A131">
        <v>7</v>
      </c>
      <c r="B131" t="s">
        <v>13</v>
      </c>
      <c r="C131" t="s">
        <v>194</v>
      </c>
      <c r="D131" t="str">
        <f>LEFT(evaluation_results_1[[#This Row],[PDF_FILE]],LEN(evaluation_results_1[[#This Row],[PDF_FILE]])-5)</f>
        <v>Commerzbank_Bank_EN</v>
      </c>
      <c r="E131">
        <v>2019</v>
      </c>
      <c r="F131" t="s">
        <v>197</v>
      </c>
      <c r="G131" t="s">
        <v>197</v>
      </c>
      <c r="H131" t="s">
        <v>10</v>
      </c>
    </row>
    <row r="132" spans="1:8" x14ac:dyDescent="0.25">
      <c r="A132">
        <v>7</v>
      </c>
      <c r="B132" t="s">
        <v>13</v>
      </c>
      <c r="C132" t="s">
        <v>194</v>
      </c>
      <c r="D132" t="str">
        <f>LEFT(evaluation_results_1[[#This Row],[PDF_FILE]],LEN(evaluation_results_1[[#This Row],[PDF_FILE]])-5)</f>
        <v>Commerzbank_Bank_EN</v>
      </c>
      <c r="E132">
        <v>2020</v>
      </c>
      <c r="F132" t="s">
        <v>198</v>
      </c>
      <c r="G132" t="s">
        <v>198</v>
      </c>
      <c r="H132" t="s">
        <v>10</v>
      </c>
    </row>
    <row r="133" spans="1:8" x14ac:dyDescent="0.25">
      <c r="A133">
        <v>6</v>
      </c>
      <c r="B133" t="s">
        <v>7</v>
      </c>
      <c r="C133" t="s">
        <v>199</v>
      </c>
      <c r="D133" t="str">
        <f>LEFT(evaluation_results_1[[#This Row],[PDF_FILE]],LEN(evaluation_results_1[[#This Row],[PDF_FILE]])-5)</f>
        <v>Commerzbank_Bank_EN</v>
      </c>
      <c r="E133">
        <v>2022</v>
      </c>
      <c r="F133" t="s">
        <v>200</v>
      </c>
      <c r="G133" t="s">
        <v>200</v>
      </c>
      <c r="H133" t="s">
        <v>10</v>
      </c>
    </row>
    <row r="134" spans="1:8" x14ac:dyDescent="0.25">
      <c r="A134">
        <v>7</v>
      </c>
      <c r="B134" t="s">
        <v>13</v>
      </c>
      <c r="C134" t="s">
        <v>199</v>
      </c>
      <c r="D134" t="str">
        <f>LEFT(evaluation_results_1[[#This Row],[PDF_FILE]],LEN(evaluation_results_1[[#This Row],[PDF_FILE]])-5)</f>
        <v>Commerzbank_Bank_EN</v>
      </c>
      <c r="E134">
        <v>2022</v>
      </c>
      <c r="F134" t="s">
        <v>201</v>
      </c>
      <c r="G134" t="s">
        <v>202</v>
      </c>
      <c r="H134" t="s">
        <v>16</v>
      </c>
    </row>
    <row r="135" spans="1:8" x14ac:dyDescent="0.25">
      <c r="A135">
        <v>8</v>
      </c>
      <c r="B135" t="s">
        <v>21</v>
      </c>
      <c r="C135" t="s">
        <v>199</v>
      </c>
      <c r="D135" t="str">
        <f>LEFT(evaluation_results_1[[#This Row],[PDF_FILE]],LEN(evaluation_results_1[[#This Row],[PDF_FILE]])-5)</f>
        <v>Commerzbank_Bank_EN</v>
      </c>
      <c r="E135">
        <v>2022</v>
      </c>
      <c r="F135" t="s">
        <v>203</v>
      </c>
      <c r="G135" t="s">
        <v>203</v>
      </c>
      <c r="H135" t="s">
        <v>10</v>
      </c>
    </row>
    <row r="136" spans="1:8" x14ac:dyDescent="0.25">
      <c r="A136">
        <v>6</v>
      </c>
      <c r="B136" t="s">
        <v>7</v>
      </c>
      <c r="C136" t="s">
        <v>206</v>
      </c>
      <c r="D136" t="str">
        <f>LEFT(evaluation_results_1[[#This Row],[PDF_FILE]],LEN(evaluation_results_1[[#This Row],[PDF_FILE]])-5)</f>
        <v>Danske Bank_Bank_EN</v>
      </c>
      <c r="E136">
        <v>2022</v>
      </c>
      <c r="F136" t="s">
        <v>207</v>
      </c>
      <c r="G136" t="s">
        <v>617</v>
      </c>
      <c r="H136" t="s">
        <v>16</v>
      </c>
    </row>
    <row r="137" spans="1:8" x14ac:dyDescent="0.25">
      <c r="A137">
        <v>7</v>
      </c>
      <c r="B137" t="s">
        <v>13</v>
      </c>
      <c r="C137" t="s">
        <v>206</v>
      </c>
      <c r="D137" t="str">
        <f>LEFT(evaluation_results_1[[#This Row],[PDF_FILE]],LEN(evaluation_results_1[[#This Row],[PDF_FILE]])-5)</f>
        <v>Danske Bank_Bank_EN</v>
      </c>
      <c r="E137">
        <v>2022</v>
      </c>
      <c r="F137" t="s">
        <v>208</v>
      </c>
      <c r="G137" t="s">
        <v>208</v>
      </c>
      <c r="H137" t="s">
        <v>10</v>
      </c>
    </row>
    <row r="138" spans="1:8" x14ac:dyDescent="0.25">
      <c r="A138">
        <v>8</v>
      </c>
      <c r="B138" t="s">
        <v>21</v>
      </c>
      <c r="C138" t="s">
        <v>206</v>
      </c>
      <c r="D138" t="str">
        <f>LEFT(evaluation_results_1[[#This Row],[PDF_FILE]],LEN(evaluation_results_1[[#This Row],[PDF_FILE]])-5)</f>
        <v>Danske Bank_Bank_EN</v>
      </c>
      <c r="E138">
        <v>2022</v>
      </c>
      <c r="F138" t="s">
        <v>209</v>
      </c>
      <c r="G138" t="s">
        <v>209</v>
      </c>
      <c r="H138" t="s">
        <v>10</v>
      </c>
    </row>
    <row r="139" spans="1:8" x14ac:dyDescent="0.25">
      <c r="A139">
        <v>6</v>
      </c>
      <c r="B139" t="s">
        <v>7</v>
      </c>
      <c r="C139" t="s">
        <v>210</v>
      </c>
      <c r="D139" t="str">
        <f>LEFT(evaluation_results_1[[#This Row],[PDF_FILE]],LEN(evaluation_results_1[[#This Row],[PDF_FILE]])-5)</f>
        <v>DekaBank Deutsche Girozentrale_Asset Manager_EN</v>
      </c>
      <c r="E139">
        <v>2018</v>
      </c>
      <c r="F139" t="s">
        <v>211</v>
      </c>
      <c r="G139" t="s">
        <v>212</v>
      </c>
      <c r="H139" t="s">
        <v>16</v>
      </c>
    </row>
    <row r="140" spans="1:8" x14ac:dyDescent="0.25">
      <c r="A140">
        <v>7</v>
      </c>
      <c r="B140" t="s">
        <v>13</v>
      </c>
      <c r="C140" t="s">
        <v>210</v>
      </c>
      <c r="D140" t="str">
        <f>LEFT(evaluation_results_1[[#This Row],[PDF_FILE]],LEN(evaluation_results_1[[#This Row],[PDF_FILE]])-5)</f>
        <v>DekaBank Deutsche Girozentrale_Asset Manager_EN</v>
      </c>
      <c r="E140">
        <v>2017</v>
      </c>
      <c r="F140" t="s">
        <v>213</v>
      </c>
      <c r="G140" t="s">
        <v>213</v>
      </c>
      <c r="H140" t="s">
        <v>10</v>
      </c>
    </row>
    <row r="141" spans="1:8" x14ac:dyDescent="0.25">
      <c r="A141">
        <v>7</v>
      </c>
      <c r="B141" t="s">
        <v>13</v>
      </c>
      <c r="C141" t="s">
        <v>210</v>
      </c>
      <c r="D141" t="str">
        <f>LEFT(evaluation_results_1[[#This Row],[PDF_FILE]],LEN(evaluation_results_1[[#This Row],[PDF_FILE]])-5)</f>
        <v>DekaBank Deutsche Girozentrale_Asset Manager_EN</v>
      </c>
      <c r="E141">
        <v>2018</v>
      </c>
      <c r="F141" t="s">
        <v>211</v>
      </c>
      <c r="G141" t="s">
        <v>211</v>
      </c>
      <c r="H141" t="s">
        <v>10</v>
      </c>
    </row>
    <row r="142" spans="1:8" x14ac:dyDescent="0.25">
      <c r="A142">
        <v>7</v>
      </c>
      <c r="B142" t="s">
        <v>13</v>
      </c>
      <c r="C142" t="s">
        <v>215</v>
      </c>
      <c r="D142" t="str">
        <f>LEFT(evaluation_results_1[[#This Row],[PDF_FILE]],LEN(evaluation_results_1[[#This Row],[PDF_FILE]])-5)</f>
        <v>DekaBank Deutsche Girozentrale_Asset Manager_EN</v>
      </c>
      <c r="E142">
        <v>2018</v>
      </c>
      <c r="F142" t="s">
        <v>216</v>
      </c>
      <c r="G142" t="s">
        <v>216</v>
      </c>
      <c r="H142" t="s">
        <v>10</v>
      </c>
    </row>
    <row r="143" spans="1:8" x14ac:dyDescent="0.25">
      <c r="A143">
        <v>7</v>
      </c>
      <c r="B143" t="s">
        <v>13</v>
      </c>
      <c r="C143" t="s">
        <v>215</v>
      </c>
      <c r="D143" t="str">
        <f>LEFT(evaluation_results_1[[#This Row],[PDF_FILE]],LEN(evaluation_results_1[[#This Row],[PDF_FILE]])-5)</f>
        <v>DekaBank Deutsche Girozentrale_Asset Manager_EN</v>
      </c>
      <c r="E143">
        <v>2019</v>
      </c>
      <c r="F143" t="s">
        <v>217</v>
      </c>
      <c r="G143" t="s">
        <v>217</v>
      </c>
      <c r="H143" t="s">
        <v>10</v>
      </c>
    </row>
    <row r="144" spans="1:8" x14ac:dyDescent="0.25">
      <c r="A144">
        <v>7</v>
      </c>
      <c r="B144" t="s">
        <v>13</v>
      </c>
      <c r="C144" t="s">
        <v>218</v>
      </c>
      <c r="D144" t="str">
        <f>LEFT(evaluation_results_1[[#This Row],[PDF_FILE]],LEN(evaluation_results_1[[#This Row],[PDF_FILE]])-5)</f>
        <v>DekaBank Deutsche Girozentrale_Asset Manager_EN</v>
      </c>
      <c r="E144">
        <v>2019</v>
      </c>
      <c r="F144" t="s">
        <v>217</v>
      </c>
      <c r="G144" t="s">
        <v>217</v>
      </c>
      <c r="H144" t="s">
        <v>10</v>
      </c>
    </row>
    <row r="145" spans="1:8" x14ac:dyDescent="0.25">
      <c r="A145">
        <v>7</v>
      </c>
      <c r="B145" t="s">
        <v>13</v>
      </c>
      <c r="C145" t="s">
        <v>218</v>
      </c>
      <c r="D145" t="str">
        <f>LEFT(evaluation_results_1[[#This Row],[PDF_FILE]],LEN(evaluation_results_1[[#This Row],[PDF_FILE]])-5)</f>
        <v>DekaBank Deutsche Girozentrale_Asset Manager_EN</v>
      </c>
      <c r="E145">
        <v>2020</v>
      </c>
      <c r="F145" t="s">
        <v>219</v>
      </c>
      <c r="G145" t="s">
        <v>219</v>
      </c>
      <c r="H145" t="s">
        <v>10</v>
      </c>
    </row>
    <row r="146" spans="1:8" x14ac:dyDescent="0.25">
      <c r="A146">
        <v>7</v>
      </c>
      <c r="B146" t="s">
        <v>13</v>
      </c>
      <c r="C146" t="s">
        <v>220</v>
      </c>
      <c r="D146" t="str">
        <f>LEFT(evaluation_results_1[[#This Row],[PDF_FILE]],LEN(evaluation_results_1[[#This Row],[PDF_FILE]])-5)</f>
        <v>DekaBank Deutsche Girozentrale_Asset Manager_EN</v>
      </c>
      <c r="E146">
        <v>2021</v>
      </c>
      <c r="F146" t="s">
        <v>221</v>
      </c>
      <c r="G146" t="s">
        <v>221</v>
      </c>
      <c r="H146" t="s">
        <v>10</v>
      </c>
    </row>
    <row r="147" spans="1:8" x14ac:dyDescent="0.25">
      <c r="A147">
        <v>6</v>
      </c>
      <c r="B147" t="s">
        <v>7</v>
      </c>
      <c r="C147" t="s">
        <v>222</v>
      </c>
      <c r="D147" t="str">
        <f>LEFT(evaluation_results_1[[#This Row],[PDF_FILE]],LEN(evaluation_results_1[[#This Row],[PDF_FILE]])-5)</f>
        <v>DekaBank Deutsche Girozentrale_Asset Manager_EN</v>
      </c>
      <c r="E147">
        <v>2021</v>
      </c>
      <c r="F147" t="s">
        <v>223</v>
      </c>
      <c r="G147" t="s">
        <v>224</v>
      </c>
      <c r="H147" t="s">
        <v>16</v>
      </c>
    </row>
    <row r="148" spans="1:8" x14ac:dyDescent="0.25">
      <c r="A148">
        <v>6</v>
      </c>
      <c r="B148" t="s">
        <v>7</v>
      </c>
      <c r="C148" t="s">
        <v>222</v>
      </c>
      <c r="D148" t="str">
        <f>LEFT(evaluation_results_1[[#This Row],[PDF_FILE]],LEN(evaluation_results_1[[#This Row],[PDF_FILE]])-5)</f>
        <v>DekaBank Deutsche Girozentrale_Asset Manager_EN</v>
      </c>
      <c r="E148">
        <v>2022</v>
      </c>
      <c r="F148" t="s">
        <v>225</v>
      </c>
      <c r="G148" t="s">
        <v>226</v>
      </c>
      <c r="H148" t="s">
        <v>16</v>
      </c>
    </row>
    <row r="149" spans="1:8" x14ac:dyDescent="0.25">
      <c r="A149">
        <v>7</v>
      </c>
      <c r="B149" t="s">
        <v>13</v>
      </c>
      <c r="C149" t="s">
        <v>222</v>
      </c>
      <c r="D149" t="str">
        <f>LEFT(evaluation_results_1[[#This Row],[PDF_FILE]],LEN(evaluation_results_1[[#This Row],[PDF_FILE]])-5)</f>
        <v>DekaBank Deutsche Girozentrale_Asset Manager_EN</v>
      </c>
      <c r="E149">
        <v>2021</v>
      </c>
      <c r="F149" t="s">
        <v>227</v>
      </c>
      <c r="G149" t="s">
        <v>221</v>
      </c>
      <c r="H149" t="s">
        <v>16</v>
      </c>
    </row>
    <row r="150" spans="1:8" x14ac:dyDescent="0.25">
      <c r="A150">
        <v>7</v>
      </c>
      <c r="B150" t="s">
        <v>13</v>
      </c>
      <c r="C150" t="s">
        <v>222</v>
      </c>
      <c r="D150" t="str">
        <f>LEFT(evaluation_results_1[[#This Row],[PDF_FILE]],LEN(evaluation_results_1[[#This Row],[PDF_FILE]])-5)</f>
        <v>DekaBank Deutsche Girozentrale_Asset Manager_EN</v>
      </c>
      <c r="E150">
        <v>2022</v>
      </c>
      <c r="F150" t="s">
        <v>228</v>
      </c>
      <c r="G150" t="s">
        <v>229</v>
      </c>
      <c r="H150" t="s">
        <v>16</v>
      </c>
    </row>
    <row r="151" spans="1:8" x14ac:dyDescent="0.25">
      <c r="A151">
        <v>6</v>
      </c>
      <c r="B151" t="s">
        <v>7</v>
      </c>
      <c r="C151" t="s">
        <v>230</v>
      </c>
      <c r="D151" t="str">
        <f>LEFT(evaluation_results_1[[#This Row],[PDF_FILE]],LEN(evaluation_results_1[[#This Row],[PDF_FILE]])-5)</f>
        <v>Deutsche Bank_Bank_EN</v>
      </c>
      <c r="E151">
        <v>2018</v>
      </c>
      <c r="F151" t="s">
        <v>231</v>
      </c>
      <c r="G151" t="s">
        <v>232</v>
      </c>
      <c r="H151" t="s">
        <v>16</v>
      </c>
    </row>
    <row r="152" spans="1:8" x14ac:dyDescent="0.25">
      <c r="A152">
        <v>6</v>
      </c>
      <c r="B152" t="s">
        <v>7</v>
      </c>
      <c r="C152" t="s">
        <v>230</v>
      </c>
      <c r="D152" t="str">
        <f>LEFT(evaluation_results_1[[#This Row],[PDF_FILE]],LEN(evaluation_results_1[[#This Row],[PDF_FILE]])-5)</f>
        <v>Deutsche Bank_Bank_EN</v>
      </c>
      <c r="E152">
        <v>2017</v>
      </c>
      <c r="F152" t="s">
        <v>233</v>
      </c>
      <c r="G152" t="s">
        <v>233</v>
      </c>
      <c r="H152" t="s">
        <v>10</v>
      </c>
    </row>
    <row r="153" spans="1:8" x14ac:dyDescent="0.25">
      <c r="A153">
        <v>6</v>
      </c>
      <c r="B153" t="s">
        <v>7</v>
      </c>
      <c r="C153" t="s">
        <v>230</v>
      </c>
      <c r="D153" t="str">
        <f>LEFT(evaluation_results_1[[#This Row],[PDF_FILE]],LEN(evaluation_results_1[[#This Row],[PDF_FILE]])-5)</f>
        <v>Deutsche Bank_Bank_EN</v>
      </c>
      <c r="E153">
        <v>2016</v>
      </c>
      <c r="F153" t="s">
        <v>234</v>
      </c>
      <c r="G153" t="s">
        <v>234</v>
      </c>
      <c r="H153" t="s">
        <v>10</v>
      </c>
    </row>
    <row r="154" spans="1:8" x14ac:dyDescent="0.25">
      <c r="A154">
        <v>7</v>
      </c>
      <c r="B154" t="s">
        <v>13</v>
      </c>
      <c r="C154" t="s">
        <v>230</v>
      </c>
      <c r="D154" t="str">
        <f>LEFT(evaluation_results_1[[#This Row],[PDF_FILE]],LEN(evaluation_results_1[[#This Row],[PDF_FILE]])-5)</f>
        <v>Deutsche Bank_Bank_EN</v>
      </c>
      <c r="E154">
        <v>2018</v>
      </c>
      <c r="F154" t="s">
        <v>235</v>
      </c>
      <c r="G154" t="s">
        <v>236</v>
      </c>
      <c r="H154" t="s">
        <v>16</v>
      </c>
    </row>
    <row r="155" spans="1:8" x14ac:dyDescent="0.25">
      <c r="A155">
        <v>7</v>
      </c>
      <c r="B155" t="s">
        <v>13</v>
      </c>
      <c r="C155" t="s">
        <v>230</v>
      </c>
      <c r="D155" t="str">
        <f>LEFT(evaluation_results_1[[#This Row],[PDF_FILE]],LEN(evaluation_results_1[[#This Row],[PDF_FILE]])-5)</f>
        <v>Deutsche Bank_Bank_EN</v>
      </c>
      <c r="E155">
        <v>2017</v>
      </c>
      <c r="F155" t="s">
        <v>237</v>
      </c>
      <c r="G155" t="s">
        <v>237</v>
      </c>
      <c r="H155" t="s">
        <v>10</v>
      </c>
    </row>
    <row r="156" spans="1:8" x14ac:dyDescent="0.25">
      <c r="A156">
        <v>7</v>
      </c>
      <c r="B156" t="s">
        <v>13</v>
      </c>
      <c r="C156" t="s">
        <v>230</v>
      </c>
      <c r="D156" t="str">
        <f>LEFT(evaluation_results_1[[#This Row],[PDF_FILE]],LEN(evaluation_results_1[[#This Row],[PDF_FILE]])-5)</f>
        <v>Deutsche Bank_Bank_EN</v>
      </c>
      <c r="E156">
        <v>2016</v>
      </c>
      <c r="F156" t="s">
        <v>238</v>
      </c>
      <c r="G156" t="s">
        <v>238</v>
      </c>
      <c r="H156" t="s">
        <v>10</v>
      </c>
    </row>
    <row r="157" spans="1:8" x14ac:dyDescent="0.25">
      <c r="A157">
        <v>8</v>
      </c>
      <c r="B157" t="s">
        <v>21</v>
      </c>
      <c r="C157" t="s">
        <v>230</v>
      </c>
      <c r="D157" t="str">
        <f>LEFT(evaluation_results_1[[#This Row],[PDF_FILE]],LEN(evaluation_results_1[[#This Row],[PDF_FILE]])-5)</f>
        <v>Deutsche Bank_Bank_EN</v>
      </c>
      <c r="E157">
        <v>2018</v>
      </c>
      <c r="F157" t="s">
        <v>240</v>
      </c>
      <c r="G157" t="s">
        <v>241</v>
      </c>
      <c r="H157" t="s">
        <v>16</v>
      </c>
    </row>
    <row r="158" spans="1:8" x14ac:dyDescent="0.25">
      <c r="A158">
        <v>8</v>
      </c>
      <c r="B158" t="s">
        <v>21</v>
      </c>
      <c r="C158" t="s">
        <v>230</v>
      </c>
      <c r="D158" t="str">
        <f>LEFT(evaluation_results_1[[#This Row],[PDF_FILE]],LEN(evaluation_results_1[[#This Row],[PDF_FILE]])-5)</f>
        <v>Deutsche Bank_Bank_EN</v>
      </c>
      <c r="E158">
        <v>2017</v>
      </c>
      <c r="F158" t="s">
        <v>242</v>
      </c>
      <c r="G158" t="s">
        <v>242</v>
      </c>
      <c r="H158" t="s">
        <v>10</v>
      </c>
    </row>
    <row r="159" spans="1:8" x14ac:dyDescent="0.25">
      <c r="A159">
        <v>8</v>
      </c>
      <c r="B159" t="s">
        <v>21</v>
      </c>
      <c r="C159" t="s">
        <v>230</v>
      </c>
      <c r="D159" t="str">
        <f>LEFT(evaluation_results_1[[#This Row],[PDF_FILE]],LEN(evaluation_results_1[[#This Row],[PDF_FILE]])-5)</f>
        <v>Deutsche Bank_Bank_EN</v>
      </c>
      <c r="E159">
        <v>2016</v>
      </c>
      <c r="F159" t="s">
        <v>243</v>
      </c>
      <c r="G159" t="s">
        <v>243</v>
      </c>
      <c r="H159" t="s">
        <v>10</v>
      </c>
    </row>
    <row r="160" spans="1:8" x14ac:dyDescent="0.25">
      <c r="A160">
        <v>6</v>
      </c>
      <c r="B160" t="s">
        <v>7</v>
      </c>
      <c r="C160" t="s">
        <v>244</v>
      </c>
      <c r="D160" t="str">
        <f>LEFT(evaluation_results_1[[#This Row],[PDF_FILE]],LEN(evaluation_results_1[[#This Row],[PDF_FILE]])-5)</f>
        <v>Deutsche Bank_Bank_EN</v>
      </c>
      <c r="E160">
        <v>2019</v>
      </c>
      <c r="F160" t="s">
        <v>245</v>
      </c>
      <c r="G160" t="s">
        <v>246</v>
      </c>
      <c r="H160" t="s">
        <v>16</v>
      </c>
    </row>
    <row r="161" spans="1:8" x14ac:dyDescent="0.25">
      <c r="A161">
        <v>6</v>
      </c>
      <c r="B161" t="s">
        <v>7</v>
      </c>
      <c r="C161" t="s">
        <v>247</v>
      </c>
      <c r="D161" t="str">
        <f>LEFT(evaluation_results_1[[#This Row],[PDF_FILE]],LEN(evaluation_results_1[[#This Row],[PDF_FILE]])-5)</f>
        <v>Deutsche Bank_Bank_EN</v>
      </c>
      <c r="E161">
        <v>2020</v>
      </c>
      <c r="F161" t="s">
        <v>248</v>
      </c>
      <c r="G161" t="s">
        <v>249</v>
      </c>
      <c r="H161" t="s">
        <v>16</v>
      </c>
    </row>
    <row r="162" spans="1:8" x14ac:dyDescent="0.25">
      <c r="A162">
        <v>6</v>
      </c>
      <c r="B162" t="s">
        <v>7</v>
      </c>
      <c r="C162" t="s">
        <v>247</v>
      </c>
      <c r="D162" t="str">
        <f>LEFT(evaluation_results_1[[#This Row],[PDF_FILE]],LEN(evaluation_results_1[[#This Row],[PDF_FILE]])-5)</f>
        <v>Deutsche Bank_Bank_EN</v>
      </c>
      <c r="E162">
        <v>2019</v>
      </c>
      <c r="F162" t="s">
        <v>250</v>
      </c>
      <c r="G162" t="s">
        <v>250</v>
      </c>
      <c r="H162" t="s">
        <v>10</v>
      </c>
    </row>
    <row r="163" spans="1:8" x14ac:dyDescent="0.25">
      <c r="A163">
        <v>6</v>
      </c>
      <c r="B163" t="s">
        <v>7</v>
      </c>
      <c r="C163" t="s">
        <v>247</v>
      </c>
      <c r="D163" t="str">
        <f>LEFT(evaluation_results_1[[#This Row],[PDF_FILE]],LEN(evaluation_results_1[[#This Row],[PDF_FILE]])-5)</f>
        <v>Deutsche Bank_Bank_EN</v>
      </c>
      <c r="E163">
        <v>2018</v>
      </c>
      <c r="F163" t="s">
        <v>251</v>
      </c>
      <c r="G163" t="s">
        <v>251</v>
      </c>
      <c r="H163" t="s">
        <v>10</v>
      </c>
    </row>
    <row r="164" spans="1:8" x14ac:dyDescent="0.25">
      <c r="A164">
        <v>7</v>
      </c>
      <c r="B164" t="s">
        <v>13</v>
      </c>
      <c r="C164" t="s">
        <v>247</v>
      </c>
      <c r="D164" t="str">
        <f>LEFT(evaluation_results_1[[#This Row],[PDF_FILE]],LEN(evaluation_results_1[[#This Row],[PDF_FILE]])-5)</f>
        <v>Deutsche Bank_Bank_EN</v>
      </c>
      <c r="E164">
        <v>2020</v>
      </c>
      <c r="F164" t="s">
        <v>252</v>
      </c>
      <c r="G164" t="s">
        <v>253</v>
      </c>
      <c r="H164" t="s">
        <v>16</v>
      </c>
    </row>
    <row r="165" spans="1:8" x14ac:dyDescent="0.25">
      <c r="A165">
        <v>7</v>
      </c>
      <c r="B165" t="s">
        <v>13</v>
      </c>
      <c r="C165" t="s">
        <v>247</v>
      </c>
      <c r="D165" t="str">
        <f>LEFT(evaluation_results_1[[#This Row],[PDF_FILE]],LEN(evaluation_results_1[[#This Row],[PDF_FILE]])-5)</f>
        <v>Deutsche Bank_Bank_EN</v>
      </c>
      <c r="E165">
        <v>2019</v>
      </c>
      <c r="F165" t="s">
        <v>254</v>
      </c>
      <c r="G165" t="s">
        <v>254</v>
      </c>
      <c r="H165" t="s">
        <v>10</v>
      </c>
    </row>
    <row r="166" spans="1:8" x14ac:dyDescent="0.25">
      <c r="A166">
        <v>7</v>
      </c>
      <c r="B166" t="s">
        <v>13</v>
      </c>
      <c r="C166" t="s">
        <v>247</v>
      </c>
      <c r="D166" t="str">
        <f>LEFT(evaluation_results_1[[#This Row],[PDF_FILE]],LEN(evaluation_results_1[[#This Row],[PDF_FILE]])-5)</f>
        <v>Deutsche Bank_Bank_EN</v>
      </c>
      <c r="E166">
        <v>2018</v>
      </c>
      <c r="F166" t="s">
        <v>255</v>
      </c>
      <c r="G166" t="s">
        <v>255</v>
      </c>
      <c r="H166" t="s">
        <v>10</v>
      </c>
    </row>
    <row r="167" spans="1:8" x14ac:dyDescent="0.25">
      <c r="A167">
        <v>8</v>
      </c>
      <c r="B167" t="s">
        <v>21</v>
      </c>
      <c r="C167" t="s">
        <v>247</v>
      </c>
      <c r="D167" t="str">
        <f>LEFT(evaluation_results_1[[#This Row],[PDF_FILE]],LEN(evaluation_results_1[[#This Row],[PDF_FILE]])-5)</f>
        <v>Deutsche Bank_Bank_EN</v>
      </c>
      <c r="E167">
        <v>2020</v>
      </c>
      <c r="F167" t="s">
        <v>256</v>
      </c>
      <c r="G167" t="s">
        <v>257</v>
      </c>
      <c r="H167" t="s">
        <v>16</v>
      </c>
    </row>
    <row r="168" spans="1:8" x14ac:dyDescent="0.25">
      <c r="A168">
        <v>8</v>
      </c>
      <c r="B168" t="s">
        <v>21</v>
      </c>
      <c r="C168" t="s">
        <v>247</v>
      </c>
      <c r="D168" t="str">
        <f>LEFT(evaluation_results_1[[#This Row],[PDF_FILE]],LEN(evaluation_results_1[[#This Row],[PDF_FILE]])-5)</f>
        <v>Deutsche Bank_Bank_EN</v>
      </c>
      <c r="E168">
        <v>2019</v>
      </c>
      <c r="F168" t="s">
        <v>258</v>
      </c>
      <c r="G168" t="s">
        <v>258</v>
      </c>
      <c r="H168" t="s">
        <v>10</v>
      </c>
    </row>
    <row r="169" spans="1:8" x14ac:dyDescent="0.25">
      <c r="A169">
        <v>8</v>
      </c>
      <c r="B169" t="s">
        <v>21</v>
      </c>
      <c r="C169" t="s">
        <v>247</v>
      </c>
      <c r="D169" t="str">
        <f>LEFT(evaluation_results_1[[#This Row],[PDF_FILE]],LEN(evaluation_results_1[[#This Row],[PDF_FILE]])-5)</f>
        <v>Deutsche Bank_Bank_EN</v>
      </c>
      <c r="E169">
        <v>2018</v>
      </c>
      <c r="F169" t="s">
        <v>259</v>
      </c>
      <c r="G169" t="s">
        <v>259</v>
      </c>
      <c r="H169" t="s">
        <v>10</v>
      </c>
    </row>
    <row r="170" spans="1:8" x14ac:dyDescent="0.25">
      <c r="A170">
        <v>6</v>
      </c>
      <c r="B170" t="s">
        <v>7</v>
      </c>
      <c r="C170" t="s">
        <v>260</v>
      </c>
      <c r="D170" t="str">
        <f>LEFT(evaluation_results_1[[#This Row],[PDF_FILE]],LEN(evaluation_results_1[[#This Row],[PDF_FILE]])-5)</f>
        <v>Deutsche Bank_Bank_EN</v>
      </c>
      <c r="E170">
        <v>2021</v>
      </c>
      <c r="F170" t="s">
        <v>261</v>
      </c>
      <c r="G170" t="s">
        <v>262</v>
      </c>
      <c r="H170" t="s">
        <v>16</v>
      </c>
    </row>
    <row r="171" spans="1:8" x14ac:dyDescent="0.25">
      <c r="A171">
        <v>6</v>
      </c>
      <c r="B171" t="s">
        <v>7</v>
      </c>
      <c r="C171" t="s">
        <v>260</v>
      </c>
      <c r="D171" t="str">
        <f>LEFT(evaluation_results_1[[#This Row],[PDF_FILE]],LEN(evaluation_results_1[[#This Row],[PDF_FILE]])-5)</f>
        <v>Deutsche Bank_Bank_EN</v>
      </c>
      <c r="E171">
        <v>2020</v>
      </c>
      <c r="F171" t="s">
        <v>263</v>
      </c>
      <c r="G171" t="s">
        <v>263</v>
      </c>
      <c r="H171" t="s">
        <v>10</v>
      </c>
    </row>
    <row r="172" spans="1:8" x14ac:dyDescent="0.25">
      <c r="A172">
        <v>6</v>
      </c>
      <c r="B172" t="s">
        <v>7</v>
      </c>
      <c r="C172" t="s">
        <v>260</v>
      </c>
      <c r="D172" t="str">
        <f>LEFT(evaluation_results_1[[#This Row],[PDF_FILE]],LEN(evaluation_results_1[[#This Row],[PDF_FILE]])-5)</f>
        <v>Deutsche Bank_Bank_EN</v>
      </c>
      <c r="E172">
        <v>2019</v>
      </c>
      <c r="F172" t="s">
        <v>264</v>
      </c>
      <c r="G172" t="s">
        <v>264</v>
      </c>
      <c r="H172" t="s">
        <v>10</v>
      </c>
    </row>
    <row r="173" spans="1:8" x14ac:dyDescent="0.25">
      <c r="A173">
        <v>7</v>
      </c>
      <c r="B173" t="s">
        <v>13</v>
      </c>
      <c r="C173" t="s">
        <v>260</v>
      </c>
      <c r="D173" t="str">
        <f>LEFT(evaluation_results_1[[#This Row],[PDF_FILE]],LEN(evaluation_results_1[[#This Row],[PDF_FILE]])-5)</f>
        <v>Deutsche Bank_Bank_EN</v>
      </c>
      <c r="E173">
        <v>2021</v>
      </c>
      <c r="F173" t="s">
        <v>265</v>
      </c>
      <c r="G173" t="s">
        <v>266</v>
      </c>
      <c r="H173" t="s">
        <v>16</v>
      </c>
    </row>
    <row r="174" spans="1:8" x14ac:dyDescent="0.25">
      <c r="A174">
        <v>7</v>
      </c>
      <c r="B174" t="s">
        <v>13</v>
      </c>
      <c r="C174" t="s">
        <v>260</v>
      </c>
      <c r="D174" t="str">
        <f>LEFT(evaluation_results_1[[#This Row],[PDF_FILE]],LEN(evaluation_results_1[[#This Row],[PDF_FILE]])-5)</f>
        <v>Deutsche Bank_Bank_EN</v>
      </c>
      <c r="E174">
        <v>2020</v>
      </c>
      <c r="F174" t="s">
        <v>267</v>
      </c>
      <c r="G174" t="s">
        <v>267</v>
      </c>
      <c r="H174" t="s">
        <v>10</v>
      </c>
    </row>
    <row r="175" spans="1:8" x14ac:dyDescent="0.25">
      <c r="A175">
        <v>7</v>
      </c>
      <c r="B175" t="s">
        <v>13</v>
      </c>
      <c r="C175" t="s">
        <v>260</v>
      </c>
      <c r="D175" t="str">
        <f>LEFT(evaluation_results_1[[#This Row],[PDF_FILE]],LEN(evaluation_results_1[[#This Row],[PDF_FILE]])-5)</f>
        <v>Deutsche Bank_Bank_EN</v>
      </c>
      <c r="E175">
        <v>2019</v>
      </c>
      <c r="F175" t="s">
        <v>268</v>
      </c>
      <c r="G175" t="s">
        <v>268</v>
      </c>
      <c r="H175" t="s">
        <v>10</v>
      </c>
    </row>
    <row r="176" spans="1:8" x14ac:dyDescent="0.25">
      <c r="A176">
        <v>8</v>
      </c>
      <c r="B176" t="s">
        <v>21</v>
      </c>
      <c r="C176" t="s">
        <v>260</v>
      </c>
      <c r="D176" t="str">
        <f>LEFT(evaluation_results_1[[#This Row],[PDF_FILE]],LEN(evaluation_results_1[[#This Row],[PDF_FILE]])-5)</f>
        <v>Deutsche Bank_Bank_EN</v>
      </c>
      <c r="E176">
        <v>2021</v>
      </c>
      <c r="F176" t="s">
        <v>269</v>
      </c>
      <c r="G176" t="s">
        <v>270</v>
      </c>
      <c r="H176" t="s">
        <v>16</v>
      </c>
    </row>
    <row r="177" spans="1:8" x14ac:dyDescent="0.25">
      <c r="A177">
        <v>8</v>
      </c>
      <c r="B177" t="s">
        <v>21</v>
      </c>
      <c r="C177" t="s">
        <v>260</v>
      </c>
      <c r="D177" t="str">
        <f>LEFT(evaluation_results_1[[#This Row],[PDF_FILE]],LEN(evaluation_results_1[[#This Row],[PDF_FILE]])-5)</f>
        <v>Deutsche Bank_Bank_EN</v>
      </c>
      <c r="E177">
        <v>2020</v>
      </c>
      <c r="F177" t="s">
        <v>271</v>
      </c>
      <c r="G177" t="s">
        <v>272</v>
      </c>
      <c r="H177" t="s">
        <v>16</v>
      </c>
    </row>
    <row r="178" spans="1:8" x14ac:dyDescent="0.25">
      <c r="A178">
        <v>8</v>
      </c>
      <c r="B178" t="s">
        <v>21</v>
      </c>
      <c r="C178" t="s">
        <v>260</v>
      </c>
      <c r="D178" t="str">
        <f>LEFT(evaluation_results_1[[#This Row],[PDF_FILE]],LEN(evaluation_results_1[[#This Row],[PDF_FILE]])-5)</f>
        <v>Deutsche Bank_Bank_EN</v>
      </c>
      <c r="E178">
        <v>2019</v>
      </c>
      <c r="F178" t="s">
        <v>273</v>
      </c>
      <c r="G178" t="s">
        <v>274</v>
      </c>
      <c r="H178" t="s">
        <v>16</v>
      </c>
    </row>
    <row r="179" spans="1:8" x14ac:dyDescent="0.25">
      <c r="A179">
        <v>6</v>
      </c>
      <c r="B179" t="s">
        <v>7</v>
      </c>
      <c r="C179" t="s">
        <v>275</v>
      </c>
      <c r="D179" t="str">
        <f>LEFT(evaluation_results_1[[#This Row],[PDF_FILE]],LEN(evaluation_results_1[[#This Row],[PDF_FILE]])-5)</f>
        <v>Deutsche Bank_Bank_EN</v>
      </c>
      <c r="E179">
        <v>2022</v>
      </c>
      <c r="F179" t="s">
        <v>276</v>
      </c>
      <c r="G179" t="s">
        <v>277</v>
      </c>
      <c r="H179" t="s">
        <v>16</v>
      </c>
    </row>
    <row r="180" spans="1:8" x14ac:dyDescent="0.25">
      <c r="A180">
        <v>6</v>
      </c>
      <c r="B180" t="s">
        <v>7</v>
      </c>
      <c r="C180" t="s">
        <v>275</v>
      </c>
      <c r="D180" t="str">
        <f>LEFT(evaluation_results_1[[#This Row],[PDF_FILE]],LEN(evaluation_results_1[[#This Row],[PDF_FILE]])-5)</f>
        <v>Deutsche Bank_Bank_EN</v>
      </c>
      <c r="E180">
        <v>2021</v>
      </c>
      <c r="F180" t="s">
        <v>278</v>
      </c>
      <c r="G180" t="s">
        <v>278</v>
      </c>
      <c r="H180" t="s">
        <v>10</v>
      </c>
    </row>
    <row r="181" spans="1:8" x14ac:dyDescent="0.25">
      <c r="A181">
        <v>6</v>
      </c>
      <c r="B181" t="s">
        <v>7</v>
      </c>
      <c r="C181" t="s">
        <v>275</v>
      </c>
      <c r="D181" t="str">
        <f>LEFT(evaluation_results_1[[#This Row],[PDF_FILE]],LEN(evaluation_results_1[[#This Row],[PDF_FILE]])-5)</f>
        <v>Deutsche Bank_Bank_EN</v>
      </c>
      <c r="E181">
        <v>2020</v>
      </c>
      <c r="F181" t="s">
        <v>279</v>
      </c>
      <c r="G181" t="s">
        <v>279</v>
      </c>
      <c r="H181" t="s">
        <v>10</v>
      </c>
    </row>
    <row r="182" spans="1:8" x14ac:dyDescent="0.25">
      <c r="A182">
        <v>7</v>
      </c>
      <c r="B182" t="s">
        <v>13</v>
      </c>
      <c r="C182" t="s">
        <v>275</v>
      </c>
      <c r="D182" t="str">
        <f>LEFT(evaluation_results_1[[#This Row],[PDF_FILE]],LEN(evaluation_results_1[[#This Row],[PDF_FILE]])-5)</f>
        <v>Deutsche Bank_Bank_EN</v>
      </c>
      <c r="E182">
        <v>2022</v>
      </c>
      <c r="F182" t="s">
        <v>280</v>
      </c>
      <c r="G182" t="s">
        <v>281</v>
      </c>
      <c r="H182" t="s">
        <v>16</v>
      </c>
    </row>
    <row r="183" spans="1:8" x14ac:dyDescent="0.25">
      <c r="A183">
        <v>7</v>
      </c>
      <c r="B183" t="s">
        <v>13</v>
      </c>
      <c r="C183" t="s">
        <v>275</v>
      </c>
      <c r="D183" t="str">
        <f>LEFT(evaluation_results_1[[#This Row],[PDF_FILE]],LEN(evaluation_results_1[[#This Row],[PDF_FILE]])-5)</f>
        <v>Deutsche Bank_Bank_EN</v>
      </c>
      <c r="E183">
        <v>2021</v>
      </c>
      <c r="F183" t="s">
        <v>282</v>
      </c>
      <c r="G183" t="s">
        <v>282</v>
      </c>
      <c r="H183" t="s">
        <v>10</v>
      </c>
    </row>
    <row r="184" spans="1:8" x14ac:dyDescent="0.25">
      <c r="A184">
        <v>7</v>
      </c>
      <c r="B184" t="s">
        <v>13</v>
      </c>
      <c r="C184" t="s">
        <v>275</v>
      </c>
      <c r="D184" t="str">
        <f>LEFT(evaluation_results_1[[#This Row],[PDF_FILE]],LEN(evaluation_results_1[[#This Row],[PDF_FILE]])-5)</f>
        <v>Deutsche Bank_Bank_EN</v>
      </c>
      <c r="E184">
        <v>2020</v>
      </c>
      <c r="F184" t="s">
        <v>283</v>
      </c>
      <c r="G184" t="s">
        <v>283</v>
      </c>
      <c r="H184" t="s">
        <v>10</v>
      </c>
    </row>
    <row r="185" spans="1:8" x14ac:dyDescent="0.25">
      <c r="A185">
        <v>8</v>
      </c>
      <c r="B185" t="s">
        <v>21</v>
      </c>
      <c r="C185" t="s">
        <v>275</v>
      </c>
      <c r="D185" t="str">
        <f>LEFT(evaluation_results_1[[#This Row],[PDF_FILE]],LEN(evaluation_results_1[[#This Row],[PDF_FILE]])-5)</f>
        <v>Deutsche Bank_Bank_EN</v>
      </c>
      <c r="E185">
        <v>2022</v>
      </c>
      <c r="F185" t="s">
        <v>284</v>
      </c>
      <c r="G185" t="s">
        <v>285</v>
      </c>
      <c r="H185" t="s">
        <v>16</v>
      </c>
    </row>
    <row r="186" spans="1:8" x14ac:dyDescent="0.25">
      <c r="A186">
        <v>8</v>
      </c>
      <c r="B186" t="s">
        <v>21</v>
      </c>
      <c r="C186" t="s">
        <v>275</v>
      </c>
      <c r="D186" t="str">
        <f>LEFT(evaluation_results_1[[#This Row],[PDF_FILE]],LEN(evaluation_results_1[[#This Row],[PDF_FILE]])-5)</f>
        <v>Deutsche Bank_Bank_EN</v>
      </c>
      <c r="E186">
        <v>2021</v>
      </c>
      <c r="F186" t="s">
        <v>286</v>
      </c>
      <c r="G186" t="s">
        <v>286</v>
      </c>
      <c r="H186" t="s">
        <v>10</v>
      </c>
    </row>
    <row r="187" spans="1:8" x14ac:dyDescent="0.25">
      <c r="A187">
        <v>8</v>
      </c>
      <c r="B187" t="s">
        <v>21</v>
      </c>
      <c r="C187" t="s">
        <v>275</v>
      </c>
      <c r="D187" t="str">
        <f>LEFT(evaluation_results_1[[#This Row],[PDF_FILE]],LEN(evaluation_results_1[[#This Row],[PDF_FILE]])-5)</f>
        <v>Deutsche Bank_Bank_EN</v>
      </c>
      <c r="E187">
        <v>2020</v>
      </c>
      <c r="F187" t="s">
        <v>287</v>
      </c>
      <c r="G187" t="s">
        <v>287</v>
      </c>
      <c r="H187" t="s">
        <v>10</v>
      </c>
    </row>
    <row r="188" spans="1:8" x14ac:dyDescent="0.25">
      <c r="A188">
        <v>6</v>
      </c>
      <c r="B188" t="s">
        <v>7</v>
      </c>
      <c r="C188" t="s">
        <v>288</v>
      </c>
      <c r="D188" t="str">
        <f>LEFT(evaluation_results_1[[#This Row],[PDF_FILE]],LEN(evaluation_results_1[[#This Row],[PDF_FILE]])-5)</f>
        <v>Deutsche Beteiligungs AG_Asset Manager_EN</v>
      </c>
      <c r="E188">
        <v>2021</v>
      </c>
      <c r="F188" t="s">
        <v>289</v>
      </c>
      <c r="G188" t="s">
        <v>32</v>
      </c>
      <c r="H188" t="s">
        <v>16</v>
      </c>
    </row>
    <row r="189" spans="1:8" x14ac:dyDescent="0.25">
      <c r="A189">
        <v>6</v>
      </c>
      <c r="B189" t="s">
        <v>7</v>
      </c>
      <c r="C189" t="s">
        <v>290</v>
      </c>
      <c r="D189" t="str">
        <f>LEFT(evaluation_results_1[[#This Row],[PDF_FILE]],LEN(evaluation_results_1[[#This Row],[PDF_FILE]])-5)</f>
        <v>Deutsche Beteiligungs AG_Asset Manager_EN</v>
      </c>
      <c r="E189">
        <v>2022</v>
      </c>
      <c r="F189" t="s">
        <v>291</v>
      </c>
      <c r="G189" t="s">
        <v>32</v>
      </c>
      <c r="H189" t="s">
        <v>16</v>
      </c>
    </row>
    <row r="190" spans="1:8" x14ac:dyDescent="0.25">
      <c r="A190">
        <v>7</v>
      </c>
      <c r="B190" t="s">
        <v>13</v>
      </c>
      <c r="C190" t="s">
        <v>290</v>
      </c>
      <c r="D190" t="str">
        <f>LEFT(evaluation_results_1[[#This Row],[PDF_FILE]],LEN(evaluation_results_1[[#This Row],[PDF_FILE]])-5)</f>
        <v>Deutsche Beteiligungs AG_Asset Manager_EN</v>
      </c>
      <c r="E190">
        <v>2022</v>
      </c>
      <c r="F190" t="s">
        <v>292</v>
      </c>
      <c r="G190" t="s">
        <v>32</v>
      </c>
      <c r="H190" t="s">
        <v>16</v>
      </c>
    </row>
    <row r="191" spans="1:8" x14ac:dyDescent="0.25">
      <c r="A191">
        <v>8</v>
      </c>
      <c r="B191" t="s">
        <v>21</v>
      </c>
      <c r="C191" t="s">
        <v>293</v>
      </c>
      <c r="D191" t="str">
        <f>LEFT(evaluation_results_1[[#This Row],[PDF_FILE]],LEN(evaluation_results_1[[#This Row],[PDF_FILE]])-5)</f>
        <v>DNB ASA_Bank_EN</v>
      </c>
      <c r="E191">
        <v>2020</v>
      </c>
      <c r="F191" t="s">
        <v>294</v>
      </c>
      <c r="G191" t="s">
        <v>32</v>
      </c>
      <c r="H191" t="s">
        <v>16</v>
      </c>
    </row>
    <row r="192" spans="1:8" x14ac:dyDescent="0.25">
      <c r="A192">
        <v>6</v>
      </c>
      <c r="B192" t="s">
        <v>7</v>
      </c>
      <c r="C192" t="s">
        <v>295</v>
      </c>
      <c r="D192" t="str">
        <f>LEFT(evaluation_results_1[[#This Row],[PDF_FILE]],LEN(evaluation_results_1[[#This Row],[PDF_FILE]])-5)</f>
        <v>DNB ASA_Bank_EN</v>
      </c>
      <c r="E192">
        <v>2022</v>
      </c>
      <c r="F192" t="s">
        <v>296</v>
      </c>
      <c r="G192" t="s">
        <v>297</v>
      </c>
      <c r="H192" t="s">
        <v>16</v>
      </c>
    </row>
    <row r="193" spans="1:8" x14ac:dyDescent="0.25">
      <c r="A193">
        <v>7</v>
      </c>
      <c r="B193" t="s">
        <v>13</v>
      </c>
      <c r="C193" t="s">
        <v>295</v>
      </c>
      <c r="D193" t="str">
        <f>LEFT(evaluation_results_1[[#This Row],[PDF_FILE]],LEN(evaluation_results_1[[#This Row],[PDF_FILE]])-5)</f>
        <v>DNB ASA_Bank_EN</v>
      </c>
      <c r="E193">
        <v>2021</v>
      </c>
      <c r="F193" t="s">
        <v>296</v>
      </c>
      <c r="G193" t="s">
        <v>298</v>
      </c>
      <c r="H193" t="s">
        <v>16</v>
      </c>
    </row>
    <row r="194" spans="1:8" x14ac:dyDescent="0.25">
      <c r="A194">
        <v>8</v>
      </c>
      <c r="B194" t="s">
        <v>21</v>
      </c>
      <c r="C194" t="s">
        <v>295</v>
      </c>
      <c r="D194" t="str">
        <f>LEFT(evaluation_results_1[[#This Row],[PDF_FILE]],LEN(evaluation_results_1[[#This Row],[PDF_FILE]])-5)</f>
        <v>DNB ASA_Bank_EN</v>
      </c>
      <c r="E194">
        <v>2021</v>
      </c>
      <c r="F194" t="s">
        <v>284</v>
      </c>
      <c r="G194" t="s">
        <v>299</v>
      </c>
      <c r="H194" t="s">
        <v>16</v>
      </c>
    </row>
    <row r="195" spans="1:8" x14ac:dyDescent="0.25">
      <c r="A195">
        <v>6</v>
      </c>
      <c r="B195" t="s">
        <v>7</v>
      </c>
      <c r="C195" t="s">
        <v>300</v>
      </c>
      <c r="D195" t="str">
        <f>LEFT(evaluation_results_1[[#This Row],[PDF_FILE]],LEN(evaluation_results_1[[#This Row],[PDF_FILE]])-5)</f>
        <v>DZ Bank_Bank_EN</v>
      </c>
      <c r="E195">
        <v>2019</v>
      </c>
      <c r="F195" t="s">
        <v>301</v>
      </c>
      <c r="G195" t="s">
        <v>32</v>
      </c>
      <c r="H195" t="s">
        <v>16</v>
      </c>
    </row>
    <row r="196" spans="1:8" x14ac:dyDescent="0.25">
      <c r="A196">
        <v>6</v>
      </c>
      <c r="B196" t="s">
        <v>7</v>
      </c>
      <c r="C196" t="s">
        <v>300</v>
      </c>
      <c r="D196" t="str">
        <f>LEFT(evaluation_results_1[[#This Row],[PDF_FILE]],LEN(evaluation_results_1[[#This Row],[PDF_FILE]])-5)</f>
        <v>DZ Bank_Bank_EN</v>
      </c>
      <c r="E196">
        <v>2018</v>
      </c>
      <c r="F196" t="s">
        <v>302</v>
      </c>
      <c r="G196" t="s">
        <v>32</v>
      </c>
      <c r="H196" t="s">
        <v>16</v>
      </c>
    </row>
    <row r="197" spans="1:8" x14ac:dyDescent="0.25">
      <c r="A197">
        <v>6</v>
      </c>
      <c r="B197" t="s">
        <v>7</v>
      </c>
      <c r="C197" t="s">
        <v>300</v>
      </c>
      <c r="D197" t="str">
        <f>LEFT(evaluation_results_1[[#This Row],[PDF_FILE]],LEN(evaluation_results_1[[#This Row],[PDF_FILE]])-5)</f>
        <v>DZ Bank_Bank_EN</v>
      </c>
      <c r="E197">
        <v>2017</v>
      </c>
      <c r="F197" t="s">
        <v>303</v>
      </c>
      <c r="G197" t="s">
        <v>32</v>
      </c>
      <c r="H197" t="s">
        <v>16</v>
      </c>
    </row>
    <row r="198" spans="1:8" x14ac:dyDescent="0.25">
      <c r="A198">
        <v>7</v>
      </c>
      <c r="B198" t="s">
        <v>13</v>
      </c>
      <c r="C198" t="s">
        <v>304</v>
      </c>
      <c r="D198" t="str">
        <f>LEFT(evaluation_results_1[[#This Row],[PDF_FILE]],LEN(evaluation_results_1[[#This Row],[PDF_FILE]])-5)</f>
        <v>DZ Bank_Bank_EN</v>
      </c>
      <c r="E198">
        <v>2018</v>
      </c>
      <c r="F198" t="s">
        <v>305</v>
      </c>
      <c r="G198" t="s">
        <v>32</v>
      </c>
      <c r="H198" t="s">
        <v>16</v>
      </c>
    </row>
    <row r="199" spans="1:8" x14ac:dyDescent="0.25">
      <c r="A199">
        <v>7</v>
      </c>
      <c r="B199" t="s">
        <v>13</v>
      </c>
      <c r="C199" t="s">
        <v>304</v>
      </c>
      <c r="D199" t="str">
        <f>LEFT(evaluation_results_1[[#This Row],[PDF_FILE]],LEN(evaluation_results_1[[#This Row],[PDF_FILE]])-5)</f>
        <v>DZ Bank_Bank_EN</v>
      </c>
      <c r="E199">
        <v>2020</v>
      </c>
      <c r="F199" t="s">
        <v>306</v>
      </c>
      <c r="G199" t="s">
        <v>32</v>
      </c>
      <c r="H199" t="s">
        <v>16</v>
      </c>
    </row>
    <row r="200" spans="1:8" x14ac:dyDescent="0.25">
      <c r="A200">
        <v>7</v>
      </c>
      <c r="B200" t="s">
        <v>13</v>
      </c>
      <c r="C200" t="s">
        <v>304</v>
      </c>
      <c r="D200" t="str">
        <f>LEFT(evaluation_results_1[[#This Row],[PDF_FILE]],LEN(evaluation_results_1[[#This Row],[PDF_FILE]])-5)</f>
        <v>DZ Bank_Bank_EN</v>
      </c>
      <c r="E200">
        <v>2019</v>
      </c>
      <c r="F200" t="s">
        <v>307</v>
      </c>
      <c r="G200" t="s">
        <v>32</v>
      </c>
      <c r="H200" t="s">
        <v>16</v>
      </c>
    </row>
    <row r="201" spans="1:8" x14ac:dyDescent="0.25">
      <c r="A201">
        <v>8</v>
      </c>
      <c r="B201" t="s">
        <v>21</v>
      </c>
      <c r="C201" t="s">
        <v>304</v>
      </c>
      <c r="D201" t="str">
        <f>LEFT(evaluation_results_1[[#This Row],[PDF_FILE]],LEN(evaluation_results_1[[#This Row],[PDF_FILE]])-5)</f>
        <v>DZ Bank_Bank_EN</v>
      </c>
      <c r="E201">
        <v>2020</v>
      </c>
      <c r="F201" t="s">
        <v>308</v>
      </c>
      <c r="G201" t="s">
        <v>32</v>
      </c>
      <c r="H201" t="s">
        <v>16</v>
      </c>
    </row>
    <row r="202" spans="1:8" x14ac:dyDescent="0.25">
      <c r="A202">
        <v>8</v>
      </c>
      <c r="B202" t="s">
        <v>21</v>
      </c>
      <c r="C202" t="s">
        <v>304</v>
      </c>
      <c r="D202" t="str">
        <f>LEFT(evaluation_results_1[[#This Row],[PDF_FILE]],LEN(evaluation_results_1[[#This Row],[PDF_FILE]])-5)</f>
        <v>DZ Bank_Bank_EN</v>
      </c>
      <c r="E202">
        <v>2019</v>
      </c>
      <c r="F202" t="s">
        <v>309</v>
      </c>
      <c r="G202" t="s">
        <v>32</v>
      </c>
      <c r="H202" t="s">
        <v>16</v>
      </c>
    </row>
    <row r="203" spans="1:8" x14ac:dyDescent="0.25">
      <c r="A203">
        <v>8</v>
      </c>
      <c r="B203" t="s">
        <v>21</v>
      </c>
      <c r="C203" t="s">
        <v>304</v>
      </c>
      <c r="D203" t="str">
        <f>LEFT(evaluation_results_1[[#This Row],[PDF_FILE]],LEN(evaluation_results_1[[#This Row],[PDF_FILE]])-5)</f>
        <v>DZ Bank_Bank_EN</v>
      </c>
      <c r="E203">
        <v>2018</v>
      </c>
      <c r="F203" t="s">
        <v>310</v>
      </c>
      <c r="G203" t="s">
        <v>32</v>
      </c>
      <c r="H203" t="s">
        <v>16</v>
      </c>
    </row>
    <row r="204" spans="1:8" x14ac:dyDescent="0.25">
      <c r="A204">
        <v>6</v>
      </c>
      <c r="B204" t="s">
        <v>7</v>
      </c>
      <c r="C204" t="s">
        <v>311</v>
      </c>
      <c r="D204" t="str">
        <f>LEFT(evaluation_results_1[[#This Row],[PDF_FILE]],LEN(evaluation_results_1[[#This Row],[PDF_FILE]])-5)</f>
        <v>DZ Bank_Bank_EN</v>
      </c>
      <c r="E204">
        <v>2021</v>
      </c>
      <c r="F204" t="s">
        <v>312</v>
      </c>
      <c r="G204" t="s">
        <v>313</v>
      </c>
      <c r="H204" t="s">
        <v>16</v>
      </c>
    </row>
    <row r="205" spans="1:8" x14ac:dyDescent="0.25">
      <c r="A205">
        <v>6</v>
      </c>
      <c r="B205" t="s">
        <v>7</v>
      </c>
      <c r="C205" t="s">
        <v>311</v>
      </c>
      <c r="D205" t="str">
        <f>LEFT(evaluation_results_1[[#This Row],[PDF_FILE]],LEN(evaluation_results_1[[#This Row],[PDF_FILE]])-5)</f>
        <v>DZ Bank_Bank_EN</v>
      </c>
      <c r="E205">
        <v>2020</v>
      </c>
      <c r="F205" t="s">
        <v>314</v>
      </c>
      <c r="G205" t="s">
        <v>315</v>
      </c>
      <c r="H205" t="s">
        <v>16</v>
      </c>
    </row>
    <row r="206" spans="1:8" x14ac:dyDescent="0.25">
      <c r="A206">
        <v>6</v>
      </c>
      <c r="B206" t="s">
        <v>7</v>
      </c>
      <c r="C206" t="s">
        <v>311</v>
      </c>
      <c r="D206" t="str">
        <f>LEFT(evaluation_results_1[[#This Row],[PDF_FILE]],LEN(evaluation_results_1[[#This Row],[PDF_FILE]])-5)</f>
        <v>DZ Bank_Bank_EN</v>
      </c>
      <c r="E206">
        <v>2019</v>
      </c>
      <c r="F206" t="s">
        <v>316</v>
      </c>
      <c r="G206" t="s">
        <v>317</v>
      </c>
      <c r="H206" t="s">
        <v>16</v>
      </c>
    </row>
    <row r="207" spans="1:8" x14ac:dyDescent="0.25">
      <c r="A207">
        <v>7</v>
      </c>
      <c r="B207" t="s">
        <v>13</v>
      </c>
      <c r="C207" t="s">
        <v>311</v>
      </c>
      <c r="D207" t="str">
        <f>LEFT(evaluation_results_1[[#This Row],[PDF_FILE]],LEN(evaluation_results_1[[#This Row],[PDF_FILE]])-5)</f>
        <v>DZ Bank_Bank_EN</v>
      </c>
      <c r="E207">
        <v>2021</v>
      </c>
      <c r="F207" t="s">
        <v>318</v>
      </c>
      <c r="G207" t="s">
        <v>318</v>
      </c>
      <c r="H207" t="s">
        <v>10</v>
      </c>
    </row>
    <row r="208" spans="1:8" x14ac:dyDescent="0.25">
      <c r="A208">
        <v>7</v>
      </c>
      <c r="B208" t="s">
        <v>13</v>
      </c>
      <c r="C208" t="s">
        <v>311</v>
      </c>
      <c r="D208" t="str">
        <f>LEFT(evaluation_results_1[[#This Row],[PDF_FILE]],LEN(evaluation_results_1[[#This Row],[PDF_FILE]])-5)</f>
        <v>DZ Bank_Bank_EN</v>
      </c>
      <c r="E208">
        <v>2020</v>
      </c>
      <c r="F208" t="s">
        <v>319</v>
      </c>
      <c r="G208" t="s">
        <v>319</v>
      </c>
      <c r="H208" t="s">
        <v>10</v>
      </c>
    </row>
    <row r="209" spans="1:8" x14ac:dyDescent="0.25">
      <c r="A209">
        <v>7</v>
      </c>
      <c r="B209" t="s">
        <v>13</v>
      </c>
      <c r="C209" t="s">
        <v>311</v>
      </c>
      <c r="D209" t="str">
        <f>LEFT(evaluation_results_1[[#This Row],[PDF_FILE]],LEN(evaluation_results_1[[#This Row],[PDF_FILE]])-5)</f>
        <v>DZ Bank_Bank_EN</v>
      </c>
      <c r="E209">
        <v>2019</v>
      </c>
      <c r="F209" t="s">
        <v>174</v>
      </c>
      <c r="G209" t="s">
        <v>174</v>
      </c>
      <c r="H209" t="s">
        <v>10</v>
      </c>
    </row>
    <row r="210" spans="1:8" x14ac:dyDescent="0.25">
      <c r="A210">
        <v>8</v>
      </c>
      <c r="B210" t="s">
        <v>21</v>
      </c>
      <c r="C210" t="s">
        <v>311</v>
      </c>
      <c r="D210" t="str">
        <f>LEFT(evaluation_results_1[[#This Row],[PDF_FILE]],LEN(evaluation_results_1[[#This Row],[PDF_FILE]])-5)</f>
        <v>DZ Bank_Bank_EN</v>
      </c>
      <c r="E210">
        <v>2021</v>
      </c>
      <c r="F210" t="s">
        <v>320</v>
      </c>
      <c r="G210" t="s">
        <v>320</v>
      </c>
      <c r="H210" t="s">
        <v>10</v>
      </c>
    </row>
    <row r="211" spans="1:8" x14ac:dyDescent="0.25">
      <c r="A211">
        <v>8</v>
      </c>
      <c r="B211" t="s">
        <v>21</v>
      </c>
      <c r="C211" t="s">
        <v>311</v>
      </c>
      <c r="D211" t="str">
        <f>LEFT(evaluation_results_1[[#This Row],[PDF_FILE]],LEN(evaluation_results_1[[#This Row],[PDF_FILE]])-5)</f>
        <v>DZ Bank_Bank_EN</v>
      </c>
      <c r="E211">
        <v>2020</v>
      </c>
      <c r="F211" t="s">
        <v>19</v>
      </c>
      <c r="G211" t="s">
        <v>19</v>
      </c>
      <c r="H211" t="s">
        <v>10</v>
      </c>
    </row>
    <row r="212" spans="1:8" x14ac:dyDescent="0.25">
      <c r="A212">
        <v>8</v>
      </c>
      <c r="B212" t="s">
        <v>21</v>
      </c>
      <c r="C212" t="s">
        <v>311</v>
      </c>
      <c r="D212" t="str">
        <f>LEFT(evaluation_results_1[[#This Row],[PDF_FILE]],LEN(evaluation_results_1[[#This Row],[PDF_FILE]])-5)</f>
        <v>DZ Bank_Bank_EN</v>
      </c>
      <c r="E212">
        <v>2019</v>
      </c>
      <c r="F212" t="s">
        <v>321</v>
      </c>
      <c r="G212" t="s">
        <v>321</v>
      </c>
      <c r="H212" t="s">
        <v>10</v>
      </c>
    </row>
    <row r="213" spans="1:8" x14ac:dyDescent="0.25">
      <c r="A213">
        <v>6</v>
      </c>
      <c r="B213" t="s">
        <v>7</v>
      </c>
      <c r="C213" t="s">
        <v>322</v>
      </c>
      <c r="D213" t="str">
        <f>LEFT(evaluation_results_1[[#This Row],[PDF_FILE]],LEN(evaluation_results_1[[#This Row],[PDF_FILE]])-5)</f>
        <v>DZ Bank_Bank_EN</v>
      </c>
      <c r="E213">
        <v>2021</v>
      </c>
      <c r="F213" t="s">
        <v>313</v>
      </c>
      <c r="G213" t="s">
        <v>313</v>
      </c>
      <c r="H213" t="s">
        <v>10</v>
      </c>
    </row>
    <row r="214" spans="1:8" x14ac:dyDescent="0.25">
      <c r="A214">
        <v>6</v>
      </c>
      <c r="B214" t="s">
        <v>7</v>
      </c>
      <c r="C214" t="s">
        <v>322</v>
      </c>
      <c r="D214" t="str">
        <f>LEFT(evaluation_results_1[[#This Row],[PDF_FILE]],LEN(evaluation_results_1[[#This Row],[PDF_FILE]])-5)</f>
        <v>DZ Bank_Bank_EN</v>
      </c>
      <c r="E214">
        <v>2020</v>
      </c>
      <c r="F214" t="s">
        <v>315</v>
      </c>
      <c r="G214" t="s">
        <v>315</v>
      </c>
      <c r="H214" t="s">
        <v>10</v>
      </c>
    </row>
    <row r="215" spans="1:8" x14ac:dyDescent="0.25">
      <c r="A215">
        <v>6</v>
      </c>
      <c r="B215" t="s">
        <v>7</v>
      </c>
      <c r="C215" t="s">
        <v>322</v>
      </c>
      <c r="D215" t="str">
        <f>LEFT(evaluation_results_1[[#This Row],[PDF_FILE]],LEN(evaluation_results_1[[#This Row],[PDF_FILE]])-5)</f>
        <v>DZ Bank_Bank_EN</v>
      </c>
      <c r="E215">
        <v>2019</v>
      </c>
      <c r="F215" t="s">
        <v>317</v>
      </c>
      <c r="G215" t="s">
        <v>317</v>
      </c>
      <c r="H215" t="s">
        <v>10</v>
      </c>
    </row>
    <row r="216" spans="1:8" x14ac:dyDescent="0.25">
      <c r="A216">
        <v>7</v>
      </c>
      <c r="B216" t="s">
        <v>13</v>
      </c>
      <c r="C216" t="s">
        <v>322</v>
      </c>
      <c r="D216" t="str">
        <f>LEFT(evaluation_results_1[[#This Row],[PDF_FILE]],LEN(evaluation_results_1[[#This Row],[PDF_FILE]])-5)</f>
        <v>DZ Bank_Bank_EN</v>
      </c>
      <c r="E216">
        <v>2021</v>
      </c>
      <c r="F216" t="s">
        <v>318</v>
      </c>
      <c r="G216" t="s">
        <v>318</v>
      </c>
      <c r="H216" t="s">
        <v>10</v>
      </c>
    </row>
    <row r="217" spans="1:8" x14ac:dyDescent="0.25">
      <c r="A217">
        <v>7</v>
      </c>
      <c r="B217" t="s">
        <v>13</v>
      </c>
      <c r="C217" t="s">
        <v>322</v>
      </c>
      <c r="D217" t="str">
        <f>LEFT(evaluation_results_1[[#This Row],[PDF_FILE]],LEN(evaluation_results_1[[#This Row],[PDF_FILE]])-5)</f>
        <v>DZ Bank_Bank_EN</v>
      </c>
      <c r="E217">
        <v>2020</v>
      </c>
      <c r="F217" t="s">
        <v>319</v>
      </c>
      <c r="G217" t="s">
        <v>319</v>
      </c>
      <c r="H217" t="s">
        <v>10</v>
      </c>
    </row>
    <row r="218" spans="1:8" x14ac:dyDescent="0.25">
      <c r="A218">
        <v>7</v>
      </c>
      <c r="B218" t="s">
        <v>13</v>
      </c>
      <c r="C218" t="s">
        <v>322</v>
      </c>
      <c r="D218" t="str">
        <f>LEFT(evaluation_results_1[[#This Row],[PDF_FILE]],LEN(evaluation_results_1[[#This Row],[PDF_FILE]])-5)</f>
        <v>DZ Bank_Bank_EN</v>
      </c>
      <c r="E218">
        <v>2019</v>
      </c>
      <c r="F218" t="s">
        <v>174</v>
      </c>
      <c r="G218" t="s">
        <v>174</v>
      </c>
      <c r="H218" t="s">
        <v>10</v>
      </c>
    </row>
    <row r="219" spans="1:8" x14ac:dyDescent="0.25">
      <c r="A219">
        <v>8</v>
      </c>
      <c r="B219" t="s">
        <v>21</v>
      </c>
      <c r="C219" t="s">
        <v>322</v>
      </c>
      <c r="D219" t="str">
        <f>LEFT(evaluation_results_1[[#This Row],[PDF_FILE]],LEN(evaluation_results_1[[#This Row],[PDF_FILE]])-5)</f>
        <v>DZ Bank_Bank_EN</v>
      </c>
      <c r="E219">
        <v>2021</v>
      </c>
      <c r="F219" t="s">
        <v>320</v>
      </c>
      <c r="G219" t="s">
        <v>320</v>
      </c>
      <c r="H219" t="s">
        <v>10</v>
      </c>
    </row>
    <row r="220" spans="1:8" x14ac:dyDescent="0.25">
      <c r="A220">
        <v>8</v>
      </c>
      <c r="B220" t="s">
        <v>21</v>
      </c>
      <c r="C220" t="s">
        <v>322</v>
      </c>
      <c r="D220" t="str">
        <f>LEFT(evaluation_results_1[[#This Row],[PDF_FILE]],LEN(evaluation_results_1[[#This Row],[PDF_FILE]])-5)</f>
        <v>DZ Bank_Bank_EN</v>
      </c>
      <c r="E220">
        <v>2020</v>
      </c>
      <c r="F220" t="s">
        <v>19</v>
      </c>
      <c r="G220" t="s">
        <v>19</v>
      </c>
      <c r="H220" t="s">
        <v>10</v>
      </c>
    </row>
    <row r="221" spans="1:8" x14ac:dyDescent="0.25">
      <c r="A221">
        <v>8</v>
      </c>
      <c r="B221" t="s">
        <v>21</v>
      </c>
      <c r="C221" t="s">
        <v>322</v>
      </c>
      <c r="D221" t="str">
        <f>LEFT(evaluation_results_1[[#This Row],[PDF_FILE]],LEN(evaluation_results_1[[#This Row],[PDF_FILE]])-5)</f>
        <v>DZ Bank_Bank_EN</v>
      </c>
      <c r="E221">
        <v>2019</v>
      </c>
      <c r="F221" t="s">
        <v>321</v>
      </c>
      <c r="G221" t="s">
        <v>321</v>
      </c>
      <c r="H221" t="s">
        <v>10</v>
      </c>
    </row>
    <row r="222" spans="1:8" x14ac:dyDescent="0.25">
      <c r="A222">
        <v>6</v>
      </c>
      <c r="B222" t="s">
        <v>7</v>
      </c>
      <c r="C222" t="s">
        <v>323</v>
      </c>
      <c r="D222" t="str">
        <f>LEFT(evaluation_results_1[[#This Row],[PDF_FILE]],LEN(evaluation_results_1[[#This Row],[PDF_FILE]])-5)</f>
        <v>Erste Group Bank_Bank_EN</v>
      </c>
      <c r="E222">
        <v>2019</v>
      </c>
      <c r="F222" t="s">
        <v>324</v>
      </c>
      <c r="G222" t="s">
        <v>324</v>
      </c>
      <c r="H222" t="s">
        <v>10</v>
      </c>
    </row>
    <row r="223" spans="1:8" x14ac:dyDescent="0.25">
      <c r="A223">
        <v>6</v>
      </c>
      <c r="B223" t="s">
        <v>7</v>
      </c>
      <c r="C223" t="s">
        <v>323</v>
      </c>
      <c r="D223" t="str">
        <f>LEFT(evaluation_results_1[[#This Row],[PDF_FILE]],LEN(evaluation_results_1[[#This Row],[PDF_FILE]])-5)</f>
        <v>Erste Group Bank_Bank_EN</v>
      </c>
      <c r="E223">
        <v>2018</v>
      </c>
      <c r="F223" t="s">
        <v>325</v>
      </c>
      <c r="G223" t="s">
        <v>325</v>
      </c>
      <c r="H223" t="s">
        <v>10</v>
      </c>
    </row>
    <row r="224" spans="1:8" x14ac:dyDescent="0.25">
      <c r="A224">
        <v>7</v>
      </c>
      <c r="B224" t="s">
        <v>13</v>
      </c>
      <c r="C224" t="s">
        <v>323</v>
      </c>
      <c r="D224" t="str">
        <f>LEFT(evaluation_results_1[[#This Row],[PDF_FILE]],LEN(evaluation_results_1[[#This Row],[PDF_FILE]])-5)</f>
        <v>Erste Group Bank_Bank_EN</v>
      </c>
      <c r="E224">
        <v>2019</v>
      </c>
      <c r="F224" t="s">
        <v>326</v>
      </c>
      <c r="G224" t="s">
        <v>326</v>
      </c>
      <c r="H224" t="s">
        <v>10</v>
      </c>
    </row>
    <row r="225" spans="1:8" x14ac:dyDescent="0.25">
      <c r="A225">
        <v>7</v>
      </c>
      <c r="B225" t="s">
        <v>13</v>
      </c>
      <c r="C225" t="s">
        <v>323</v>
      </c>
      <c r="D225" t="str">
        <f>LEFT(evaluation_results_1[[#This Row],[PDF_FILE]],LEN(evaluation_results_1[[#This Row],[PDF_FILE]])-5)</f>
        <v>Erste Group Bank_Bank_EN</v>
      </c>
      <c r="E225">
        <v>2018</v>
      </c>
      <c r="F225" t="s">
        <v>327</v>
      </c>
      <c r="G225" t="s">
        <v>327</v>
      </c>
      <c r="H225" t="s">
        <v>10</v>
      </c>
    </row>
    <row r="226" spans="1:8" x14ac:dyDescent="0.25">
      <c r="A226">
        <v>6</v>
      </c>
      <c r="B226" t="s">
        <v>7</v>
      </c>
      <c r="C226" t="s">
        <v>328</v>
      </c>
      <c r="D226" t="str">
        <f>LEFT(evaluation_results_1[[#This Row],[PDF_FILE]],LEN(evaluation_results_1[[#This Row],[PDF_FILE]])-5)</f>
        <v>Erste Group Bank_Bank_EN</v>
      </c>
      <c r="E226">
        <v>2020</v>
      </c>
      <c r="F226" t="s">
        <v>329</v>
      </c>
      <c r="G226" t="s">
        <v>330</v>
      </c>
      <c r="H226" t="s">
        <v>16</v>
      </c>
    </row>
    <row r="227" spans="1:8" x14ac:dyDescent="0.25">
      <c r="A227">
        <v>6</v>
      </c>
      <c r="B227" t="s">
        <v>7</v>
      </c>
      <c r="C227" t="s">
        <v>328</v>
      </c>
      <c r="D227" t="str">
        <f>LEFT(evaluation_results_1[[#This Row],[PDF_FILE]],LEN(evaluation_results_1[[#This Row],[PDF_FILE]])-5)</f>
        <v>Erste Group Bank_Bank_EN</v>
      </c>
      <c r="E227">
        <v>2019</v>
      </c>
      <c r="F227" t="s">
        <v>324</v>
      </c>
      <c r="G227" t="s">
        <v>324</v>
      </c>
      <c r="H227" t="s">
        <v>10</v>
      </c>
    </row>
    <row r="228" spans="1:8" x14ac:dyDescent="0.25">
      <c r="A228">
        <v>7</v>
      </c>
      <c r="B228" t="s">
        <v>13</v>
      </c>
      <c r="C228" t="s">
        <v>328</v>
      </c>
      <c r="D228" t="str">
        <f>LEFT(evaluation_results_1[[#This Row],[PDF_FILE]],LEN(evaluation_results_1[[#This Row],[PDF_FILE]])-5)</f>
        <v>Erste Group Bank_Bank_EN</v>
      </c>
      <c r="E228">
        <v>2020</v>
      </c>
      <c r="F228" t="s">
        <v>331</v>
      </c>
      <c r="G228" t="s">
        <v>331</v>
      </c>
      <c r="H228" t="s">
        <v>10</v>
      </c>
    </row>
    <row r="229" spans="1:8" x14ac:dyDescent="0.25">
      <c r="A229">
        <v>7</v>
      </c>
      <c r="B229" t="s">
        <v>13</v>
      </c>
      <c r="C229" t="s">
        <v>328</v>
      </c>
      <c r="D229" t="str">
        <f>LEFT(evaluation_results_1[[#This Row],[PDF_FILE]],LEN(evaluation_results_1[[#This Row],[PDF_FILE]])-5)</f>
        <v>Erste Group Bank_Bank_EN</v>
      </c>
      <c r="E229">
        <v>2019</v>
      </c>
      <c r="F229" t="s">
        <v>326</v>
      </c>
      <c r="G229" t="s">
        <v>326</v>
      </c>
      <c r="H229" t="s">
        <v>10</v>
      </c>
    </row>
    <row r="230" spans="1:8" x14ac:dyDescent="0.25">
      <c r="A230">
        <v>6</v>
      </c>
      <c r="B230" t="s">
        <v>7</v>
      </c>
      <c r="C230" t="s">
        <v>332</v>
      </c>
      <c r="D230" t="str">
        <f>LEFT(evaluation_results_1[[#This Row],[PDF_FILE]],LEN(evaluation_results_1[[#This Row],[PDF_FILE]])-5)</f>
        <v>Erste Group Bank_Bank_EN</v>
      </c>
      <c r="E230">
        <v>2021</v>
      </c>
      <c r="F230" t="s">
        <v>333</v>
      </c>
      <c r="G230" t="s">
        <v>333</v>
      </c>
      <c r="H230" t="s">
        <v>10</v>
      </c>
    </row>
    <row r="231" spans="1:8" x14ac:dyDescent="0.25">
      <c r="A231">
        <v>6</v>
      </c>
      <c r="B231" t="s">
        <v>7</v>
      </c>
      <c r="C231" t="s">
        <v>332</v>
      </c>
      <c r="D231" t="str">
        <f>LEFT(evaluation_results_1[[#This Row],[PDF_FILE]],LEN(evaluation_results_1[[#This Row],[PDF_FILE]])-5)</f>
        <v>Erste Group Bank_Bank_EN</v>
      </c>
      <c r="E231">
        <v>2020</v>
      </c>
      <c r="F231" t="s">
        <v>329</v>
      </c>
      <c r="G231" t="s">
        <v>330</v>
      </c>
      <c r="H231" t="s">
        <v>16</v>
      </c>
    </row>
    <row r="232" spans="1:8" x14ac:dyDescent="0.25">
      <c r="A232">
        <v>7</v>
      </c>
      <c r="B232" t="s">
        <v>13</v>
      </c>
      <c r="C232" t="s">
        <v>332</v>
      </c>
      <c r="D232" t="str">
        <f>LEFT(evaluation_results_1[[#This Row],[PDF_FILE]],LEN(evaluation_results_1[[#This Row],[PDF_FILE]])-5)</f>
        <v>Erste Group Bank_Bank_EN</v>
      </c>
      <c r="E232">
        <v>2021</v>
      </c>
      <c r="F232" t="s">
        <v>334</v>
      </c>
      <c r="G232" t="s">
        <v>334</v>
      </c>
      <c r="H232" t="s">
        <v>10</v>
      </c>
    </row>
    <row r="233" spans="1:8" x14ac:dyDescent="0.25">
      <c r="A233">
        <v>7</v>
      </c>
      <c r="B233" t="s">
        <v>13</v>
      </c>
      <c r="C233" t="s">
        <v>332</v>
      </c>
      <c r="D233" t="str">
        <f>LEFT(evaluation_results_1[[#This Row],[PDF_FILE]],LEN(evaluation_results_1[[#This Row],[PDF_FILE]])-5)</f>
        <v>Erste Group Bank_Bank_EN</v>
      </c>
      <c r="E233">
        <v>2020</v>
      </c>
      <c r="F233" t="s">
        <v>331</v>
      </c>
      <c r="G233" t="s">
        <v>331</v>
      </c>
      <c r="H233" t="s">
        <v>10</v>
      </c>
    </row>
    <row r="234" spans="1:8" x14ac:dyDescent="0.25">
      <c r="A234">
        <v>6</v>
      </c>
      <c r="B234" t="s">
        <v>7</v>
      </c>
      <c r="C234" t="s">
        <v>335</v>
      </c>
      <c r="D234" t="str">
        <f>LEFT(evaluation_results_1[[#This Row],[PDF_FILE]],LEN(evaluation_results_1[[#This Row],[PDF_FILE]])-5)</f>
        <v>Erste Group Bank_Bank_EN</v>
      </c>
      <c r="E234">
        <v>2022</v>
      </c>
      <c r="F234" t="s">
        <v>336</v>
      </c>
      <c r="G234" t="s">
        <v>337</v>
      </c>
      <c r="H234" t="s">
        <v>16</v>
      </c>
    </row>
    <row r="235" spans="1:8" x14ac:dyDescent="0.25">
      <c r="A235">
        <v>6</v>
      </c>
      <c r="B235" t="s">
        <v>7</v>
      </c>
      <c r="C235" t="s">
        <v>335</v>
      </c>
      <c r="D235" t="str">
        <f>LEFT(evaluation_results_1[[#This Row],[PDF_FILE]],LEN(evaluation_results_1[[#This Row],[PDF_FILE]])-5)</f>
        <v>Erste Group Bank_Bank_EN</v>
      </c>
      <c r="E235">
        <v>2021</v>
      </c>
      <c r="F235" t="s">
        <v>333</v>
      </c>
      <c r="G235" t="s">
        <v>333</v>
      </c>
      <c r="H235" t="s">
        <v>10</v>
      </c>
    </row>
    <row r="236" spans="1:8" x14ac:dyDescent="0.25">
      <c r="A236">
        <v>7</v>
      </c>
      <c r="B236" t="s">
        <v>13</v>
      </c>
      <c r="C236" t="s">
        <v>335</v>
      </c>
      <c r="D236" t="str">
        <f>LEFT(evaluation_results_1[[#This Row],[PDF_FILE]],LEN(evaluation_results_1[[#This Row],[PDF_FILE]])-5)</f>
        <v>Erste Group Bank_Bank_EN</v>
      </c>
      <c r="E236">
        <v>2022</v>
      </c>
      <c r="F236" t="s">
        <v>338</v>
      </c>
      <c r="G236" t="s">
        <v>339</v>
      </c>
      <c r="H236" t="s">
        <v>16</v>
      </c>
    </row>
    <row r="237" spans="1:8" x14ac:dyDescent="0.25">
      <c r="A237">
        <v>7</v>
      </c>
      <c r="B237" t="s">
        <v>13</v>
      </c>
      <c r="C237" t="s">
        <v>335</v>
      </c>
      <c r="D237" t="str">
        <f>LEFT(evaluation_results_1[[#This Row],[PDF_FILE]],LEN(evaluation_results_1[[#This Row],[PDF_FILE]])-5)</f>
        <v>Erste Group Bank_Bank_EN</v>
      </c>
      <c r="E237">
        <v>2021</v>
      </c>
      <c r="F237" t="s">
        <v>340</v>
      </c>
      <c r="G237" t="s">
        <v>334</v>
      </c>
      <c r="H237" t="s">
        <v>16</v>
      </c>
    </row>
    <row r="238" spans="1:8" x14ac:dyDescent="0.25">
      <c r="A238">
        <v>8</v>
      </c>
      <c r="B238" t="s">
        <v>21</v>
      </c>
      <c r="C238" t="s">
        <v>335</v>
      </c>
      <c r="D238" t="str">
        <f>LEFT(evaluation_results_1[[#This Row],[PDF_FILE]],LEN(evaluation_results_1[[#This Row],[PDF_FILE]])-5)</f>
        <v>Erste Group Bank_Bank_EN</v>
      </c>
      <c r="E238">
        <v>2022</v>
      </c>
      <c r="F238" t="s">
        <v>341</v>
      </c>
      <c r="G238" t="s">
        <v>342</v>
      </c>
      <c r="H238" t="s">
        <v>16</v>
      </c>
    </row>
    <row r="239" spans="1:8" x14ac:dyDescent="0.25">
      <c r="A239">
        <v>7</v>
      </c>
      <c r="B239" t="s">
        <v>13</v>
      </c>
      <c r="C239" t="s">
        <v>343</v>
      </c>
      <c r="D239" t="str">
        <f>LEFT(evaluation_results_1[[#This Row],[PDF_FILE]],LEN(evaluation_results_1[[#This Row],[PDF_FILE]])-5)</f>
        <v>Handelsbanken_Bank_EN</v>
      </c>
      <c r="E239">
        <v>2030</v>
      </c>
      <c r="F239" t="s">
        <v>344</v>
      </c>
      <c r="G239" t="s">
        <v>32</v>
      </c>
      <c r="H239" t="s">
        <v>16</v>
      </c>
    </row>
    <row r="240" spans="1:8" x14ac:dyDescent="0.25">
      <c r="A240">
        <v>7</v>
      </c>
      <c r="B240" t="s">
        <v>13</v>
      </c>
      <c r="C240" t="s">
        <v>343</v>
      </c>
      <c r="D240" t="str">
        <f>LEFT(evaluation_results_1[[#This Row],[PDF_FILE]],LEN(evaluation_results_1[[#This Row],[PDF_FILE]])-5)</f>
        <v>Handelsbanken_Bank_EN</v>
      </c>
      <c r="E240">
        <v>2022</v>
      </c>
      <c r="F240" t="s">
        <v>189</v>
      </c>
      <c r="G240" t="s">
        <v>32</v>
      </c>
      <c r="H240" t="s">
        <v>16</v>
      </c>
    </row>
    <row r="241" spans="1:8" x14ac:dyDescent="0.25">
      <c r="A241">
        <v>6</v>
      </c>
      <c r="B241" t="s">
        <v>7</v>
      </c>
      <c r="C241" t="s">
        <v>345</v>
      </c>
      <c r="D241" t="str">
        <f>LEFT(evaluation_results_1[[#This Row],[PDF_FILE]],LEN(evaluation_results_1[[#This Row],[PDF_FILE]])-5)</f>
        <v>HSBC Holdings plc_Bank_EN</v>
      </c>
      <c r="E241">
        <v>2022</v>
      </c>
      <c r="F241" t="s">
        <v>346</v>
      </c>
      <c r="G241" t="s">
        <v>347</v>
      </c>
      <c r="H241" t="s">
        <v>16</v>
      </c>
    </row>
    <row r="242" spans="1:8" x14ac:dyDescent="0.25">
      <c r="A242">
        <v>6</v>
      </c>
      <c r="B242" t="s">
        <v>7</v>
      </c>
      <c r="C242" t="s">
        <v>345</v>
      </c>
      <c r="D242" t="str">
        <f>LEFT(evaluation_results_1[[#This Row],[PDF_FILE]],LEN(evaluation_results_1[[#This Row],[PDF_FILE]])-5)</f>
        <v>HSBC Holdings plc_Bank_EN</v>
      </c>
      <c r="E242">
        <v>2021</v>
      </c>
      <c r="F242" t="s">
        <v>348</v>
      </c>
      <c r="G242" t="s">
        <v>349</v>
      </c>
      <c r="H242" t="s">
        <v>16</v>
      </c>
    </row>
    <row r="243" spans="1:8" x14ac:dyDescent="0.25">
      <c r="A243">
        <v>6</v>
      </c>
      <c r="B243" t="s">
        <v>7</v>
      </c>
      <c r="C243" t="s">
        <v>345</v>
      </c>
      <c r="D243" t="str">
        <f>LEFT(evaluation_results_1[[#This Row],[PDF_FILE]],LEN(evaluation_results_1[[#This Row],[PDF_FILE]])-5)</f>
        <v>HSBC Holdings plc_Bank_EN</v>
      </c>
      <c r="E243">
        <v>2020</v>
      </c>
      <c r="F243" t="s">
        <v>350</v>
      </c>
      <c r="G243" t="s">
        <v>351</v>
      </c>
      <c r="H243" t="s">
        <v>16</v>
      </c>
    </row>
    <row r="244" spans="1:8" x14ac:dyDescent="0.25">
      <c r="A244">
        <v>6</v>
      </c>
      <c r="B244" t="s">
        <v>7</v>
      </c>
      <c r="C244" t="s">
        <v>345</v>
      </c>
      <c r="D244" t="str">
        <f>LEFT(evaluation_results_1[[#This Row],[PDF_FILE]],LEN(evaluation_results_1[[#This Row],[PDF_FILE]])-5)</f>
        <v>HSBC Holdings plc_Bank_EN</v>
      </c>
      <c r="E244">
        <v>2019</v>
      </c>
      <c r="F244" t="s">
        <v>352</v>
      </c>
      <c r="G244" t="s">
        <v>32</v>
      </c>
      <c r="H244" t="s">
        <v>16</v>
      </c>
    </row>
    <row r="245" spans="1:8" x14ac:dyDescent="0.25">
      <c r="A245">
        <v>7</v>
      </c>
      <c r="B245" t="s">
        <v>13</v>
      </c>
      <c r="C245" t="s">
        <v>345</v>
      </c>
      <c r="D245" t="str">
        <f>LEFT(evaluation_results_1[[#This Row],[PDF_FILE]],LEN(evaluation_results_1[[#This Row],[PDF_FILE]])-5)</f>
        <v>HSBC Holdings plc_Bank_EN</v>
      </c>
      <c r="E245">
        <v>2022</v>
      </c>
      <c r="F245" t="s">
        <v>353</v>
      </c>
      <c r="G245" t="s">
        <v>354</v>
      </c>
      <c r="H245" t="s">
        <v>16</v>
      </c>
    </row>
    <row r="246" spans="1:8" x14ac:dyDescent="0.25">
      <c r="A246">
        <v>7</v>
      </c>
      <c r="B246" t="s">
        <v>13</v>
      </c>
      <c r="C246" t="s">
        <v>345</v>
      </c>
      <c r="D246" t="str">
        <f>LEFT(evaluation_results_1[[#This Row],[PDF_FILE]],LEN(evaluation_results_1[[#This Row],[PDF_FILE]])-5)</f>
        <v>HSBC Holdings plc_Bank_EN</v>
      </c>
      <c r="E246">
        <v>2021</v>
      </c>
      <c r="F246" t="s">
        <v>355</v>
      </c>
      <c r="G246" t="s">
        <v>356</v>
      </c>
      <c r="H246" t="s">
        <v>16</v>
      </c>
    </row>
    <row r="247" spans="1:8" x14ac:dyDescent="0.25">
      <c r="A247">
        <v>7</v>
      </c>
      <c r="B247" t="s">
        <v>13</v>
      </c>
      <c r="C247" t="s">
        <v>345</v>
      </c>
      <c r="D247" t="str">
        <f>LEFT(evaluation_results_1[[#This Row],[PDF_FILE]],LEN(evaluation_results_1[[#This Row],[PDF_FILE]])-5)</f>
        <v>HSBC Holdings plc_Bank_EN</v>
      </c>
      <c r="E247">
        <v>2020</v>
      </c>
      <c r="F247" t="s">
        <v>357</v>
      </c>
      <c r="G247" t="s">
        <v>358</v>
      </c>
      <c r="H247" t="s">
        <v>16</v>
      </c>
    </row>
    <row r="248" spans="1:8" x14ac:dyDescent="0.25">
      <c r="A248">
        <v>8</v>
      </c>
      <c r="B248" t="s">
        <v>21</v>
      </c>
      <c r="C248" t="s">
        <v>345</v>
      </c>
      <c r="D248" t="str">
        <f>LEFT(evaluation_results_1[[#This Row],[PDF_FILE]],LEN(evaluation_results_1[[#This Row],[PDF_FILE]])-5)</f>
        <v>HSBC Holdings plc_Bank_EN</v>
      </c>
      <c r="E248">
        <v>2022</v>
      </c>
      <c r="F248" t="s">
        <v>359</v>
      </c>
      <c r="G248" t="s">
        <v>360</v>
      </c>
      <c r="H248" t="s">
        <v>16</v>
      </c>
    </row>
    <row r="249" spans="1:8" x14ac:dyDescent="0.25">
      <c r="A249">
        <v>8</v>
      </c>
      <c r="B249" t="s">
        <v>21</v>
      </c>
      <c r="C249" t="s">
        <v>345</v>
      </c>
      <c r="D249" t="str">
        <f>LEFT(evaluation_results_1[[#This Row],[PDF_FILE]],LEN(evaluation_results_1[[#This Row],[PDF_FILE]])-5)</f>
        <v>HSBC Holdings plc_Bank_EN</v>
      </c>
      <c r="E249">
        <v>2021</v>
      </c>
      <c r="F249" t="s">
        <v>361</v>
      </c>
      <c r="G249" t="s">
        <v>362</v>
      </c>
      <c r="H249" t="s">
        <v>16</v>
      </c>
    </row>
    <row r="250" spans="1:8" x14ac:dyDescent="0.25">
      <c r="A250">
        <v>8</v>
      </c>
      <c r="B250" t="s">
        <v>21</v>
      </c>
      <c r="C250" t="s">
        <v>345</v>
      </c>
      <c r="D250" t="str">
        <f>LEFT(evaluation_results_1[[#This Row],[PDF_FILE]],LEN(evaluation_results_1[[#This Row],[PDF_FILE]])-5)</f>
        <v>HSBC Holdings plc_Bank_EN</v>
      </c>
      <c r="E250">
        <v>2020</v>
      </c>
      <c r="F250" t="s">
        <v>363</v>
      </c>
      <c r="G250" t="s">
        <v>364</v>
      </c>
      <c r="H250" t="s">
        <v>16</v>
      </c>
    </row>
    <row r="251" spans="1:8" x14ac:dyDescent="0.25">
      <c r="A251">
        <v>8</v>
      </c>
      <c r="B251" t="s">
        <v>21</v>
      </c>
      <c r="C251" t="s">
        <v>345</v>
      </c>
      <c r="D251" t="str">
        <f>LEFT(evaluation_results_1[[#This Row],[PDF_FILE]],LEN(evaluation_results_1[[#This Row],[PDF_FILE]])-5)</f>
        <v>HSBC Holdings plc_Bank_EN</v>
      </c>
      <c r="E251">
        <v>2019</v>
      </c>
      <c r="F251" t="s">
        <v>365</v>
      </c>
      <c r="G251" t="s">
        <v>32</v>
      </c>
      <c r="H251" t="s">
        <v>16</v>
      </c>
    </row>
    <row r="252" spans="1:8" x14ac:dyDescent="0.25">
      <c r="A252">
        <v>6</v>
      </c>
      <c r="B252" t="s">
        <v>7</v>
      </c>
      <c r="C252" t="s">
        <v>366</v>
      </c>
      <c r="D252" t="str">
        <f>LEFT(evaluation_results_1[[#This Row],[PDF_FILE]],LEN(evaluation_results_1[[#This Row],[PDF_FILE]])-5)</f>
        <v>Intesa Sanpaolo_Bank_EN</v>
      </c>
      <c r="E252">
        <v>2019</v>
      </c>
      <c r="F252" t="s">
        <v>367</v>
      </c>
      <c r="G252" t="s">
        <v>32</v>
      </c>
      <c r="H252" t="s">
        <v>16</v>
      </c>
    </row>
    <row r="253" spans="1:8" x14ac:dyDescent="0.25">
      <c r="A253">
        <v>7</v>
      </c>
      <c r="B253" t="s">
        <v>13</v>
      </c>
      <c r="C253" t="s">
        <v>366</v>
      </c>
      <c r="D253" t="str">
        <f>LEFT(evaluation_results_1[[#This Row],[PDF_FILE]],LEN(evaluation_results_1[[#This Row],[PDF_FILE]])-5)</f>
        <v>Intesa Sanpaolo_Bank_EN</v>
      </c>
      <c r="E253">
        <v>2020</v>
      </c>
      <c r="F253" t="s">
        <v>368</v>
      </c>
      <c r="G253" t="s">
        <v>368</v>
      </c>
      <c r="H253" t="s">
        <v>10</v>
      </c>
    </row>
    <row r="254" spans="1:8" x14ac:dyDescent="0.25">
      <c r="A254">
        <v>7</v>
      </c>
      <c r="B254" t="s">
        <v>13</v>
      </c>
      <c r="C254" t="s">
        <v>366</v>
      </c>
      <c r="D254" t="str">
        <f>LEFT(evaluation_results_1[[#This Row],[PDF_FILE]],LEN(evaluation_results_1[[#This Row],[PDF_FILE]])-5)</f>
        <v>Intesa Sanpaolo_Bank_EN</v>
      </c>
      <c r="E254">
        <v>2017</v>
      </c>
      <c r="F254" t="s">
        <v>369</v>
      </c>
      <c r="G254" t="s">
        <v>32</v>
      </c>
      <c r="H254" t="s">
        <v>16</v>
      </c>
    </row>
    <row r="255" spans="1:8" x14ac:dyDescent="0.25">
      <c r="A255">
        <v>7</v>
      </c>
      <c r="B255" t="s">
        <v>13</v>
      </c>
      <c r="C255" t="s">
        <v>366</v>
      </c>
      <c r="D255" t="str">
        <f>LEFT(evaluation_results_1[[#This Row],[PDF_FILE]],LEN(evaluation_results_1[[#This Row],[PDF_FILE]])-5)</f>
        <v>Intesa Sanpaolo_Bank_EN</v>
      </c>
      <c r="E255">
        <v>2019</v>
      </c>
      <c r="F255" t="s">
        <v>370</v>
      </c>
      <c r="G255" t="s">
        <v>32</v>
      </c>
      <c r="H255" t="s">
        <v>16</v>
      </c>
    </row>
    <row r="256" spans="1:8" x14ac:dyDescent="0.25">
      <c r="A256">
        <v>8</v>
      </c>
      <c r="B256" t="s">
        <v>21</v>
      </c>
      <c r="C256" t="s">
        <v>366</v>
      </c>
      <c r="D256" t="str">
        <f>LEFT(evaluation_results_1[[#This Row],[PDF_FILE]],LEN(evaluation_results_1[[#This Row],[PDF_FILE]])-5)</f>
        <v>Intesa Sanpaolo_Bank_EN</v>
      </c>
      <c r="E256">
        <v>2020</v>
      </c>
      <c r="F256" t="s">
        <v>371</v>
      </c>
      <c r="G256" t="s">
        <v>851</v>
      </c>
      <c r="H256" t="s">
        <v>16</v>
      </c>
    </row>
    <row r="257" spans="1:8" x14ac:dyDescent="0.25">
      <c r="A257">
        <v>6</v>
      </c>
      <c r="B257" t="s">
        <v>7</v>
      </c>
      <c r="C257" t="s">
        <v>372</v>
      </c>
      <c r="D257" t="str">
        <f>LEFT(evaluation_results_1[[#This Row],[PDF_FILE]],LEN(evaluation_results_1[[#This Row],[PDF_FILE]])-5)</f>
        <v>Janus Henderson Investors_AM_EN</v>
      </c>
      <c r="E257">
        <v>2022</v>
      </c>
      <c r="F257" t="s">
        <v>373</v>
      </c>
      <c r="G257" t="s">
        <v>373</v>
      </c>
      <c r="H257" t="s">
        <v>10</v>
      </c>
    </row>
    <row r="258" spans="1:8" x14ac:dyDescent="0.25">
      <c r="A258">
        <v>6</v>
      </c>
      <c r="B258" t="s">
        <v>7</v>
      </c>
      <c r="C258" t="s">
        <v>372</v>
      </c>
      <c r="D258" t="str">
        <f>LEFT(evaluation_results_1[[#This Row],[PDF_FILE]],LEN(evaluation_results_1[[#This Row],[PDF_FILE]])-5)</f>
        <v>Janus Henderson Investors_AM_EN</v>
      </c>
      <c r="E258">
        <v>2021</v>
      </c>
      <c r="F258" t="s">
        <v>374</v>
      </c>
      <c r="G258" t="s">
        <v>374</v>
      </c>
      <c r="H258" t="s">
        <v>10</v>
      </c>
    </row>
    <row r="259" spans="1:8" x14ac:dyDescent="0.25">
      <c r="A259">
        <v>6</v>
      </c>
      <c r="B259" t="s">
        <v>7</v>
      </c>
      <c r="C259" t="s">
        <v>372</v>
      </c>
      <c r="D259" t="str">
        <f>LEFT(evaluation_results_1[[#This Row],[PDF_FILE]],LEN(evaluation_results_1[[#This Row],[PDF_FILE]])-5)</f>
        <v>Janus Henderson Investors_AM_EN</v>
      </c>
      <c r="E259">
        <v>2020</v>
      </c>
      <c r="F259" t="s">
        <v>375</v>
      </c>
      <c r="G259" t="s">
        <v>375</v>
      </c>
      <c r="H259" t="s">
        <v>10</v>
      </c>
    </row>
    <row r="260" spans="1:8" x14ac:dyDescent="0.25">
      <c r="A260">
        <v>6</v>
      </c>
      <c r="B260" t="s">
        <v>7</v>
      </c>
      <c r="C260" t="s">
        <v>372</v>
      </c>
      <c r="D260" t="str">
        <f>LEFT(evaluation_results_1[[#This Row],[PDF_FILE]],LEN(evaluation_results_1[[#This Row],[PDF_FILE]])-5)</f>
        <v>Janus Henderson Investors_AM_EN</v>
      </c>
      <c r="E260">
        <v>2019</v>
      </c>
      <c r="F260" t="s">
        <v>376</v>
      </c>
      <c r="G260" t="s">
        <v>376</v>
      </c>
      <c r="H260" t="s">
        <v>10</v>
      </c>
    </row>
    <row r="261" spans="1:8" x14ac:dyDescent="0.25">
      <c r="A261">
        <v>7</v>
      </c>
      <c r="B261" t="s">
        <v>13</v>
      </c>
      <c r="C261" t="s">
        <v>372</v>
      </c>
      <c r="D261" t="str">
        <f>LEFT(evaluation_results_1[[#This Row],[PDF_FILE]],LEN(evaluation_results_1[[#This Row],[PDF_FILE]])-5)</f>
        <v>Janus Henderson Investors_AM_EN</v>
      </c>
      <c r="E261">
        <v>2022</v>
      </c>
      <c r="F261" t="s">
        <v>377</v>
      </c>
      <c r="G261" t="s">
        <v>378</v>
      </c>
      <c r="H261" t="s">
        <v>16</v>
      </c>
    </row>
    <row r="262" spans="1:8" x14ac:dyDescent="0.25">
      <c r="A262">
        <v>7</v>
      </c>
      <c r="B262" t="s">
        <v>13</v>
      </c>
      <c r="C262" t="s">
        <v>372</v>
      </c>
      <c r="D262" t="str">
        <f>LEFT(evaluation_results_1[[#This Row],[PDF_FILE]],LEN(evaluation_results_1[[#This Row],[PDF_FILE]])-5)</f>
        <v>Janus Henderson Investors_AM_EN</v>
      </c>
      <c r="E262">
        <v>2021</v>
      </c>
      <c r="F262" t="s">
        <v>379</v>
      </c>
      <c r="G262" t="s">
        <v>380</v>
      </c>
      <c r="H262" t="s">
        <v>16</v>
      </c>
    </row>
    <row r="263" spans="1:8" x14ac:dyDescent="0.25">
      <c r="A263">
        <v>7</v>
      </c>
      <c r="B263" t="s">
        <v>13</v>
      </c>
      <c r="C263" t="s">
        <v>372</v>
      </c>
      <c r="D263" t="str">
        <f>LEFT(evaluation_results_1[[#This Row],[PDF_FILE]],LEN(evaluation_results_1[[#This Row],[PDF_FILE]])-5)</f>
        <v>Janus Henderson Investors_AM_EN</v>
      </c>
      <c r="E263">
        <v>2020</v>
      </c>
      <c r="F263" t="s">
        <v>381</v>
      </c>
      <c r="G263" t="s">
        <v>382</v>
      </c>
      <c r="H263" t="s">
        <v>16</v>
      </c>
    </row>
    <row r="264" spans="1:8" x14ac:dyDescent="0.25">
      <c r="A264">
        <v>7</v>
      </c>
      <c r="B264" t="s">
        <v>13</v>
      </c>
      <c r="C264" t="s">
        <v>372</v>
      </c>
      <c r="D264" t="str">
        <f>LEFT(evaluation_results_1[[#This Row],[PDF_FILE]],LEN(evaluation_results_1[[#This Row],[PDF_FILE]])-5)</f>
        <v>Janus Henderson Investors_AM_EN</v>
      </c>
      <c r="E264">
        <v>2019</v>
      </c>
      <c r="F264" t="s">
        <v>383</v>
      </c>
      <c r="G264" t="s">
        <v>384</v>
      </c>
      <c r="H264" t="s">
        <v>16</v>
      </c>
    </row>
    <row r="265" spans="1:8" x14ac:dyDescent="0.25">
      <c r="A265">
        <v>8</v>
      </c>
      <c r="B265" t="s">
        <v>21</v>
      </c>
      <c r="C265" t="s">
        <v>372</v>
      </c>
      <c r="D265" t="str">
        <f>LEFT(evaluation_results_1[[#This Row],[PDF_FILE]],LEN(evaluation_results_1[[#This Row],[PDF_FILE]])-5)</f>
        <v>Janus Henderson Investors_AM_EN</v>
      </c>
      <c r="E265">
        <v>2022</v>
      </c>
      <c r="F265" t="s">
        <v>385</v>
      </c>
      <c r="G265" t="s">
        <v>386</v>
      </c>
      <c r="H265" t="s">
        <v>16</v>
      </c>
    </row>
    <row r="266" spans="1:8" x14ac:dyDescent="0.25">
      <c r="A266">
        <v>8</v>
      </c>
      <c r="B266" t="s">
        <v>21</v>
      </c>
      <c r="C266" t="s">
        <v>372</v>
      </c>
      <c r="D266" t="str">
        <f>LEFT(evaluation_results_1[[#This Row],[PDF_FILE]],LEN(evaluation_results_1[[#This Row],[PDF_FILE]])-5)</f>
        <v>Janus Henderson Investors_AM_EN</v>
      </c>
      <c r="E266">
        <v>2021</v>
      </c>
      <c r="F266" t="s">
        <v>387</v>
      </c>
      <c r="G266" t="s">
        <v>388</v>
      </c>
      <c r="H266" t="s">
        <v>16</v>
      </c>
    </row>
    <row r="267" spans="1:8" x14ac:dyDescent="0.25">
      <c r="A267">
        <v>8</v>
      </c>
      <c r="B267" t="s">
        <v>21</v>
      </c>
      <c r="C267" t="s">
        <v>372</v>
      </c>
      <c r="D267" t="str">
        <f>LEFT(evaluation_results_1[[#This Row],[PDF_FILE]],LEN(evaluation_results_1[[#This Row],[PDF_FILE]])-5)</f>
        <v>Janus Henderson Investors_AM_EN</v>
      </c>
      <c r="E267">
        <v>2020</v>
      </c>
      <c r="F267" t="s">
        <v>389</v>
      </c>
      <c r="G267" t="s">
        <v>390</v>
      </c>
      <c r="H267" t="s">
        <v>16</v>
      </c>
    </row>
    <row r="268" spans="1:8" x14ac:dyDescent="0.25">
      <c r="A268">
        <v>8</v>
      </c>
      <c r="B268" t="s">
        <v>21</v>
      </c>
      <c r="C268" t="s">
        <v>372</v>
      </c>
      <c r="D268" t="str">
        <f>LEFT(evaluation_results_1[[#This Row],[PDF_FILE]],LEN(evaluation_results_1[[#This Row],[PDF_FILE]])-5)</f>
        <v>Janus Henderson Investors_AM_EN</v>
      </c>
      <c r="E268">
        <v>2019</v>
      </c>
      <c r="F268" t="s">
        <v>391</v>
      </c>
      <c r="G268" t="s">
        <v>392</v>
      </c>
      <c r="H268" t="s">
        <v>16</v>
      </c>
    </row>
    <row r="269" spans="1:8" x14ac:dyDescent="0.25">
      <c r="A269">
        <v>6</v>
      </c>
      <c r="B269" t="s">
        <v>7</v>
      </c>
      <c r="C269" t="s">
        <v>393</v>
      </c>
      <c r="D269" t="str">
        <f>LEFT(evaluation_results_1[[#This Row],[PDF_FILE]],LEN(evaluation_results_1[[#This Row],[PDF_FILE]])-5)</f>
        <v>KBC Group_Bank_EN</v>
      </c>
      <c r="E269">
        <v>2018</v>
      </c>
      <c r="F269" t="s">
        <v>394</v>
      </c>
      <c r="G269" t="s">
        <v>395</v>
      </c>
      <c r="H269" t="s">
        <v>16</v>
      </c>
    </row>
    <row r="270" spans="1:8" x14ac:dyDescent="0.25">
      <c r="A270">
        <v>6</v>
      </c>
      <c r="B270" t="s">
        <v>7</v>
      </c>
      <c r="C270" t="s">
        <v>393</v>
      </c>
      <c r="D270" t="str">
        <f>LEFT(evaluation_results_1[[#This Row],[PDF_FILE]],LEN(evaluation_results_1[[#This Row],[PDF_FILE]])-5)</f>
        <v>KBC Group_Bank_EN</v>
      </c>
      <c r="E270">
        <v>2017</v>
      </c>
      <c r="F270" t="s">
        <v>289</v>
      </c>
      <c r="G270" t="s">
        <v>396</v>
      </c>
      <c r="H270" t="s">
        <v>16</v>
      </c>
    </row>
    <row r="271" spans="1:8" x14ac:dyDescent="0.25">
      <c r="A271">
        <v>6</v>
      </c>
      <c r="B271" t="s">
        <v>7</v>
      </c>
      <c r="C271" t="s">
        <v>393</v>
      </c>
      <c r="D271" t="str">
        <f>LEFT(evaluation_results_1[[#This Row],[PDF_FILE]],LEN(evaluation_results_1[[#This Row],[PDF_FILE]])-5)</f>
        <v>KBC Group_Bank_EN</v>
      </c>
      <c r="E271">
        <v>2016</v>
      </c>
      <c r="F271" t="s">
        <v>291</v>
      </c>
      <c r="G271" t="s">
        <v>32</v>
      </c>
      <c r="H271" t="s">
        <v>16</v>
      </c>
    </row>
    <row r="272" spans="1:8" x14ac:dyDescent="0.25">
      <c r="A272">
        <v>6</v>
      </c>
      <c r="B272" t="s">
        <v>7</v>
      </c>
      <c r="C272" t="s">
        <v>393</v>
      </c>
      <c r="D272" t="str">
        <f>LEFT(evaluation_results_1[[#This Row],[PDF_FILE]],LEN(evaluation_results_1[[#This Row],[PDF_FILE]])-5)</f>
        <v>KBC Group_Bank_EN</v>
      </c>
      <c r="E272">
        <v>2015</v>
      </c>
      <c r="F272" t="s">
        <v>397</v>
      </c>
      <c r="G272" t="s">
        <v>32</v>
      </c>
      <c r="H272" t="s">
        <v>16</v>
      </c>
    </row>
    <row r="273" spans="1:8" x14ac:dyDescent="0.25">
      <c r="A273">
        <v>7</v>
      </c>
      <c r="B273" t="s">
        <v>13</v>
      </c>
      <c r="C273" t="s">
        <v>393</v>
      </c>
      <c r="D273" t="str">
        <f>LEFT(evaluation_results_1[[#This Row],[PDF_FILE]],LEN(evaluation_results_1[[#This Row],[PDF_FILE]])-5)</f>
        <v>KBC Group_Bank_EN</v>
      </c>
      <c r="E273">
        <v>2018</v>
      </c>
      <c r="F273" t="s">
        <v>394</v>
      </c>
      <c r="G273" t="s">
        <v>398</v>
      </c>
      <c r="H273" t="s">
        <v>16</v>
      </c>
    </row>
    <row r="274" spans="1:8" x14ac:dyDescent="0.25">
      <c r="A274">
        <v>7</v>
      </c>
      <c r="B274" t="s">
        <v>13</v>
      </c>
      <c r="C274" t="s">
        <v>393</v>
      </c>
      <c r="D274" t="str">
        <f>LEFT(evaluation_results_1[[#This Row],[PDF_FILE]],LEN(evaluation_results_1[[#This Row],[PDF_FILE]])-5)</f>
        <v>KBC Group_Bank_EN</v>
      </c>
      <c r="E274">
        <v>2017</v>
      </c>
      <c r="F274" t="s">
        <v>289</v>
      </c>
      <c r="G274" t="s">
        <v>399</v>
      </c>
      <c r="H274" t="s">
        <v>16</v>
      </c>
    </row>
    <row r="275" spans="1:8" x14ac:dyDescent="0.25">
      <c r="A275">
        <v>8</v>
      </c>
      <c r="B275" t="s">
        <v>21</v>
      </c>
      <c r="C275" t="s">
        <v>393</v>
      </c>
      <c r="D275" t="str">
        <f>LEFT(evaluation_results_1[[#This Row],[PDF_FILE]],LEN(evaluation_results_1[[#This Row],[PDF_FILE]])-5)</f>
        <v>KBC Group_Bank_EN</v>
      </c>
      <c r="E275">
        <v>2018</v>
      </c>
      <c r="F275" t="s">
        <v>400</v>
      </c>
      <c r="G275" t="s">
        <v>400</v>
      </c>
      <c r="H275" t="s">
        <v>10</v>
      </c>
    </row>
    <row r="276" spans="1:8" x14ac:dyDescent="0.25">
      <c r="A276">
        <v>8</v>
      </c>
      <c r="B276" t="s">
        <v>21</v>
      </c>
      <c r="C276" t="s">
        <v>393</v>
      </c>
      <c r="D276" t="str">
        <f>LEFT(evaluation_results_1[[#This Row],[PDF_FILE]],LEN(evaluation_results_1[[#This Row],[PDF_FILE]])-5)</f>
        <v>KBC Group_Bank_EN</v>
      </c>
      <c r="E276">
        <v>2017</v>
      </c>
      <c r="F276" t="s">
        <v>401</v>
      </c>
      <c r="G276" t="s">
        <v>401</v>
      </c>
      <c r="H276" t="s">
        <v>10</v>
      </c>
    </row>
    <row r="277" spans="1:8" x14ac:dyDescent="0.25">
      <c r="A277">
        <v>6</v>
      </c>
      <c r="B277" t="s">
        <v>7</v>
      </c>
      <c r="C277" t="s">
        <v>402</v>
      </c>
      <c r="D277" t="str">
        <f>LEFT(evaluation_results_1[[#This Row],[PDF_FILE]],LEN(evaluation_results_1[[#This Row],[PDF_FILE]])-5)</f>
        <v>KBC Group_Bank_EN</v>
      </c>
      <c r="E277">
        <v>2019</v>
      </c>
      <c r="F277" t="s">
        <v>189</v>
      </c>
      <c r="G277" t="s">
        <v>403</v>
      </c>
      <c r="H277" t="s">
        <v>16</v>
      </c>
    </row>
    <row r="278" spans="1:8" x14ac:dyDescent="0.25">
      <c r="A278">
        <v>6</v>
      </c>
      <c r="B278" t="s">
        <v>7</v>
      </c>
      <c r="C278" t="s">
        <v>402</v>
      </c>
      <c r="D278" t="str">
        <f>LEFT(evaluation_results_1[[#This Row],[PDF_FILE]],LEN(evaluation_results_1[[#This Row],[PDF_FILE]])-5)</f>
        <v>KBC Group_Bank_EN</v>
      </c>
      <c r="E278">
        <v>2018</v>
      </c>
      <c r="F278" t="s">
        <v>394</v>
      </c>
      <c r="G278" t="s">
        <v>395</v>
      </c>
      <c r="H278" t="s">
        <v>16</v>
      </c>
    </row>
    <row r="279" spans="1:8" x14ac:dyDescent="0.25">
      <c r="A279">
        <v>6</v>
      </c>
      <c r="B279" t="s">
        <v>7</v>
      </c>
      <c r="C279" t="s">
        <v>402</v>
      </c>
      <c r="D279" t="str">
        <f>LEFT(evaluation_results_1[[#This Row],[PDF_FILE]],LEN(evaluation_results_1[[#This Row],[PDF_FILE]])-5)</f>
        <v>KBC Group_Bank_EN</v>
      </c>
      <c r="E279">
        <v>2017</v>
      </c>
      <c r="F279" t="s">
        <v>289</v>
      </c>
      <c r="G279" t="s">
        <v>32</v>
      </c>
      <c r="H279" t="s">
        <v>16</v>
      </c>
    </row>
    <row r="280" spans="1:8" x14ac:dyDescent="0.25">
      <c r="A280">
        <v>6</v>
      </c>
      <c r="B280" t="s">
        <v>7</v>
      </c>
      <c r="C280" t="s">
        <v>402</v>
      </c>
      <c r="D280" t="str">
        <f>LEFT(evaluation_results_1[[#This Row],[PDF_FILE]],LEN(evaluation_results_1[[#This Row],[PDF_FILE]])-5)</f>
        <v>KBC Group_Bank_EN</v>
      </c>
      <c r="E280">
        <v>2016</v>
      </c>
      <c r="F280" t="s">
        <v>291</v>
      </c>
      <c r="G280" t="s">
        <v>32</v>
      </c>
      <c r="H280" t="s">
        <v>16</v>
      </c>
    </row>
    <row r="281" spans="1:8" x14ac:dyDescent="0.25">
      <c r="A281">
        <v>6</v>
      </c>
      <c r="B281" t="s">
        <v>7</v>
      </c>
      <c r="C281" t="s">
        <v>402</v>
      </c>
      <c r="D281" t="str">
        <f>LEFT(evaluation_results_1[[#This Row],[PDF_FILE]],LEN(evaluation_results_1[[#This Row],[PDF_FILE]])-5)</f>
        <v>KBC Group_Bank_EN</v>
      </c>
      <c r="E281">
        <v>2015</v>
      </c>
      <c r="F281" t="s">
        <v>397</v>
      </c>
      <c r="G281" t="s">
        <v>32</v>
      </c>
      <c r="H281" t="s">
        <v>16</v>
      </c>
    </row>
    <row r="282" spans="1:8" x14ac:dyDescent="0.25">
      <c r="A282">
        <v>7</v>
      </c>
      <c r="B282" t="s">
        <v>13</v>
      </c>
      <c r="C282" t="s">
        <v>402</v>
      </c>
      <c r="D282" t="str">
        <f>LEFT(evaluation_results_1[[#This Row],[PDF_FILE]],LEN(evaluation_results_1[[#This Row],[PDF_FILE]])-5)</f>
        <v>KBC Group_Bank_EN</v>
      </c>
      <c r="E282">
        <v>2019</v>
      </c>
      <c r="F282" t="s">
        <v>189</v>
      </c>
      <c r="G282" t="s">
        <v>404</v>
      </c>
      <c r="H282" t="s">
        <v>16</v>
      </c>
    </row>
    <row r="283" spans="1:8" x14ac:dyDescent="0.25">
      <c r="A283">
        <v>7</v>
      </c>
      <c r="B283" t="s">
        <v>13</v>
      </c>
      <c r="C283" t="s">
        <v>402</v>
      </c>
      <c r="D283" t="str">
        <f>LEFT(evaluation_results_1[[#This Row],[PDF_FILE]],LEN(evaluation_results_1[[#This Row],[PDF_FILE]])-5)</f>
        <v>KBC Group_Bank_EN</v>
      </c>
      <c r="E283">
        <v>2018</v>
      </c>
      <c r="F283" t="s">
        <v>394</v>
      </c>
      <c r="G283" t="s">
        <v>398</v>
      </c>
      <c r="H283" t="s">
        <v>16</v>
      </c>
    </row>
    <row r="284" spans="1:8" x14ac:dyDescent="0.25">
      <c r="A284">
        <v>7</v>
      </c>
      <c r="B284" t="s">
        <v>13</v>
      </c>
      <c r="C284" t="s">
        <v>402</v>
      </c>
      <c r="D284" t="str">
        <f>LEFT(evaluation_results_1[[#This Row],[PDF_FILE]],LEN(evaluation_results_1[[#This Row],[PDF_FILE]])-5)</f>
        <v>KBC Group_Bank_EN</v>
      </c>
      <c r="E284">
        <v>2017</v>
      </c>
      <c r="F284" t="s">
        <v>289</v>
      </c>
      <c r="G284" t="s">
        <v>32</v>
      </c>
      <c r="H284" t="s">
        <v>16</v>
      </c>
    </row>
    <row r="285" spans="1:8" x14ac:dyDescent="0.25">
      <c r="A285">
        <v>7</v>
      </c>
      <c r="B285" t="s">
        <v>13</v>
      </c>
      <c r="C285" t="s">
        <v>402</v>
      </c>
      <c r="D285" t="str">
        <f>LEFT(evaluation_results_1[[#This Row],[PDF_FILE]],LEN(evaluation_results_1[[#This Row],[PDF_FILE]])-5)</f>
        <v>KBC Group_Bank_EN</v>
      </c>
      <c r="E285">
        <v>2016</v>
      </c>
      <c r="F285" t="s">
        <v>291</v>
      </c>
      <c r="G285" t="s">
        <v>32</v>
      </c>
      <c r="H285" t="s">
        <v>16</v>
      </c>
    </row>
    <row r="286" spans="1:8" x14ac:dyDescent="0.25">
      <c r="A286">
        <v>7</v>
      </c>
      <c r="B286" t="s">
        <v>13</v>
      </c>
      <c r="C286" t="s">
        <v>402</v>
      </c>
      <c r="D286" t="str">
        <f>LEFT(evaluation_results_1[[#This Row],[PDF_FILE]],LEN(evaluation_results_1[[#This Row],[PDF_FILE]])-5)</f>
        <v>KBC Group_Bank_EN</v>
      </c>
      <c r="E286">
        <v>2015</v>
      </c>
      <c r="F286" t="s">
        <v>397</v>
      </c>
      <c r="G286" t="s">
        <v>32</v>
      </c>
      <c r="H286" t="s">
        <v>16</v>
      </c>
    </row>
    <row r="287" spans="1:8" x14ac:dyDescent="0.25">
      <c r="A287">
        <v>6</v>
      </c>
      <c r="B287" t="s">
        <v>7</v>
      </c>
      <c r="C287" t="s">
        <v>405</v>
      </c>
      <c r="D287" t="str">
        <f>LEFT(evaluation_results_1[[#This Row],[PDF_FILE]],LEN(evaluation_results_1[[#This Row],[PDF_FILE]])-5)</f>
        <v>KBC Group_Bank_EN</v>
      </c>
      <c r="E287">
        <v>2020</v>
      </c>
      <c r="F287" t="s">
        <v>406</v>
      </c>
      <c r="G287" t="s">
        <v>407</v>
      </c>
      <c r="H287" t="s">
        <v>16</v>
      </c>
    </row>
    <row r="288" spans="1:8" x14ac:dyDescent="0.25">
      <c r="A288">
        <v>6</v>
      </c>
      <c r="B288" t="s">
        <v>7</v>
      </c>
      <c r="C288" t="s">
        <v>405</v>
      </c>
      <c r="D288" t="str">
        <f>LEFT(evaluation_results_1[[#This Row],[PDF_FILE]],LEN(evaluation_results_1[[#This Row],[PDF_FILE]])-5)</f>
        <v>KBC Group_Bank_EN</v>
      </c>
      <c r="E288">
        <v>2019</v>
      </c>
      <c r="F288" t="s">
        <v>189</v>
      </c>
      <c r="G288" t="s">
        <v>403</v>
      </c>
      <c r="H288" t="s">
        <v>16</v>
      </c>
    </row>
    <row r="289" spans="1:8" x14ac:dyDescent="0.25">
      <c r="A289">
        <v>6</v>
      </c>
      <c r="B289" t="s">
        <v>7</v>
      </c>
      <c r="C289" t="s">
        <v>405</v>
      </c>
      <c r="D289" t="str">
        <f>LEFT(evaluation_results_1[[#This Row],[PDF_FILE]],LEN(evaluation_results_1[[#This Row],[PDF_FILE]])-5)</f>
        <v>KBC Group_Bank_EN</v>
      </c>
      <c r="E289">
        <v>2017</v>
      </c>
      <c r="F289" t="s">
        <v>289</v>
      </c>
      <c r="G289" t="s">
        <v>32</v>
      </c>
      <c r="H289" t="s">
        <v>16</v>
      </c>
    </row>
    <row r="290" spans="1:8" x14ac:dyDescent="0.25">
      <c r="A290">
        <v>6</v>
      </c>
      <c r="B290" t="s">
        <v>7</v>
      </c>
      <c r="C290" t="s">
        <v>405</v>
      </c>
      <c r="D290" t="str">
        <f>LEFT(evaluation_results_1[[#This Row],[PDF_FILE]],LEN(evaluation_results_1[[#This Row],[PDF_FILE]])-5)</f>
        <v>KBC Group_Bank_EN</v>
      </c>
      <c r="E290">
        <v>2016</v>
      </c>
      <c r="F290" t="s">
        <v>291</v>
      </c>
      <c r="G290" t="s">
        <v>32</v>
      </c>
      <c r="H290" t="s">
        <v>16</v>
      </c>
    </row>
    <row r="291" spans="1:8" x14ac:dyDescent="0.25">
      <c r="A291">
        <v>6</v>
      </c>
      <c r="B291" t="s">
        <v>7</v>
      </c>
      <c r="C291" t="s">
        <v>405</v>
      </c>
      <c r="D291" t="str">
        <f>LEFT(evaluation_results_1[[#This Row],[PDF_FILE]],LEN(evaluation_results_1[[#This Row],[PDF_FILE]])-5)</f>
        <v>KBC Group_Bank_EN</v>
      </c>
      <c r="E291">
        <v>2030</v>
      </c>
      <c r="F291" t="s">
        <v>408</v>
      </c>
      <c r="G291" t="s">
        <v>32</v>
      </c>
      <c r="H291" t="s">
        <v>16</v>
      </c>
    </row>
    <row r="292" spans="1:8" x14ac:dyDescent="0.25">
      <c r="A292">
        <v>6</v>
      </c>
      <c r="B292" t="s">
        <v>7</v>
      </c>
      <c r="C292" t="s">
        <v>405</v>
      </c>
      <c r="D292" t="str">
        <f>LEFT(evaluation_results_1[[#This Row],[PDF_FILE]],LEN(evaluation_results_1[[#This Row],[PDF_FILE]])-5)</f>
        <v>KBC Group_Bank_EN</v>
      </c>
      <c r="E292">
        <v>2018</v>
      </c>
      <c r="F292" t="s">
        <v>409</v>
      </c>
      <c r="G292" t="s">
        <v>32</v>
      </c>
      <c r="H292" t="s">
        <v>16</v>
      </c>
    </row>
    <row r="293" spans="1:8" x14ac:dyDescent="0.25">
      <c r="A293">
        <v>7</v>
      </c>
      <c r="B293" t="s">
        <v>13</v>
      </c>
      <c r="C293" t="s">
        <v>405</v>
      </c>
      <c r="D293" t="str">
        <f>LEFT(evaluation_results_1[[#This Row],[PDF_FILE]],LEN(evaluation_results_1[[#This Row],[PDF_FILE]])-5)</f>
        <v>KBC Group_Bank_EN</v>
      </c>
      <c r="E293">
        <v>2020</v>
      </c>
      <c r="F293" t="s">
        <v>406</v>
      </c>
      <c r="G293" t="s">
        <v>410</v>
      </c>
      <c r="H293" t="s">
        <v>16</v>
      </c>
    </row>
    <row r="294" spans="1:8" x14ac:dyDescent="0.25">
      <c r="A294">
        <v>7</v>
      </c>
      <c r="B294" t="s">
        <v>13</v>
      </c>
      <c r="C294" t="s">
        <v>405</v>
      </c>
      <c r="D294" t="str">
        <f>LEFT(evaluation_results_1[[#This Row],[PDF_FILE]],LEN(evaluation_results_1[[#This Row],[PDF_FILE]])-5)</f>
        <v>KBC Group_Bank_EN</v>
      </c>
      <c r="E294">
        <v>2019</v>
      </c>
      <c r="F294" t="s">
        <v>189</v>
      </c>
      <c r="G294" t="s">
        <v>404</v>
      </c>
      <c r="H294" t="s">
        <v>16</v>
      </c>
    </row>
    <row r="295" spans="1:8" x14ac:dyDescent="0.25">
      <c r="A295">
        <v>7</v>
      </c>
      <c r="B295" t="s">
        <v>13</v>
      </c>
      <c r="C295" t="s">
        <v>405</v>
      </c>
      <c r="D295" t="str">
        <f>LEFT(evaluation_results_1[[#This Row],[PDF_FILE]],LEN(evaluation_results_1[[#This Row],[PDF_FILE]])-5)</f>
        <v>KBC Group_Bank_EN</v>
      </c>
      <c r="E295">
        <v>2018</v>
      </c>
      <c r="F295" t="s">
        <v>394</v>
      </c>
      <c r="G295" t="s">
        <v>32</v>
      </c>
      <c r="H295" t="s">
        <v>16</v>
      </c>
    </row>
    <row r="296" spans="1:8" x14ac:dyDescent="0.25">
      <c r="A296">
        <v>7</v>
      </c>
      <c r="B296" t="s">
        <v>13</v>
      </c>
      <c r="C296" t="s">
        <v>405</v>
      </c>
      <c r="D296" t="str">
        <f>LEFT(evaluation_results_1[[#This Row],[PDF_FILE]],LEN(evaluation_results_1[[#This Row],[PDF_FILE]])-5)</f>
        <v>KBC Group_Bank_EN</v>
      </c>
      <c r="E296">
        <v>2017</v>
      </c>
      <c r="F296" t="s">
        <v>289</v>
      </c>
      <c r="G296" t="s">
        <v>32</v>
      </c>
      <c r="H296" t="s">
        <v>16</v>
      </c>
    </row>
    <row r="297" spans="1:8" x14ac:dyDescent="0.25">
      <c r="A297">
        <v>7</v>
      </c>
      <c r="B297" t="s">
        <v>13</v>
      </c>
      <c r="C297" t="s">
        <v>405</v>
      </c>
      <c r="D297" t="str">
        <f>LEFT(evaluation_results_1[[#This Row],[PDF_FILE]],LEN(evaluation_results_1[[#This Row],[PDF_FILE]])-5)</f>
        <v>KBC Group_Bank_EN</v>
      </c>
      <c r="E297">
        <v>2016</v>
      </c>
      <c r="F297" t="s">
        <v>291</v>
      </c>
      <c r="G297" t="s">
        <v>32</v>
      </c>
      <c r="H297" t="s">
        <v>16</v>
      </c>
    </row>
    <row r="298" spans="1:8" x14ac:dyDescent="0.25">
      <c r="A298">
        <v>6</v>
      </c>
      <c r="B298" t="s">
        <v>7</v>
      </c>
      <c r="C298" t="s">
        <v>411</v>
      </c>
      <c r="D298" t="str">
        <f>LEFT(evaluation_results_1[[#This Row],[PDF_FILE]],LEN(evaluation_results_1[[#This Row],[PDF_FILE]])-5)</f>
        <v>KBC Group_Bank_EN</v>
      </c>
      <c r="E298">
        <v>2020</v>
      </c>
      <c r="F298" t="s">
        <v>406</v>
      </c>
      <c r="G298" t="s">
        <v>407</v>
      </c>
      <c r="H298" t="s">
        <v>16</v>
      </c>
    </row>
    <row r="299" spans="1:8" x14ac:dyDescent="0.25">
      <c r="A299">
        <v>6</v>
      </c>
      <c r="B299" t="s">
        <v>7</v>
      </c>
      <c r="C299" t="s">
        <v>411</v>
      </c>
      <c r="D299" t="str">
        <f>LEFT(evaluation_results_1[[#This Row],[PDF_FILE]],LEN(evaluation_results_1[[#This Row],[PDF_FILE]])-5)</f>
        <v>KBC Group_Bank_EN</v>
      </c>
      <c r="E299">
        <v>2019</v>
      </c>
      <c r="F299" t="s">
        <v>189</v>
      </c>
      <c r="G299" t="s">
        <v>32</v>
      </c>
      <c r="H299" t="s">
        <v>16</v>
      </c>
    </row>
    <row r="300" spans="1:8" x14ac:dyDescent="0.25">
      <c r="A300">
        <v>6</v>
      </c>
      <c r="B300" t="s">
        <v>7</v>
      </c>
      <c r="C300" t="s">
        <v>411</v>
      </c>
      <c r="D300" t="str">
        <f>LEFT(evaluation_results_1[[#This Row],[PDF_FILE]],LEN(evaluation_results_1[[#This Row],[PDF_FILE]])-5)</f>
        <v>KBC Group_Bank_EN</v>
      </c>
      <c r="E300">
        <v>2018</v>
      </c>
      <c r="F300" t="s">
        <v>394</v>
      </c>
      <c r="G300" t="s">
        <v>32</v>
      </c>
      <c r="H300" t="s">
        <v>16</v>
      </c>
    </row>
    <row r="301" spans="1:8" x14ac:dyDescent="0.25">
      <c r="A301">
        <v>6</v>
      </c>
      <c r="B301" t="s">
        <v>7</v>
      </c>
      <c r="C301" t="s">
        <v>411</v>
      </c>
      <c r="D301" t="str">
        <f>LEFT(evaluation_results_1[[#This Row],[PDF_FILE]],LEN(evaluation_results_1[[#This Row],[PDF_FILE]])-5)</f>
        <v>KBC Group_Bank_EN</v>
      </c>
      <c r="E301">
        <v>2017</v>
      </c>
      <c r="F301" t="s">
        <v>289</v>
      </c>
      <c r="G301" t="s">
        <v>32</v>
      </c>
      <c r="H301" t="s">
        <v>16</v>
      </c>
    </row>
    <row r="302" spans="1:8" x14ac:dyDescent="0.25">
      <c r="A302">
        <v>6</v>
      </c>
      <c r="B302" t="s">
        <v>7</v>
      </c>
      <c r="C302" t="s">
        <v>411</v>
      </c>
      <c r="D302" t="str">
        <f>LEFT(evaluation_results_1[[#This Row],[PDF_FILE]],LEN(evaluation_results_1[[#This Row],[PDF_FILE]])-5)</f>
        <v>KBC Group_Bank_EN</v>
      </c>
      <c r="E302">
        <v>2021</v>
      </c>
      <c r="F302" t="s">
        <v>412</v>
      </c>
      <c r="G302" t="s">
        <v>413</v>
      </c>
      <c r="H302" t="s">
        <v>16</v>
      </c>
    </row>
    <row r="303" spans="1:8" x14ac:dyDescent="0.25">
      <c r="A303">
        <v>7</v>
      </c>
      <c r="B303" t="s">
        <v>13</v>
      </c>
      <c r="C303" t="s">
        <v>411</v>
      </c>
      <c r="D303" t="str">
        <f>LEFT(evaluation_results_1[[#This Row],[PDF_FILE]],LEN(evaluation_results_1[[#This Row],[PDF_FILE]])-5)</f>
        <v>KBC Group_Bank_EN</v>
      </c>
      <c r="E303">
        <v>2017</v>
      </c>
      <c r="F303" t="s">
        <v>414</v>
      </c>
      <c r="G303" t="s">
        <v>32</v>
      </c>
      <c r="H303" t="s">
        <v>16</v>
      </c>
    </row>
    <row r="304" spans="1:8" x14ac:dyDescent="0.25">
      <c r="A304">
        <v>7</v>
      </c>
      <c r="B304" t="s">
        <v>13</v>
      </c>
      <c r="C304" t="s">
        <v>411</v>
      </c>
      <c r="D304" t="str">
        <f>LEFT(evaluation_results_1[[#This Row],[PDF_FILE]],LEN(evaluation_results_1[[#This Row],[PDF_FILE]])-5)</f>
        <v>KBC Group_Bank_EN</v>
      </c>
      <c r="E304">
        <v>2018</v>
      </c>
      <c r="F304" t="s">
        <v>415</v>
      </c>
      <c r="G304" t="s">
        <v>32</v>
      </c>
      <c r="H304" t="s">
        <v>16</v>
      </c>
    </row>
    <row r="305" spans="1:8" x14ac:dyDescent="0.25">
      <c r="A305">
        <v>7</v>
      </c>
      <c r="B305" t="s">
        <v>13</v>
      </c>
      <c r="C305" t="s">
        <v>411</v>
      </c>
      <c r="D305" t="str">
        <f>LEFT(evaluation_results_1[[#This Row],[PDF_FILE]],LEN(evaluation_results_1[[#This Row],[PDF_FILE]])-5)</f>
        <v>KBC Group_Bank_EN</v>
      </c>
      <c r="E305">
        <v>2019</v>
      </c>
      <c r="F305" t="s">
        <v>416</v>
      </c>
      <c r="G305" t="s">
        <v>32</v>
      </c>
      <c r="H305" t="s">
        <v>16</v>
      </c>
    </row>
    <row r="306" spans="1:8" x14ac:dyDescent="0.25">
      <c r="A306">
        <v>7</v>
      </c>
      <c r="B306" t="s">
        <v>13</v>
      </c>
      <c r="C306" t="s">
        <v>411</v>
      </c>
      <c r="D306" t="str">
        <f>LEFT(evaluation_results_1[[#This Row],[PDF_FILE]],LEN(evaluation_results_1[[#This Row],[PDF_FILE]])-5)</f>
        <v>KBC Group_Bank_EN</v>
      </c>
      <c r="E306">
        <v>2020</v>
      </c>
      <c r="F306" t="s">
        <v>417</v>
      </c>
      <c r="G306" t="s">
        <v>410</v>
      </c>
      <c r="H306" t="s">
        <v>16</v>
      </c>
    </row>
    <row r="307" spans="1:8" x14ac:dyDescent="0.25">
      <c r="A307">
        <v>7</v>
      </c>
      <c r="B307" t="s">
        <v>13</v>
      </c>
      <c r="C307" t="s">
        <v>411</v>
      </c>
      <c r="D307" t="str">
        <f>LEFT(evaluation_results_1[[#This Row],[PDF_FILE]],LEN(evaluation_results_1[[#This Row],[PDF_FILE]])-5)</f>
        <v>KBC Group_Bank_EN</v>
      </c>
      <c r="E307">
        <v>2021</v>
      </c>
      <c r="F307" t="s">
        <v>353</v>
      </c>
      <c r="G307" t="s">
        <v>418</v>
      </c>
      <c r="H307" t="s">
        <v>16</v>
      </c>
    </row>
    <row r="308" spans="1:8" x14ac:dyDescent="0.25">
      <c r="A308">
        <v>8</v>
      </c>
      <c r="B308" t="s">
        <v>21</v>
      </c>
      <c r="C308" t="s">
        <v>411</v>
      </c>
      <c r="D308" t="str">
        <f>LEFT(evaluation_results_1[[#This Row],[PDF_FILE]],LEN(evaluation_results_1[[#This Row],[PDF_FILE]])-5)</f>
        <v>KBC Group_Bank_EN</v>
      </c>
      <c r="E308">
        <v>2021</v>
      </c>
      <c r="F308" t="s">
        <v>419</v>
      </c>
      <c r="G308" t="s">
        <v>419</v>
      </c>
      <c r="H308" t="s">
        <v>10</v>
      </c>
    </row>
    <row r="309" spans="1:8" x14ac:dyDescent="0.25">
      <c r="A309">
        <v>8</v>
      </c>
      <c r="B309" t="s">
        <v>21</v>
      </c>
      <c r="C309" t="s">
        <v>411</v>
      </c>
      <c r="D309" t="str">
        <f>LEFT(evaluation_results_1[[#This Row],[PDF_FILE]],LEN(evaluation_results_1[[#This Row],[PDF_FILE]])-5)</f>
        <v>KBC Group_Bank_EN</v>
      </c>
      <c r="E309">
        <v>2020</v>
      </c>
      <c r="F309" t="s">
        <v>420</v>
      </c>
      <c r="G309" t="s">
        <v>420</v>
      </c>
      <c r="H309" t="s">
        <v>10</v>
      </c>
    </row>
    <row r="310" spans="1:8" x14ac:dyDescent="0.25">
      <c r="A310">
        <v>6</v>
      </c>
      <c r="B310" t="s">
        <v>7</v>
      </c>
      <c r="C310" t="s">
        <v>421</v>
      </c>
      <c r="D310" t="str">
        <f>LEFT(evaluation_results_1[[#This Row],[PDF_FILE]],LEN(evaluation_results_1[[#This Row],[PDF_FILE]])-5)</f>
        <v>KBC Group_Bank_EN</v>
      </c>
      <c r="E310">
        <v>2022</v>
      </c>
      <c r="F310" t="s">
        <v>422</v>
      </c>
      <c r="G310" t="s">
        <v>423</v>
      </c>
      <c r="H310" t="s">
        <v>16</v>
      </c>
    </row>
    <row r="311" spans="1:8" x14ac:dyDescent="0.25">
      <c r="A311">
        <v>6</v>
      </c>
      <c r="B311" t="s">
        <v>7</v>
      </c>
      <c r="C311" t="s">
        <v>421</v>
      </c>
      <c r="D311" t="str">
        <f>LEFT(evaluation_results_1[[#This Row],[PDF_FILE]],LEN(evaluation_results_1[[#This Row],[PDF_FILE]])-5)</f>
        <v>KBC Group_Bank_EN</v>
      </c>
      <c r="E311">
        <v>2021</v>
      </c>
      <c r="F311" t="s">
        <v>424</v>
      </c>
      <c r="G311" t="s">
        <v>413</v>
      </c>
      <c r="H311" t="s">
        <v>16</v>
      </c>
    </row>
    <row r="312" spans="1:8" x14ac:dyDescent="0.25">
      <c r="A312">
        <v>6</v>
      </c>
      <c r="B312" t="s">
        <v>7</v>
      </c>
      <c r="C312" t="s">
        <v>421</v>
      </c>
      <c r="D312" t="str">
        <f>LEFT(evaluation_results_1[[#This Row],[PDF_FILE]],LEN(evaluation_results_1[[#This Row],[PDF_FILE]])-5)</f>
        <v>KBC Group_Bank_EN</v>
      </c>
      <c r="E312">
        <v>2020</v>
      </c>
      <c r="F312" t="s">
        <v>406</v>
      </c>
      <c r="G312" t="s">
        <v>32</v>
      </c>
      <c r="H312" t="s">
        <v>16</v>
      </c>
    </row>
    <row r="313" spans="1:8" x14ac:dyDescent="0.25">
      <c r="A313">
        <v>6</v>
      </c>
      <c r="B313" t="s">
        <v>7</v>
      </c>
      <c r="C313" t="s">
        <v>421</v>
      </c>
      <c r="D313" t="str">
        <f>LEFT(evaluation_results_1[[#This Row],[PDF_FILE]],LEN(evaluation_results_1[[#This Row],[PDF_FILE]])-5)</f>
        <v>KBC Group_Bank_EN</v>
      </c>
      <c r="E313">
        <v>2019</v>
      </c>
      <c r="F313" t="s">
        <v>189</v>
      </c>
      <c r="G313" t="s">
        <v>32</v>
      </c>
      <c r="H313" t="s">
        <v>16</v>
      </c>
    </row>
    <row r="314" spans="1:8" x14ac:dyDescent="0.25">
      <c r="A314">
        <v>6</v>
      </c>
      <c r="B314" t="s">
        <v>7</v>
      </c>
      <c r="C314" t="s">
        <v>421</v>
      </c>
      <c r="D314" t="str">
        <f>LEFT(evaluation_results_1[[#This Row],[PDF_FILE]],LEN(evaluation_results_1[[#This Row],[PDF_FILE]])-5)</f>
        <v>KBC Group_Bank_EN</v>
      </c>
      <c r="E314">
        <v>2018</v>
      </c>
      <c r="F314" t="s">
        <v>394</v>
      </c>
      <c r="G314" t="s">
        <v>32</v>
      </c>
      <c r="H314" t="s">
        <v>16</v>
      </c>
    </row>
    <row r="315" spans="1:8" x14ac:dyDescent="0.25">
      <c r="A315">
        <v>7</v>
      </c>
      <c r="B315" t="s">
        <v>13</v>
      </c>
      <c r="C315" t="s">
        <v>421</v>
      </c>
      <c r="D315" t="str">
        <f>LEFT(evaluation_results_1[[#This Row],[PDF_FILE]],LEN(evaluation_results_1[[#This Row],[PDF_FILE]])-5)</f>
        <v>KBC Group_Bank_EN</v>
      </c>
      <c r="E315">
        <v>2022</v>
      </c>
      <c r="F315" t="s">
        <v>425</v>
      </c>
      <c r="G315" t="s">
        <v>426</v>
      </c>
      <c r="H315" t="s">
        <v>16</v>
      </c>
    </row>
    <row r="316" spans="1:8" x14ac:dyDescent="0.25">
      <c r="A316">
        <v>7</v>
      </c>
      <c r="B316" t="s">
        <v>13</v>
      </c>
      <c r="C316" t="s">
        <v>421</v>
      </c>
      <c r="D316" t="str">
        <f>LEFT(evaluation_results_1[[#This Row],[PDF_FILE]],LEN(evaluation_results_1[[#This Row],[PDF_FILE]])-5)</f>
        <v>KBC Group_Bank_EN</v>
      </c>
      <c r="E316">
        <v>2021</v>
      </c>
      <c r="F316" t="s">
        <v>427</v>
      </c>
      <c r="G316" t="s">
        <v>418</v>
      </c>
      <c r="H316" t="s">
        <v>16</v>
      </c>
    </row>
    <row r="317" spans="1:8" x14ac:dyDescent="0.25">
      <c r="A317">
        <v>8</v>
      </c>
      <c r="B317" t="s">
        <v>21</v>
      </c>
      <c r="C317" t="s">
        <v>421</v>
      </c>
      <c r="D317" t="str">
        <f>LEFT(evaluation_results_1[[#This Row],[PDF_FILE]],LEN(evaluation_results_1[[#This Row],[PDF_FILE]])-5)</f>
        <v>KBC Group_Bank_EN</v>
      </c>
      <c r="E317">
        <v>2022</v>
      </c>
      <c r="F317" t="s">
        <v>425</v>
      </c>
      <c r="G317" t="s">
        <v>428</v>
      </c>
      <c r="H317" t="s">
        <v>16</v>
      </c>
    </row>
    <row r="318" spans="1:8" x14ac:dyDescent="0.25">
      <c r="A318">
        <v>8</v>
      </c>
      <c r="B318" t="s">
        <v>21</v>
      </c>
      <c r="C318" t="s">
        <v>421</v>
      </c>
      <c r="D318" t="str">
        <f>LEFT(evaluation_results_1[[#This Row],[PDF_FILE]],LEN(evaluation_results_1[[#This Row],[PDF_FILE]])-5)</f>
        <v>KBC Group_Bank_EN</v>
      </c>
      <c r="E318">
        <v>2021</v>
      </c>
      <c r="F318" t="s">
        <v>427</v>
      </c>
      <c r="G318" t="s">
        <v>419</v>
      </c>
      <c r="H318" t="s">
        <v>16</v>
      </c>
    </row>
    <row r="319" spans="1:8" x14ac:dyDescent="0.25">
      <c r="A319">
        <v>7</v>
      </c>
      <c r="B319" t="s">
        <v>13</v>
      </c>
      <c r="C319" t="s">
        <v>429</v>
      </c>
      <c r="D319" t="str">
        <f>LEFT(evaluation_results_1[[#This Row],[PDF_FILE]],LEN(evaluation_results_1[[#This Row],[PDF_FILE]])-5)</f>
        <v>M&amp;G Investments_AM_EN</v>
      </c>
      <c r="E319">
        <v>2019</v>
      </c>
      <c r="F319" t="s">
        <v>64</v>
      </c>
      <c r="G319" t="s">
        <v>430</v>
      </c>
      <c r="H319" t="s">
        <v>16</v>
      </c>
    </row>
    <row r="320" spans="1:8" x14ac:dyDescent="0.25">
      <c r="A320">
        <v>7</v>
      </c>
      <c r="B320" t="s">
        <v>13</v>
      </c>
      <c r="C320" t="s">
        <v>429</v>
      </c>
      <c r="D320" t="str">
        <f>LEFT(evaluation_results_1[[#This Row],[PDF_FILE]],LEN(evaluation_results_1[[#This Row],[PDF_FILE]])-5)</f>
        <v>M&amp;G Investments_AM_EN</v>
      </c>
      <c r="E320">
        <v>2021</v>
      </c>
      <c r="F320" t="s">
        <v>431</v>
      </c>
      <c r="G320" t="s">
        <v>432</v>
      </c>
      <c r="H320" t="s">
        <v>16</v>
      </c>
    </row>
    <row r="321" spans="1:8" x14ac:dyDescent="0.25">
      <c r="A321">
        <v>7</v>
      </c>
      <c r="B321" t="s">
        <v>13</v>
      </c>
      <c r="C321" t="s">
        <v>429</v>
      </c>
      <c r="D321" t="str">
        <f>LEFT(evaluation_results_1[[#This Row],[PDF_FILE]],LEN(evaluation_results_1[[#This Row],[PDF_FILE]])-5)</f>
        <v>M&amp;G Investments_AM_EN</v>
      </c>
      <c r="E321">
        <v>2020</v>
      </c>
      <c r="F321" t="s">
        <v>433</v>
      </c>
      <c r="G321" t="s">
        <v>434</v>
      </c>
      <c r="H321" t="s">
        <v>16</v>
      </c>
    </row>
    <row r="322" spans="1:8" x14ac:dyDescent="0.25">
      <c r="A322">
        <v>6</v>
      </c>
      <c r="B322" t="s">
        <v>7</v>
      </c>
      <c r="C322" t="s">
        <v>435</v>
      </c>
      <c r="D322" t="str">
        <f>LEFT(evaluation_results_1[[#This Row],[PDF_FILE]],LEN(evaluation_results_1[[#This Row],[PDF_FILE]])-5)</f>
        <v>M&amp;G Investments_AM_EN</v>
      </c>
      <c r="E322">
        <v>2022</v>
      </c>
      <c r="F322" t="s">
        <v>388</v>
      </c>
      <c r="G322" t="s">
        <v>436</v>
      </c>
      <c r="H322" t="s">
        <v>16</v>
      </c>
    </row>
    <row r="323" spans="1:8" x14ac:dyDescent="0.25">
      <c r="A323">
        <v>6</v>
      </c>
      <c r="B323" t="s">
        <v>7</v>
      </c>
      <c r="C323" t="s">
        <v>435</v>
      </c>
      <c r="D323" t="str">
        <f>LEFT(evaluation_results_1[[#This Row],[PDF_FILE]],LEN(evaluation_results_1[[#This Row],[PDF_FILE]])-5)</f>
        <v>M&amp;G Investments_AM_EN</v>
      </c>
      <c r="E323">
        <v>2021</v>
      </c>
      <c r="F323" t="s">
        <v>437</v>
      </c>
      <c r="G323" t="s">
        <v>437</v>
      </c>
      <c r="H323" t="s">
        <v>10</v>
      </c>
    </row>
    <row r="324" spans="1:8" x14ac:dyDescent="0.25">
      <c r="A324">
        <v>6</v>
      </c>
      <c r="B324" t="s">
        <v>7</v>
      </c>
      <c r="C324" t="s">
        <v>435</v>
      </c>
      <c r="D324" t="str">
        <f>LEFT(evaluation_results_1[[#This Row],[PDF_FILE]],LEN(evaluation_results_1[[#This Row],[PDF_FILE]])-5)</f>
        <v>M&amp;G Investments_AM_EN</v>
      </c>
      <c r="E324">
        <v>2019</v>
      </c>
      <c r="F324" t="s">
        <v>438</v>
      </c>
      <c r="G324" t="s">
        <v>438</v>
      </c>
      <c r="H324" t="s">
        <v>10</v>
      </c>
    </row>
    <row r="325" spans="1:8" x14ac:dyDescent="0.25">
      <c r="A325">
        <v>7</v>
      </c>
      <c r="B325" t="s">
        <v>13</v>
      </c>
      <c r="C325" t="s">
        <v>435</v>
      </c>
      <c r="D325" t="str">
        <f>LEFT(evaluation_results_1[[#This Row],[PDF_FILE]],LEN(evaluation_results_1[[#This Row],[PDF_FILE]])-5)</f>
        <v>M&amp;G Investments_AM_EN</v>
      </c>
      <c r="E325">
        <v>2022</v>
      </c>
      <c r="F325" t="s">
        <v>223</v>
      </c>
      <c r="G325" t="s">
        <v>678</v>
      </c>
      <c r="H325" t="s">
        <v>16</v>
      </c>
    </row>
    <row r="326" spans="1:8" x14ac:dyDescent="0.25">
      <c r="A326">
        <v>7</v>
      </c>
      <c r="B326" t="s">
        <v>13</v>
      </c>
      <c r="C326" t="s">
        <v>435</v>
      </c>
      <c r="D326" t="str">
        <f>LEFT(evaluation_results_1[[#This Row],[PDF_FILE]],LEN(evaluation_results_1[[#This Row],[PDF_FILE]])-5)</f>
        <v>M&amp;G Investments_AM_EN</v>
      </c>
      <c r="E326">
        <v>2021</v>
      </c>
      <c r="F326" t="s">
        <v>439</v>
      </c>
      <c r="G326" t="s">
        <v>679</v>
      </c>
      <c r="H326" t="s">
        <v>16</v>
      </c>
    </row>
    <row r="327" spans="1:8" x14ac:dyDescent="0.25">
      <c r="A327">
        <v>7</v>
      </c>
      <c r="B327" t="s">
        <v>13</v>
      </c>
      <c r="C327" t="s">
        <v>435</v>
      </c>
      <c r="D327" t="str">
        <f>LEFT(evaluation_results_1[[#This Row],[PDF_FILE]],LEN(evaluation_results_1[[#This Row],[PDF_FILE]])-5)</f>
        <v>M&amp;G Investments_AM_EN</v>
      </c>
      <c r="E327">
        <v>2019</v>
      </c>
      <c r="F327" t="s">
        <v>440</v>
      </c>
      <c r="G327" t="s">
        <v>430</v>
      </c>
      <c r="H327" t="s">
        <v>16</v>
      </c>
    </row>
    <row r="328" spans="1:8" x14ac:dyDescent="0.25">
      <c r="A328">
        <v>8</v>
      </c>
      <c r="B328" t="s">
        <v>21</v>
      </c>
      <c r="C328" t="s">
        <v>435</v>
      </c>
      <c r="D328" t="str">
        <f>LEFT(evaluation_results_1[[#This Row],[PDF_FILE]],LEN(evaluation_results_1[[#This Row],[PDF_FILE]])-5)</f>
        <v>M&amp;G Investments_AM_EN</v>
      </c>
      <c r="E328">
        <v>2022</v>
      </c>
      <c r="F328" t="s">
        <v>441</v>
      </c>
      <c r="G328" t="s">
        <v>680</v>
      </c>
      <c r="H328" t="s">
        <v>16</v>
      </c>
    </row>
    <row r="329" spans="1:8" x14ac:dyDescent="0.25">
      <c r="A329">
        <v>8</v>
      </c>
      <c r="B329" t="s">
        <v>21</v>
      </c>
      <c r="C329" t="s">
        <v>435</v>
      </c>
      <c r="D329" t="str">
        <f>LEFT(evaluation_results_1[[#This Row],[PDF_FILE]],LEN(evaluation_results_1[[#This Row],[PDF_FILE]])-5)</f>
        <v>M&amp;G Investments_AM_EN</v>
      </c>
      <c r="E329">
        <v>2021</v>
      </c>
      <c r="F329" t="s">
        <v>442</v>
      </c>
      <c r="G329" t="s">
        <v>675</v>
      </c>
      <c r="H329" t="s">
        <v>16</v>
      </c>
    </row>
    <row r="330" spans="1:8" x14ac:dyDescent="0.25">
      <c r="A330">
        <v>7</v>
      </c>
      <c r="B330" t="s">
        <v>13</v>
      </c>
      <c r="C330" t="s">
        <v>443</v>
      </c>
      <c r="D330" t="str">
        <f>LEFT(evaluation_results_1[[#This Row],[PDF_FILE]],LEN(evaluation_results_1[[#This Row],[PDF_FILE]])-5)</f>
        <v>National Bank of Greece_Bank_EN</v>
      </c>
      <c r="E330">
        <v>2018</v>
      </c>
      <c r="F330" t="s">
        <v>444</v>
      </c>
      <c r="G330" t="s">
        <v>32</v>
      </c>
      <c r="H330" t="s">
        <v>16</v>
      </c>
    </row>
    <row r="331" spans="1:8" x14ac:dyDescent="0.25">
      <c r="A331">
        <v>7</v>
      </c>
      <c r="B331" t="s">
        <v>13</v>
      </c>
      <c r="C331" t="s">
        <v>445</v>
      </c>
      <c r="D331" t="str">
        <f>LEFT(evaluation_results_1[[#This Row],[PDF_FILE]],LEN(evaluation_results_1[[#This Row],[PDF_FILE]])-5)</f>
        <v>National Bank of Greece_Bank_EN</v>
      </c>
      <c r="E331">
        <v>2019</v>
      </c>
      <c r="F331" t="s">
        <v>446</v>
      </c>
      <c r="G331" t="s">
        <v>32</v>
      </c>
      <c r="H331" t="s">
        <v>16</v>
      </c>
    </row>
    <row r="332" spans="1:8" x14ac:dyDescent="0.25">
      <c r="A332">
        <v>6</v>
      </c>
      <c r="B332" t="s">
        <v>7</v>
      </c>
      <c r="C332" t="s">
        <v>447</v>
      </c>
      <c r="D332" t="str">
        <f>LEFT(evaluation_results_1[[#This Row],[PDF_FILE]],LEN(evaluation_results_1[[#This Row],[PDF_FILE]])-5)</f>
        <v>National Bank of Greece_Bank_EN</v>
      </c>
      <c r="E332">
        <v>2019</v>
      </c>
      <c r="F332" t="s">
        <v>448</v>
      </c>
      <c r="G332" t="s">
        <v>449</v>
      </c>
      <c r="H332" t="s">
        <v>16</v>
      </c>
    </row>
    <row r="333" spans="1:8" x14ac:dyDescent="0.25">
      <c r="A333">
        <v>6</v>
      </c>
      <c r="B333" t="s">
        <v>7</v>
      </c>
      <c r="C333" t="s">
        <v>447</v>
      </c>
      <c r="D333" t="str">
        <f>LEFT(evaluation_results_1[[#This Row],[PDF_FILE]],LEN(evaluation_results_1[[#This Row],[PDF_FILE]])-5)</f>
        <v>National Bank of Greece_Bank_EN</v>
      </c>
      <c r="E333">
        <v>2020</v>
      </c>
      <c r="F333" t="s">
        <v>450</v>
      </c>
      <c r="G333" t="s">
        <v>451</v>
      </c>
      <c r="H333" t="s">
        <v>16</v>
      </c>
    </row>
    <row r="334" spans="1:8" x14ac:dyDescent="0.25">
      <c r="A334">
        <v>6</v>
      </c>
      <c r="B334" t="s">
        <v>7</v>
      </c>
      <c r="C334" t="s">
        <v>447</v>
      </c>
      <c r="D334" t="str">
        <f>LEFT(evaluation_results_1[[#This Row],[PDF_FILE]],LEN(evaluation_results_1[[#This Row],[PDF_FILE]])-5)</f>
        <v>National Bank of Greece_Bank_EN</v>
      </c>
      <c r="E334">
        <v>2021</v>
      </c>
      <c r="F334" t="s">
        <v>452</v>
      </c>
      <c r="G334" t="s">
        <v>453</v>
      </c>
      <c r="H334" t="s">
        <v>16</v>
      </c>
    </row>
    <row r="335" spans="1:8" x14ac:dyDescent="0.25">
      <c r="A335">
        <v>8</v>
      </c>
      <c r="B335" t="s">
        <v>21</v>
      </c>
      <c r="C335" t="s">
        <v>447</v>
      </c>
      <c r="D335" t="str">
        <f>LEFT(evaluation_results_1[[#This Row],[PDF_FILE]],LEN(evaluation_results_1[[#This Row],[PDF_FILE]])-5)</f>
        <v>National Bank of Greece_Bank_EN</v>
      </c>
      <c r="E335">
        <v>2020</v>
      </c>
      <c r="F335" t="s">
        <v>454</v>
      </c>
      <c r="G335" t="s">
        <v>455</v>
      </c>
      <c r="H335" t="s">
        <v>16</v>
      </c>
    </row>
    <row r="336" spans="1:8" x14ac:dyDescent="0.25">
      <c r="A336">
        <v>8</v>
      </c>
      <c r="B336" t="s">
        <v>21</v>
      </c>
      <c r="C336" t="s">
        <v>447</v>
      </c>
      <c r="D336" t="str">
        <f>LEFT(evaluation_results_1[[#This Row],[PDF_FILE]],LEN(evaluation_results_1[[#This Row],[PDF_FILE]])-5)</f>
        <v>National Bank of Greece_Bank_EN</v>
      </c>
      <c r="E336">
        <v>2021</v>
      </c>
      <c r="F336" t="s">
        <v>456</v>
      </c>
      <c r="G336" t="s">
        <v>457</v>
      </c>
      <c r="H336" t="s">
        <v>16</v>
      </c>
    </row>
    <row r="337" spans="1:8" x14ac:dyDescent="0.25">
      <c r="A337">
        <v>8</v>
      </c>
      <c r="B337" t="s">
        <v>21</v>
      </c>
      <c r="C337" t="s">
        <v>447</v>
      </c>
      <c r="D337" t="str">
        <f>LEFT(evaluation_results_1[[#This Row],[PDF_FILE]],LEN(evaluation_results_1[[#This Row],[PDF_FILE]])-5)</f>
        <v>National Bank of Greece_Bank_EN</v>
      </c>
      <c r="E337">
        <v>2019</v>
      </c>
      <c r="F337" t="s">
        <v>189</v>
      </c>
      <c r="G337" t="s">
        <v>458</v>
      </c>
      <c r="H337" t="s">
        <v>16</v>
      </c>
    </row>
    <row r="338" spans="1:8" x14ac:dyDescent="0.25">
      <c r="A338">
        <v>6</v>
      </c>
      <c r="B338" t="s">
        <v>7</v>
      </c>
      <c r="C338" t="s">
        <v>459</v>
      </c>
      <c r="D338" t="str">
        <f>LEFT(evaluation_results_1[[#This Row],[PDF_FILE]],LEN(evaluation_results_1[[#This Row],[PDF_FILE]])-5)</f>
        <v>National Bank of Greece_Bank_EN</v>
      </c>
      <c r="E338">
        <v>2016</v>
      </c>
      <c r="F338" t="s">
        <v>460</v>
      </c>
      <c r="G338" t="s">
        <v>32</v>
      </c>
      <c r="H338" t="s">
        <v>16</v>
      </c>
    </row>
    <row r="339" spans="1:8" x14ac:dyDescent="0.25">
      <c r="A339">
        <v>7</v>
      </c>
      <c r="B339" t="s">
        <v>13</v>
      </c>
      <c r="C339" t="s">
        <v>459</v>
      </c>
      <c r="D339" t="str">
        <f>LEFT(evaluation_results_1[[#This Row],[PDF_FILE]],LEN(evaluation_results_1[[#This Row],[PDF_FILE]])-5)</f>
        <v>National Bank of Greece_Bank_EN</v>
      </c>
      <c r="E339">
        <v>2021</v>
      </c>
      <c r="F339" t="s">
        <v>461</v>
      </c>
      <c r="G339" t="s">
        <v>462</v>
      </c>
      <c r="H339" t="s">
        <v>16</v>
      </c>
    </row>
    <row r="340" spans="1:8" x14ac:dyDescent="0.25">
      <c r="A340">
        <v>7</v>
      </c>
      <c r="B340" t="s">
        <v>13</v>
      </c>
      <c r="C340" t="s">
        <v>459</v>
      </c>
      <c r="D340" t="str">
        <f>LEFT(evaluation_results_1[[#This Row],[PDF_FILE]],LEN(evaluation_results_1[[#This Row],[PDF_FILE]])-5)</f>
        <v>National Bank of Greece_Bank_EN</v>
      </c>
      <c r="E340">
        <v>2022</v>
      </c>
      <c r="F340" t="s">
        <v>461</v>
      </c>
      <c r="G340" t="s">
        <v>463</v>
      </c>
      <c r="H340" t="s">
        <v>16</v>
      </c>
    </row>
    <row r="341" spans="1:8" x14ac:dyDescent="0.25">
      <c r="A341">
        <v>7</v>
      </c>
      <c r="B341" t="s">
        <v>13</v>
      </c>
      <c r="C341" t="s">
        <v>459</v>
      </c>
      <c r="D341" t="str">
        <f>LEFT(evaluation_results_1[[#This Row],[PDF_FILE]],LEN(evaluation_results_1[[#This Row],[PDF_FILE]])-5)</f>
        <v>National Bank of Greece_Bank_EN</v>
      </c>
      <c r="E341">
        <v>2020</v>
      </c>
      <c r="F341" t="s">
        <v>464</v>
      </c>
      <c r="G341" t="s">
        <v>465</v>
      </c>
      <c r="H341" t="s">
        <v>16</v>
      </c>
    </row>
    <row r="342" spans="1:8" x14ac:dyDescent="0.25">
      <c r="A342">
        <v>8</v>
      </c>
      <c r="B342" t="s">
        <v>21</v>
      </c>
      <c r="C342" t="s">
        <v>459</v>
      </c>
      <c r="D342" t="str">
        <f>LEFT(evaluation_results_1[[#This Row],[PDF_FILE]],LEN(evaluation_results_1[[#This Row],[PDF_FILE]])-5)</f>
        <v>National Bank of Greece_Bank_EN</v>
      </c>
      <c r="E342">
        <v>2022</v>
      </c>
      <c r="F342" t="s">
        <v>466</v>
      </c>
      <c r="G342" t="s">
        <v>467</v>
      </c>
      <c r="H342" t="s">
        <v>16</v>
      </c>
    </row>
    <row r="343" spans="1:8" x14ac:dyDescent="0.25">
      <c r="A343">
        <v>7</v>
      </c>
      <c r="B343" t="s">
        <v>13</v>
      </c>
      <c r="C343" t="s">
        <v>468</v>
      </c>
      <c r="D343" t="str">
        <f>LEFT(evaluation_results_1[[#This Row],[PDF_FILE]],LEN(evaluation_results_1[[#This Row],[PDF_FILE]])-5)</f>
        <v>NN Investment Partners_AM_EN</v>
      </c>
      <c r="E343">
        <v>2018</v>
      </c>
      <c r="F343" t="s">
        <v>469</v>
      </c>
      <c r="G343" t="s">
        <v>32</v>
      </c>
      <c r="H343" t="s">
        <v>16</v>
      </c>
    </row>
    <row r="344" spans="1:8" x14ac:dyDescent="0.25">
      <c r="A344">
        <v>7</v>
      </c>
      <c r="B344" t="s">
        <v>13</v>
      </c>
      <c r="C344" t="s">
        <v>468</v>
      </c>
      <c r="D344" t="str">
        <f>LEFT(evaluation_results_1[[#This Row],[PDF_FILE]],LEN(evaluation_results_1[[#This Row],[PDF_FILE]])-5)</f>
        <v>NN Investment Partners_AM_EN</v>
      </c>
      <c r="E344">
        <v>2017</v>
      </c>
      <c r="F344" t="s">
        <v>470</v>
      </c>
      <c r="G344" t="s">
        <v>32</v>
      </c>
      <c r="H344" t="s">
        <v>16</v>
      </c>
    </row>
    <row r="345" spans="1:8" x14ac:dyDescent="0.25">
      <c r="A345">
        <v>7</v>
      </c>
      <c r="B345" t="s">
        <v>13</v>
      </c>
      <c r="C345" t="s">
        <v>468</v>
      </c>
      <c r="D345" t="str">
        <f>LEFT(evaluation_results_1[[#This Row],[PDF_FILE]],LEN(evaluation_results_1[[#This Row],[PDF_FILE]])-5)</f>
        <v>NN Investment Partners_AM_EN</v>
      </c>
      <c r="E345">
        <v>2016</v>
      </c>
      <c r="F345" t="s">
        <v>471</v>
      </c>
      <c r="G345" t="s">
        <v>32</v>
      </c>
      <c r="H345" t="s">
        <v>16</v>
      </c>
    </row>
    <row r="346" spans="1:8" x14ac:dyDescent="0.25">
      <c r="A346">
        <v>7</v>
      </c>
      <c r="B346" t="s">
        <v>13</v>
      </c>
      <c r="C346" t="s">
        <v>472</v>
      </c>
      <c r="D346" t="str">
        <f>LEFT(evaluation_results_1[[#This Row],[PDF_FILE]],LEN(evaluation_results_1[[#This Row],[PDF_FILE]])-5)</f>
        <v>NN Investment Partners_AM_EN</v>
      </c>
      <c r="E346">
        <v>2019</v>
      </c>
      <c r="F346" t="s">
        <v>473</v>
      </c>
      <c r="G346" t="s">
        <v>32</v>
      </c>
      <c r="H346" t="s">
        <v>16</v>
      </c>
    </row>
    <row r="347" spans="1:8" x14ac:dyDescent="0.25">
      <c r="A347">
        <v>7</v>
      </c>
      <c r="B347" t="s">
        <v>13</v>
      </c>
      <c r="C347" t="s">
        <v>472</v>
      </c>
      <c r="D347" t="str">
        <f>LEFT(evaluation_results_1[[#This Row],[PDF_FILE]],LEN(evaluation_results_1[[#This Row],[PDF_FILE]])-5)</f>
        <v>NN Investment Partners_AM_EN</v>
      </c>
      <c r="E347">
        <v>2018</v>
      </c>
      <c r="F347" t="s">
        <v>469</v>
      </c>
      <c r="G347" t="s">
        <v>32</v>
      </c>
      <c r="H347" t="s">
        <v>16</v>
      </c>
    </row>
    <row r="348" spans="1:8" x14ac:dyDescent="0.25">
      <c r="A348">
        <v>7</v>
      </c>
      <c r="B348" t="s">
        <v>13</v>
      </c>
      <c r="C348" t="s">
        <v>472</v>
      </c>
      <c r="D348" t="str">
        <f>LEFT(evaluation_results_1[[#This Row],[PDF_FILE]],LEN(evaluation_results_1[[#This Row],[PDF_FILE]])-5)</f>
        <v>NN Investment Partners_AM_EN</v>
      </c>
      <c r="E348">
        <v>2017</v>
      </c>
      <c r="F348" t="s">
        <v>470</v>
      </c>
      <c r="G348" t="s">
        <v>32</v>
      </c>
      <c r="H348" t="s">
        <v>16</v>
      </c>
    </row>
    <row r="349" spans="1:8" x14ac:dyDescent="0.25">
      <c r="A349">
        <v>6</v>
      </c>
      <c r="B349" t="s">
        <v>7</v>
      </c>
      <c r="C349" t="s">
        <v>474</v>
      </c>
      <c r="D349" t="str">
        <f>LEFT(evaluation_results_1[[#This Row],[PDF_FILE]],LEN(evaluation_results_1[[#This Row],[PDF_FILE]])-5)</f>
        <v>NN Investment Partners_AM_EN</v>
      </c>
      <c r="E349">
        <v>2019</v>
      </c>
      <c r="F349" t="s">
        <v>118</v>
      </c>
      <c r="G349" t="s">
        <v>32</v>
      </c>
      <c r="H349" t="s">
        <v>16</v>
      </c>
    </row>
    <row r="350" spans="1:8" x14ac:dyDescent="0.25">
      <c r="A350">
        <v>7</v>
      </c>
      <c r="B350" t="s">
        <v>13</v>
      </c>
      <c r="C350" t="s">
        <v>474</v>
      </c>
      <c r="D350" t="str">
        <f>LEFT(evaluation_results_1[[#This Row],[PDF_FILE]],LEN(evaluation_results_1[[#This Row],[PDF_FILE]])-5)</f>
        <v>NN Investment Partners_AM_EN</v>
      </c>
      <c r="E350">
        <v>2020</v>
      </c>
      <c r="F350" t="s">
        <v>475</v>
      </c>
      <c r="G350" t="s">
        <v>32</v>
      </c>
      <c r="H350" t="s">
        <v>16</v>
      </c>
    </row>
    <row r="351" spans="1:8" x14ac:dyDescent="0.25">
      <c r="A351">
        <v>7</v>
      </c>
      <c r="B351" t="s">
        <v>13</v>
      </c>
      <c r="C351" t="s">
        <v>474</v>
      </c>
      <c r="D351" t="str">
        <f>LEFT(evaluation_results_1[[#This Row],[PDF_FILE]],LEN(evaluation_results_1[[#This Row],[PDF_FILE]])-5)</f>
        <v>NN Investment Partners_AM_EN</v>
      </c>
      <c r="E351">
        <v>2019</v>
      </c>
      <c r="F351" t="s">
        <v>406</v>
      </c>
      <c r="G351" t="s">
        <v>32</v>
      </c>
      <c r="H351" t="s">
        <v>16</v>
      </c>
    </row>
    <row r="352" spans="1:8" x14ac:dyDescent="0.25">
      <c r="A352">
        <v>7</v>
      </c>
      <c r="B352" t="s">
        <v>13</v>
      </c>
      <c r="C352" t="s">
        <v>474</v>
      </c>
      <c r="D352" t="str">
        <f>LEFT(evaluation_results_1[[#This Row],[PDF_FILE]],LEN(evaluation_results_1[[#This Row],[PDF_FILE]])-5)</f>
        <v>NN Investment Partners_AM_EN</v>
      </c>
      <c r="E352">
        <v>2018</v>
      </c>
      <c r="F352" t="s">
        <v>470</v>
      </c>
      <c r="G352" t="s">
        <v>32</v>
      </c>
      <c r="H352" t="s">
        <v>16</v>
      </c>
    </row>
    <row r="353" spans="1:8" x14ac:dyDescent="0.25">
      <c r="A353">
        <v>6</v>
      </c>
      <c r="B353" t="s">
        <v>7</v>
      </c>
      <c r="C353" t="s">
        <v>476</v>
      </c>
      <c r="D353" t="str">
        <f>LEFT(evaluation_results_1[[#This Row],[PDF_FILE]],LEN(evaluation_results_1[[#This Row],[PDF_FILE]])-5)</f>
        <v>NN Investment Partners_AM_EN</v>
      </c>
      <c r="E353">
        <v>2021</v>
      </c>
      <c r="F353" t="s">
        <v>477</v>
      </c>
      <c r="G353" t="s">
        <v>32</v>
      </c>
      <c r="H353" t="s">
        <v>16</v>
      </c>
    </row>
    <row r="354" spans="1:8" x14ac:dyDescent="0.25">
      <c r="A354">
        <v>6</v>
      </c>
      <c r="B354" t="s">
        <v>7</v>
      </c>
      <c r="C354" t="s">
        <v>476</v>
      </c>
      <c r="D354" t="str">
        <f>LEFT(evaluation_results_1[[#This Row],[PDF_FILE]],LEN(evaluation_results_1[[#This Row],[PDF_FILE]])-5)</f>
        <v>NN Investment Partners_AM_EN</v>
      </c>
      <c r="E354">
        <v>2023</v>
      </c>
      <c r="F354" t="s">
        <v>478</v>
      </c>
      <c r="G354" t="s">
        <v>32</v>
      </c>
      <c r="H354" t="s">
        <v>16</v>
      </c>
    </row>
    <row r="355" spans="1:8" x14ac:dyDescent="0.25">
      <c r="A355">
        <v>7</v>
      </c>
      <c r="B355" t="s">
        <v>13</v>
      </c>
      <c r="C355" t="s">
        <v>476</v>
      </c>
      <c r="D355" t="str">
        <f>LEFT(evaluation_results_1[[#This Row],[PDF_FILE]],LEN(evaluation_results_1[[#This Row],[PDF_FILE]])-5)</f>
        <v>NN Investment Partners_AM_EN</v>
      </c>
      <c r="E355">
        <v>2021</v>
      </c>
      <c r="F355" t="s">
        <v>479</v>
      </c>
      <c r="G355" t="s">
        <v>32</v>
      </c>
      <c r="H355" t="s">
        <v>16</v>
      </c>
    </row>
    <row r="356" spans="1:8" x14ac:dyDescent="0.25">
      <c r="A356">
        <v>7</v>
      </c>
      <c r="B356" t="s">
        <v>13</v>
      </c>
      <c r="C356" t="s">
        <v>476</v>
      </c>
      <c r="D356" t="str">
        <f>LEFT(evaluation_results_1[[#This Row],[PDF_FILE]],LEN(evaluation_results_1[[#This Row],[PDF_FILE]])-5)</f>
        <v>NN Investment Partners_AM_EN</v>
      </c>
      <c r="E356">
        <v>2020</v>
      </c>
      <c r="F356" t="s">
        <v>480</v>
      </c>
      <c r="G356" t="s">
        <v>32</v>
      </c>
      <c r="H356" t="s">
        <v>16</v>
      </c>
    </row>
    <row r="357" spans="1:8" x14ac:dyDescent="0.25">
      <c r="A357">
        <v>7</v>
      </c>
      <c r="B357" t="s">
        <v>13</v>
      </c>
      <c r="C357" t="s">
        <v>476</v>
      </c>
      <c r="D357" t="str">
        <f>LEFT(evaluation_results_1[[#This Row],[PDF_FILE]],LEN(evaluation_results_1[[#This Row],[PDF_FILE]])-5)</f>
        <v>NN Investment Partners_AM_EN</v>
      </c>
      <c r="E357">
        <v>2019</v>
      </c>
      <c r="F357" t="s">
        <v>231</v>
      </c>
      <c r="G357" t="s">
        <v>32</v>
      </c>
      <c r="H357" t="s">
        <v>16</v>
      </c>
    </row>
    <row r="358" spans="1:8" x14ac:dyDescent="0.25">
      <c r="A358">
        <v>6</v>
      </c>
      <c r="B358" t="s">
        <v>7</v>
      </c>
      <c r="C358" t="s">
        <v>481</v>
      </c>
      <c r="D358" t="str">
        <f>LEFT(evaluation_results_1[[#This Row],[PDF_FILE]],LEN(evaluation_results_1[[#This Row],[PDF_FILE]])-5)</f>
        <v>NN Investment Partners_AM_EN</v>
      </c>
      <c r="E358">
        <v>2022</v>
      </c>
      <c r="F358" t="s">
        <v>480</v>
      </c>
      <c r="G358" t="s">
        <v>482</v>
      </c>
      <c r="H358" t="s">
        <v>16</v>
      </c>
    </row>
    <row r="359" spans="1:8" x14ac:dyDescent="0.25">
      <c r="A359">
        <v>6</v>
      </c>
      <c r="B359" t="s">
        <v>7</v>
      </c>
      <c r="C359" t="s">
        <v>481</v>
      </c>
      <c r="D359" t="str">
        <f>LEFT(evaluation_results_1[[#This Row],[PDF_FILE]],LEN(evaluation_results_1[[#This Row],[PDF_FILE]])-5)</f>
        <v>NN Investment Partners_AM_EN</v>
      </c>
      <c r="E359">
        <v>2021</v>
      </c>
      <c r="F359" t="s">
        <v>480</v>
      </c>
      <c r="G359" t="s">
        <v>482</v>
      </c>
      <c r="H359" t="s">
        <v>16</v>
      </c>
    </row>
    <row r="360" spans="1:8" x14ac:dyDescent="0.25">
      <c r="A360">
        <v>6</v>
      </c>
      <c r="B360" t="s">
        <v>7</v>
      </c>
      <c r="C360" t="s">
        <v>481</v>
      </c>
      <c r="D360" t="str">
        <f>LEFT(evaluation_results_1[[#This Row],[PDF_FILE]],LEN(evaluation_results_1[[#This Row],[PDF_FILE]])-5)</f>
        <v>NN Investment Partners_AM_EN</v>
      </c>
      <c r="E360">
        <v>2020</v>
      </c>
      <c r="F360" t="s">
        <v>483</v>
      </c>
      <c r="G360" t="s">
        <v>484</v>
      </c>
      <c r="H360" t="s">
        <v>16</v>
      </c>
    </row>
    <row r="361" spans="1:8" x14ac:dyDescent="0.25">
      <c r="A361">
        <v>7</v>
      </c>
      <c r="B361" t="s">
        <v>13</v>
      </c>
      <c r="C361" t="s">
        <v>481</v>
      </c>
      <c r="D361" t="str">
        <f>LEFT(evaluation_results_1[[#This Row],[PDF_FILE]],LEN(evaluation_results_1[[#This Row],[PDF_FILE]])-5)</f>
        <v>NN Investment Partners_AM_EN</v>
      </c>
      <c r="E361">
        <v>2022</v>
      </c>
      <c r="F361" t="s">
        <v>223</v>
      </c>
      <c r="G361" t="s">
        <v>142</v>
      </c>
      <c r="H361" t="s">
        <v>16</v>
      </c>
    </row>
    <row r="362" spans="1:8" x14ac:dyDescent="0.25">
      <c r="A362">
        <v>7</v>
      </c>
      <c r="B362" t="s">
        <v>13</v>
      </c>
      <c r="C362" t="s">
        <v>481</v>
      </c>
      <c r="D362" t="str">
        <f>LEFT(evaluation_results_1[[#This Row],[PDF_FILE]],LEN(evaluation_results_1[[#This Row],[PDF_FILE]])-5)</f>
        <v>NN Investment Partners_AM_EN</v>
      </c>
      <c r="E362">
        <v>2021</v>
      </c>
      <c r="F362" t="s">
        <v>484</v>
      </c>
      <c r="G362" t="s">
        <v>485</v>
      </c>
      <c r="H362" t="s">
        <v>16</v>
      </c>
    </row>
    <row r="363" spans="1:8" x14ac:dyDescent="0.25">
      <c r="A363">
        <v>7</v>
      </c>
      <c r="B363" t="s">
        <v>13</v>
      </c>
      <c r="C363" t="s">
        <v>481</v>
      </c>
      <c r="D363" t="str">
        <f>LEFT(evaluation_results_1[[#This Row],[PDF_FILE]],LEN(evaluation_results_1[[#This Row],[PDF_FILE]])-5)</f>
        <v>NN Investment Partners_AM_EN</v>
      </c>
      <c r="E363">
        <v>2020</v>
      </c>
      <c r="F363" t="s">
        <v>484</v>
      </c>
      <c r="G363" t="s">
        <v>486</v>
      </c>
      <c r="H363" t="s">
        <v>16</v>
      </c>
    </row>
    <row r="364" spans="1:8" x14ac:dyDescent="0.25">
      <c r="A364">
        <v>8</v>
      </c>
      <c r="B364" t="s">
        <v>21</v>
      </c>
      <c r="C364" t="s">
        <v>481</v>
      </c>
      <c r="D364" t="str">
        <f>LEFT(evaluation_results_1[[#This Row],[PDF_FILE]],LEN(evaluation_results_1[[#This Row],[PDF_FILE]])-5)</f>
        <v>NN Investment Partners_AM_EN</v>
      </c>
      <c r="E364">
        <v>2022</v>
      </c>
      <c r="F364" t="s">
        <v>189</v>
      </c>
      <c r="G364" t="s">
        <v>189</v>
      </c>
      <c r="H364" t="s">
        <v>10</v>
      </c>
    </row>
    <row r="365" spans="1:8" x14ac:dyDescent="0.25">
      <c r="A365">
        <v>8</v>
      </c>
      <c r="B365" t="s">
        <v>21</v>
      </c>
      <c r="C365" t="s">
        <v>481</v>
      </c>
      <c r="D365" t="str">
        <f>LEFT(evaluation_results_1[[#This Row],[PDF_FILE]],LEN(evaluation_results_1[[#This Row],[PDF_FILE]])-5)</f>
        <v>NN Investment Partners_AM_EN</v>
      </c>
      <c r="E365">
        <v>2021</v>
      </c>
      <c r="F365" t="s">
        <v>479</v>
      </c>
      <c r="G365" t="s">
        <v>479</v>
      </c>
      <c r="H365" t="s">
        <v>10</v>
      </c>
    </row>
    <row r="366" spans="1:8" x14ac:dyDescent="0.25">
      <c r="A366">
        <v>8</v>
      </c>
      <c r="B366" t="s">
        <v>21</v>
      </c>
      <c r="C366" t="s">
        <v>481</v>
      </c>
      <c r="D366" t="str">
        <f>LEFT(evaluation_results_1[[#This Row],[PDF_FILE]],LEN(evaluation_results_1[[#This Row],[PDF_FILE]])-5)</f>
        <v>NN Investment Partners_AM_EN</v>
      </c>
      <c r="E366">
        <v>2020</v>
      </c>
      <c r="F366" t="s">
        <v>424</v>
      </c>
      <c r="G366" t="s">
        <v>424</v>
      </c>
      <c r="H366" t="s">
        <v>10</v>
      </c>
    </row>
    <row r="367" spans="1:8" x14ac:dyDescent="0.25">
      <c r="A367">
        <v>6</v>
      </c>
      <c r="B367" t="s">
        <v>7</v>
      </c>
      <c r="C367" t="s">
        <v>487</v>
      </c>
      <c r="D367" t="str">
        <f>LEFT(evaluation_results_1[[#This Row],[PDF_FILE]],LEN(evaluation_results_1[[#This Row],[PDF_FILE]])-5)</f>
        <v>Nordea Bank_Bank_EN</v>
      </c>
      <c r="E367">
        <v>2016</v>
      </c>
      <c r="F367" t="s">
        <v>488</v>
      </c>
      <c r="G367" t="s">
        <v>32</v>
      </c>
      <c r="H367" t="s">
        <v>16</v>
      </c>
    </row>
    <row r="368" spans="1:8" x14ac:dyDescent="0.25">
      <c r="A368">
        <v>7</v>
      </c>
      <c r="B368" t="s">
        <v>13</v>
      </c>
      <c r="C368" t="s">
        <v>487</v>
      </c>
      <c r="D368" t="str">
        <f>LEFT(evaluation_results_1[[#This Row],[PDF_FILE]],LEN(evaluation_results_1[[#This Row],[PDF_FILE]])-5)</f>
        <v>Nordea Bank_Bank_EN</v>
      </c>
      <c r="E368">
        <v>2018</v>
      </c>
      <c r="F368" t="s">
        <v>489</v>
      </c>
      <c r="G368" t="s">
        <v>32</v>
      </c>
      <c r="H368" t="s">
        <v>16</v>
      </c>
    </row>
    <row r="369" spans="1:8" x14ac:dyDescent="0.25">
      <c r="A369">
        <v>8</v>
      </c>
      <c r="B369" t="s">
        <v>21</v>
      </c>
      <c r="C369" t="s">
        <v>487</v>
      </c>
      <c r="D369" t="str">
        <f>LEFT(evaluation_results_1[[#This Row],[PDF_FILE]],LEN(evaluation_results_1[[#This Row],[PDF_FILE]])-5)</f>
        <v>Nordea Bank_Bank_EN</v>
      </c>
      <c r="E369">
        <v>2018</v>
      </c>
      <c r="F369" t="s">
        <v>490</v>
      </c>
      <c r="G369" t="s">
        <v>32</v>
      </c>
      <c r="H369" t="s">
        <v>16</v>
      </c>
    </row>
    <row r="370" spans="1:8" x14ac:dyDescent="0.25">
      <c r="A370">
        <v>6</v>
      </c>
      <c r="B370" t="s">
        <v>7</v>
      </c>
      <c r="C370" t="s">
        <v>491</v>
      </c>
      <c r="D370" t="str">
        <f>LEFT(evaluation_results_1[[#This Row],[PDF_FILE]],LEN(evaluation_results_1[[#This Row],[PDF_FILE]])-5)</f>
        <v>Nordea Bank_Bank_EN</v>
      </c>
      <c r="E370">
        <v>2016</v>
      </c>
      <c r="F370" t="s">
        <v>492</v>
      </c>
      <c r="G370" t="s">
        <v>32</v>
      </c>
      <c r="H370" t="s">
        <v>16</v>
      </c>
    </row>
    <row r="371" spans="1:8" x14ac:dyDescent="0.25">
      <c r="A371">
        <v>7</v>
      </c>
      <c r="B371" t="s">
        <v>13</v>
      </c>
      <c r="C371" t="s">
        <v>491</v>
      </c>
      <c r="D371" t="str">
        <f>LEFT(evaluation_results_1[[#This Row],[PDF_FILE]],LEN(evaluation_results_1[[#This Row],[PDF_FILE]])-5)</f>
        <v>Nordea Bank_Bank_EN</v>
      </c>
      <c r="E371">
        <v>2019</v>
      </c>
      <c r="F371" t="s">
        <v>489</v>
      </c>
      <c r="G371" t="s">
        <v>32</v>
      </c>
      <c r="H371" t="s">
        <v>16</v>
      </c>
    </row>
    <row r="372" spans="1:8" x14ac:dyDescent="0.25">
      <c r="A372">
        <v>7</v>
      </c>
      <c r="B372" t="s">
        <v>13</v>
      </c>
      <c r="C372" t="s">
        <v>491</v>
      </c>
      <c r="D372" t="str">
        <f>LEFT(evaluation_results_1[[#This Row],[PDF_FILE]],LEN(evaluation_results_1[[#This Row],[PDF_FILE]])-5)</f>
        <v>Nordea Bank_Bank_EN</v>
      </c>
      <c r="E372">
        <v>2018</v>
      </c>
      <c r="F372" t="s">
        <v>489</v>
      </c>
      <c r="G372" t="s">
        <v>32</v>
      </c>
      <c r="H372" t="s">
        <v>16</v>
      </c>
    </row>
    <row r="373" spans="1:8" x14ac:dyDescent="0.25">
      <c r="A373">
        <v>8</v>
      </c>
      <c r="B373" t="s">
        <v>21</v>
      </c>
      <c r="C373" t="s">
        <v>491</v>
      </c>
      <c r="D373" t="str">
        <f>LEFT(evaluation_results_1[[#This Row],[PDF_FILE]],LEN(evaluation_results_1[[#This Row],[PDF_FILE]])-5)</f>
        <v>Nordea Bank_Bank_EN</v>
      </c>
      <c r="E373">
        <v>2019</v>
      </c>
      <c r="F373" t="s">
        <v>493</v>
      </c>
      <c r="G373" t="s">
        <v>32</v>
      </c>
      <c r="H373" t="s">
        <v>16</v>
      </c>
    </row>
    <row r="374" spans="1:8" x14ac:dyDescent="0.25">
      <c r="A374">
        <v>8</v>
      </c>
      <c r="B374" t="s">
        <v>21</v>
      </c>
      <c r="C374" t="s">
        <v>491</v>
      </c>
      <c r="D374" t="str">
        <f>LEFT(evaluation_results_1[[#This Row],[PDF_FILE]],LEN(evaluation_results_1[[#This Row],[PDF_FILE]])-5)</f>
        <v>Nordea Bank_Bank_EN</v>
      </c>
      <c r="E374">
        <v>2018</v>
      </c>
      <c r="F374" t="s">
        <v>494</v>
      </c>
      <c r="G374" t="s">
        <v>32</v>
      </c>
      <c r="H374" t="s">
        <v>16</v>
      </c>
    </row>
    <row r="375" spans="1:8" x14ac:dyDescent="0.25">
      <c r="A375">
        <v>6</v>
      </c>
      <c r="B375" t="s">
        <v>7</v>
      </c>
      <c r="C375" t="s">
        <v>495</v>
      </c>
      <c r="D375" t="str">
        <f>LEFT(evaluation_results_1[[#This Row],[PDF_FILE]],LEN(evaluation_results_1[[#This Row],[PDF_FILE]])-5)</f>
        <v>Nordea Bank_Bank_EN</v>
      </c>
      <c r="E375">
        <v>2016</v>
      </c>
      <c r="F375" t="s">
        <v>496</v>
      </c>
      <c r="G375" t="s">
        <v>32</v>
      </c>
      <c r="H375" t="s">
        <v>16</v>
      </c>
    </row>
    <row r="376" spans="1:8" x14ac:dyDescent="0.25">
      <c r="A376">
        <v>7</v>
      </c>
      <c r="B376" t="s">
        <v>13</v>
      </c>
      <c r="C376" t="s">
        <v>495</v>
      </c>
      <c r="D376" t="str">
        <f>LEFT(evaluation_results_1[[#This Row],[PDF_FILE]],LEN(evaluation_results_1[[#This Row],[PDF_FILE]])-5)</f>
        <v>Nordea Bank_Bank_EN</v>
      </c>
      <c r="E376">
        <v>2020</v>
      </c>
      <c r="F376" t="s">
        <v>497</v>
      </c>
      <c r="G376" t="s">
        <v>32</v>
      </c>
      <c r="H376" t="s">
        <v>16</v>
      </c>
    </row>
    <row r="377" spans="1:8" x14ac:dyDescent="0.25">
      <c r="A377">
        <v>7</v>
      </c>
      <c r="B377" t="s">
        <v>13</v>
      </c>
      <c r="C377" t="s">
        <v>495</v>
      </c>
      <c r="D377" t="str">
        <f>LEFT(evaluation_results_1[[#This Row],[PDF_FILE]],LEN(evaluation_results_1[[#This Row],[PDF_FILE]])-5)</f>
        <v>Nordea Bank_Bank_EN</v>
      </c>
      <c r="E377">
        <v>2018</v>
      </c>
      <c r="F377" t="s">
        <v>498</v>
      </c>
      <c r="G377" t="s">
        <v>32</v>
      </c>
      <c r="H377" t="s">
        <v>16</v>
      </c>
    </row>
    <row r="378" spans="1:8" x14ac:dyDescent="0.25">
      <c r="A378">
        <v>7</v>
      </c>
      <c r="B378" t="s">
        <v>13</v>
      </c>
      <c r="C378" t="s">
        <v>495</v>
      </c>
      <c r="D378" t="str">
        <f>LEFT(evaluation_results_1[[#This Row],[PDF_FILE]],LEN(evaluation_results_1[[#This Row],[PDF_FILE]])-5)</f>
        <v>Nordea Bank_Bank_EN</v>
      </c>
      <c r="E378">
        <v>2019</v>
      </c>
      <c r="F378" t="s">
        <v>499</v>
      </c>
      <c r="G378" t="s">
        <v>32</v>
      </c>
      <c r="H378" t="s">
        <v>16</v>
      </c>
    </row>
    <row r="379" spans="1:8" x14ac:dyDescent="0.25">
      <c r="A379">
        <v>8</v>
      </c>
      <c r="B379" t="s">
        <v>21</v>
      </c>
      <c r="C379" t="s">
        <v>495</v>
      </c>
      <c r="D379" t="str">
        <f>LEFT(evaluation_results_1[[#This Row],[PDF_FILE]],LEN(evaluation_results_1[[#This Row],[PDF_FILE]])-5)</f>
        <v>Nordea Bank_Bank_EN</v>
      </c>
      <c r="E379">
        <v>2020</v>
      </c>
      <c r="F379" t="s">
        <v>500</v>
      </c>
      <c r="G379" t="s">
        <v>32</v>
      </c>
      <c r="H379" t="s">
        <v>16</v>
      </c>
    </row>
    <row r="380" spans="1:8" x14ac:dyDescent="0.25">
      <c r="A380">
        <v>8</v>
      </c>
      <c r="B380" t="s">
        <v>21</v>
      </c>
      <c r="C380" t="s">
        <v>495</v>
      </c>
      <c r="D380" t="str">
        <f>LEFT(evaluation_results_1[[#This Row],[PDF_FILE]],LEN(evaluation_results_1[[#This Row],[PDF_FILE]])-5)</f>
        <v>Nordea Bank_Bank_EN</v>
      </c>
      <c r="E380">
        <v>2019</v>
      </c>
      <c r="F380" t="s">
        <v>501</v>
      </c>
      <c r="G380" t="s">
        <v>32</v>
      </c>
      <c r="H380" t="s">
        <v>16</v>
      </c>
    </row>
    <row r="381" spans="1:8" x14ac:dyDescent="0.25">
      <c r="A381">
        <v>8</v>
      </c>
      <c r="B381" t="s">
        <v>21</v>
      </c>
      <c r="C381" t="s">
        <v>495</v>
      </c>
      <c r="D381" t="str">
        <f>LEFT(evaluation_results_1[[#This Row],[PDF_FILE]],LEN(evaluation_results_1[[#This Row],[PDF_FILE]])-5)</f>
        <v>Nordea Bank_Bank_EN</v>
      </c>
      <c r="E381">
        <v>2018</v>
      </c>
      <c r="F381" t="s">
        <v>486</v>
      </c>
      <c r="G381" t="s">
        <v>32</v>
      </c>
      <c r="H381" t="s">
        <v>16</v>
      </c>
    </row>
    <row r="382" spans="1:8" x14ac:dyDescent="0.25">
      <c r="A382">
        <v>6</v>
      </c>
      <c r="B382" t="s">
        <v>7</v>
      </c>
      <c r="C382" t="s">
        <v>502</v>
      </c>
      <c r="D382" t="str">
        <f>LEFT(evaluation_results_1[[#This Row],[PDF_FILE]],LEN(evaluation_results_1[[#This Row],[PDF_FILE]])-5)</f>
        <v>Nordea Bank_Bank_EN</v>
      </c>
      <c r="E382">
        <v>2016</v>
      </c>
      <c r="F382" t="s">
        <v>488</v>
      </c>
      <c r="G382" t="s">
        <v>32</v>
      </c>
      <c r="H382" t="s">
        <v>16</v>
      </c>
    </row>
    <row r="383" spans="1:8" x14ac:dyDescent="0.25">
      <c r="A383">
        <v>7</v>
      </c>
      <c r="B383" t="s">
        <v>13</v>
      </c>
      <c r="C383" t="s">
        <v>503</v>
      </c>
      <c r="D383" t="str">
        <f>LEFT(evaluation_results_1[[#This Row],[PDF_FILE]],LEN(evaluation_results_1[[#This Row],[PDF_FILE]])-5)</f>
        <v>OTP Bank_Bank_EN</v>
      </c>
      <c r="E383">
        <v>2014</v>
      </c>
      <c r="F383" t="s">
        <v>504</v>
      </c>
      <c r="G383" t="s">
        <v>32</v>
      </c>
      <c r="H383" t="s">
        <v>16</v>
      </c>
    </row>
    <row r="384" spans="1:8" x14ac:dyDescent="0.25">
      <c r="A384">
        <v>7</v>
      </c>
      <c r="B384" t="s">
        <v>13</v>
      </c>
      <c r="C384" t="s">
        <v>503</v>
      </c>
      <c r="D384" t="str">
        <f>LEFT(evaluation_results_1[[#This Row],[PDF_FILE]],LEN(evaluation_results_1[[#This Row],[PDF_FILE]])-5)</f>
        <v>OTP Bank_Bank_EN</v>
      </c>
      <c r="E384">
        <v>2015</v>
      </c>
      <c r="F384" t="s">
        <v>505</v>
      </c>
      <c r="G384" t="s">
        <v>32</v>
      </c>
      <c r="H384" t="s">
        <v>16</v>
      </c>
    </row>
    <row r="385" spans="1:8" x14ac:dyDescent="0.25">
      <c r="A385">
        <v>7</v>
      </c>
      <c r="B385" t="s">
        <v>13</v>
      </c>
      <c r="C385" t="s">
        <v>503</v>
      </c>
      <c r="D385" t="str">
        <f>LEFT(evaluation_results_1[[#This Row],[PDF_FILE]],LEN(evaluation_results_1[[#This Row],[PDF_FILE]])-5)</f>
        <v>OTP Bank_Bank_EN</v>
      </c>
      <c r="E385">
        <v>2016</v>
      </c>
      <c r="F385" t="s">
        <v>506</v>
      </c>
      <c r="G385" t="s">
        <v>32</v>
      </c>
      <c r="H385" t="s">
        <v>16</v>
      </c>
    </row>
    <row r="386" spans="1:8" x14ac:dyDescent="0.25">
      <c r="A386">
        <v>7</v>
      </c>
      <c r="B386" t="s">
        <v>13</v>
      </c>
      <c r="C386" t="s">
        <v>503</v>
      </c>
      <c r="D386" t="str">
        <f>LEFT(evaluation_results_1[[#This Row],[PDF_FILE]],LEN(evaluation_results_1[[#This Row],[PDF_FILE]])-5)</f>
        <v>OTP Bank_Bank_EN</v>
      </c>
      <c r="E386">
        <v>2017</v>
      </c>
      <c r="F386" t="s">
        <v>507</v>
      </c>
      <c r="G386" t="s">
        <v>32</v>
      </c>
      <c r="H386" t="s">
        <v>16</v>
      </c>
    </row>
    <row r="387" spans="1:8" x14ac:dyDescent="0.25">
      <c r="A387">
        <v>7</v>
      </c>
      <c r="B387" t="s">
        <v>13</v>
      </c>
      <c r="C387" t="s">
        <v>503</v>
      </c>
      <c r="D387" t="str">
        <f>LEFT(evaluation_results_1[[#This Row],[PDF_FILE]],LEN(evaluation_results_1[[#This Row],[PDF_FILE]])-5)</f>
        <v>OTP Bank_Bank_EN</v>
      </c>
      <c r="E387">
        <v>2018</v>
      </c>
      <c r="F387" t="s">
        <v>508</v>
      </c>
      <c r="G387" t="s">
        <v>32</v>
      </c>
      <c r="H387" t="s">
        <v>16</v>
      </c>
    </row>
    <row r="388" spans="1:8" x14ac:dyDescent="0.25">
      <c r="A388">
        <v>6</v>
      </c>
      <c r="B388" t="s">
        <v>7</v>
      </c>
      <c r="C388" t="s">
        <v>509</v>
      </c>
      <c r="D388" t="str">
        <f>LEFT(evaluation_results_1[[#This Row],[PDF_FILE]],LEN(evaluation_results_1[[#This Row],[PDF_FILE]])-5)</f>
        <v>OTP Bank_Bank_EN</v>
      </c>
      <c r="E388">
        <v>2015</v>
      </c>
      <c r="F388" t="s">
        <v>510</v>
      </c>
      <c r="G388" t="s">
        <v>510</v>
      </c>
      <c r="H388" t="s">
        <v>10</v>
      </c>
    </row>
    <row r="389" spans="1:8" x14ac:dyDescent="0.25">
      <c r="A389">
        <v>6</v>
      </c>
      <c r="B389" t="s">
        <v>7</v>
      </c>
      <c r="C389" t="s">
        <v>509</v>
      </c>
      <c r="D389" t="str">
        <f>LEFT(evaluation_results_1[[#This Row],[PDF_FILE]],LEN(evaluation_results_1[[#This Row],[PDF_FILE]])-5)</f>
        <v>OTP Bank_Bank_EN</v>
      </c>
      <c r="E389">
        <v>2016</v>
      </c>
      <c r="F389" t="s">
        <v>511</v>
      </c>
      <c r="G389" t="s">
        <v>511</v>
      </c>
      <c r="H389" t="s">
        <v>10</v>
      </c>
    </row>
    <row r="390" spans="1:8" x14ac:dyDescent="0.25">
      <c r="A390">
        <v>6</v>
      </c>
      <c r="B390" t="s">
        <v>7</v>
      </c>
      <c r="C390" t="s">
        <v>509</v>
      </c>
      <c r="D390" t="str">
        <f>LEFT(evaluation_results_1[[#This Row],[PDF_FILE]],LEN(evaluation_results_1[[#This Row],[PDF_FILE]])-5)</f>
        <v>OTP Bank_Bank_EN</v>
      </c>
      <c r="E390">
        <v>2017</v>
      </c>
      <c r="F390" t="s">
        <v>512</v>
      </c>
      <c r="G390" t="s">
        <v>512</v>
      </c>
      <c r="H390" t="s">
        <v>10</v>
      </c>
    </row>
    <row r="391" spans="1:8" x14ac:dyDescent="0.25">
      <c r="A391">
        <v>7</v>
      </c>
      <c r="B391" t="s">
        <v>13</v>
      </c>
      <c r="C391" t="s">
        <v>513</v>
      </c>
      <c r="D391" t="str">
        <f>LEFT(evaluation_results_1[[#This Row],[PDF_FILE]],LEN(evaluation_results_1[[#This Row],[PDF_FILE]])-5)</f>
        <v>OTP Bank_Bank_EN</v>
      </c>
      <c r="E391">
        <v>2016</v>
      </c>
      <c r="F391" t="s">
        <v>514</v>
      </c>
      <c r="G391" t="s">
        <v>514</v>
      </c>
      <c r="H391" t="s">
        <v>10</v>
      </c>
    </row>
    <row r="392" spans="1:8" x14ac:dyDescent="0.25">
      <c r="A392">
        <v>7</v>
      </c>
      <c r="B392" t="s">
        <v>13</v>
      </c>
      <c r="C392" t="s">
        <v>513</v>
      </c>
      <c r="D392" t="str">
        <f>LEFT(evaluation_results_1[[#This Row],[PDF_FILE]],LEN(evaluation_results_1[[#This Row],[PDF_FILE]])-5)</f>
        <v>OTP Bank_Bank_EN</v>
      </c>
      <c r="E392">
        <v>2017</v>
      </c>
      <c r="F392" t="s">
        <v>515</v>
      </c>
      <c r="G392" t="s">
        <v>515</v>
      </c>
      <c r="H392" t="s">
        <v>10</v>
      </c>
    </row>
    <row r="393" spans="1:8" x14ac:dyDescent="0.25">
      <c r="A393">
        <v>7</v>
      </c>
      <c r="B393" t="s">
        <v>13</v>
      </c>
      <c r="C393" t="s">
        <v>513</v>
      </c>
      <c r="D393" t="str">
        <f>LEFT(evaluation_results_1[[#This Row],[PDF_FILE]],LEN(evaluation_results_1[[#This Row],[PDF_FILE]])-5)</f>
        <v>OTP Bank_Bank_EN</v>
      </c>
      <c r="E393">
        <v>2018</v>
      </c>
      <c r="F393" t="s">
        <v>516</v>
      </c>
      <c r="G393" t="s">
        <v>516</v>
      </c>
      <c r="H393" t="s">
        <v>10</v>
      </c>
    </row>
    <row r="394" spans="1:8" x14ac:dyDescent="0.25">
      <c r="A394">
        <v>7</v>
      </c>
      <c r="B394" t="s">
        <v>13</v>
      </c>
      <c r="C394" t="s">
        <v>513</v>
      </c>
      <c r="D394" t="str">
        <f>LEFT(evaluation_results_1[[#This Row],[PDF_FILE]],LEN(evaluation_results_1[[#This Row],[PDF_FILE]])-5)</f>
        <v>OTP Bank_Bank_EN</v>
      </c>
      <c r="E394">
        <v>2019</v>
      </c>
      <c r="F394" t="s">
        <v>517</v>
      </c>
      <c r="G394" t="s">
        <v>517</v>
      </c>
      <c r="H394" t="s">
        <v>10</v>
      </c>
    </row>
    <row r="395" spans="1:8" x14ac:dyDescent="0.25">
      <c r="A395">
        <v>8</v>
      </c>
      <c r="B395" t="s">
        <v>21</v>
      </c>
      <c r="C395" t="s">
        <v>513</v>
      </c>
      <c r="D395" t="str">
        <f>LEFT(evaluation_results_1[[#This Row],[PDF_FILE]],LEN(evaluation_results_1[[#This Row],[PDF_FILE]])-5)</f>
        <v>OTP Bank_Bank_EN</v>
      </c>
      <c r="E395">
        <v>2020</v>
      </c>
      <c r="F395" t="s">
        <v>518</v>
      </c>
      <c r="G395" t="s">
        <v>32</v>
      </c>
      <c r="H395" t="s">
        <v>16</v>
      </c>
    </row>
    <row r="396" spans="1:8" x14ac:dyDescent="0.25">
      <c r="A396">
        <v>6</v>
      </c>
      <c r="B396" t="s">
        <v>7</v>
      </c>
      <c r="C396" t="s">
        <v>519</v>
      </c>
      <c r="D396" t="str">
        <f>LEFT(evaluation_results_1[[#This Row],[PDF_FILE]],LEN(evaluation_results_1[[#This Row],[PDF_FILE]])-5)</f>
        <v>OTP Bank_Bank_EN</v>
      </c>
      <c r="E396">
        <v>2017</v>
      </c>
      <c r="F396" t="s">
        <v>512</v>
      </c>
      <c r="G396" t="s">
        <v>512</v>
      </c>
      <c r="H396" t="s">
        <v>10</v>
      </c>
    </row>
    <row r="397" spans="1:8" x14ac:dyDescent="0.25">
      <c r="A397">
        <v>6</v>
      </c>
      <c r="B397" t="s">
        <v>7</v>
      </c>
      <c r="C397" t="s">
        <v>519</v>
      </c>
      <c r="D397" t="str">
        <f>LEFT(evaluation_results_1[[#This Row],[PDF_FILE]],LEN(evaluation_results_1[[#This Row],[PDF_FILE]])-5)</f>
        <v>OTP Bank_Bank_EN</v>
      </c>
      <c r="E397">
        <v>2018</v>
      </c>
      <c r="F397" t="s">
        <v>520</v>
      </c>
      <c r="G397" t="s">
        <v>520</v>
      </c>
      <c r="H397" t="s">
        <v>10</v>
      </c>
    </row>
    <row r="398" spans="1:8" x14ac:dyDescent="0.25">
      <c r="A398">
        <v>6</v>
      </c>
      <c r="B398" t="s">
        <v>7</v>
      </c>
      <c r="C398" t="s">
        <v>519</v>
      </c>
      <c r="D398" t="str">
        <f>LEFT(evaluation_results_1[[#This Row],[PDF_FILE]],LEN(evaluation_results_1[[#This Row],[PDF_FILE]])-5)</f>
        <v>OTP Bank_Bank_EN</v>
      </c>
      <c r="E398">
        <v>2019</v>
      </c>
      <c r="F398" t="s">
        <v>521</v>
      </c>
      <c r="G398" t="s">
        <v>521</v>
      </c>
      <c r="H398" t="s">
        <v>10</v>
      </c>
    </row>
    <row r="399" spans="1:8" x14ac:dyDescent="0.25">
      <c r="A399">
        <v>7</v>
      </c>
      <c r="B399" t="s">
        <v>13</v>
      </c>
      <c r="C399" t="s">
        <v>519</v>
      </c>
      <c r="D399" t="str">
        <f>LEFT(evaluation_results_1[[#This Row],[PDF_FILE]],LEN(evaluation_results_1[[#This Row],[PDF_FILE]])-5)</f>
        <v>OTP Bank_Bank_EN</v>
      </c>
      <c r="E399">
        <v>2021</v>
      </c>
      <c r="F399" t="s">
        <v>109</v>
      </c>
      <c r="G399" t="s">
        <v>522</v>
      </c>
      <c r="H399" t="s">
        <v>16</v>
      </c>
    </row>
    <row r="400" spans="1:8" x14ac:dyDescent="0.25">
      <c r="A400">
        <v>6</v>
      </c>
      <c r="B400" t="s">
        <v>7</v>
      </c>
      <c r="C400" t="s">
        <v>523</v>
      </c>
      <c r="D400" t="str">
        <f>LEFT(evaluation_results_1[[#This Row],[PDF_FILE]],LEN(evaluation_results_1[[#This Row],[PDF_FILE]])-5)</f>
        <v>OTP Bank_Bank_EN</v>
      </c>
      <c r="E400">
        <v>2018</v>
      </c>
      <c r="F400" t="s">
        <v>520</v>
      </c>
      <c r="G400" t="s">
        <v>520</v>
      </c>
      <c r="H400" t="s">
        <v>10</v>
      </c>
    </row>
    <row r="401" spans="1:8" x14ac:dyDescent="0.25">
      <c r="A401">
        <v>6</v>
      </c>
      <c r="B401" t="s">
        <v>7</v>
      </c>
      <c r="C401" t="s">
        <v>523</v>
      </c>
      <c r="D401" t="str">
        <f>LEFT(evaluation_results_1[[#This Row],[PDF_FILE]],LEN(evaluation_results_1[[#This Row],[PDF_FILE]])-5)</f>
        <v>OTP Bank_Bank_EN</v>
      </c>
      <c r="E401">
        <v>2019</v>
      </c>
      <c r="F401" t="s">
        <v>521</v>
      </c>
      <c r="G401" t="s">
        <v>521</v>
      </c>
      <c r="H401" t="s">
        <v>10</v>
      </c>
    </row>
    <row r="402" spans="1:8" x14ac:dyDescent="0.25">
      <c r="A402">
        <v>6</v>
      </c>
      <c r="B402" t="s">
        <v>7</v>
      </c>
      <c r="C402" t="s">
        <v>523</v>
      </c>
      <c r="D402" t="str">
        <f>LEFT(evaluation_results_1[[#This Row],[PDF_FILE]],LEN(evaluation_results_1[[#This Row],[PDF_FILE]])-5)</f>
        <v>OTP Bank_Bank_EN</v>
      </c>
      <c r="E402">
        <v>2021</v>
      </c>
      <c r="F402" t="s">
        <v>524</v>
      </c>
      <c r="G402" t="s">
        <v>524</v>
      </c>
      <c r="H402" t="s">
        <v>10</v>
      </c>
    </row>
    <row r="403" spans="1:8" x14ac:dyDescent="0.25">
      <c r="A403">
        <v>6</v>
      </c>
      <c r="B403" t="s">
        <v>7</v>
      </c>
      <c r="C403" t="s">
        <v>523</v>
      </c>
      <c r="D403" t="str">
        <f>LEFT(evaluation_results_1[[#This Row],[PDF_FILE]],LEN(evaluation_results_1[[#This Row],[PDF_FILE]])-5)</f>
        <v>OTP Bank_Bank_EN</v>
      </c>
      <c r="E403">
        <v>2022</v>
      </c>
      <c r="F403" t="s">
        <v>525</v>
      </c>
      <c r="G403" t="s">
        <v>525</v>
      </c>
      <c r="H403" t="s">
        <v>10</v>
      </c>
    </row>
    <row r="404" spans="1:8" x14ac:dyDescent="0.25">
      <c r="A404">
        <v>7</v>
      </c>
      <c r="B404" t="s">
        <v>13</v>
      </c>
      <c r="C404" t="s">
        <v>523</v>
      </c>
      <c r="D404" t="str">
        <f>LEFT(evaluation_results_1[[#This Row],[PDF_FILE]],LEN(evaluation_results_1[[#This Row],[PDF_FILE]])-5)</f>
        <v>OTP Bank_Bank_EN</v>
      </c>
      <c r="E404">
        <v>2022</v>
      </c>
      <c r="F404" t="s">
        <v>526</v>
      </c>
      <c r="G404" t="s">
        <v>527</v>
      </c>
      <c r="H404" t="s">
        <v>16</v>
      </c>
    </row>
    <row r="405" spans="1:8" x14ac:dyDescent="0.25">
      <c r="A405">
        <v>6</v>
      </c>
      <c r="B405" t="s">
        <v>7</v>
      </c>
      <c r="C405" t="s">
        <v>528</v>
      </c>
      <c r="D405" t="str">
        <f>LEFT(evaluation_results_1[[#This Row],[PDF_FILE]],LEN(evaluation_results_1[[#This Row],[PDF_FILE]])-5)</f>
        <v>Raiffeisen Bank International_Bank_EN</v>
      </c>
      <c r="E405">
        <v>2018</v>
      </c>
      <c r="F405" t="s">
        <v>529</v>
      </c>
      <c r="G405" t="s">
        <v>529</v>
      </c>
      <c r="H405" t="s">
        <v>10</v>
      </c>
    </row>
    <row r="406" spans="1:8" x14ac:dyDescent="0.25">
      <c r="A406">
        <v>6</v>
      </c>
      <c r="B406" t="s">
        <v>7</v>
      </c>
      <c r="C406" t="s">
        <v>528</v>
      </c>
      <c r="D406" t="str">
        <f>LEFT(evaluation_results_1[[#This Row],[PDF_FILE]],LEN(evaluation_results_1[[#This Row],[PDF_FILE]])-5)</f>
        <v>Raiffeisen Bank International_Bank_EN</v>
      </c>
      <c r="E406">
        <v>2017</v>
      </c>
      <c r="F406" t="s">
        <v>530</v>
      </c>
      <c r="G406" t="s">
        <v>530</v>
      </c>
      <c r="H406" t="s">
        <v>10</v>
      </c>
    </row>
    <row r="407" spans="1:8" x14ac:dyDescent="0.25">
      <c r="A407">
        <v>7</v>
      </c>
      <c r="B407" t="s">
        <v>13</v>
      </c>
      <c r="C407" t="s">
        <v>528</v>
      </c>
      <c r="D407" t="str">
        <f>LEFT(evaluation_results_1[[#This Row],[PDF_FILE]],LEN(evaluation_results_1[[#This Row],[PDF_FILE]])-5)</f>
        <v>Raiffeisen Bank International_Bank_EN</v>
      </c>
      <c r="E407">
        <v>2018</v>
      </c>
      <c r="F407" t="s">
        <v>531</v>
      </c>
      <c r="G407" t="s">
        <v>532</v>
      </c>
      <c r="H407" t="s">
        <v>16</v>
      </c>
    </row>
    <row r="408" spans="1:8" x14ac:dyDescent="0.25">
      <c r="A408">
        <v>7</v>
      </c>
      <c r="B408" t="s">
        <v>13</v>
      </c>
      <c r="C408" t="s">
        <v>528</v>
      </c>
      <c r="D408" t="str">
        <f>LEFT(evaluation_results_1[[#This Row],[PDF_FILE]],LEN(evaluation_results_1[[#This Row],[PDF_FILE]])-5)</f>
        <v>Raiffeisen Bank International_Bank_EN</v>
      </c>
      <c r="E408">
        <v>2017</v>
      </c>
      <c r="F408" t="s">
        <v>533</v>
      </c>
      <c r="G408" t="s">
        <v>534</v>
      </c>
      <c r="H408" t="s">
        <v>16</v>
      </c>
    </row>
    <row r="409" spans="1:8" x14ac:dyDescent="0.25">
      <c r="A409">
        <v>8</v>
      </c>
      <c r="B409" t="s">
        <v>21</v>
      </c>
      <c r="C409" t="s">
        <v>528</v>
      </c>
      <c r="D409" t="str">
        <f>LEFT(evaluation_results_1[[#This Row],[PDF_FILE]],LEN(evaluation_results_1[[#This Row],[PDF_FILE]])-5)</f>
        <v>Raiffeisen Bank International_Bank_EN</v>
      </c>
      <c r="E409">
        <v>2018</v>
      </c>
      <c r="F409" t="s">
        <v>535</v>
      </c>
      <c r="G409" t="s">
        <v>535</v>
      </c>
      <c r="H409" t="s">
        <v>10</v>
      </c>
    </row>
    <row r="410" spans="1:8" x14ac:dyDescent="0.25">
      <c r="A410">
        <v>8</v>
      </c>
      <c r="B410" t="s">
        <v>21</v>
      </c>
      <c r="C410" t="s">
        <v>528</v>
      </c>
      <c r="D410" t="str">
        <f>LEFT(evaluation_results_1[[#This Row],[PDF_FILE]],LEN(evaluation_results_1[[#This Row],[PDF_FILE]])-5)</f>
        <v>Raiffeisen Bank International_Bank_EN</v>
      </c>
      <c r="E410">
        <v>2017</v>
      </c>
      <c r="F410" t="s">
        <v>536</v>
      </c>
      <c r="G410" t="s">
        <v>536</v>
      </c>
      <c r="H410" t="s">
        <v>10</v>
      </c>
    </row>
    <row r="411" spans="1:8" x14ac:dyDescent="0.25">
      <c r="A411">
        <v>6</v>
      </c>
      <c r="B411" t="s">
        <v>7</v>
      </c>
      <c r="C411" t="s">
        <v>537</v>
      </c>
      <c r="D411" t="str">
        <f>LEFT(evaluation_results_1[[#This Row],[PDF_FILE]],LEN(evaluation_results_1[[#This Row],[PDF_FILE]])-5)</f>
        <v>Raiffeisen Bank International_Bank_EN</v>
      </c>
      <c r="E411">
        <v>2016</v>
      </c>
      <c r="F411" t="s">
        <v>538</v>
      </c>
      <c r="G411" t="s">
        <v>32</v>
      </c>
      <c r="H411" t="s">
        <v>16</v>
      </c>
    </row>
    <row r="412" spans="1:8" x14ac:dyDescent="0.25">
      <c r="A412">
        <v>7</v>
      </c>
      <c r="B412" t="s">
        <v>13</v>
      </c>
      <c r="C412" t="s">
        <v>537</v>
      </c>
      <c r="D412" t="str">
        <f>LEFT(evaluation_results_1[[#This Row],[PDF_FILE]],LEN(evaluation_results_1[[#This Row],[PDF_FILE]])-5)</f>
        <v>Raiffeisen Bank International_Bank_EN</v>
      </c>
      <c r="E412">
        <v>2019</v>
      </c>
      <c r="F412" t="s">
        <v>539</v>
      </c>
      <c r="G412" t="s">
        <v>540</v>
      </c>
      <c r="H412" t="s">
        <v>16</v>
      </c>
    </row>
    <row r="413" spans="1:8" x14ac:dyDescent="0.25">
      <c r="A413">
        <v>6</v>
      </c>
      <c r="B413" t="s">
        <v>7</v>
      </c>
      <c r="C413" t="s">
        <v>541</v>
      </c>
      <c r="D413" t="str">
        <f>LEFT(evaluation_results_1[[#This Row],[PDF_FILE]],LEN(evaluation_results_1[[#This Row],[PDF_FILE]])-5)</f>
        <v>Raiffeisen Bank International_Bank_EN</v>
      </c>
      <c r="E413">
        <v>2020</v>
      </c>
      <c r="F413" t="s">
        <v>542</v>
      </c>
      <c r="G413" t="s">
        <v>543</v>
      </c>
      <c r="H413" t="s">
        <v>16</v>
      </c>
    </row>
    <row r="414" spans="1:8" x14ac:dyDescent="0.25">
      <c r="A414">
        <v>7</v>
      </c>
      <c r="B414" t="s">
        <v>13</v>
      </c>
      <c r="C414" t="s">
        <v>541</v>
      </c>
      <c r="D414" t="str">
        <f>LEFT(evaluation_results_1[[#This Row],[PDF_FILE]],LEN(evaluation_results_1[[#This Row],[PDF_FILE]])-5)</f>
        <v>Raiffeisen Bank International_Bank_EN</v>
      </c>
      <c r="E414">
        <v>2020</v>
      </c>
      <c r="F414" t="s">
        <v>544</v>
      </c>
      <c r="G414" t="s">
        <v>545</v>
      </c>
      <c r="H414" t="s">
        <v>16</v>
      </c>
    </row>
    <row r="415" spans="1:8" x14ac:dyDescent="0.25">
      <c r="A415">
        <v>6</v>
      </c>
      <c r="B415" t="s">
        <v>7</v>
      </c>
      <c r="C415" t="s">
        <v>546</v>
      </c>
      <c r="D415" t="str">
        <f>LEFT(evaluation_results_1[[#This Row],[PDF_FILE]],LEN(evaluation_results_1[[#This Row],[PDF_FILE]])-5)</f>
        <v>Raiffeisen Bank International_Bank_EN</v>
      </c>
      <c r="E415">
        <v>2021</v>
      </c>
      <c r="F415" t="s">
        <v>547</v>
      </c>
      <c r="G415" t="s">
        <v>547</v>
      </c>
      <c r="H415" t="s">
        <v>10</v>
      </c>
    </row>
    <row r="416" spans="1:8" x14ac:dyDescent="0.25">
      <c r="A416">
        <v>6</v>
      </c>
      <c r="B416" t="s">
        <v>7</v>
      </c>
      <c r="C416" t="s">
        <v>546</v>
      </c>
      <c r="D416" t="str">
        <f>LEFT(evaluation_results_1[[#This Row],[PDF_FILE]],LEN(evaluation_results_1[[#This Row],[PDF_FILE]])-5)</f>
        <v>Raiffeisen Bank International_Bank_EN</v>
      </c>
      <c r="E416">
        <v>2020</v>
      </c>
      <c r="F416" t="s">
        <v>548</v>
      </c>
      <c r="G416" t="s">
        <v>548</v>
      </c>
      <c r="H416" t="s">
        <v>10</v>
      </c>
    </row>
    <row r="417" spans="1:8" x14ac:dyDescent="0.25">
      <c r="A417">
        <v>7</v>
      </c>
      <c r="B417" t="s">
        <v>13</v>
      </c>
      <c r="C417" t="s">
        <v>546</v>
      </c>
      <c r="D417" t="str">
        <f>LEFT(evaluation_results_1[[#This Row],[PDF_FILE]],LEN(evaluation_results_1[[#This Row],[PDF_FILE]])-5)</f>
        <v>Raiffeisen Bank International_Bank_EN</v>
      </c>
      <c r="E417">
        <v>2021</v>
      </c>
      <c r="F417" t="s">
        <v>549</v>
      </c>
      <c r="G417" t="s">
        <v>550</v>
      </c>
      <c r="H417" t="s">
        <v>16</v>
      </c>
    </row>
    <row r="418" spans="1:8" x14ac:dyDescent="0.25">
      <c r="A418">
        <v>7</v>
      </c>
      <c r="B418" t="s">
        <v>13</v>
      </c>
      <c r="C418" t="s">
        <v>546</v>
      </c>
      <c r="D418" t="str">
        <f>LEFT(evaluation_results_1[[#This Row],[PDF_FILE]],LEN(evaluation_results_1[[#This Row],[PDF_FILE]])-5)</f>
        <v>Raiffeisen Bank International_Bank_EN</v>
      </c>
      <c r="E418">
        <v>2020</v>
      </c>
      <c r="F418" t="s">
        <v>551</v>
      </c>
      <c r="G418" t="s">
        <v>552</v>
      </c>
      <c r="H418" t="s">
        <v>16</v>
      </c>
    </row>
    <row r="419" spans="1:8" x14ac:dyDescent="0.25">
      <c r="A419">
        <v>8</v>
      </c>
      <c r="B419" t="s">
        <v>21</v>
      </c>
      <c r="C419" t="s">
        <v>546</v>
      </c>
      <c r="D419" t="str">
        <f>LEFT(evaluation_results_1[[#This Row],[PDF_FILE]],LEN(evaluation_results_1[[#This Row],[PDF_FILE]])-5)</f>
        <v>Raiffeisen Bank International_Bank_EN</v>
      </c>
      <c r="E419">
        <v>2021</v>
      </c>
      <c r="F419" t="s">
        <v>553</v>
      </c>
      <c r="G419" t="s">
        <v>553</v>
      </c>
      <c r="H419" t="s">
        <v>10</v>
      </c>
    </row>
    <row r="420" spans="1:8" x14ac:dyDescent="0.25">
      <c r="A420">
        <v>8</v>
      </c>
      <c r="B420" t="s">
        <v>21</v>
      </c>
      <c r="C420" t="s">
        <v>546</v>
      </c>
      <c r="D420" t="str">
        <f>LEFT(evaluation_results_1[[#This Row],[PDF_FILE]],LEN(evaluation_results_1[[#This Row],[PDF_FILE]])-5)</f>
        <v>Raiffeisen Bank International_Bank_EN</v>
      </c>
      <c r="E420">
        <v>2020</v>
      </c>
      <c r="F420" t="s">
        <v>554</v>
      </c>
      <c r="G420" t="s">
        <v>554</v>
      </c>
      <c r="H420" t="s">
        <v>10</v>
      </c>
    </row>
    <row r="421" spans="1:8" x14ac:dyDescent="0.25">
      <c r="A421">
        <v>6</v>
      </c>
      <c r="B421" t="s">
        <v>7</v>
      </c>
      <c r="C421" t="s">
        <v>555</v>
      </c>
      <c r="D421" t="str">
        <f>LEFT(evaluation_results_1[[#This Row],[PDF_FILE]],LEN(evaluation_results_1[[#This Row],[PDF_FILE]])-5)</f>
        <v>Raiffeisen Bank International_Bank_EN</v>
      </c>
      <c r="E421">
        <v>2022</v>
      </c>
      <c r="F421" t="s">
        <v>556</v>
      </c>
      <c r="G421" t="s">
        <v>556</v>
      </c>
      <c r="H421" t="s">
        <v>10</v>
      </c>
    </row>
    <row r="422" spans="1:8" x14ac:dyDescent="0.25">
      <c r="A422">
        <v>6</v>
      </c>
      <c r="B422" t="s">
        <v>7</v>
      </c>
      <c r="C422" t="s">
        <v>555</v>
      </c>
      <c r="D422" t="str">
        <f>LEFT(evaluation_results_1[[#This Row],[PDF_FILE]],LEN(evaluation_results_1[[#This Row],[PDF_FILE]])-5)</f>
        <v>Raiffeisen Bank International_Bank_EN</v>
      </c>
      <c r="E422">
        <v>2021</v>
      </c>
      <c r="F422" t="s">
        <v>547</v>
      </c>
      <c r="G422" t="s">
        <v>547</v>
      </c>
      <c r="H422" t="s">
        <v>10</v>
      </c>
    </row>
    <row r="423" spans="1:8" x14ac:dyDescent="0.25">
      <c r="A423">
        <v>7</v>
      </c>
      <c r="B423" t="s">
        <v>13</v>
      </c>
      <c r="C423" t="s">
        <v>555</v>
      </c>
      <c r="D423" t="str">
        <f>LEFT(evaluation_results_1[[#This Row],[PDF_FILE]],LEN(evaluation_results_1[[#This Row],[PDF_FILE]])-5)</f>
        <v>Raiffeisen Bank International_Bank_EN</v>
      </c>
      <c r="E423">
        <v>2022</v>
      </c>
      <c r="F423" t="s">
        <v>557</v>
      </c>
      <c r="G423" t="s">
        <v>558</v>
      </c>
      <c r="H423" t="s">
        <v>16</v>
      </c>
    </row>
    <row r="424" spans="1:8" x14ac:dyDescent="0.25">
      <c r="A424">
        <v>7</v>
      </c>
      <c r="B424" t="s">
        <v>13</v>
      </c>
      <c r="C424" t="s">
        <v>555</v>
      </c>
      <c r="D424" t="str">
        <f>LEFT(evaluation_results_1[[#This Row],[PDF_FILE]],LEN(evaluation_results_1[[#This Row],[PDF_FILE]])-5)</f>
        <v>Raiffeisen Bank International_Bank_EN</v>
      </c>
      <c r="E424">
        <v>2021</v>
      </c>
      <c r="F424" t="s">
        <v>559</v>
      </c>
      <c r="G424" t="s">
        <v>550</v>
      </c>
      <c r="H424" t="s">
        <v>16</v>
      </c>
    </row>
    <row r="425" spans="1:8" x14ac:dyDescent="0.25">
      <c r="A425">
        <v>8</v>
      </c>
      <c r="B425" t="s">
        <v>21</v>
      </c>
      <c r="C425" t="s">
        <v>555</v>
      </c>
      <c r="D425" t="str">
        <f>LEFT(evaluation_results_1[[#This Row],[PDF_FILE]],LEN(evaluation_results_1[[#This Row],[PDF_FILE]])-5)</f>
        <v>Raiffeisen Bank International_Bank_EN</v>
      </c>
      <c r="E425">
        <v>2022</v>
      </c>
      <c r="F425" t="s">
        <v>560</v>
      </c>
      <c r="G425" t="s">
        <v>560</v>
      </c>
      <c r="H425" t="s">
        <v>10</v>
      </c>
    </row>
    <row r="426" spans="1:8" x14ac:dyDescent="0.25">
      <c r="A426">
        <v>8</v>
      </c>
      <c r="B426" t="s">
        <v>21</v>
      </c>
      <c r="C426" t="s">
        <v>555</v>
      </c>
      <c r="D426" t="str">
        <f>LEFT(evaluation_results_1[[#This Row],[PDF_FILE]],LEN(evaluation_results_1[[#This Row],[PDF_FILE]])-5)</f>
        <v>Raiffeisen Bank International_Bank_EN</v>
      </c>
      <c r="E426">
        <v>2021</v>
      </c>
      <c r="F426" t="s">
        <v>553</v>
      </c>
      <c r="G426" t="s">
        <v>553</v>
      </c>
      <c r="H426" t="s">
        <v>10</v>
      </c>
    </row>
    <row r="427" spans="1:8" x14ac:dyDescent="0.25">
      <c r="A427">
        <v>6</v>
      </c>
      <c r="B427" t="s">
        <v>7</v>
      </c>
      <c r="C427" t="s">
        <v>561</v>
      </c>
      <c r="D427" t="str">
        <f>LEFT(evaluation_results_1[[#This Row],[PDF_FILE]],LEN(evaluation_results_1[[#This Row],[PDF_FILE]])-5)</f>
        <v>Robeco_AM_EN</v>
      </c>
      <c r="E427">
        <v>2021</v>
      </c>
      <c r="F427" t="s">
        <v>562</v>
      </c>
      <c r="G427" t="s">
        <v>32</v>
      </c>
      <c r="H427" t="s">
        <v>16</v>
      </c>
    </row>
    <row r="428" spans="1:8" x14ac:dyDescent="0.25">
      <c r="A428">
        <v>6</v>
      </c>
      <c r="B428" t="s">
        <v>7</v>
      </c>
      <c r="C428" t="s">
        <v>561</v>
      </c>
      <c r="D428" t="str">
        <f>LEFT(evaluation_results_1[[#This Row],[PDF_FILE]],LEN(evaluation_results_1[[#This Row],[PDF_FILE]])-5)</f>
        <v>Robeco_AM_EN</v>
      </c>
      <c r="E428">
        <v>2022</v>
      </c>
      <c r="F428" t="s">
        <v>563</v>
      </c>
      <c r="G428" t="s">
        <v>32</v>
      </c>
      <c r="H428" t="s">
        <v>16</v>
      </c>
    </row>
    <row r="429" spans="1:8" x14ac:dyDescent="0.25">
      <c r="A429">
        <v>7</v>
      </c>
      <c r="B429" t="s">
        <v>13</v>
      </c>
      <c r="C429" t="s">
        <v>561</v>
      </c>
      <c r="D429" t="str">
        <f>LEFT(evaluation_results_1[[#This Row],[PDF_FILE]],LEN(evaluation_results_1[[#This Row],[PDF_FILE]])-5)</f>
        <v>Robeco_AM_EN</v>
      </c>
      <c r="E429">
        <v>2022</v>
      </c>
      <c r="F429" t="s">
        <v>461</v>
      </c>
      <c r="G429" t="s">
        <v>32</v>
      </c>
      <c r="H429" t="s">
        <v>16</v>
      </c>
    </row>
    <row r="430" spans="1:8" x14ac:dyDescent="0.25">
      <c r="A430">
        <v>7</v>
      </c>
      <c r="B430" t="s">
        <v>13</v>
      </c>
      <c r="C430" t="s">
        <v>561</v>
      </c>
      <c r="D430" t="str">
        <f>LEFT(evaluation_results_1[[#This Row],[PDF_FILE]],LEN(evaluation_results_1[[#This Row],[PDF_FILE]])-5)</f>
        <v>Robeco_AM_EN</v>
      </c>
      <c r="E430">
        <v>2021</v>
      </c>
      <c r="F430" t="s">
        <v>461</v>
      </c>
      <c r="G430" t="s">
        <v>32</v>
      </c>
      <c r="H430" t="s">
        <v>16</v>
      </c>
    </row>
    <row r="431" spans="1:8" x14ac:dyDescent="0.25">
      <c r="A431">
        <v>7</v>
      </c>
      <c r="B431" t="s">
        <v>13</v>
      </c>
      <c r="C431" t="s">
        <v>561</v>
      </c>
      <c r="D431" t="str">
        <f>LEFT(evaluation_results_1[[#This Row],[PDF_FILE]],LEN(evaluation_results_1[[#This Row],[PDF_FILE]])-5)</f>
        <v>Robeco_AM_EN</v>
      </c>
      <c r="E431">
        <v>2020</v>
      </c>
      <c r="F431" t="s">
        <v>461</v>
      </c>
      <c r="G431" t="s">
        <v>32</v>
      </c>
      <c r="H431" t="s">
        <v>16</v>
      </c>
    </row>
    <row r="432" spans="1:8" x14ac:dyDescent="0.25">
      <c r="A432">
        <v>8</v>
      </c>
      <c r="B432" t="s">
        <v>21</v>
      </c>
      <c r="C432" t="s">
        <v>561</v>
      </c>
      <c r="D432" t="str">
        <f>LEFT(evaluation_results_1[[#This Row],[PDF_FILE]],LEN(evaluation_results_1[[#This Row],[PDF_FILE]])-5)</f>
        <v>Robeco_AM_EN</v>
      </c>
      <c r="E432">
        <v>2022</v>
      </c>
      <c r="F432" t="s">
        <v>489</v>
      </c>
      <c r="G432" t="s">
        <v>32</v>
      </c>
      <c r="H432" t="s">
        <v>16</v>
      </c>
    </row>
    <row r="433" spans="1:8" x14ac:dyDescent="0.25">
      <c r="A433">
        <v>8</v>
      </c>
      <c r="B433" t="s">
        <v>21</v>
      </c>
      <c r="C433" t="s">
        <v>561</v>
      </c>
      <c r="D433" t="str">
        <f>LEFT(evaluation_results_1[[#This Row],[PDF_FILE]],LEN(evaluation_results_1[[#This Row],[PDF_FILE]])-5)</f>
        <v>Robeco_AM_EN</v>
      </c>
      <c r="E433">
        <v>2021</v>
      </c>
      <c r="F433" t="s">
        <v>564</v>
      </c>
      <c r="G433" t="s">
        <v>32</v>
      </c>
      <c r="H433" t="s">
        <v>16</v>
      </c>
    </row>
    <row r="434" spans="1:8" x14ac:dyDescent="0.25">
      <c r="A434">
        <v>8</v>
      </c>
      <c r="B434" t="s">
        <v>21</v>
      </c>
      <c r="C434" t="s">
        <v>561</v>
      </c>
      <c r="D434" t="str">
        <f>LEFT(evaluation_results_1[[#This Row],[PDF_FILE]],LEN(evaluation_results_1[[#This Row],[PDF_FILE]])-5)</f>
        <v>Robeco_AM_EN</v>
      </c>
      <c r="E434">
        <v>2020</v>
      </c>
      <c r="F434" t="s">
        <v>565</v>
      </c>
      <c r="G434" t="s">
        <v>32</v>
      </c>
      <c r="H434" t="s">
        <v>16</v>
      </c>
    </row>
    <row r="435" spans="1:8" x14ac:dyDescent="0.25">
      <c r="A435">
        <v>6</v>
      </c>
      <c r="B435" t="s">
        <v>7</v>
      </c>
      <c r="C435" t="s">
        <v>566</v>
      </c>
      <c r="D435" t="str">
        <f>LEFT(evaluation_results_1[[#This Row],[PDF_FILE]],LEN(evaluation_results_1[[#This Row],[PDF_FILE]])-5)</f>
        <v>Swedbank_Bank_EN</v>
      </c>
      <c r="E435">
        <v>2018</v>
      </c>
      <c r="F435" t="s">
        <v>567</v>
      </c>
      <c r="G435" t="s">
        <v>568</v>
      </c>
      <c r="H435" t="s">
        <v>16</v>
      </c>
    </row>
    <row r="436" spans="1:8" x14ac:dyDescent="0.25">
      <c r="A436">
        <v>7</v>
      </c>
      <c r="B436" t="s">
        <v>13</v>
      </c>
      <c r="C436" t="s">
        <v>566</v>
      </c>
      <c r="D436" t="str">
        <f>LEFT(evaluation_results_1[[#This Row],[PDF_FILE]],LEN(evaluation_results_1[[#This Row],[PDF_FILE]])-5)</f>
        <v>Swedbank_Bank_EN</v>
      </c>
      <c r="E436">
        <v>2018</v>
      </c>
      <c r="F436" t="s">
        <v>569</v>
      </c>
      <c r="G436" t="s">
        <v>569</v>
      </c>
      <c r="H436" t="s">
        <v>10</v>
      </c>
    </row>
    <row r="437" spans="1:8" x14ac:dyDescent="0.25">
      <c r="A437">
        <v>7</v>
      </c>
      <c r="B437" t="s">
        <v>13</v>
      </c>
      <c r="C437" t="s">
        <v>566</v>
      </c>
      <c r="D437" t="str">
        <f>LEFT(evaluation_results_1[[#This Row],[PDF_FILE]],LEN(evaluation_results_1[[#This Row],[PDF_FILE]])-5)</f>
        <v>Swedbank_Bank_EN</v>
      </c>
      <c r="E437">
        <v>2017</v>
      </c>
      <c r="F437" t="s">
        <v>570</v>
      </c>
      <c r="G437" t="s">
        <v>570</v>
      </c>
      <c r="H437" t="s">
        <v>10</v>
      </c>
    </row>
    <row r="438" spans="1:8" x14ac:dyDescent="0.25">
      <c r="A438">
        <v>7</v>
      </c>
      <c r="B438" t="s">
        <v>13</v>
      </c>
      <c r="C438" t="s">
        <v>566</v>
      </c>
      <c r="D438" t="str">
        <f>LEFT(evaluation_results_1[[#This Row],[PDF_FILE]],LEN(evaluation_results_1[[#This Row],[PDF_FILE]])-5)</f>
        <v>Swedbank_Bank_EN</v>
      </c>
      <c r="E438">
        <v>2016</v>
      </c>
      <c r="F438" t="s">
        <v>571</v>
      </c>
      <c r="G438" t="s">
        <v>571</v>
      </c>
      <c r="H438" t="s">
        <v>10</v>
      </c>
    </row>
    <row r="439" spans="1:8" x14ac:dyDescent="0.25">
      <c r="A439">
        <v>8</v>
      </c>
      <c r="B439" t="s">
        <v>21</v>
      </c>
      <c r="C439" t="s">
        <v>566</v>
      </c>
      <c r="D439" t="str">
        <f>LEFT(evaluation_results_1[[#This Row],[PDF_FILE]],LEN(evaluation_results_1[[#This Row],[PDF_FILE]])-5)</f>
        <v>Swedbank_Bank_EN</v>
      </c>
      <c r="E439">
        <v>2018</v>
      </c>
      <c r="F439" t="s">
        <v>572</v>
      </c>
      <c r="G439" t="s">
        <v>572</v>
      </c>
      <c r="H439" t="s">
        <v>10</v>
      </c>
    </row>
    <row r="440" spans="1:8" x14ac:dyDescent="0.25">
      <c r="A440">
        <v>8</v>
      </c>
      <c r="B440" t="s">
        <v>21</v>
      </c>
      <c r="C440" t="s">
        <v>566</v>
      </c>
      <c r="D440" t="str">
        <f>LEFT(evaluation_results_1[[#This Row],[PDF_FILE]],LEN(evaluation_results_1[[#This Row],[PDF_FILE]])-5)</f>
        <v>Swedbank_Bank_EN</v>
      </c>
      <c r="E440">
        <v>2017</v>
      </c>
      <c r="F440" t="s">
        <v>573</v>
      </c>
      <c r="G440" t="s">
        <v>573</v>
      </c>
      <c r="H440" t="s">
        <v>10</v>
      </c>
    </row>
    <row r="441" spans="1:8" x14ac:dyDescent="0.25">
      <c r="A441">
        <v>8</v>
      </c>
      <c r="B441" t="s">
        <v>21</v>
      </c>
      <c r="C441" t="s">
        <v>566</v>
      </c>
      <c r="D441" t="str">
        <f>LEFT(evaluation_results_1[[#This Row],[PDF_FILE]],LEN(evaluation_results_1[[#This Row],[PDF_FILE]])-5)</f>
        <v>Swedbank_Bank_EN</v>
      </c>
      <c r="E441">
        <v>2016</v>
      </c>
      <c r="F441" t="s">
        <v>574</v>
      </c>
      <c r="G441" t="s">
        <v>574</v>
      </c>
      <c r="H441" t="s">
        <v>10</v>
      </c>
    </row>
    <row r="442" spans="1:8" x14ac:dyDescent="0.25">
      <c r="A442">
        <v>6</v>
      </c>
      <c r="B442" t="s">
        <v>7</v>
      </c>
      <c r="C442" t="s">
        <v>575</v>
      </c>
      <c r="D442" t="str">
        <f>LEFT(evaluation_results_1[[#This Row],[PDF_FILE]],LEN(evaluation_results_1[[#This Row],[PDF_FILE]])-5)</f>
        <v>Swedbank_Bank_EN</v>
      </c>
      <c r="E442">
        <v>2016</v>
      </c>
      <c r="F442" t="s">
        <v>576</v>
      </c>
      <c r="G442" t="s">
        <v>32</v>
      </c>
      <c r="H442" t="s">
        <v>16</v>
      </c>
    </row>
    <row r="443" spans="1:8" x14ac:dyDescent="0.25">
      <c r="A443">
        <v>7</v>
      </c>
      <c r="B443" t="s">
        <v>13</v>
      </c>
      <c r="C443" t="s">
        <v>575</v>
      </c>
      <c r="D443" t="str">
        <f>LEFT(evaluation_results_1[[#This Row],[PDF_FILE]],LEN(evaluation_results_1[[#This Row],[PDF_FILE]])-5)</f>
        <v>Swedbank_Bank_EN</v>
      </c>
      <c r="E443">
        <v>2019</v>
      </c>
      <c r="F443" t="s">
        <v>577</v>
      </c>
      <c r="G443" t="s">
        <v>577</v>
      </c>
      <c r="H443" t="s">
        <v>10</v>
      </c>
    </row>
    <row r="444" spans="1:8" x14ac:dyDescent="0.25">
      <c r="A444">
        <v>7</v>
      </c>
      <c r="B444" t="s">
        <v>13</v>
      </c>
      <c r="C444" t="s">
        <v>575</v>
      </c>
      <c r="D444" t="str">
        <f>LEFT(evaluation_results_1[[#This Row],[PDF_FILE]],LEN(evaluation_results_1[[#This Row],[PDF_FILE]])-5)</f>
        <v>Swedbank_Bank_EN</v>
      </c>
      <c r="E444">
        <v>2018</v>
      </c>
      <c r="F444" t="s">
        <v>569</v>
      </c>
      <c r="G444" t="s">
        <v>569</v>
      </c>
      <c r="H444" t="s">
        <v>10</v>
      </c>
    </row>
    <row r="445" spans="1:8" x14ac:dyDescent="0.25">
      <c r="A445">
        <v>7</v>
      </c>
      <c r="B445" t="s">
        <v>13</v>
      </c>
      <c r="C445" t="s">
        <v>575</v>
      </c>
      <c r="D445" t="str">
        <f>LEFT(evaluation_results_1[[#This Row],[PDF_FILE]],LEN(evaluation_results_1[[#This Row],[PDF_FILE]])-5)</f>
        <v>Swedbank_Bank_EN</v>
      </c>
      <c r="E445">
        <v>2017</v>
      </c>
      <c r="F445" t="s">
        <v>570</v>
      </c>
      <c r="G445" t="s">
        <v>570</v>
      </c>
      <c r="H445" t="s">
        <v>10</v>
      </c>
    </row>
    <row r="446" spans="1:8" x14ac:dyDescent="0.25">
      <c r="A446">
        <v>8</v>
      </c>
      <c r="B446" t="s">
        <v>21</v>
      </c>
      <c r="C446" t="s">
        <v>575</v>
      </c>
      <c r="D446" t="str">
        <f>LEFT(evaluation_results_1[[#This Row],[PDF_FILE]],LEN(evaluation_results_1[[#This Row],[PDF_FILE]])-5)</f>
        <v>Swedbank_Bank_EN</v>
      </c>
      <c r="E446">
        <v>2019</v>
      </c>
      <c r="F446" t="s">
        <v>578</v>
      </c>
      <c r="G446" t="s">
        <v>578</v>
      </c>
      <c r="H446" t="s">
        <v>10</v>
      </c>
    </row>
    <row r="447" spans="1:8" x14ac:dyDescent="0.25">
      <c r="A447">
        <v>8</v>
      </c>
      <c r="B447" t="s">
        <v>21</v>
      </c>
      <c r="C447" t="s">
        <v>575</v>
      </c>
      <c r="D447" t="str">
        <f>LEFT(evaluation_results_1[[#This Row],[PDF_FILE]],LEN(evaluation_results_1[[#This Row],[PDF_FILE]])-5)</f>
        <v>Swedbank_Bank_EN</v>
      </c>
      <c r="E447">
        <v>2018</v>
      </c>
      <c r="F447" t="s">
        <v>572</v>
      </c>
      <c r="G447" t="s">
        <v>572</v>
      </c>
      <c r="H447" t="s">
        <v>10</v>
      </c>
    </row>
    <row r="448" spans="1:8" x14ac:dyDescent="0.25">
      <c r="A448">
        <v>8</v>
      </c>
      <c r="B448" t="s">
        <v>21</v>
      </c>
      <c r="C448" t="s">
        <v>575</v>
      </c>
      <c r="D448" t="str">
        <f>LEFT(evaluation_results_1[[#This Row],[PDF_FILE]],LEN(evaluation_results_1[[#This Row],[PDF_FILE]])-5)</f>
        <v>Swedbank_Bank_EN</v>
      </c>
      <c r="E448">
        <v>2017</v>
      </c>
      <c r="F448" t="s">
        <v>573</v>
      </c>
      <c r="G448" t="s">
        <v>573</v>
      </c>
      <c r="H448" t="s">
        <v>10</v>
      </c>
    </row>
    <row r="449" spans="1:8" x14ac:dyDescent="0.25">
      <c r="A449">
        <v>6</v>
      </c>
      <c r="B449" t="s">
        <v>7</v>
      </c>
      <c r="C449" t="s">
        <v>579</v>
      </c>
      <c r="D449" t="str">
        <f>LEFT(evaluation_results_1[[#This Row],[PDF_FILE]],LEN(evaluation_results_1[[#This Row],[PDF_FILE]])-5)</f>
        <v>Swedbank_Bank_EN</v>
      </c>
      <c r="E449">
        <v>2016</v>
      </c>
      <c r="F449" t="s">
        <v>580</v>
      </c>
      <c r="G449" t="s">
        <v>32</v>
      </c>
      <c r="H449" t="s">
        <v>16</v>
      </c>
    </row>
    <row r="450" spans="1:8" x14ac:dyDescent="0.25">
      <c r="A450">
        <v>7</v>
      </c>
      <c r="B450" t="s">
        <v>13</v>
      </c>
      <c r="C450" t="s">
        <v>579</v>
      </c>
      <c r="D450" t="str">
        <f>LEFT(evaluation_results_1[[#This Row],[PDF_FILE]],LEN(evaluation_results_1[[#This Row],[PDF_FILE]])-5)</f>
        <v>Swedbank_Bank_EN</v>
      </c>
      <c r="E450">
        <v>2020</v>
      </c>
      <c r="F450" t="s">
        <v>581</v>
      </c>
      <c r="G450" t="s">
        <v>581</v>
      </c>
      <c r="H450" t="s">
        <v>10</v>
      </c>
    </row>
    <row r="451" spans="1:8" x14ac:dyDescent="0.25">
      <c r="A451">
        <v>7</v>
      </c>
      <c r="B451" t="s">
        <v>13</v>
      </c>
      <c r="C451" t="s">
        <v>579</v>
      </c>
      <c r="D451" t="str">
        <f>LEFT(evaluation_results_1[[#This Row],[PDF_FILE]],LEN(evaluation_results_1[[#This Row],[PDF_FILE]])-5)</f>
        <v>Swedbank_Bank_EN</v>
      </c>
      <c r="E451">
        <v>2019</v>
      </c>
      <c r="F451" t="s">
        <v>577</v>
      </c>
      <c r="G451" t="s">
        <v>577</v>
      </c>
      <c r="H451" t="s">
        <v>10</v>
      </c>
    </row>
    <row r="452" spans="1:8" x14ac:dyDescent="0.25">
      <c r="A452">
        <v>7</v>
      </c>
      <c r="B452" t="s">
        <v>13</v>
      </c>
      <c r="C452" t="s">
        <v>579</v>
      </c>
      <c r="D452" t="str">
        <f>LEFT(evaluation_results_1[[#This Row],[PDF_FILE]],LEN(evaluation_results_1[[#This Row],[PDF_FILE]])-5)</f>
        <v>Swedbank_Bank_EN</v>
      </c>
      <c r="E452">
        <v>2018</v>
      </c>
      <c r="F452" t="s">
        <v>569</v>
      </c>
      <c r="G452" t="s">
        <v>569</v>
      </c>
      <c r="H452" t="s">
        <v>10</v>
      </c>
    </row>
    <row r="453" spans="1:8" x14ac:dyDescent="0.25">
      <c r="A453">
        <v>8</v>
      </c>
      <c r="B453" t="s">
        <v>21</v>
      </c>
      <c r="C453" t="s">
        <v>579</v>
      </c>
      <c r="D453" t="str">
        <f>LEFT(evaluation_results_1[[#This Row],[PDF_FILE]],LEN(evaluation_results_1[[#This Row],[PDF_FILE]])-5)</f>
        <v>Swedbank_Bank_EN</v>
      </c>
      <c r="E453">
        <v>2020</v>
      </c>
      <c r="F453" t="s">
        <v>582</v>
      </c>
      <c r="G453" t="s">
        <v>582</v>
      </c>
      <c r="H453" t="s">
        <v>10</v>
      </c>
    </row>
    <row r="454" spans="1:8" x14ac:dyDescent="0.25">
      <c r="A454">
        <v>8</v>
      </c>
      <c r="B454" t="s">
        <v>21</v>
      </c>
      <c r="C454" t="s">
        <v>579</v>
      </c>
      <c r="D454" t="str">
        <f>LEFT(evaluation_results_1[[#This Row],[PDF_FILE]],LEN(evaluation_results_1[[#This Row],[PDF_FILE]])-5)</f>
        <v>Swedbank_Bank_EN</v>
      </c>
      <c r="E454">
        <v>2019</v>
      </c>
      <c r="F454" t="s">
        <v>578</v>
      </c>
      <c r="G454" t="s">
        <v>578</v>
      </c>
      <c r="H454" t="s">
        <v>10</v>
      </c>
    </row>
    <row r="455" spans="1:8" x14ac:dyDescent="0.25">
      <c r="A455">
        <v>8</v>
      </c>
      <c r="B455" t="s">
        <v>21</v>
      </c>
      <c r="C455" t="s">
        <v>579</v>
      </c>
      <c r="D455" t="str">
        <f>LEFT(evaluation_results_1[[#This Row],[PDF_FILE]],LEN(evaluation_results_1[[#This Row],[PDF_FILE]])-5)</f>
        <v>Swedbank_Bank_EN</v>
      </c>
      <c r="E455">
        <v>2018</v>
      </c>
      <c r="F455" t="s">
        <v>572</v>
      </c>
      <c r="G455" t="s">
        <v>572</v>
      </c>
      <c r="H455" t="s">
        <v>10</v>
      </c>
    </row>
    <row r="456" spans="1:8" x14ac:dyDescent="0.25">
      <c r="A456">
        <v>6</v>
      </c>
      <c r="B456" t="s">
        <v>7</v>
      </c>
      <c r="C456" t="s">
        <v>583</v>
      </c>
      <c r="D456" t="str">
        <f>LEFT(evaluation_results_1[[#This Row],[PDF_FILE]],LEN(evaluation_results_1[[#This Row],[PDF_FILE]])-5)</f>
        <v>Swedbank_Bank_EN</v>
      </c>
      <c r="E456">
        <v>2021</v>
      </c>
      <c r="F456" t="s">
        <v>470</v>
      </c>
      <c r="G456" t="s">
        <v>584</v>
      </c>
      <c r="H456" t="s">
        <v>16</v>
      </c>
    </row>
    <row r="457" spans="1:8" x14ac:dyDescent="0.25">
      <c r="A457">
        <v>6</v>
      </c>
      <c r="B457" t="s">
        <v>7</v>
      </c>
      <c r="C457" t="s">
        <v>583</v>
      </c>
      <c r="D457" t="str">
        <f>LEFT(evaluation_results_1[[#This Row],[PDF_FILE]],LEN(evaluation_results_1[[#This Row],[PDF_FILE]])-5)</f>
        <v>Swedbank_Bank_EN</v>
      </c>
      <c r="E457">
        <v>2020</v>
      </c>
      <c r="F457" t="s">
        <v>292</v>
      </c>
      <c r="G457" t="s">
        <v>585</v>
      </c>
      <c r="H457" t="s">
        <v>16</v>
      </c>
    </row>
    <row r="458" spans="1:8" x14ac:dyDescent="0.25">
      <c r="A458">
        <v>6</v>
      </c>
      <c r="B458" t="s">
        <v>7</v>
      </c>
      <c r="C458" t="s">
        <v>583</v>
      </c>
      <c r="D458" t="str">
        <f>LEFT(evaluation_results_1[[#This Row],[PDF_FILE]],LEN(evaluation_results_1[[#This Row],[PDF_FILE]])-5)</f>
        <v>Swedbank_Bank_EN</v>
      </c>
      <c r="E458">
        <v>2019</v>
      </c>
      <c r="F458" t="s">
        <v>296</v>
      </c>
      <c r="G458" t="s">
        <v>586</v>
      </c>
      <c r="H458" t="s">
        <v>16</v>
      </c>
    </row>
    <row r="459" spans="1:8" x14ac:dyDescent="0.25">
      <c r="A459">
        <v>7</v>
      </c>
      <c r="B459" t="s">
        <v>13</v>
      </c>
      <c r="C459" t="s">
        <v>583</v>
      </c>
      <c r="D459" t="str">
        <f>LEFT(evaluation_results_1[[#This Row],[PDF_FILE]],LEN(evaluation_results_1[[#This Row],[PDF_FILE]])-5)</f>
        <v>Swedbank_Bank_EN</v>
      </c>
      <c r="E459">
        <v>2021</v>
      </c>
      <c r="F459" t="s">
        <v>587</v>
      </c>
      <c r="G459" t="s">
        <v>587</v>
      </c>
      <c r="H459" t="s">
        <v>10</v>
      </c>
    </row>
    <row r="460" spans="1:8" x14ac:dyDescent="0.25">
      <c r="A460">
        <v>7</v>
      </c>
      <c r="B460" t="s">
        <v>13</v>
      </c>
      <c r="C460" t="s">
        <v>583</v>
      </c>
      <c r="D460" t="str">
        <f>LEFT(evaluation_results_1[[#This Row],[PDF_FILE]],LEN(evaluation_results_1[[#This Row],[PDF_FILE]])-5)</f>
        <v>Swedbank_Bank_EN</v>
      </c>
      <c r="E460">
        <v>2020</v>
      </c>
      <c r="F460" t="s">
        <v>581</v>
      </c>
      <c r="G460" t="s">
        <v>581</v>
      </c>
      <c r="H460" t="s">
        <v>10</v>
      </c>
    </row>
    <row r="461" spans="1:8" x14ac:dyDescent="0.25">
      <c r="A461">
        <v>7</v>
      </c>
      <c r="B461" t="s">
        <v>13</v>
      </c>
      <c r="C461" t="s">
        <v>583</v>
      </c>
      <c r="D461" t="str">
        <f>LEFT(evaluation_results_1[[#This Row],[PDF_FILE]],LEN(evaluation_results_1[[#This Row],[PDF_FILE]])-5)</f>
        <v>Swedbank_Bank_EN</v>
      </c>
      <c r="E461">
        <v>2019</v>
      </c>
      <c r="F461" t="s">
        <v>577</v>
      </c>
      <c r="G461" t="s">
        <v>577</v>
      </c>
      <c r="H461" t="s">
        <v>10</v>
      </c>
    </row>
    <row r="462" spans="1:8" x14ac:dyDescent="0.25">
      <c r="A462">
        <v>8</v>
      </c>
      <c r="B462" t="s">
        <v>21</v>
      </c>
      <c r="C462" t="s">
        <v>583</v>
      </c>
      <c r="D462" t="str">
        <f>LEFT(evaluation_results_1[[#This Row],[PDF_FILE]],LEN(evaluation_results_1[[#This Row],[PDF_FILE]])-5)</f>
        <v>Swedbank_Bank_EN</v>
      </c>
      <c r="E462">
        <v>2021</v>
      </c>
      <c r="F462" t="s">
        <v>588</v>
      </c>
      <c r="G462" t="s">
        <v>588</v>
      </c>
      <c r="H462" t="s">
        <v>10</v>
      </c>
    </row>
    <row r="463" spans="1:8" x14ac:dyDescent="0.25">
      <c r="A463">
        <v>8</v>
      </c>
      <c r="B463" t="s">
        <v>21</v>
      </c>
      <c r="C463" t="s">
        <v>583</v>
      </c>
      <c r="D463" t="str">
        <f>LEFT(evaluation_results_1[[#This Row],[PDF_FILE]],LEN(evaluation_results_1[[#This Row],[PDF_FILE]])-5)</f>
        <v>Swedbank_Bank_EN</v>
      </c>
      <c r="E463">
        <v>2020</v>
      </c>
      <c r="F463" t="s">
        <v>582</v>
      </c>
      <c r="G463" t="s">
        <v>582</v>
      </c>
      <c r="H463" t="s">
        <v>10</v>
      </c>
    </row>
    <row r="464" spans="1:8" x14ac:dyDescent="0.25">
      <c r="A464">
        <v>8</v>
      </c>
      <c r="B464" t="s">
        <v>21</v>
      </c>
      <c r="C464" t="s">
        <v>583</v>
      </c>
      <c r="D464" t="str">
        <f>LEFT(evaluation_results_1[[#This Row],[PDF_FILE]],LEN(evaluation_results_1[[#This Row],[PDF_FILE]])-5)</f>
        <v>Swedbank_Bank_EN</v>
      </c>
      <c r="E464">
        <v>2019</v>
      </c>
      <c r="F464" t="s">
        <v>578</v>
      </c>
      <c r="G464" t="s">
        <v>578</v>
      </c>
      <c r="H464" t="s">
        <v>10</v>
      </c>
    </row>
    <row r="465" spans="1:8" x14ac:dyDescent="0.25">
      <c r="A465">
        <v>6</v>
      </c>
      <c r="B465" t="s">
        <v>7</v>
      </c>
      <c r="C465" t="s">
        <v>589</v>
      </c>
      <c r="D465" t="str">
        <f>LEFT(evaluation_results_1[[#This Row],[PDF_FILE]],LEN(evaluation_results_1[[#This Row],[PDF_FILE]])-5)</f>
        <v>Swedbank_Bank_EN</v>
      </c>
      <c r="E465">
        <v>2022</v>
      </c>
      <c r="F465" t="s">
        <v>590</v>
      </c>
      <c r="G465" t="s">
        <v>590</v>
      </c>
      <c r="H465" t="s">
        <v>10</v>
      </c>
    </row>
    <row r="466" spans="1:8" x14ac:dyDescent="0.25">
      <c r="A466">
        <v>6</v>
      </c>
      <c r="B466" t="s">
        <v>7</v>
      </c>
      <c r="C466" t="s">
        <v>589</v>
      </c>
      <c r="D466" t="str">
        <f>LEFT(evaluation_results_1[[#This Row],[PDF_FILE]],LEN(evaluation_results_1[[#This Row],[PDF_FILE]])-5)</f>
        <v>Swedbank_Bank_EN</v>
      </c>
      <c r="E466">
        <v>2021</v>
      </c>
      <c r="F466" t="s">
        <v>584</v>
      </c>
      <c r="G466" t="s">
        <v>584</v>
      </c>
      <c r="H466" t="s">
        <v>10</v>
      </c>
    </row>
    <row r="467" spans="1:8" x14ac:dyDescent="0.25">
      <c r="A467">
        <v>6</v>
      </c>
      <c r="B467" t="s">
        <v>7</v>
      </c>
      <c r="C467" t="s">
        <v>589</v>
      </c>
      <c r="D467" t="str">
        <f>LEFT(evaluation_results_1[[#This Row],[PDF_FILE]],LEN(evaluation_results_1[[#This Row],[PDF_FILE]])-5)</f>
        <v>Swedbank_Bank_EN</v>
      </c>
      <c r="E467">
        <v>2020</v>
      </c>
      <c r="F467" t="s">
        <v>585</v>
      </c>
      <c r="G467" t="s">
        <v>585</v>
      </c>
      <c r="H467" t="s">
        <v>10</v>
      </c>
    </row>
    <row r="468" spans="1:8" x14ac:dyDescent="0.25">
      <c r="A468">
        <v>7</v>
      </c>
      <c r="B468" t="s">
        <v>13</v>
      </c>
      <c r="C468" t="s">
        <v>589</v>
      </c>
      <c r="D468" t="str">
        <f>LEFT(evaluation_results_1[[#This Row],[PDF_FILE]],LEN(evaluation_results_1[[#This Row],[PDF_FILE]])-5)</f>
        <v>Swedbank_Bank_EN</v>
      </c>
      <c r="E468">
        <v>2022</v>
      </c>
      <c r="F468" t="s">
        <v>591</v>
      </c>
      <c r="G468" t="s">
        <v>591</v>
      </c>
      <c r="H468" t="s">
        <v>10</v>
      </c>
    </row>
    <row r="469" spans="1:8" x14ac:dyDescent="0.25">
      <c r="A469">
        <v>7</v>
      </c>
      <c r="B469" t="s">
        <v>13</v>
      </c>
      <c r="C469" t="s">
        <v>589</v>
      </c>
      <c r="D469" t="str">
        <f>LEFT(evaluation_results_1[[#This Row],[PDF_FILE]],LEN(evaluation_results_1[[#This Row],[PDF_FILE]])-5)</f>
        <v>Swedbank_Bank_EN</v>
      </c>
      <c r="E469">
        <v>2021</v>
      </c>
      <c r="F469" t="s">
        <v>587</v>
      </c>
      <c r="G469" t="s">
        <v>587</v>
      </c>
      <c r="H469" t="s">
        <v>10</v>
      </c>
    </row>
    <row r="470" spans="1:8" x14ac:dyDescent="0.25">
      <c r="A470">
        <v>7</v>
      </c>
      <c r="B470" t="s">
        <v>13</v>
      </c>
      <c r="C470" t="s">
        <v>589</v>
      </c>
      <c r="D470" t="str">
        <f>LEFT(evaluation_results_1[[#This Row],[PDF_FILE]],LEN(evaluation_results_1[[#This Row],[PDF_FILE]])-5)</f>
        <v>Swedbank_Bank_EN</v>
      </c>
      <c r="E470">
        <v>2020</v>
      </c>
      <c r="F470" t="s">
        <v>581</v>
      </c>
      <c r="G470" t="s">
        <v>581</v>
      </c>
      <c r="H470" t="s">
        <v>10</v>
      </c>
    </row>
    <row r="471" spans="1:8" x14ac:dyDescent="0.25">
      <c r="A471">
        <v>8</v>
      </c>
      <c r="B471" t="s">
        <v>21</v>
      </c>
      <c r="C471" t="s">
        <v>589</v>
      </c>
      <c r="D471" t="str">
        <f>LEFT(evaluation_results_1[[#This Row],[PDF_FILE]],LEN(evaluation_results_1[[#This Row],[PDF_FILE]])-5)</f>
        <v>Swedbank_Bank_EN</v>
      </c>
      <c r="E471">
        <v>2022</v>
      </c>
      <c r="F471" t="s">
        <v>592</v>
      </c>
      <c r="G471" t="s">
        <v>592</v>
      </c>
      <c r="H471" t="s">
        <v>10</v>
      </c>
    </row>
    <row r="472" spans="1:8" x14ac:dyDescent="0.25">
      <c r="A472">
        <v>8</v>
      </c>
      <c r="B472" t="s">
        <v>21</v>
      </c>
      <c r="C472" t="s">
        <v>589</v>
      </c>
      <c r="D472" t="str">
        <f>LEFT(evaluation_results_1[[#This Row],[PDF_FILE]],LEN(evaluation_results_1[[#This Row],[PDF_FILE]])-5)</f>
        <v>Swedbank_Bank_EN</v>
      </c>
      <c r="E472">
        <v>2021</v>
      </c>
      <c r="F472" t="s">
        <v>588</v>
      </c>
      <c r="G472" t="s">
        <v>588</v>
      </c>
      <c r="H472" t="s">
        <v>10</v>
      </c>
    </row>
    <row r="473" spans="1:8" x14ac:dyDescent="0.25">
      <c r="A473">
        <v>8</v>
      </c>
      <c r="B473" t="s">
        <v>21</v>
      </c>
      <c r="C473" t="s">
        <v>589</v>
      </c>
      <c r="D473" t="str">
        <f>LEFT(evaluation_results_1[[#This Row],[PDF_FILE]],LEN(evaluation_results_1[[#This Row],[PDF_FILE]])-5)</f>
        <v>Swedbank_Bank_EN</v>
      </c>
      <c r="E473">
        <v>2020</v>
      </c>
      <c r="F473" t="s">
        <v>582</v>
      </c>
      <c r="G473" t="s">
        <v>582</v>
      </c>
      <c r="H473" t="s">
        <v>10</v>
      </c>
    </row>
    <row r="474" spans="1:8" x14ac:dyDescent="0.25">
      <c r="A474">
        <v>6</v>
      </c>
      <c r="B474" t="s">
        <v>7</v>
      </c>
      <c r="C474" t="s">
        <v>593</v>
      </c>
      <c r="D474" t="str">
        <f>LEFT(evaluation_results_1[[#This Row],[PDF_FILE]],LEN(evaluation_results_1[[#This Row],[PDF_FILE]])-5)</f>
        <v>T. Rowe Price_AM_EN</v>
      </c>
      <c r="E474">
        <v>2012</v>
      </c>
      <c r="F474" t="s">
        <v>594</v>
      </c>
      <c r="G474" t="s">
        <v>32</v>
      </c>
      <c r="H474" t="s">
        <v>16</v>
      </c>
    </row>
    <row r="475" spans="1:8" x14ac:dyDescent="0.25">
      <c r="A475">
        <v>6</v>
      </c>
      <c r="B475" t="s">
        <v>7</v>
      </c>
      <c r="C475" t="s">
        <v>595</v>
      </c>
      <c r="D475" t="str">
        <f>LEFT(evaluation_results_1[[#This Row],[PDF_FILE]],LEN(evaluation_results_1[[#This Row],[PDF_FILE]])-5)</f>
        <v>T. Rowe Price_AM_EN</v>
      </c>
      <c r="E475">
        <v>2020</v>
      </c>
      <c r="F475" t="s">
        <v>596</v>
      </c>
      <c r="G475" t="s">
        <v>596</v>
      </c>
      <c r="H475" t="s">
        <v>10</v>
      </c>
    </row>
    <row r="476" spans="1:8" x14ac:dyDescent="0.25">
      <c r="A476">
        <v>6</v>
      </c>
      <c r="B476" t="s">
        <v>7</v>
      </c>
      <c r="C476" t="s">
        <v>595</v>
      </c>
      <c r="D476" t="str">
        <f>LEFT(evaluation_results_1[[#This Row],[PDF_FILE]],LEN(evaluation_results_1[[#This Row],[PDF_FILE]])-5)</f>
        <v>T. Rowe Price_AM_EN</v>
      </c>
      <c r="E476">
        <v>2010</v>
      </c>
      <c r="F476" t="s">
        <v>597</v>
      </c>
      <c r="G476" t="s">
        <v>32</v>
      </c>
      <c r="H476" t="s">
        <v>16</v>
      </c>
    </row>
    <row r="477" spans="1:8" x14ac:dyDescent="0.25">
      <c r="A477">
        <v>6</v>
      </c>
      <c r="B477" t="s">
        <v>7</v>
      </c>
      <c r="C477" t="s">
        <v>595</v>
      </c>
      <c r="D477" t="str">
        <f>LEFT(evaluation_results_1[[#This Row],[PDF_FILE]],LEN(evaluation_results_1[[#This Row],[PDF_FILE]])-5)</f>
        <v>T. Rowe Price_AM_EN</v>
      </c>
      <c r="E477">
        <v>2015</v>
      </c>
      <c r="F477" t="s">
        <v>494</v>
      </c>
      <c r="G477" t="s">
        <v>32</v>
      </c>
      <c r="H477" t="s">
        <v>16</v>
      </c>
    </row>
    <row r="478" spans="1:8" x14ac:dyDescent="0.25">
      <c r="A478">
        <v>7</v>
      </c>
      <c r="B478" t="s">
        <v>13</v>
      </c>
      <c r="C478" t="s">
        <v>595</v>
      </c>
      <c r="D478" t="str">
        <f>LEFT(evaluation_results_1[[#This Row],[PDF_FILE]],LEN(evaluation_results_1[[#This Row],[PDF_FILE]])-5)</f>
        <v>T. Rowe Price_AM_EN</v>
      </c>
      <c r="E478">
        <v>2020</v>
      </c>
      <c r="F478" t="s">
        <v>598</v>
      </c>
      <c r="G478" t="s">
        <v>598</v>
      </c>
      <c r="H478" t="s">
        <v>10</v>
      </c>
    </row>
    <row r="479" spans="1:8" x14ac:dyDescent="0.25">
      <c r="A479">
        <v>8</v>
      </c>
      <c r="B479" t="s">
        <v>21</v>
      </c>
      <c r="C479" t="s">
        <v>595</v>
      </c>
      <c r="D479" t="str">
        <f>LEFT(evaluation_results_1[[#This Row],[PDF_FILE]],LEN(evaluation_results_1[[#This Row],[PDF_FILE]])-5)</f>
        <v>T. Rowe Price_AM_EN</v>
      </c>
      <c r="E479">
        <v>2020</v>
      </c>
      <c r="F479" t="s">
        <v>599</v>
      </c>
      <c r="G479" t="s">
        <v>599</v>
      </c>
      <c r="H479" t="s">
        <v>10</v>
      </c>
    </row>
    <row r="480" spans="1:8" x14ac:dyDescent="0.25">
      <c r="A480">
        <v>6</v>
      </c>
      <c r="B480" t="s">
        <v>7</v>
      </c>
      <c r="C480" t="s">
        <v>600</v>
      </c>
      <c r="D480" t="str">
        <f>LEFT(evaluation_results_1[[#This Row],[PDF_FILE]],LEN(evaluation_results_1[[#This Row],[PDF_FILE]])-5)</f>
        <v>T. Rowe Price_AM_EN</v>
      </c>
      <c r="E480">
        <v>2015</v>
      </c>
      <c r="F480" t="s">
        <v>601</v>
      </c>
      <c r="G480" t="s">
        <v>601</v>
      </c>
      <c r="H480" t="s">
        <v>10</v>
      </c>
    </row>
    <row r="481" spans="1:8" x14ac:dyDescent="0.25">
      <c r="A481">
        <v>6</v>
      </c>
      <c r="B481" t="s">
        <v>7</v>
      </c>
      <c r="C481" t="s">
        <v>600</v>
      </c>
      <c r="D481" t="str">
        <f>LEFT(evaluation_results_1[[#This Row],[PDF_FILE]],LEN(evaluation_results_1[[#This Row],[PDF_FILE]])-5)</f>
        <v>T. Rowe Price_AM_EN</v>
      </c>
      <c r="E481">
        <v>2016</v>
      </c>
      <c r="F481" t="s">
        <v>602</v>
      </c>
      <c r="G481" t="s">
        <v>602</v>
      </c>
      <c r="H481" t="s">
        <v>10</v>
      </c>
    </row>
    <row r="482" spans="1:8" x14ac:dyDescent="0.25">
      <c r="A482">
        <v>6</v>
      </c>
      <c r="B482" t="s">
        <v>7</v>
      </c>
      <c r="C482" t="s">
        <v>600</v>
      </c>
      <c r="D482" t="str">
        <f>LEFT(evaluation_results_1[[#This Row],[PDF_FILE]],LEN(evaluation_results_1[[#This Row],[PDF_FILE]])-5)</f>
        <v>T. Rowe Price_AM_EN</v>
      </c>
      <c r="E482">
        <v>2017</v>
      </c>
      <c r="F482" t="s">
        <v>603</v>
      </c>
      <c r="G482" t="s">
        <v>603</v>
      </c>
      <c r="H482" t="s">
        <v>10</v>
      </c>
    </row>
    <row r="483" spans="1:8" x14ac:dyDescent="0.25">
      <c r="A483">
        <v>6</v>
      </c>
      <c r="B483" t="s">
        <v>7</v>
      </c>
      <c r="C483" t="s">
        <v>600</v>
      </c>
      <c r="D483" t="str">
        <f>LEFT(evaluation_results_1[[#This Row],[PDF_FILE]],LEN(evaluation_results_1[[#This Row],[PDF_FILE]])-5)</f>
        <v>T. Rowe Price_AM_EN</v>
      </c>
      <c r="E483">
        <v>2018</v>
      </c>
      <c r="F483" t="s">
        <v>604</v>
      </c>
      <c r="G483" t="s">
        <v>604</v>
      </c>
      <c r="H483" t="s">
        <v>10</v>
      </c>
    </row>
    <row r="484" spans="1:8" x14ac:dyDescent="0.25">
      <c r="A484">
        <v>6</v>
      </c>
      <c r="B484" t="s">
        <v>7</v>
      </c>
      <c r="C484" t="s">
        <v>600</v>
      </c>
      <c r="D484" t="str">
        <f>LEFT(evaluation_results_1[[#This Row],[PDF_FILE]],LEN(evaluation_results_1[[#This Row],[PDF_FILE]])-5)</f>
        <v>T. Rowe Price_AM_EN</v>
      </c>
      <c r="E484">
        <v>2019</v>
      </c>
      <c r="F484" t="s">
        <v>605</v>
      </c>
      <c r="G484" t="s">
        <v>605</v>
      </c>
      <c r="H484" t="s">
        <v>10</v>
      </c>
    </row>
    <row r="485" spans="1:8" x14ac:dyDescent="0.25">
      <c r="A485">
        <v>6</v>
      </c>
      <c r="B485" t="s">
        <v>7</v>
      </c>
      <c r="C485" t="s">
        <v>600</v>
      </c>
      <c r="D485" t="str">
        <f>LEFT(evaluation_results_1[[#This Row],[PDF_FILE]],LEN(evaluation_results_1[[#This Row],[PDF_FILE]])-5)</f>
        <v>T. Rowe Price_AM_EN</v>
      </c>
      <c r="E485">
        <v>2020</v>
      </c>
      <c r="F485" t="s">
        <v>596</v>
      </c>
      <c r="G485" t="s">
        <v>596</v>
      </c>
      <c r="H485" t="s">
        <v>10</v>
      </c>
    </row>
    <row r="486" spans="1:8" x14ac:dyDescent="0.25">
      <c r="A486">
        <v>6</v>
      </c>
      <c r="B486" t="s">
        <v>7</v>
      </c>
      <c r="C486" t="s">
        <v>600</v>
      </c>
      <c r="D486" t="str">
        <f>LEFT(evaluation_results_1[[#This Row],[PDF_FILE]],LEN(evaluation_results_1[[#This Row],[PDF_FILE]])-5)</f>
        <v>T. Rowe Price_AM_EN</v>
      </c>
      <c r="E486">
        <v>2021</v>
      </c>
      <c r="F486" t="s">
        <v>606</v>
      </c>
      <c r="G486" t="s">
        <v>606</v>
      </c>
      <c r="H486" t="s">
        <v>10</v>
      </c>
    </row>
    <row r="487" spans="1:8" x14ac:dyDescent="0.25">
      <c r="A487">
        <v>7</v>
      </c>
      <c r="B487" t="s">
        <v>13</v>
      </c>
      <c r="C487" t="s">
        <v>600</v>
      </c>
      <c r="D487" t="str">
        <f>LEFT(evaluation_results_1[[#This Row],[PDF_FILE]],LEN(evaluation_results_1[[#This Row],[PDF_FILE]])-5)</f>
        <v>T. Rowe Price_AM_EN</v>
      </c>
      <c r="E487">
        <v>2015</v>
      </c>
      <c r="F487" t="s">
        <v>607</v>
      </c>
      <c r="G487" t="s">
        <v>607</v>
      </c>
      <c r="H487" t="s">
        <v>10</v>
      </c>
    </row>
    <row r="488" spans="1:8" x14ac:dyDescent="0.25">
      <c r="A488">
        <v>7</v>
      </c>
      <c r="B488" t="s">
        <v>13</v>
      </c>
      <c r="C488" t="s">
        <v>600</v>
      </c>
      <c r="D488" t="str">
        <f>LEFT(evaluation_results_1[[#This Row],[PDF_FILE]],LEN(evaluation_results_1[[#This Row],[PDF_FILE]])-5)</f>
        <v>T. Rowe Price_AM_EN</v>
      </c>
      <c r="E488">
        <v>2016</v>
      </c>
      <c r="F488" t="s">
        <v>608</v>
      </c>
      <c r="G488" t="s">
        <v>608</v>
      </c>
      <c r="H488" t="s">
        <v>10</v>
      </c>
    </row>
    <row r="489" spans="1:8" x14ac:dyDescent="0.25">
      <c r="A489">
        <v>7</v>
      </c>
      <c r="B489" t="s">
        <v>13</v>
      </c>
      <c r="C489" t="s">
        <v>600</v>
      </c>
      <c r="D489" t="str">
        <f>LEFT(evaluation_results_1[[#This Row],[PDF_FILE]],LEN(evaluation_results_1[[#This Row],[PDF_FILE]])-5)</f>
        <v>T. Rowe Price_AM_EN</v>
      </c>
      <c r="E489">
        <v>2017</v>
      </c>
      <c r="F489" t="s">
        <v>609</v>
      </c>
      <c r="G489" t="s">
        <v>609</v>
      </c>
      <c r="H489" t="s">
        <v>10</v>
      </c>
    </row>
    <row r="490" spans="1:8" x14ac:dyDescent="0.25">
      <c r="A490">
        <v>7</v>
      </c>
      <c r="B490" t="s">
        <v>13</v>
      </c>
      <c r="C490" t="s">
        <v>600</v>
      </c>
      <c r="D490" t="str">
        <f>LEFT(evaluation_results_1[[#This Row],[PDF_FILE]],LEN(evaluation_results_1[[#This Row],[PDF_FILE]])-5)</f>
        <v>T. Rowe Price_AM_EN</v>
      </c>
      <c r="E490">
        <v>2018</v>
      </c>
      <c r="F490" t="s">
        <v>610</v>
      </c>
      <c r="G490" t="s">
        <v>610</v>
      </c>
      <c r="H490" t="s">
        <v>10</v>
      </c>
    </row>
    <row r="491" spans="1:8" x14ac:dyDescent="0.25">
      <c r="A491">
        <v>7</v>
      </c>
      <c r="B491" t="s">
        <v>13</v>
      </c>
      <c r="C491" t="s">
        <v>600</v>
      </c>
      <c r="D491" t="str">
        <f>LEFT(evaluation_results_1[[#This Row],[PDF_FILE]],LEN(evaluation_results_1[[#This Row],[PDF_FILE]])-5)</f>
        <v>T. Rowe Price_AM_EN</v>
      </c>
      <c r="E491">
        <v>2019</v>
      </c>
      <c r="F491" t="s">
        <v>611</v>
      </c>
      <c r="G491" t="s">
        <v>611</v>
      </c>
      <c r="H491" t="s">
        <v>10</v>
      </c>
    </row>
    <row r="492" spans="1:8" x14ac:dyDescent="0.25">
      <c r="A492">
        <v>7</v>
      </c>
      <c r="B492" t="s">
        <v>13</v>
      </c>
      <c r="C492" t="s">
        <v>600</v>
      </c>
      <c r="D492" t="str">
        <f>LEFT(evaluation_results_1[[#This Row],[PDF_FILE]],LEN(evaluation_results_1[[#This Row],[PDF_FILE]])-5)</f>
        <v>T. Rowe Price_AM_EN</v>
      </c>
      <c r="E492">
        <v>2020</v>
      </c>
      <c r="F492" t="s">
        <v>598</v>
      </c>
      <c r="G492" t="s">
        <v>598</v>
      </c>
      <c r="H492" t="s">
        <v>10</v>
      </c>
    </row>
    <row r="493" spans="1:8" x14ac:dyDescent="0.25">
      <c r="A493">
        <v>7</v>
      </c>
      <c r="B493" t="s">
        <v>13</v>
      </c>
      <c r="C493" t="s">
        <v>600</v>
      </c>
      <c r="D493" t="str">
        <f>LEFT(evaluation_results_1[[#This Row],[PDF_FILE]],LEN(evaluation_results_1[[#This Row],[PDF_FILE]])-5)</f>
        <v>T. Rowe Price_AM_EN</v>
      </c>
      <c r="E493">
        <v>2021</v>
      </c>
      <c r="F493" t="s">
        <v>612</v>
      </c>
      <c r="G493" t="s">
        <v>612</v>
      </c>
      <c r="H493" t="s">
        <v>10</v>
      </c>
    </row>
    <row r="494" spans="1:8" x14ac:dyDescent="0.25">
      <c r="A494">
        <v>8</v>
      </c>
      <c r="B494" t="s">
        <v>21</v>
      </c>
      <c r="C494" t="s">
        <v>600</v>
      </c>
      <c r="D494" t="str">
        <f>LEFT(evaluation_results_1[[#This Row],[PDF_FILE]],LEN(evaluation_results_1[[#This Row],[PDF_FILE]])-5)</f>
        <v>T. Rowe Price_AM_EN</v>
      </c>
      <c r="E494">
        <v>2015</v>
      </c>
      <c r="F494" t="s">
        <v>613</v>
      </c>
      <c r="G494" t="s">
        <v>613</v>
      </c>
      <c r="H494" t="s">
        <v>10</v>
      </c>
    </row>
    <row r="495" spans="1:8" x14ac:dyDescent="0.25">
      <c r="A495">
        <v>8</v>
      </c>
      <c r="B495" t="s">
        <v>21</v>
      </c>
      <c r="C495" t="s">
        <v>600</v>
      </c>
      <c r="D495" t="str">
        <f>LEFT(evaluation_results_1[[#This Row],[PDF_FILE]],LEN(evaluation_results_1[[#This Row],[PDF_FILE]])-5)</f>
        <v>T. Rowe Price_AM_EN</v>
      </c>
      <c r="E495">
        <v>2016</v>
      </c>
      <c r="F495" t="s">
        <v>614</v>
      </c>
      <c r="G495" t="s">
        <v>614</v>
      </c>
      <c r="H495" t="s">
        <v>10</v>
      </c>
    </row>
    <row r="496" spans="1:8" x14ac:dyDescent="0.25">
      <c r="A496">
        <v>8</v>
      </c>
      <c r="B496" t="s">
        <v>21</v>
      </c>
      <c r="C496" t="s">
        <v>600</v>
      </c>
      <c r="D496" t="str">
        <f>LEFT(evaluation_results_1[[#This Row],[PDF_FILE]],LEN(evaluation_results_1[[#This Row],[PDF_FILE]])-5)</f>
        <v>T. Rowe Price_AM_EN</v>
      </c>
      <c r="E496">
        <v>2017</v>
      </c>
      <c r="F496" t="s">
        <v>615</v>
      </c>
      <c r="G496" t="s">
        <v>615</v>
      </c>
      <c r="H496" t="s">
        <v>10</v>
      </c>
    </row>
    <row r="497" spans="1:8" x14ac:dyDescent="0.25">
      <c r="A497">
        <v>8</v>
      </c>
      <c r="B497" t="s">
        <v>21</v>
      </c>
      <c r="C497" t="s">
        <v>600</v>
      </c>
      <c r="D497" t="str">
        <f>LEFT(evaluation_results_1[[#This Row],[PDF_FILE]],LEN(evaluation_results_1[[#This Row],[PDF_FILE]])-5)</f>
        <v>T. Rowe Price_AM_EN</v>
      </c>
      <c r="E497">
        <v>2018</v>
      </c>
      <c r="F497" t="s">
        <v>157</v>
      </c>
      <c r="G497" t="s">
        <v>157</v>
      </c>
      <c r="H497" t="s">
        <v>10</v>
      </c>
    </row>
    <row r="498" spans="1:8" x14ac:dyDescent="0.25">
      <c r="A498">
        <v>8</v>
      </c>
      <c r="B498" t="s">
        <v>21</v>
      </c>
      <c r="C498" t="s">
        <v>600</v>
      </c>
      <c r="D498" t="str">
        <f>LEFT(evaluation_results_1[[#This Row],[PDF_FILE]],LEN(evaluation_results_1[[#This Row],[PDF_FILE]])-5)</f>
        <v>T. Rowe Price_AM_EN</v>
      </c>
      <c r="E498">
        <v>2019</v>
      </c>
      <c r="F498" t="s">
        <v>616</v>
      </c>
      <c r="G498" t="s">
        <v>616</v>
      </c>
      <c r="H498" t="s">
        <v>10</v>
      </c>
    </row>
    <row r="499" spans="1:8" x14ac:dyDescent="0.25">
      <c r="A499">
        <v>8</v>
      </c>
      <c r="B499" t="s">
        <v>21</v>
      </c>
      <c r="C499" t="s">
        <v>600</v>
      </c>
      <c r="D499" t="str">
        <f>LEFT(evaluation_results_1[[#This Row],[PDF_FILE]],LEN(evaluation_results_1[[#This Row],[PDF_FILE]])-5)</f>
        <v>T. Rowe Price_AM_EN</v>
      </c>
      <c r="E499">
        <v>2020</v>
      </c>
      <c r="F499" t="s">
        <v>599</v>
      </c>
      <c r="G499" t="s">
        <v>599</v>
      </c>
      <c r="H499" t="s">
        <v>10</v>
      </c>
    </row>
    <row r="500" spans="1:8" x14ac:dyDescent="0.25">
      <c r="A500">
        <v>8</v>
      </c>
      <c r="B500" t="s">
        <v>21</v>
      </c>
      <c r="C500" t="s">
        <v>600</v>
      </c>
      <c r="D500" t="str">
        <f>LEFT(evaluation_results_1[[#This Row],[PDF_FILE]],LEN(evaluation_results_1[[#This Row],[PDF_FILE]])-5)</f>
        <v>T. Rowe Price_AM_EN</v>
      </c>
      <c r="E500">
        <v>2021</v>
      </c>
      <c r="F500" t="s">
        <v>617</v>
      </c>
      <c r="G500" t="s">
        <v>617</v>
      </c>
      <c r="H500" t="s">
        <v>10</v>
      </c>
    </row>
    <row r="501" spans="1:8" x14ac:dyDescent="0.25">
      <c r="A501">
        <v>6</v>
      </c>
      <c r="B501" t="s">
        <v>7</v>
      </c>
      <c r="C501" t="s">
        <v>618</v>
      </c>
      <c r="D501" t="str">
        <f>LEFT(evaluation_results_1[[#This Row],[PDF_FILE]],LEN(evaluation_results_1[[#This Row],[PDF_FILE]])-5)</f>
        <v>T. Rowe Price_AM_EN</v>
      </c>
      <c r="E501">
        <v>2016</v>
      </c>
      <c r="F501" t="s">
        <v>602</v>
      </c>
      <c r="G501" t="s">
        <v>602</v>
      </c>
      <c r="H501" t="s">
        <v>10</v>
      </c>
    </row>
    <row r="502" spans="1:8" x14ac:dyDescent="0.25">
      <c r="A502">
        <v>6</v>
      </c>
      <c r="B502" t="s">
        <v>7</v>
      </c>
      <c r="C502" t="s">
        <v>618</v>
      </c>
      <c r="D502" t="str">
        <f>LEFT(evaluation_results_1[[#This Row],[PDF_FILE]],LEN(evaluation_results_1[[#This Row],[PDF_FILE]])-5)</f>
        <v>T. Rowe Price_AM_EN</v>
      </c>
      <c r="E502">
        <v>2017</v>
      </c>
      <c r="F502" t="s">
        <v>603</v>
      </c>
      <c r="G502" t="s">
        <v>603</v>
      </c>
      <c r="H502" t="s">
        <v>10</v>
      </c>
    </row>
    <row r="503" spans="1:8" x14ac:dyDescent="0.25">
      <c r="A503">
        <v>6</v>
      </c>
      <c r="B503" t="s">
        <v>7</v>
      </c>
      <c r="C503" t="s">
        <v>618</v>
      </c>
      <c r="D503" t="str">
        <f>LEFT(evaluation_results_1[[#This Row],[PDF_FILE]],LEN(evaluation_results_1[[#This Row],[PDF_FILE]])-5)</f>
        <v>T. Rowe Price_AM_EN</v>
      </c>
      <c r="E503">
        <v>2018</v>
      </c>
      <c r="F503" t="s">
        <v>604</v>
      </c>
      <c r="G503" t="s">
        <v>604</v>
      </c>
      <c r="H503" t="s">
        <v>10</v>
      </c>
    </row>
    <row r="504" spans="1:8" x14ac:dyDescent="0.25">
      <c r="A504">
        <v>6</v>
      </c>
      <c r="B504" t="s">
        <v>7</v>
      </c>
      <c r="C504" t="s">
        <v>618</v>
      </c>
      <c r="D504" t="str">
        <f>LEFT(evaluation_results_1[[#This Row],[PDF_FILE]],LEN(evaluation_results_1[[#This Row],[PDF_FILE]])-5)</f>
        <v>T. Rowe Price_AM_EN</v>
      </c>
      <c r="E504">
        <v>2019</v>
      </c>
      <c r="F504" t="s">
        <v>605</v>
      </c>
      <c r="G504" t="s">
        <v>605</v>
      </c>
      <c r="H504" t="s">
        <v>10</v>
      </c>
    </row>
    <row r="505" spans="1:8" x14ac:dyDescent="0.25">
      <c r="A505">
        <v>6</v>
      </c>
      <c r="B505" t="s">
        <v>7</v>
      </c>
      <c r="C505" t="s">
        <v>618</v>
      </c>
      <c r="D505" t="str">
        <f>LEFT(evaluation_results_1[[#This Row],[PDF_FILE]],LEN(evaluation_results_1[[#This Row],[PDF_FILE]])-5)</f>
        <v>T. Rowe Price_AM_EN</v>
      </c>
      <c r="E505">
        <v>2020</v>
      </c>
      <c r="F505" t="s">
        <v>596</v>
      </c>
      <c r="G505" t="s">
        <v>596</v>
      </c>
      <c r="H505" t="s">
        <v>10</v>
      </c>
    </row>
    <row r="506" spans="1:8" x14ac:dyDescent="0.25">
      <c r="A506">
        <v>6</v>
      </c>
      <c r="B506" t="s">
        <v>7</v>
      </c>
      <c r="C506" t="s">
        <v>618</v>
      </c>
      <c r="D506" t="str">
        <f>LEFT(evaluation_results_1[[#This Row],[PDF_FILE]],LEN(evaluation_results_1[[#This Row],[PDF_FILE]])-5)</f>
        <v>T. Rowe Price_AM_EN</v>
      </c>
      <c r="E506">
        <v>2021</v>
      </c>
      <c r="F506" t="s">
        <v>606</v>
      </c>
      <c r="G506" t="s">
        <v>606</v>
      </c>
      <c r="H506" t="s">
        <v>10</v>
      </c>
    </row>
    <row r="507" spans="1:8" x14ac:dyDescent="0.25">
      <c r="A507">
        <v>6</v>
      </c>
      <c r="B507" t="s">
        <v>7</v>
      </c>
      <c r="C507" t="s">
        <v>618</v>
      </c>
      <c r="D507" t="str">
        <f>LEFT(evaluation_results_1[[#This Row],[PDF_FILE]],LEN(evaluation_results_1[[#This Row],[PDF_FILE]])-5)</f>
        <v>T. Rowe Price_AM_EN</v>
      </c>
      <c r="E507">
        <v>2022</v>
      </c>
      <c r="F507" t="s">
        <v>619</v>
      </c>
      <c r="G507" t="s">
        <v>619</v>
      </c>
      <c r="H507" t="s">
        <v>10</v>
      </c>
    </row>
    <row r="508" spans="1:8" x14ac:dyDescent="0.25">
      <c r="A508">
        <v>7</v>
      </c>
      <c r="B508" t="s">
        <v>13</v>
      </c>
      <c r="C508" t="s">
        <v>618</v>
      </c>
      <c r="D508" t="str">
        <f>LEFT(evaluation_results_1[[#This Row],[PDF_FILE]],LEN(evaluation_results_1[[#This Row],[PDF_FILE]])-5)</f>
        <v>T. Rowe Price_AM_EN</v>
      </c>
      <c r="E508">
        <v>2016</v>
      </c>
      <c r="F508" t="s">
        <v>608</v>
      </c>
      <c r="G508" t="s">
        <v>608</v>
      </c>
      <c r="H508" t="s">
        <v>10</v>
      </c>
    </row>
    <row r="509" spans="1:8" x14ac:dyDescent="0.25">
      <c r="A509">
        <v>7</v>
      </c>
      <c r="B509" t="s">
        <v>13</v>
      </c>
      <c r="C509" t="s">
        <v>618</v>
      </c>
      <c r="D509" t="str">
        <f>LEFT(evaluation_results_1[[#This Row],[PDF_FILE]],LEN(evaluation_results_1[[#This Row],[PDF_FILE]])-5)</f>
        <v>T. Rowe Price_AM_EN</v>
      </c>
      <c r="E509">
        <v>2017</v>
      </c>
      <c r="F509" t="s">
        <v>609</v>
      </c>
      <c r="G509" t="s">
        <v>609</v>
      </c>
      <c r="H509" t="s">
        <v>10</v>
      </c>
    </row>
    <row r="510" spans="1:8" x14ac:dyDescent="0.25">
      <c r="A510">
        <v>7</v>
      </c>
      <c r="B510" t="s">
        <v>13</v>
      </c>
      <c r="C510" t="s">
        <v>618</v>
      </c>
      <c r="D510" t="str">
        <f>LEFT(evaluation_results_1[[#This Row],[PDF_FILE]],LEN(evaluation_results_1[[#This Row],[PDF_FILE]])-5)</f>
        <v>T. Rowe Price_AM_EN</v>
      </c>
      <c r="E510">
        <v>2018</v>
      </c>
      <c r="F510" t="s">
        <v>610</v>
      </c>
      <c r="G510" t="s">
        <v>610</v>
      </c>
      <c r="H510" t="s">
        <v>10</v>
      </c>
    </row>
    <row r="511" spans="1:8" x14ac:dyDescent="0.25">
      <c r="A511">
        <v>7</v>
      </c>
      <c r="B511" t="s">
        <v>13</v>
      </c>
      <c r="C511" t="s">
        <v>618</v>
      </c>
      <c r="D511" t="str">
        <f>LEFT(evaluation_results_1[[#This Row],[PDF_FILE]],LEN(evaluation_results_1[[#This Row],[PDF_FILE]])-5)</f>
        <v>T. Rowe Price_AM_EN</v>
      </c>
      <c r="E511">
        <v>2019</v>
      </c>
      <c r="F511" t="s">
        <v>611</v>
      </c>
      <c r="G511" t="s">
        <v>611</v>
      </c>
      <c r="H511" t="s">
        <v>10</v>
      </c>
    </row>
    <row r="512" spans="1:8" x14ac:dyDescent="0.25">
      <c r="A512">
        <v>7</v>
      </c>
      <c r="B512" t="s">
        <v>13</v>
      </c>
      <c r="C512" t="s">
        <v>618</v>
      </c>
      <c r="D512" t="str">
        <f>LEFT(evaluation_results_1[[#This Row],[PDF_FILE]],LEN(evaluation_results_1[[#This Row],[PDF_FILE]])-5)</f>
        <v>T. Rowe Price_AM_EN</v>
      </c>
      <c r="E512">
        <v>2020</v>
      </c>
      <c r="F512" t="s">
        <v>598</v>
      </c>
      <c r="G512" t="s">
        <v>598</v>
      </c>
      <c r="H512" t="s">
        <v>10</v>
      </c>
    </row>
    <row r="513" spans="1:8" x14ac:dyDescent="0.25">
      <c r="A513">
        <v>7</v>
      </c>
      <c r="B513" t="s">
        <v>13</v>
      </c>
      <c r="C513" t="s">
        <v>618</v>
      </c>
      <c r="D513" t="str">
        <f>LEFT(evaluation_results_1[[#This Row],[PDF_FILE]],LEN(evaluation_results_1[[#This Row],[PDF_FILE]])-5)</f>
        <v>T. Rowe Price_AM_EN</v>
      </c>
      <c r="E513">
        <v>2021</v>
      </c>
      <c r="F513" t="s">
        <v>612</v>
      </c>
      <c r="G513" t="s">
        <v>612</v>
      </c>
      <c r="H513" t="s">
        <v>10</v>
      </c>
    </row>
    <row r="514" spans="1:8" x14ac:dyDescent="0.25">
      <c r="A514">
        <v>7</v>
      </c>
      <c r="B514" t="s">
        <v>13</v>
      </c>
      <c r="C514" t="s">
        <v>618</v>
      </c>
      <c r="D514" t="str">
        <f>LEFT(evaluation_results_1[[#This Row],[PDF_FILE]],LEN(evaluation_results_1[[#This Row],[PDF_FILE]])-5)</f>
        <v>T. Rowe Price_AM_EN</v>
      </c>
      <c r="E514">
        <v>2022</v>
      </c>
      <c r="F514" t="s">
        <v>620</v>
      </c>
      <c r="G514" t="s">
        <v>620</v>
      </c>
      <c r="H514" t="s">
        <v>10</v>
      </c>
    </row>
    <row r="515" spans="1:8" x14ac:dyDescent="0.25">
      <c r="A515">
        <v>8</v>
      </c>
      <c r="B515" t="s">
        <v>21</v>
      </c>
      <c r="C515" t="s">
        <v>618</v>
      </c>
      <c r="D515" t="str">
        <f>LEFT(evaluation_results_1[[#This Row],[PDF_FILE]],LEN(evaluation_results_1[[#This Row],[PDF_FILE]])-5)</f>
        <v>T. Rowe Price_AM_EN</v>
      </c>
      <c r="E515">
        <v>2022</v>
      </c>
      <c r="F515" t="s">
        <v>621</v>
      </c>
      <c r="G515" t="s">
        <v>621</v>
      </c>
      <c r="H515" t="s">
        <v>10</v>
      </c>
    </row>
    <row r="516" spans="1:8" x14ac:dyDescent="0.25">
      <c r="A516">
        <v>6</v>
      </c>
      <c r="B516" t="s">
        <v>7</v>
      </c>
      <c r="C516" t="s">
        <v>50</v>
      </c>
      <c r="D516" t="str">
        <f>LEFT(evaluation_results_1[[#This Row],[PDF_FILE]],LEN(evaluation_results_1[[#This Row],[PDF_FILE]])-5)</f>
        <v>Aviva Investors_AM_EN</v>
      </c>
      <c r="E516">
        <v>2021</v>
      </c>
      <c r="F516" t="s">
        <v>32</v>
      </c>
      <c r="G516" t="s">
        <v>51</v>
      </c>
      <c r="H516" t="s">
        <v>622</v>
      </c>
    </row>
    <row r="517" spans="1:8" x14ac:dyDescent="0.25">
      <c r="A517">
        <v>7</v>
      </c>
      <c r="B517" t="s">
        <v>13</v>
      </c>
      <c r="C517" t="s">
        <v>50</v>
      </c>
      <c r="D517" t="str">
        <f>LEFT(evaluation_results_1[[#This Row],[PDF_FILE]],LEN(evaluation_results_1[[#This Row],[PDF_FILE]])-5)</f>
        <v>Aviva Investors_AM_EN</v>
      </c>
      <c r="E517">
        <v>2021</v>
      </c>
      <c r="F517" t="s">
        <v>32</v>
      </c>
      <c r="G517" t="s">
        <v>623</v>
      </c>
      <c r="H517" t="s">
        <v>622</v>
      </c>
    </row>
    <row r="518" spans="1:8" x14ac:dyDescent="0.25">
      <c r="A518">
        <v>8</v>
      </c>
      <c r="B518" t="s">
        <v>21</v>
      </c>
      <c r="C518" t="s">
        <v>50</v>
      </c>
      <c r="D518" t="str">
        <f>LEFT(evaluation_results_1[[#This Row],[PDF_FILE]],LEN(evaluation_results_1[[#This Row],[PDF_FILE]])-5)</f>
        <v>Aviva Investors_AM_EN</v>
      </c>
      <c r="E518">
        <v>2021</v>
      </c>
      <c r="F518" t="s">
        <v>32</v>
      </c>
      <c r="G518" t="s">
        <v>58</v>
      </c>
      <c r="H518" t="s">
        <v>622</v>
      </c>
    </row>
    <row r="519" spans="1:8" x14ac:dyDescent="0.25">
      <c r="A519">
        <v>6</v>
      </c>
      <c r="B519" t="s">
        <v>7</v>
      </c>
      <c r="C519" t="s">
        <v>66</v>
      </c>
      <c r="D519" t="str">
        <f>LEFT(evaluation_results_1[[#This Row],[PDF_FILE]],LEN(evaluation_results_1[[#This Row],[PDF_FILE]])-5)</f>
        <v>axa investment managers deutschland gmbh_Asset Manager_EN</v>
      </c>
      <c r="E519">
        <v>2019</v>
      </c>
      <c r="F519" t="s">
        <v>32</v>
      </c>
      <c r="G519" t="s">
        <v>82</v>
      </c>
      <c r="H519" t="s">
        <v>622</v>
      </c>
    </row>
    <row r="520" spans="1:8" x14ac:dyDescent="0.25">
      <c r="A520">
        <v>8</v>
      </c>
      <c r="B520" t="s">
        <v>21</v>
      </c>
      <c r="C520" t="s">
        <v>66</v>
      </c>
      <c r="D520" t="str">
        <f>LEFT(evaluation_results_1[[#This Row],[PDF_FILE]],LEN(evaluation_results_1[[#This Row],[PDF_FILE]])-5)</f>
        <v>axa investment managers deutschland gmbh_Asset Manager_EN</v>
      </c>
      <c r="E520">
        <v>2019</v>
      </c>
      <c r="F520" t="s">
        <v>32</v>
      </c>
      <c r="G520" t="s">
        <v>624</v>
      </c>
      <c r="H520" t="s">
        <v>622</v>
      </c>
    </row>
    <row r="521" spans="1:8" x14ac:dyDescent="0.25">
      <c r="A521">
        <v>7</v>
      </c>
      <c r="B521" t="s">
        <v>13</v>
      </c>
      <c r="C521" t="s">
        <v>77</v>
      </c>
      <c r="D521" t="str">
        <f>LEFT(evaluation_results_1[[#This Row],[PDF_FILE]],LEN(evaluation_results_1[[#This Row],[PDF_FILE]])-5)</f>
        <v>axa investment managers deutschland gmbh_Asset Manager_EN</v>
      </c>
      <c r="E521">
        <v>2021</v>
      </c>
      <c r="F521" t="s">
        <v>32</v>
      </c>
      <c r="G521" t="s">
        <v>70</v>
      </c>
      <c r="H521" t="s">
        <v>622</v>
      </c>
    </row>
    <row r="522" spans="1:8" x14ac:dyDescent="0.25">
      <c r="A522">
        <v>7</v>
      </c>
      <c r="B522" t="s">
        <v>13</v>
      </c>
      <c r="C522" t="s">
        <v>77</v>
      </c>
      <c r="D522" t="str">
        <f>LEFT(evaluation_results_1[[#This Row],[PDF_FILE]],LEN(evaluation_results_1[[#This Row],[PDF_FILE]])-5)</f>
        <v>axa investment managers deutschland gmbh_Asset Manager_EN</v>
      </c>
      <c r="E522">
        <v>2020</v>
      </c>
      <c r="F522" t="s">
        <v>32</v>
      </c>
      <c r="G522" t="s">
        <v>72</v>
      </c>
      <c r="H522" t="s">
        <v>622</v>
      </c>
    </row>
    <row r="523" spans="1:8" x14ac:dyDescent="0.25">
      <c r="A523">
        <v>7</v>
      </c>
      <c r="B523" t="s">
        <v>13</v>
      </c>
      <c r="C523" t="s">
        <v>77</v>
      </c>
      <c r="D523" t="str">
        <f>LEFT(evaluation_results_1[[#This Row],[PDF_FILE]],LEN(evaluation_results_1[[#This Row],[PDF_FILE]])-5)</f>
        <v>axa investment managers deutschland gmbh_Asset Manager_EN</v>
      </c>
      <c r="E523">
        <v>2019</v>
      </c>
      <c r="F523" t="s">
        <v>32</v>
      </c>
      <c r="G523" t="s">
        <v>74</v>
      </c>
      <c r="H523" t="s">
        <v>622</v>
      </c>
    </row>
    <row r="524" spans="1:8" x14ac:dyDescent="0.25">
      <c r="A524">
        <v>8</v>
      </c>
      <c r="B524" t="s">
        <v>21</v>
      </c>
      <c r="C524" t="s">
        <v>77</v>
      </c>
      <c r="D524" t="str">
        <f>LEFT(evaluation_results_1[[#This Row],[PDF_FILE]],LEN(evaluation_results_1[[#This Row],[PDF_FILE]])-5)</f>
        <v>axa investment managers deutschland gmbh_Asset Manager_EN</v>
      </c>
      <c r="E524">
        <v>2021</v>
      </c>
      <c r="F524" t="s">
        <v>32</v>
      </c>
      <c r="G524" t="s">
        <v>852</v>
      </c>
      <c r="H524" t="s">
        <v>622</v>
      </c>
    </row>
    <row r="525" spans="1:8" x14ac:dyDescent="0.25">
      <c r="A525">
        <v>8</v>
      </c>
      <c r="B525" t="s">
        <v>21</v>
      </c>
      <c r="C525" t="s">
        <v>77</v>
      </c>
      <c r="D525" t="str">
        <f>LEFT(evaluation_results_1[[#This Row],[PDF_FILE]],LEN(evaluation_results_1[[#This Row],[PDF_FILE]])-5)</f>
        <v>axa investment managers deutschland gmbh_Asset Manager_EN</v>
      </c>
      <c r="E525">
        <v>2020</v>
      </c>
      <c r="F525" t="s">
        <v>32</v>
      </c>
      <c r="G525" t="s">
        <v>853</v>
      </c>
      <c r="H525" t="s">
        <v>622</v>
      </c>
    </row>
    <row r="526" spans="1:8" x14ac:dyDescent="0.25">
      <c r="A526">
        <v>8</v>
      </c>
      <c r="B526" t="s">
        <v>21</v>
      </c>
      <c r="C526" t="s">
        <v>77</v>
      </c>
      <c r="D526" t="str">
        <f>LEFT(evaluation_results_1[[#This Row],[PDF_FILE]],LEN(evaluation_results_1[[#This Row],[PDF_FILE]])-5)</f>
        <v>axa investment managers deutschland gmbh_Asset Manager_EN</v>
      </c>
      <c r="E526">
        <v>2019</v>
      </c>
      <c r="F526" t="s">
        <v>32</v>
      </c>
      <c r="G526" t="s">
        <v>854</v>
      </c>
      <c r="H526" t="s">
        <v>622</v>
      </c>
    </row>
    <row r="527" spans="1:8" x14ac:dyDescent="0.25">
      <c r="A527">
        <v>6</v>
      </c>
      <c r="B527" t="s">
        <v>7</v>
      </c>
      <c r="C527" t="s">
        <v>95</v>
      </c>
      <c r="D527" t="str">
        <f>LEFT(evaluation_results_1[[#This Row],[PDF_FILE]],LEN(evaluation_results_1[[#This Row],[PDF_FILE]])-5)</f>
        <v>Banco BPM_Bank_EN</v>
      </c>
      <c r="E527">
        <v>2019</v>
      </c>
      <c r="F527" t="s">
        <v>32</v>
      </c>
      <c r="G527" t="s">
        <v>103</v>
      </c>
      <c r="H527" t="s">
        <v>622</v>
      </c>
    </row>
    <row r="528" spans="1:8" x14ac:dyDescent="0.25">
      <c r="A528">
        <v>6</v>
      </c>
      <c r="B528" t="s">
        <v>7</v>
      </c>
      <c r="C528" t="s">
        <v>95</v>
      </c>
      <c r="D528" t="str">
        <f>LEFT(evaluation_results_1[[#This Row],[PDF_FILE]],LEN(evaluation_results_1[[#This Row],[PDF_FILE]])-5)</f>
        <v>Banco BPM_Bank_EN</v>
      </c>
      <c r="E528">
        <v>2018</v>
      </c>
      <c r="F528" t="s">
        <v>32</v>
      </c>
      <c r="G528" t="s">
        <v>91</v>
      </c>
      <c r="H528" t="s">
        <v>622</v>
      </c>
    </row>
    <row r="529" spans="1:8" x14ac:dyDescent="0.25">
      <c r="A529">
        <v>6</v>
      </c>
      <c r="B529" t="s">
        <v>7</v>
      </c>
      <c r="C529" t="s">
        <v>158</v>
      </c>
      <c r="D529" t="str">
        <f>LEFT(evaluation_results_1[[#This Row],[PDF_FILE]],LEN(evaluation_results_1[[#This Row],[PDF_FILE]])-5)</f>
        <v>Banco Santander_Bank_EN</v>
      </c>
      <c r="E529">
        <v>2022</v>
      </c>
      <c r="F529" t="s">
        <v>32</v>
      </c>
      <c r="G529" t="s">
        <v>625</v>
      </c>
      <c r="H529" t="s">
        <v>622</v>
      </c>
    </row>
    <row r="530" spans="1:8" x14ac:dyDescent="0.25">
      <c r="A530">
        <v>6</v>
      </c>
      <c r="B530" t="s">
        <v>7</v>
      </c>
      <c r="C530" t="s">
        <v>158</v>
      </c>
      <c r="D530" t="str">
        <f>LEFT(evaluation_results_1[[#This Row],[PDF_FILE]],LEN(evaluation_results_1[[#This Row],[PDF_FILE]])-5)</f>
        <v>Banco Santander_Bank_EN</v>
      </c>
      <c r="E530">
        <v>2021</v>
      </c>
      <c r="F530" t="s">
        <v>32</v>
      </c>
      <c r="G530" t="s">
        <v>855</v>
      </c>
      <c r="H530" t="s">
        <v>622</v>
      </c>
    </row>
    <row r="531" spans="1:8" x14ac:dyDescent="0.25">
      <c r="A531">
        <v>8</v>
      </c>
      <c r="B531" t="s">
        <v>21</v>
      </c>
      <c r="C531" t="s">
        <v>158</v>
      </c>
      <c r="D531" t="str">
        <f>LEFT(evaluation_results_1[[#This Row],[PDF_FILE]],LEN(evaluation_results_1[[#This Row],[PDF_FILE]])-5)</f>
        <v>Banco Santander_Bank_EN</v>
      </c>
      <c r="E531">
        <v>2022</v>
      </c>
      <c r="F531" t="s">
        <v>32</v>
      </c>
      <c r="G531" t="s">
        <v>626</v>
      </c>
      <c r="H531" t="s">
        <v>622</v>
      </c>
    </row>
    <row r="532" spans="1:8" x14ac:dyDescent="0.25">
      <c r="A532">
        <v>8</v>
      </c>
      <c r="B532" t="s">
        <v>21</v>
      </c>
      <c r="C532" t="s">
        <v>158</v>
      </c>
      <c r="D532" t="str">
        <f>LEFT(evaluation_results_1[[#This Row],[PDF_FILE]],LEN(evaluation_results_1[[#This Row],[PDF_FILE]])-5)</f>
        <v>Banco Santander_Bank_EN</v>
      </c>
      <c r="E532">
        <v>2021</v>
      </c>
      <c r="F532" t="s">
        <v>32</v>
      </c>
      <c r="G532" t="s">
        <v>856</v>
      </c>
      <c r="H532" t="s">
        <v>622</v>
      </c>
    </row>
    <row r="533" spans="1:8" x14ac:dyDescent="0.25">
      <c r="A533">
        <v>6</v>
      </c>
      <c r="B533" t="s">
        <v>7</v>
      </c>
      <c r="C533" t="s">
        <v>177</v>
      </c>
      <c r="D533" t="str">
        <f>LEFT(evaluation_results_1[[#This Row],[PDF_FILE]],LEN(evaluation_results_1[[#This Row],[PDF_FILE]])-5)</f>
        <v>Bank of Ireland_Bank_EN</v>
      </c>
      <c r="E533">
        <v>2021</v>
      </c>
      <c r="F533" t="s">
        <v>32</v>
      </c>
      <c r="G533" t="s">
        <v>164</v>
      </c>
      <c r="H533" t="s">
        <v>622</v>
      </c>
    </row>
    <row r="534" spans="1:8" x14ac:dyDescent="0.25">
      <c r="A534">
        <v>6</v>
      </c>
      <c r="B534" t="s">
        <v>7</v>
      </c>
      <c r="C534" t="s">
        <v>177</v>
      </c>
      <c r="D534" t="str">
        <f>LEFT(evaluation_results_1[[#This Row],[PDF_FILE]],LEN(evaluation_results_1[[#This Row],[PDF_FILE]])-5)</f>
        <v>Bank of Ireland_Bank_EN</v>
      </c>
      <c r="E534">
        <v>2020</v>
      </c>
      <c r="F534" t="s">
        <v>32</v>
      </c>
      <c r="G534" t="s">
        <v>166</v>
      </c>
      <c r="H534" t="s">
        <v>622</v>
      </c>
    </row>
    <row r="535" spans="1:8" x14ac:dyDescent="0.25">
      <c r="A535">
        <v>6</v>
      </c>
      <c r="B535" t="s">
        <v>7</v>
      </c>
      <c r="C535" t="s">
        <v>177</v>
      </c>
      <c r="D535" t="str">
        <f>LEFT(evaluation_results_1[[#This Row],[PDF_FILE]],LEN(evaluation_results_1[[#This Row],[PDF_FILE]])-5)</f>
        <v>Bank of Ireland_Bank_EN</v>
      </c>
      <c r="E535">
        <v>2019</v>
      </c>
      <c r="F535" t="s">
        <v>32</v>
      </c>
      <c r="G535" t="s">
        <v>627</v>
      </c>
      <c r="H535" t="s">
        <v>622</v>
      </c>
    </row>
    <row r="536" spans="1:8" x14ac:dyDescent="0.25">
      <c r="A536">
        <v>8</v>
      </c>
      <c r="B536" t="s">
        <v>21</v>
      </c>
      <c r="C536" t="s">
        <v>177</v>
      </c>
      <c r="D536" t="str">
        <f>LEFT(evaluation_results_1[[#This Row],[PDF_FILE]],LEN(evaluation_results_1[[#This Row],[PDF_FILE]])-5)</f>
        <v>Bank of Ireland_Bank_EN</v>
      </c>
      <c r="E536">
        <v>2022</v>
      </c>
      <c r="F536" t="s">
        <v>32</v>
      </c>
      <c r="G536" t="s">
        <v>628</v>
      </c>
      <c r="H536" t="s">
        <v>622</v>
      </c>
    </row>
    <row r="537" spans="1:8" x14ac:dyDescent="0.25">
      <c r="A537">
        <v>8</v>
      </c>
      <c r="B537" t="s">
        <v>21</v>
      </c>
      <c r="C537" t="s">
        <v>177</v>
      </c>
      <c r="D537" t="str">
        <f>LEFT(evaluation_results_1[[#This Row],[PDF_FILE]],LEN(evaluation_results_1[[#This Row],[PDF_FILE]])-5)</f>
        <v>Bank of Ireland_Bank_EN</v>
      </c>
      <c r="E537">
        <v>2021</v>
      </c>
      <c r="F537" t="s">
        <v>32</v>
      </c>
      <c r="G537" t="s">
        <v>172</v>
      </c>
      <c r="H537" t="s">
        <v>622</v>
      </c>
    </row>
    <row r="538" spans="1:8" x14ac:dyDescent="0.25">
      <c r="A538">
        <v>8</v>
      </c>
      <c r="B538" t="s">
        <v>21</v>
      </c>
      <c r="C538" t="s">
        <v>177</v>
      </c>
      <c r="D538" t="str">
        <f>LEFT(evaluation_results_1[[#This Row],[PDF_FILE]],LEN(evaluation_results_1[[#This Row],[PDF_FILE]])-5)</f>
        <v>Bank of Ireland_Bank_EN</v>
      </c>
      <c r="E538">
        <v>2020</v>
      </c>
      <c r="F538" t="s">
        <v>32</v>
      </c>
      <c r="G538" t="s">
        <v>174</v>
      </c>
      <c r="H538" t="s">
        <v>622</v>
      </c>
    </row>
    <row r="539" spans="1:8" x14ac:dyDescent="0.25">
      <c r="A539">
        <v>8</v>
      </c>
      <c r="B539" t="s">
        <v>21</v>
      </c>
      <c r="C539" t="s">
        <v>194</v>
      </c>
      <c r="D539" t="str">
        <f>LEFT(evaluation_results_1[[#This Row],[PDF_FILE]],LEN(evaluation_results_1[[#This Row],[PDF_FILE]])-5)</f>
        <v>Commerzbank_Bank_EN</v>
      </c>
      <c r="E539">
        <v>2020</v>
      </c>
      <c r="F539" t="s">
        <v>32</v>
      </c>
      <c r="G539" t="s">
        <v>629</v>
      </c>
      <c r="H539" t="s">
        <v>622</v>
      </c>
    </row>
    <row r="540" spans="1:8" x14ac:dyDescent="0.25">
      <c r="A540">
        <v>8</v>
      </c>
      <c r="B540" t="s">
        <v>21</v>
      </c>
      <c r="C540" t="s">
        <v>194</v>
      </c>
      <c r="D540" t="str">
        <f>LEFT(evaluation_results_1[[#This Row],[PDF_FILE]],LEN(evaluation_results_1[[#This Row],[PDF_FILE]])-5)</f>
        <v>Commerzbank_Bank_EN</v>
      </c>
      <c r="E540">
        <v>2019</v>
      </c>
      <c r="F540" t="s">
        <v>32</v>
      </c>
      <c r="G540" t="s">
        <v>630</v>
      </c>
      <c r="H540" t="s">
        <v>622</v>
      </c>
    </row>
    <row r="541" spans="1:8" x14ac:dyDescent="0.25">
      <c r="A541">
        <v>6</v>
      </c>
      <c r="B541" t="s">
        <v>7</v>
      </c>
      <c r="C541" t="s">
        <v>206</v>
      </c>
      <c r="D541" t="str">
        <f>LEFT(evaluation_results_1[[#This Row],[PDF_FILE]],LEN(evaluation_results_1[[#This Row],[PDF_FILE]])-5)</f>
        <v>Danske Bank_Bank_EN</v>
      </c>
      <c r="E541">
        <v>2021</v>
      </c>
      <c r="F541" t="s">
        <v>32</v>
      </c>
      <c r="G541" t="s">
        <v>857</v>
      </c>
      <c r="H541" t="s">
        <v>622</v>
      </c>
    </row>
    <row r="542" spans="1:8" x14ac:dyDescent="0.25">
      <c r="A542">
        <v>6</v>
      </c>
      <c r="B542" t="s">
        <v>7</v>
      </c>
      <c r="C542" t="s">
        <v>206</v>
      </c>
      <c r="D542" t="str">
        <f>LEFT(evaluation_results_1[[#This Row],[PDF_FILE]],LEN(evaluation_results_1[[#This Row],[PDF_FILE]])-5)</f>
        <v>Danske Bank_Bank_EN</v>
      </c>
      <c r="E542">
        <v>2020</v>
      </c>
      <c r="F542" t="s">
        <v>32</v>
      </c>
      <c r="G542" t="s">
        <v>858</v>
      </c>
      <c r="H542" t="s">
        <v>622</v>
      </c>
    </row>
    <row r="543" spans="1:8" x14ac:dyDescent="0.25">
      <c r="A543">
        <v>6</v>
      </c>
      <c r="B543" t="s">
        <v>7</v>
      </c>
      <c r="C543" t="s">
        <v>206</v>
      </c>
      <c r="D543" t="str">
        <f>LEFT(evaluation_results_1[[#This Row],[PDF_FILE]],LEN(evaluation_results_1[[#This Row],[PDF_FILE]])-5)</f>
        <v>Danske Bank_Bank_EN</v>
      </c>
      <c r="E543">
        <v>2019</v>
      </c>
      <c r="F543" t="s">
        <v>32</v>
      </c>
      <c r="G543" t="s">
        <v>207</v>
      </c>
      <c r="H543" t="s">
        <v>622</v>
      </c>
    </row>
    <row r="544" spans="1:8" x14ac:dyDescent="0.25">
      <c r="A544">
        <v>7</v>
      </c>
      <c r="B544" t="s">
        <v>13</v>
      </c>
      <c r="C544" t="s">
        <v>206</v>
      </c>
      <c r="D544" t="str">
        <f>LEFT(evaluation_results_1[[#This Row],[PDF_FILE]],LEN(evaluation_results_1[[#This Row],[PDF_FILE]])-5)</f>
        <v>Danske Bank_Bank_EN</v>
      </c>
      <c r="E544">
        <v>2021</v>
      </c>
      <c r="F544" t="s">
        <v>32</v>
      </c>
      <c r="G544" t="s">
        <v>859</v>
      </c>
      <c r="H544" t="s">
        <v>622</v>
      </c>
    </row>
    <row r="545" spans="1:8" x14ac:dyDescent="0.25">
      <c r="A545">
        <v>7</v>
      </c>
      <c r="B545" t="s">
        <v>13</v>
      </c>
      <c r="C545" t="s">
        <v>206</v>
      </c>
      <c r="D545" t="str">
        <f>LEFT(evaluation_results_1[[#This Row],[PDF_FILE]],LEN(evaluation_results_1[[#This Row],[PDF_FILE]])-5)</f>
        <v>Danske Bank_Bank_EN</v>
      </c>
      <c r="E545">
        <v>2020</v>
      </c>
      <c r="F545" t="s">
        <v>32</v>
      </c>
      <c r="G545" t="s">
        <v>860</v>
      </c>
      <c r="H545" t="s">
        <v>622</v>
      </c>
    </row>
    <row r="546" spans="1:8" x14ac:dyDescent="0.25">
      <c r="A546">
        <v>7</v>
      </c>
      <c r="B546" t="s">
        <v>13</v>
      </c>
      <c r="C546" t="s">
        <v>206</v>
      </c>
      <c r="D546" t="str">
        <f>LEFT(evaluation_results_1[[#This Row],[PDF_FILE]],LEN(evaluation_results_1[[#This Row],[PDF_FILE]])-5)</f>
        <v>Danske Bank_Bank_EN</v>
      </c>
      <c r="E546">
        <v>2019</v>
      </c>
      <c r="F546" t="s">
        <v>32</v>
      </c>
      <c r="G546" t="s">
        <v>861</v>
      </c>
      <c r="H546" t="s">
        <v>622</v>
      </c>
    </row>
    <row r="547" spans="1:8" x14ac:dyDescent="0.25">
      <c r="A547">
        <v>8</v>
      </c>
      <c r="B547" t="s">
        <v>21</v>
      </c>
      <c r="C547" t="s">
        <v>206</v>
      </c>
      <c r="D547" t="str">
        <f>LEFT(evaluation_results_1[[#This Row],[PDF_FILE]],LEN(evaluation_results_1[[#This Row],[PDF_FILE]])-5)</f>
        <v>Danske Bank_Bank_EN</v>
      </c>
      <c r="E547">
        <v>2021</v>
      </c>
      <c r="F547" t="s">
        <v>32</v>
      </c>
      <c r="G547" t="s">
        <v>862</v>
      </c>
      <c r="H547" t="s">
        <v>622</v>
      </c>
    </row>
    <row r="548" spans="1:8" x14ac:dyDescent="0.25">
      <c r="A548">
        <v>8</v>
      </c>
      <c r="B548" t="s">
        <v>21</v>
      </c>
      <c r="C548" t="s">
        <v>206</v>
      </c>
      <c r="D548" t="str">
        <f>LEFT(evaluation_results_1[[#This Row],[PDF_FILE]],LEN(evaluation_results_1[[#This Row],[PDF_FILE]])-5)</f>
        <v>Danske Bank_Bank_EN</v>
      </c>
      <c r="E548">
        <v>2020</v>
      </c>
      <c r="F548" t="s">
        <v>32</v>
      </c>
      <c r="G548" t="s">
        <v>863</v>
      </c>
      <c r="H548" t="s">
        <v>622</v>
      </c>
    </row>
    <row r="549" spans="1:8" x14ac:dyDescent="0.25">
      <c r="A549">
        <v>8</v>
      </c>
      <c r="B549" t="s">
        <v>21</v>
      </c>
      <c r="C549" t="s">
        <v>206</v>
      </c>
      <c r="D549" t="str">
        <f>LEFT(evaluation_results_1[[#This Row],[PDF_FILE]],LEN(evaluation_results_1[[#This Row],[PDF_FILE]])-5)</f>
        <v>Danske Bank_Bank_EN</v>
      </c>
      <c r="E549">
        <v>2019</v>
      </c>
      <c r="F549" t="s">
        <v>32</v>
      </c>
      <c r="G549" t="s">
        <v>864</v>
      </c>
      <c r="H549" t="s">
        <v>622</v>
      </c>
    </row>
    <row r="550" spans="1:8" x14ac:dyDescent="0.25">
      <c r="A550">
        <v>6</v>
      </c>
      <c r="B550" t="s">
        <v>7</v>
      </c>
      <c r="C550" t="s">
        <v>210</v>
      </c>
      <c r="D550" t="str">
        <f>LEFT(evaluation_results_1[[#This Row],[PDF_FILE]],LEN(evaluation_results_1[[#This Row],[PDF_FILE]])-5)</f>
        <v>DekaBank Deutsche Girozentrale_Asset Manager_EN</v>
      </c>
      <c r="E550">
        <v>2017</v>
      </c>
      <c r="F550" t="s">
        <v>32</v>
      </c>
      <c r="G550" t="s">
        <v>639</v>
      </c>
      <c r="H550" t="s">
        <v>622</v>
      </c>
    </row>
    <row r="551" spans="1:8" x14ac:dyDescent="0.25">
      <c r="A551">
        <v>6</v>
      </c>
      <c r="B551" t="s">
        <v>7</v>
      </c>
      <c r="C551" t="s">
        <v>210</v>
      </c>
      <c r="D551" t="str">
        <f>LEFT(evaluation_results_1[[#This Row],[PDF_FILE]],LEN(evaluation_results_1[[#This Row],[PDF_FILE]])-5)</f>
        <v>DekaBank Deutsche Girozentrale_Asset Manager_EN</v>
      </c>
      <c r="E551">
        <v>2016</v>
      </c>
      <c r="F551" t="s">
        <v>32</v>
      </c>
      <c r="G551" t="s">
        <v>640</v>
      </c>
      <c r="H551" t="s">
        <v>622</v>
      </c>
    </row>
    <row r="552" spans="1:8" x14ac:dyDescent="0.25">
      <c r="A552">
        <v>6</v>
      </c>
      <c r="B552" t="s">
        <v>7</v>
      </c>
      <c r="C552" t="s">
        <v>210</v>
      </c>
      <c r="D552" t="str">
        <f>LEFT(evaluation_results_1[[#This Row],[PDF_FILE]],LEN(evaluation_results_1[[#This Row],[PDF_FILE]])-5)</f>
        <v>DekaBank Deutsche Girozentrale_Asset Manager_EN</v>
      </c>
      <c r="E552">
        <v>2015</v>
      </c>
      <c r="F552" t="s">
        <v>32</v>
      </c>
      <c r="G552" t="s">
        <v>641</v>
      </c>
      <c r="H552" t="s">
        <v>622</v>
      </c>
    </row>
    <row r="553" spans="1:8" x14ac:dyDescent="0.25">
      <c r="A553">
        <v>7</v>
      </c>
      <c r="B553" t="s">
        <v>13</v>
      </c>
      <c r="C553" t="s">
        <v>210</v>
      </c>
      <c r="D553" t="str">
        <f>LEFT(evaluation_results_1[[#This Row],[PDF_FILE]],LEN(evaluation_results_1[[#This Row],[PDF_FILE]])-5)</f>
        <v>DekaBank Deutsche Girozentrale_Asset Manager_EN</v>
      </c>
      <c r="E553">
        <v>2016</v>
      </c>
      <c r="F553" t="s">
        <v>32</v>
      </c>
      <c r="G553" t="s">
        <v>642</v>
      </c>
      <c r="H553" t="s">
        <v>622</v>
      </c>
    </row>
    <row r="554" spans="1:8" x14ac:dyDescent="0.25">
      <c r="A554">
        <v>7</v>
      </c>
      <c r="B554" t="s">
        <v>13</v>
      </c>
      <c r="C554" t="s">
        <v>210</v>
      </c>
      <c r="D554" t="str">
        <f>LEFT(evaluation_results_1[[#This Row],[PDF_FILE]],LEN(evaluation_results_1[[#This Row],[PDF_FILE]])-5)</f>
        <v>DekaBank Deutsche Girozentrale_Asset Manager_EN</v>
      </c>
      <c r="E554">
        <v>2015</v>
      </c>
      <c r="F554" t="s">
        <v>32</v>
      </c>
      <c r="G554" t="s">
        <v>643</v>
      </c>
      <c r="H554" t="s">
        <v>622</v>
      </c>
    </row>
    <row r="555" spans="1:8" x14ac:dyDescent="0.25">
      <c r="A555">
        <v>8</v>
      </c>
      <c r="B555" t="s">
        <v>21</v>
      </c>
      <c r="C555" t="s">
        <v>210</v>
      </c>
      <c r="D555" t="str">
        <f>LEFT(evaluation_results_1[[#This Row],[PDF_FILE]],LEN(evaluation_results_1[[#This Row],[PDF_FILE]])-5)</f>
        <v>DekaBank Deutsche Girozentrale_Asset Manager_EN</v>
      </c>
      <c r="E555">
        <v>2018</v>
      </c>
      <c r="F555" t="s">
        <v>32</v>
      </c>
      <c r="G555" t="s">
        <v>644</v>
      </c>
      <c r="H555" t="s">
        <v>622</v>
      </c>
    </row>
    <row r="556" spans="1:8" x14ac:dyDescent="0.25">
      <c r="A556">
        <v>8</v>
      </c>
      <c r="B556" t="s">
        <v>21</v>
      </c>
      <c r="C556" t="s">
        <v>210</v>
      </c>
      <c r="D556" t="str">
        <f>LEFT(evaluation_results_1[[#This Row],[PDF_FILE]],LEN(evaluation_results_1[[#This Row],[PDF_FILE]])-5)</f>
        <v>DekaBank Deutsche Girozentrale_Asset Manager_EN</v>
      </c>
      <c r="E556">
        <v>2017</v>
      </c>
      <c r="F556" t="s">
        <v>32</v>
      </c>
      <c r="G556" t="s">
        <v>645</v>
      </c>
      <c r="H556" t="s">
        <v>622</v>
      </c>
    </row>
    <row r="557" spans="1:8" x14ac:dyDescent="0.25">
      <c r="A557">
        <v>8</v>
      </c>
      <c r="B557" t="s">
        <v>21</v>
      </c>
      <c r="C557" t="s">
        <v>210</v>
      </c>
      <c r="D557" t="str">
        <f>LEFT(evaluation_results_1[[#This Row],[PDF_FILE]],LEN(evaluation_results_1[[#This Row],[PDF_FILE]])-5)</f>
        <v>DekaBank Deutsche Girozentrale_Asset Manager_EN</v>
      </c>
      <c r="E557">
        <v>2016</v>
      </c>
      <c r="F557" t="s">
        <v>32</v>
      </c>
      <c r="G557" t="s">
        <v>646</v>
      </c>
      <c r="H557" t="s">
        <v>622</v>
      </c>
    </row>
    <row r="558" spans="1:8" x14ac:dyDescent="0.25">
      <c r="A558">
        <v>8</v>
      </c>
      <c r="B558" t="s">
        <v>21</v>
      </c>
      <c r="C558" t="s">
        <v>210</v>
      </c>
      <c r="D558" t="str">
        <f>LEFT(evaluation_results_1[[#This Row],[PDF_FILE]],LEN(evaluation_results_1[[#This Row],[PDF_FILE]])-5)</f>
        <v>DekaBank Deutsche Girozentrale_Asset Manager_EN</v>
      </c>
      <c r="E558">
        <v>2015</v>
      </c>
      <c r="F558" t="s">
        <v>32</v>
      </c>
      <c r="G558" t="s">
        <v>647</v>
      </c>
      <c r="H558" t="s">
        <v>622</v>
      </c>
    </row>
    <row r="559" spans="1:8" x14ac:dyDescent="0.25">
      <c r="A559">
        <v>6</v>
      </c>
      <c r="B559" t="s">
        <v>7</v>
      </c>
      <c r="C559" t="s">
        <v>215</v>
      </c>
      <c r="D559" t="str">
        <f>LEFT(evaluation_results_1[[#This Row],[PDF_FILE]],LEN(evaluation_results_1[[#This Row],[PDF_FILE]])-5)</f>
        <v>DekaBank Deutsche Girozentrale_Asset Manager_EN</v>
      </c>
      <c r="E559">
        <v>2019</v>
      </c>
      <c r="F559" t="s">
        <v>32</v>
      </c>
      <c r="G559" t="s">
        <v>648</v>
      </c>
      <c r="H559" t="s">
        <v>622</v>
      </c>
    </row>
    <row r="560" spans="1:8" x14ac:dyDescent="0.25">
      <c r="A560">
        <v>6</v>
      </c>
      <c r="B560" t="s">
        <v>7</v>
      </c>
      <c r="C560" t="s">
        <v>215</v>
      </c>
      <c r="D560" t="str">
        <f>LEFT(evaluation_results_1[[#This Row],[PDF_FILE]],LEN(evaluation_results_1[[#This Row],[PDF_FILE]])-5)</f>
        <v>DekaBank Deutsche Girozentrale_Asset Manager_EN</v>
      </c>
      <c r="E560">
        <v>2018</v>
      </c>
      <c r="F560" t="s">
        <v>32</v>
      </c>
      <c r="G560" t="s">
        <v>212</v>
      </c>
      <c r="H560" t="s">
        <v>622</v>
      </c>
    </row>
    <row r="561" spans="1:8" x14ac:dyDescent="0.25">
      <c r="A561">
        <v>6</v>
      </c>
      <c r="B561" t="s">
        <v>7</v>
      </c>
      <c r="C561" t="s">
        <v>215</v>
      </c>
      <c r="D561" t="str">
        <f>LEFT(evaluation_results_1[[#This Row],[PDF_FILE]],LEN(evaluation_results_1[[#This Row],[PDF_FILE]])-5)</f>
        <v>DekaBank Deutsche Girozentrale_Asset Manager_EN</v>
      </c>
      <c r="E561">
        <v>2017</v>
      </c>
      <c r="F561" t="s">
        <v>32</v>
      </c>
      <c r="G561" t="s">
        <v>639</v>
      </c>
      <c r="H561" t="s">
        <v>622</v>
      </c>
    </row>
    <row r="562" spans="1:8" x14ac:dyDescent="0.25">
      <c r="A562">
        <v>6</v>
      </c>
      <c r="B562" t="s">
        <v>7</v>
      </c>
      <c r="C562" t="s">
        <v>215</v>
      </c>
      <c r="D562" t="str">
        <f>LEFT(evaluation_results_1[[#This Row],[PDF_FILE]],LEN(evaluation_results_1[[#This Row],[PDF_FILE]])-5)</f>
        <v>DekaBank Deutsche Girozentrale_Asset Manager_EN</v>
      </c>
      <c r="E562">
        <v>2016</v>
      </c>
      <c r="F562" t="s">
        <v>32</v>
      </c>
      <c r="G562" t="s">
        <v>649</v>
      </c>
      <c r="H562" t="s">
        <v>622</v>
      </c>
    </row>
    <row r="563" spans="1:8" x14ac:dyDescent="0.25">
      <c r="A563">
        <v>7</v>
      </c>
      <c r="B563" t="s">
        <v>13</v>
      </c>
      <c r="C563" t="s">
        <v>215</v>
      </c>
      <c r="D563" t="str">
        <f>LEFT(evaluation_results_1[[#This Row],[PDF_FILE]],LEN(evaluation_results_1[[#This Row],[PDF_FILE]])-5)</f>
        <v>DekaBank Deutsche Girozentrale_Asset Manager_EN</v>
      </c>
      <c r="E563">
        <v>2017</v>
      </c>
      <c r="F563" t="s">
        <v>32</v>
      </c>
      <c r="G563" t="s">
        <v>865</v>
      </c>
      <c r="H563" t="s">
        <v>622</v>
      </c>
    </row>
    <row r="564" spans="1:8" x14ac:dyDescent="0.25">
      <c r="A564">
        <v>7</v>
      </c>
      <c r="B564" t="s">
        <v>13</v>
      </c>
      <c r="C564" t="s">
        <v>215</v>
      </c>
      <c r="D564" t="str">
        <f>LEFT(evaluation_results_1[[#This Row],[PDF_FILE]],LEN(evaluation_results_1[[#This Row],[PDF_FILE]])-5)</f>
        <v>DekaBank Deutsche Girozentrale_Asset Manager_EN</v>
      </c>
      <c r="E564">
        <v>2016</v>
      </c>
      <c r="F564" t="s">
        <v>32</v>
      </c>
      <c r="G564" t="s">
        <v>866</v>
      </c>
      <c r="H564" t="s">
        <v>622</v>
      </c>
    </row>
    <row r="565" spans="1:8" x14ac:dyDescent="0.25">
      <c r="A565">
        <v>8</v>
      </c>
      <c r="B565" t="s">
        <v>21</v>
      </c>
      <c r="C565" t="s">
        <v>215</v>
      </c>
      <c r="D565" t="str">
        <f>LEFT(evaluation_results_1[[#This Row],[PDF_FILE]],LEN(evaluation_results_1[[#This Row],[PDF_FILE]])-5)</f>
        <v>DekaBank Deutsche Girozentrale_Asset Manager_EN</v>
      </c>
      <c r="E565">
        <v>2019</v>
      </c>
      <c r="F565" t="s">
        <v>32</v>
      </c>
      <c r="G565" t="s">
        <v>651</v>
      </c>
      <c r="H565" t="s">
        <v>622</v>
      </c>
    </row>
    <row r="566" spans="1:8" x14ac:dyDescent="0.25">
      <c r="A566">
        <v>8</v>
      </c>
      <c r="B566" t="s">
        <v>21</v>
      </c>
      <c r="C566" t="s">
        <v>215</v>
      </c>
      <c r="D566" t="str">
        <f>LEFT(evaluation_results_1[[#This Row],[PDF_FILE]],LEN(evaluation_results_1[[#This Row],[PDF_FILE]])-5)</f>
        <v>DekaBank Deutsche Girozentrale_Asset Manager_EN</v>
      </c>
      <c r="E566">
        <v>2018</v>
      </c>
      <c r="F566" t="s">
        <v>32</v>
      </c>
      <c r="G566" t="s">
        <v>644</v>
      </c>
      <c r="H566" t="s">
        <v>622</v>
      </c>
    </row>
    <row r="567" spans="1:8" x14ac:dyDescent="0.25">
      <c r="A567">
        <v>8</v>
      </c>
      <c r="B567" t="s">
        <v>21</v>
      </c>
      <c r="C567" t="s">
        <v>215</v>
      </c>
      <c r="D567" t="str">
        <f>LEFT(evaluation_results_1[[#This Row],[PDF_FILE]],LEN(evaluation_results_1[[#This Row],[PDF_FILE]])-5)</f>
        <v>DekaBank Deutsche Girozentrale_Asset Manager_EN</v>
      </c>
      <c r="E567">
        <v>2017</v>
      </c>
      <c r="F567" t="s">
        <v>32</v>
      </c>
      <c r="G567" t="s">
        <v>645</v>
      </c>
      <c r="H567" t="s">
        <v>622</v>
      </c>
    </row>
    <row r="568" spans="1:8" x14ac:dyDescent="0.25">
      <c r="A568">
        <v>8</v>
      </c>
      <c r="B568" t="s">
        <v>21</v>
      </c>
      <c r="C568" t="s">
        <v>215</v>
      </c>
      <c r="D568" t="str">
        <f>LEFT(evaluation_results_1[[#This Row],[PDF_FILE]],LEN(evaluation_results_1[[#This Row],[PDF_FILE]])-5)</f>
        <v>DekaBank Deutsche Girozentrale_Asset Manager_EN</v>
      </c>
      <c r="E568">
        <v>2016</v>
      </c>
      <c r="F568" t="s">
        <v>32</v>
      </c>
      <c r="G568" t="s">
        <v>652</v>
      </c>
      <c r="H568" t="s">
        <v>622</v>
      </c>
    </row>
    <row r="569" spans="1:8" x14ac:dyDescent="0.25">
      <c r="A569">
        <v>6</v>
      </c>
      <c r="B569" t="s">
        <v>7</v>
      </c>
      <c r="C569" t="s">
        <v>218</v>
      </c>
      <c r="D569" t="str">
        <f>LEFT(evaluation_results_1[[#This Row],[PDF_FILE]],LEN(evaluation_results_1[[#This Row],[PDF_FILE]])-5)</f>
        <v>DekaBank Deutsche Girozentrale_Asset Manager_EN</v>
      </c>
      <c r="E569">
        <v>2020</v>
      </c>
      <c r="F569" t="s">
        <v>32</v>
      </c>
      <c r="G569" t="s">
        <v>653</v>
      </c>
      <c r="H569" t="s">
        <v>622</v>
      </c>
    </row>
    <row r="570" spans="1:8" x14ac:dyDescent="0.25">
      <c r="A570">
        <v>6</v>
      </c>
      <c r="B570" t="s">
        <v>7</v>
      </c>
      <c r="C570" t="s">
        <v>218</v>
      </c>
      <c r="D570" t="str">
        <f>LEFT(evaluation_results_1[[#This Row],[PDF_FILE]],LEN(evaluation_results_1[[#This Row],[PDF_FILE]])-5)</f>
        <v>DekaBank Deutsche Girozentrale_Asset Manager_EN</v>
      </c>
      <c r="E570">
        <v>2019</v>
      </c>
      <c r="F570" t="s">
        <v>32</v>
      </c>
      <c r="G570" t="s">
        <v>648</v>
      </c>
      <c r="H570" t="s">
        <v>622</v>
      </c>
    </row>
    <row r="571" spans="1:8" x14ac:dyDescent="0.25">
      <c r="A571">
        <v>6</v>
      </c>
      <c r="B571" t="s">
        <v>7</v>
      </c>
      <c r="C571" t="s">
        <v>218</v>
      </c>
      <c r="D571" t="str">
        <f>LEFT(evaluation_results_1[[#This Row],[PDF_FILE]],LEN(evaluation_results_1[[#This Row],[PDF_FILE]])-5)</f>
        <v>DekaBank Deutsche Girozentrale_Asset Manager_EN</v>
      </c>
      <c r="E571">
        <v>2018</v>
      </c>
      <c r="F571" t="s">
        <v>32</v>
      </c>
      <c r="G571" t="s">
        <v>212</v>
      </c>
      <c r="H571" t="s">
        <v>622</v>
      </c>
    </row>
    <row r="572" spans="1:8" x14ac:dyDescent="0.25">
      <c r="A572">
        <v>6</v>
      </c>
      <c r="B572" t="s">
        <v>7</v>
      </c>
      <c r="C572" t="s">
        <v>218</v>
      </c>
      <c r="D572" t="str">
        <f>LEFT(evaluation_results_1[[#This Row],[PDF_FILE]],LEN(evaluation_results_1[[#This Row],[PDF_FILE]])-5)</f>
        <v>DekaBank Deutsche Girozentrale_Asset Manager_EN</v>
      </c>
      <c r="E572">
        <v>2017</v>
      </c>
      <c r="F572" t="s">
        <v>32</v>
      </c>
      <c r="G572" t="s">
        <v>639</v>
      </c>
      <c r="H572" t="s">
        <v>622</v>
      </c>
    </row>
    <row r="573" spans="1:8" x14ac:dyDescent="0.25">
      <c r="A573">
        <v>7</v>
      </c>
      <c r="B573" t="s">
        <v>13</v>
      </c>
      <c r="C573" t="s">
        <v>218</v>
      </c>
      <c r="D573" t="str">
        <f>LEFT(evaluation_results_1[[#This Row],[PDF_FILE]],LEN(evaluation_results_1[[#This Row],[PDF_FILE]])-5)</f>
        <v>DekaBank Deutsche Girozentrale_Asset Manager_EN</v>
      </c>
      <c r="E573">
        <v>2018</v>
      </c>
      <c r="F573" t="s">
        <v>32</v>
      </c>
      <c r="G573" t="s">
        <v>216</v>
      </c>
      <c r="H573" t="s">
        <v>622</v>
      </c>
    </row>
    <row r="574" spans="1:8" x14ac:dyDescent="0.25">
      <c r="A574">
        <v>7</v>
      </c>
      <c r="B574" t="s">
        <v>13</v>
      </c>
      <c r="C574" t="s">
        <v>218</v>
      </c>
      <c r="D574" t="str">
        <f>LEFT(evaluation_results_1[[#This Row],[PDF_FILE]],LEN(evaluation_results_1[[#This Row],[PDF_FILE]])-5)</f>
        <v>DekaBank Deutsche Girozentrale_Asset Manager_EN</v>
      </c>
      <c r="E574">
        <v>2017</v>
      </c>
      <c r="F574" t="s">
        <v>32</v>
      </c>
      <c r="G574" t="s">
        <v>865</v>
      </c>
      <c r="H574" t="s">
        <v>622</v>
      </c>
    </row>
    <row r="575" spans="1:8" x14ac:dyDescent="0.25">
      <c r="A575">
        <v>8</v>
      </c>
      <c r="B575" t="s">
        <v>21</v>
      </c>
      <c r="C575" t="s">
        <v>218</v>
      </c>
      <c r="D575" t="str">
        <f>LEFT(evaluation_results_1[[#This Row],[PDF_FILE]],LEN(evaluation_results_1[[#This Row],[PDF_FILE]])-5)</f>
        <v>DekaBank Deutsche Girozentrale_Asset Manager_EN</v>
      </c>
      <c r="E575">
        <v>2020</v>
      </c>
      <c r="F575" t="s">
        <v>32</v>
      </c>
      <c r="G575" t="s">
        <v>654</v>
      </c>
      <c r="H575" t="s">
        <v>622</v>
      </c>
    </row>
    <row r="576" spans="1:8" x14ac:dyDescent="0.25">
      <c r="A576">
        <v>8</v>
      </c>
      <c r="B576" t="s">
        <v>21</v>
      </c>
      <c r="C576" t="s">
        <v>218</v>
      </c>
      <c r="D576" t="str">
        <f>LEFT(evaluation_results_1[[#This Row],[PDF_FILE]],LEN(evaluation_results_1[[#This Row],[PDF_FILE]])-5)</f>
        <v>DekaBank Deutsche Girozentrale_Asset Manager_EN</v>
      </c>
      <c r="E576">
        <v>2019</v>
      </c>
      <c r="F576" t="s">
        <v>32</v>
      </c>
      <c r="G576" t="s">
        <v>651</v>
      </c>
      <c r="H576" t="s">
        <v>622</v>
      </c>
    </row>
    <row r="577" spans="1:8" x14ac:dyDescent="0.25">
      <c r="A577">
        <v>8</v>
      </c>
      <c r="B577" t="s">
        <v>21</v>
      </c>
      <c r="C577" t="s">
        <v>218</v>
      </c>
      <c r="D577" t="str">
        <f>LEFT(evaluation_results_1[[#This Row],[PDF_FILE]],LEN(evaluation_results_1[[#This Row],[PDF_FILE]])-5)</f>
        <v>DekaBank Deutsche Girozentrale_Asset Manager_EN</v>
      </c>
      <c r="E577">
        <v>2018</v>
      </c>
      <c r="F577" t="s">
        <v>32</v>
      </c>
      <c r="G577" t="s">
        <v>644</v>
      </c>
      <c r="H577" t="s">
        <v>622</v>
      </c>
    </row>
    <row r="578" spans="1:8" x14ac:dyDescent="0.25">
      <c r="A578">
        <v>8</v>
      </c>
      <c r="B578" t="s">
        <v>21</v>
      </c>
      <c r="C578" t="s">
        <v>218</v>
      </c>
      <c r="D578" t="str">
        <f>LEFT(evaluation_results_1[[#This Row],[PDF_FILE]],LEN(evaluation_results_1[[#This Row],[PDF_FILE]])-5)</f>
        <v>DekaBank Deutsche Girozentrale_Asset Manager_EN</v>
      </c>
      <c r="E578">
        <v>2017</v>
      </c>
      <c r="F578" t="s">
        <v>32</v>
      </c>
      <c r="G578" t="s">
        <v>645</v>
      </c>
      <c r="H578" t="s">
        <v>622</v>
      </c>
    </row>
    <row r="579" spans="1:8" x14ac:dyDescent="0.25">
      <c r="A579">
        <v>6</v>
      </c>
      <c r="B579" t="s">
        <v>7</v>
      </c>
      <c r="C579" t="s">
        <v>220</v>
      </c>
      <c r="D579" t="str">
        <f>LEFT(evaluation_results_1[[#This Row],[PDF_FILE]],LEN(evaluation_results_1[[#This Row],[PDF_FILE]])-5)</f>
        <v>DekaBank Deutsche Girozentrale_Asset Manager_EN</v>
      </c>
      <c r="E579">
        <v>2021</v>
      </c>
      <c r="F579" t="s">
        <v>32</v>
      </c>
      <c r="G579" t="s">
        <v>224</v>
      </c>
      <c r="H579" t="s">
        <v>622</v>
      </c>
    </row>
    <row r="580" spans="1:8" x14ac:dyDescent="0.25">
      <c r="A580">
        <v>6</v>
      </c>
      <c r="B580" t="s">
        <v>7</v>
      </c>
      <c r="C580" t="s">
        <v>220</v>
      </c>
      <c r="D580" t="str">
        <f>LEFT(evaluation_results_1[[#This Row],[PDF_FILE]],LEN(evaluation_results_1[[#This Row],[PDF_FILE]])-5)</f>
        <v>DekaBank Deutsche Girozentrale_Asset Manager_EN</v>
      </c>
      <c r="E580">
        <v>2020</v>
      </c>
      <c r="F580" t="s">
        <v>32</v>
      </c>
      <c r="G580" t="s">
        <v>653</v>
      </c>
      <c r="H580" t="s">
        <v>622</v>
      </c>
    </row>
    <row r="581" spans="1:8" x14ac:dyDescent="0.25">
      <c r="A581">
        <v>6</v>
      </c>
      <c r="B581" t="s">
        <v>7</v>
      </c>
      <c r="C581" t="s">
        <v>220</v>
      </c>
      <c r="D581" t="str">
        <f>LEFT(evaluation_results_1[[#This Row],[PDF_FILE]],LEN(evaluation_results_1[[#This Row],[PDF_FILE]])-5)</f>
        <v>DekaBank Deutsche Girozentrale_Asset Manager_EN</v>
      </c>
      <c r="E581">
        <v>2019</v>
      </c>
      <c r="F581" t="s">
        <v>32</v>
      </c>
      <c r="G581" t="s">
        <v>648</v>
      </c>
      <c r="H581" t="s">
        <v>622</v>
      </c>
    </row>
    <row r="582" spans="1:8" x14ac:dyDescent="0.25">
      <c r="A582">
        <v>6</v>
      </c>
      <c r="B582" t="s">
        <v>7</v>
      </c>
      <c r="C582" t="s">
        <v>220</v>
      </c>
      <c r="D582" t="str">
        <f>LEFT(evaluation_results_1[[#This Row],[PDF_FILE]],LEN(evaluation_results_1[[#This Row],[PDF_FILE]])-5)</f>
        <v>DekaBank Deutsche Girozentrale_Asset Manager_EN</v>
      </c>
      <c r="E582">
        <v>2018</v>
      </c>
      <c r="F582" t="s">
        <v>32</v>
      </c>
      <c r="G582" t="s">
        <v>212</v>
      </c>
      <c r="H582" t="s">
        <v>622</v>
      </c>
    </row>
    <row r="583" spans="1:8" x14ac:dyDescent="0.25">
      <c r="A583">
        <v>7</v>
      </c>
      <c r="B583" t="s">
        <v>13</v>
      </c>
      <c r="C583" t="s">
        <v>220</v>
      </c>
      <c r="D583" t="str">
        <f>LEFT(evaluation_results_1[[#This Row],[PDF_FILE]],LEN(evaluation_results_1[[#This Row],[PDF_FILE]])-5)</f>
        <v>DekaBank Deutsche Girozentrale_Asset Manager_EN</v>
      </c>
      <c r="E583">
        <v>2020</v>
      </c>
      <c r="F583" t="s">
        <v>32</v>
      </c>
      <c r="G583" t="s">
        <v>656</v>
      </c>
      <c r="H583" t="s">
        <v>622</v>
      </c>
    </row>
    <row r="584" spans="1:8" x14ac:dyDescent="0.25">
      <c r="A584">
        <v>7</v>
      </c>
      <c r="B584" t="s">
        <v>13</v>
      </c>
      <c r="C584" t="s">
        <v>220</v>
      </c>
      <c r="D584" t="str">
        <f>LEFT(evaluation_results_1[[#This Row],[PDF_FILE]],LEN(evaluation_results_1[[#This Row],[PDF_FILE]])-5)</f>
        <v>DekaBank Deutsche Girozentrale_Asset Manager_EN</v>
      </c>
      <c r="E584">
        <v>2019</v>
      </c>
      <c r="F584" t="s">
        <v>32</v>
      </c>
      <c r="G584" t="s">
        <v>217</v>
      </c>
      <c r="H584" t="s">
        <v>622</v>
      </c>
    </row>
    <row r="585" spans="1:8" x14ac:dyDescent="0.25">
      <c r="A585">
        <v>7</v>
      </c>
      <c r="B585" t="s">
        <v>13</v>
      </c>
      <c r="C585" t="s">
        <v>220</v>
      </c>
      <c r="D585" t="str">
        <f>LEFT(evaluation_results_1[[#This Row],[PDF_FILE]],LEN(evaluation_results_1[[#This Row],[PDF_FILE]])-5)</f>
        <v>DekaBank Deutsche Girozentrale_Asset Manager_EN</v>
      </c>
      <c r="E585">
        <v>2018</v>
      </c>
      <c r="F585" t="s">
        <v>32</v>
      </c>
      <c r="G585" t="s">
        <v>867</v>
      </c>
      <c r="H585" t="s">
        <v>622</v>
      </c>
    </row>
    <row r="586" spans="1:8" x14ac:dyDescent="0.25">
      <c r="A586">
        <v>8</v>
      </c>
      <c r="B586" t="s">
        <v>21</v>
      </c>
      <c r="C586" t="s">
        <v>220</v>
      </c>
      <c r="D586" t="str">
        <f>LEFT(evaluation_results_1[[#This Row],[PDF_FILE]],LEN(evaluation_results_1[[#This Row],[PDF_FILE]])-5)</f>
        <v>DekaBank Deutsche Girozentrale_Asset Manager_EN</v>
      </c>
      <c r="E586">
        <v>2021</v>
      </c>
      <c r="F586" t="s">
        <v>32</v>
      </c>
      <c r="G586" t="s">
        <v>655</v>
      </c>
      <c r="H586" t="s">
        <v>622</v>
      </c>
    </row>
    <row r="587" spans="1:8" x14ac:dyDescent="0.25">
      <c r="A587">
        <v>8</v>
      </c>
      <c r="B587" t="s">
        <v>21</v>
      </c>
      <c r="C587" t="s">
        <v>220</v>
      </c>
      <c r="D587" t="str">
        <f>LEFT(evaluation_results_1[[#This Row],[PDF_FILE]],LEN(evaluation_results_1[[#This Row],[PDF_FILE]])-5)</f>
        <v>DekaBank Deutsche Girozentrale_Asset Manager_EN</v>
      </c>
      <c r="E587">
        <v>2020</v>
      </c>
      <c r="F587" t="s">
        <v>32</v>
      </c>
      <c r="G587" t="s">
        <v>658</v>
      </c>
      <c r="H587" t="s">
        <v>622</v>
      </c>
    </row>
    <row r="588" spans="1:8" x14ac:dyDescent="0.25">
      <c r="A588">
        <v>8</v>
      </c>
      <c r="B588" t="s">
        <v>21</v>
      </c>
      <c r="C588" t="s">
        <v>220</v>
      </c>
      <c r="D588" t="str">
        <f>LEFT(evaluation_results_1[[#This Row],[PDF_FILE]],LEN(evaluation_results_1[[#This Row],[PDF_FILE]])-5)</f>
        <v>DekaBank Deutsche Girozentrale_Asset Manager_EN</v>
      </c>
      <c r="E588">
        <v>2019</v>
      </c>
      <c r="F588" t="s">
        <v>32</v>
      </c>
      <c r="G588" t="s">
        <v>868</v>
      </c>
      <c r="H588" t="s">
        <v>622</v>
      </c>
    </row>
    <row r="589" spans="1:8" x14ac:dyDescent="0.25">
      <c r="A589">
        <v>8</v>
      </c>
      <c r="B589" t="s">
        <v>21</v>
      </c>
      <c r="C589" t="s">
        <v>220</v>
      </c>
      <c r="D589" t="str">
        <f>LEFT(evaluation_results_1[[#This Row],[PDF_FILE]],LEN(evaluation_results_1[[#This Row],[PDF_FILE]])-5)</f>
        <v>DekaBank Deutsche Girozentrale_Asset Manager_EN</v>
      </c>
      <c r="E589">
        <v>2018</v>
      </c>
      <c r="F589" t="s">
        <v>32</v>
      </c>
      <c r="G589" t="s">
        <v>644</v>
      </c>
      <c r="H589" t="s">
        <v>622</v>
      </c>
    </row>
    <row r="590" spans="1:8" x14ac:dyDescent="0.25">
      <c r="A590">
        <v>6</v>
      </c>
      <c r="B590" t="s">
        <v>7</v>
      </c>
      <c r="C590" t="s">
        <v>222</v>
      </c>
      <c r="D590" t="str">
        <f>LEFT(evaluation_results_1[[#This Row],[PDF_FILE]],LEN(evaluation_results_1[[#This Row],[PDF_FILE]])-5)</f>
        <v>DekaBank Deutsche Girozentrale_Asset Manager_EN</v>
      </c>
      <c r="E590">
        <v>2020</v>
      </c>
      <c r="F590" t="s">
        <v>32</v>
      </c>
      <c r="G590" t="s">
        <v>653</v>
      </c>
      <c r="H590" t="s">
        <v>622</v>
      </c>
    </row>
    <row r="591" spans="1:8" x14ac:dyDescent="0.25">
      <c r="A591">
        <v>6</v>
      </c>
      <c r="B591" t="s">
        <v>7</v>
      </c>
      <c r="C591" t="s">
        <v>222</v>
      </c>
      <c r="D591" t="str">
        <f>LEFT(evaluation_results_1[[#This Row],[PDF_FILE]],LEN(evaluation_results_1[[#This Row],[PDF_FILE]])-5)</f>
        <v>DekaBank Deutsche Girozentrale_Asset Manager_EN</v>
      </c>
      <c r="E591">
        <v>2019</v>
      </c>
      <c r="F591" t="s">
        <v>32</v>
      </c>
      <c r="G591" t="s">
        <v>648</v>
      </c>
      <c r="H591" t="s">
        <v>622</v>
      </c>
    </row>
    <row r="592" spans="1:8" x14ac:dyDescent="0.25">
      <c r="A592">
        <v>7</v>
      </c>
      <c r="B592" t="s">
        <v>13</v>
      </c>
      <c r="C592" t="s">
        <v>222</v>
      </c>
      <c r="D592" t="str">
        <f>LEFT(evaluation_results_1[[#This Row],[PDF_FILE]],LEN(evaluation_results_1[[#This Row],[PDF_FILE]])-5)</f>
        <v>DekaBank Deutsche Girozentrale_Asset Manager_EN</v>
      </c>
      <c r="E592">
        <v>2020</v>
      </c>
      <c r="F592" t="s">
        <v>32</v>
      </c>
      <c r="G592" t="s">
        <v>656</v>
      </c>
      <c r="H592" t="s">
        <v>622</v>
      </c>
    </row>
    <row r="593" spans="1:8" x14ac:dyDescent="0.25">
      <c r="A593">
        <v>7</v>
      </c>
      <c r="B593" t="s">
        <v>13</v>
      </c>
      <c r="C593" t="s">
        <v>222</v>
      </c>
      <c r="D593" t="str">
        <f>LEFT(evaluation_results_1[[#This Row],[PDF_FILE]],LEN(evaluation_results_1[[#This Row],[PDF_FILE]])-5)</f>
        <v>DekaBank Deutsche Girozentrale_Asset Manager_EN</v>
      </c>
      <c r="E593">
        <v>2019</v>
      </c>
      <c r="F593" t="s">
        <v>32</v>
      </c>
      <c r="G593" t="s">
        <v>217</v>
      </c>
      <c r="H593" t="s">
        <v>622</v>
      </c>
    </row>
    <row r="594" spans="1:8" x14ac:dyDescent="0.25">
      <c r="A594">
        <v>8</v>
      </c>
      <c r="B594" t="s">
        <v>21</v>
      </c>
      <c r="C594" t="s">
        <v>222</v>
      </c>
      <c r="D594" t="str">
        <f>LEFT(evaluation_results_1[[#This Row],[PDF_FILE]],LEN(evaluation_results_1[[#This Row],[PDF_FILE]])-5)</f>
        <v>DekaBank Deutsche Girozentrale_Asset Manager_EN</v>
      </c>
      <c r="E594">
        <v>2022</v>
      </c>
      <c r="F594" t="s">
        <v>32</v>
      </c>
      <c r="G594" t="s">
        <v>657</v>
      </c>
      <c r="H594" t="s">
        <v>622</v>
      </c>
    </row>
    <row r="595" spans="1:8" x14ac:dyDescent="0.25">
      <c r="A595">
        <v>8</v>
      </c>
      <c r="B595" t="s">
        <v>21</v>
      </c>
      <c r="C595" t="s">
        <v>222</v>
      </c>
      <c r="D595" t="str">
        <f>LEFT(evaluation_results_1[[#This Row],[PDF_FILE]],LEN(evaluation_results_1[[#This Row],[PDF_FILE]])-5)</f>
        <v>DekaBank Deutsche Girozentrale_Asset Manager_EN</v>
      </c>
      <c r="E595">
        <v>2021</v>
      </c>
      <c r="F595" t="s">
        <v>32</v>
      </c>
      <c r="G595" t="s">
        <v>655</v>
      </c>
      <c r="H595" t="s">
        <v>622</v>
      </c>
    </row>
    <row r="596" spans="1:8" x14ac:dyDescent="0.25">
      <c r="A596">
        <v>8</v>
      </c>
      <c r="B596" t="s">
        <v>21</v>
      </c>
      <c r="C596" t="s">
        <v>222</v>
      </c>
      <c r="D596" t="str">
        <f>LEFT(evaluation_results_1[[#This Row],[PDF_FILE]],LEN(evaluation_results_1[[#This Row],[PDF_FILE]])-5)</f>
        <v>DekaBank Deutsche Girozentrale_Asset Manager_EN</v>
      </c>
      <c r="E596">
        <v>2020</v>
      </c>
      <c r="F596" t="s">
        <v>32</v>
      </c>
      <c r="G596" t="s">
        <v>658</v>
      </c>
      <c r="H596" t="s">
        <v>622</v>
      </c>
    </row>
    <row r="597" spans="1:8" x14ac:dyDescent="0.25">
      <c r="A597">
        <v>8</v>
      </c>
      <c r="B597" t="s">
        <v>21</v>
      </c>
      <c r="C597" t="s">
        <v>222</v>
      </c>
      <c r="D597" t="str">
        <f>LEFT(evaluation_results_1[[#This Row],[PDF_FILE]],LEN(evaluation_results_1[[#This Row],[PDF_FILE]])-5)</f>
        <v>DekaBank Deutsche Girozentrale_Asset Manager_EN</v>
      </c>
      <c r="E597">
        <v>2019</v>
      </c>
      <c r="F597" t="s">
        <v>32</v>
      </c>
      <c r="G597" t="s">
        <v>659</v>
      </c>
      <c r="H597" t="s">
        <v>622</v>
      </c>
    </row>
    <row r="598" spans="1:8" x14ac:dyDescent="0.25">
      <c r="A598">
        <v>6</v>
      </c>
      <c r="B598" t="s">
        <v>7</v>
      </c>
      <c r="C598" t="s">
        <v>244</v>
      </c>
      <c r="D598" t="str">
        <f>LEFT(evaluation_results_1[[#This Row],[PDF_FILE]],LEN(evaluation_results_1[[#This Row],[PDF_FILE]])-5)</f>
        <v>Deutsche Bank_Bank_EN</v>
      </c>
      <c r="E598">
        <v>2018</v>
      </c>
      <c r="F598" t="s">
        <v>32</v>
      </c>
      <c r="G598" t="s">
        <v>660</v>
      </c>
      <c r="H598" t="s">
        <v>622</v>
      </c>
    </row>
    <row r="599" spans="1:8" x14ac:dyDescent="0.25">
      <c r="A599">
        <v>6</v>
      </c>
      <c r="B599" t="s">
        <v>7</v>
      </c>
      <c r="C599" t="s">
        <v>244</v>
      </c>
      <c r="D599" t="str">
        <f>LEFT(evaluation_results_1[[#This Row],[PDF_FILE]],LEN(evaluation_results_1[[#This Row],[PDF_FILE]])-5)</f>
        <v>Deutsche Bank_Bank_EN</v>
      </c>
      <c r="E599">
        <v>2017</v>
      </c>
      <c r="F599" t="s">
        <v>32</v>
      </c>
      <c r="G599" t="s">
        <v>661</v>
      </c>
      <c r="H599" t="s">
        <v>622</v>
      </c>
    </row>
    <row r="600" spans="1:8" x14ac:dyDescent="0.25">
      <c r="A600">
        <v>7</v>
      </c>
      <c r="B600" t="s">
        <v>13</v>
      </c>
      <c r="C600" t="s">
        <v>244</v>
      </c>
      <c r="D600" t="str">
        <f>LEFT(evaluation_results_1[[#This Row],[PDF_FILE]],LEN(evaluation_results_1[[#This Row],[PDF_FILE]])-5)</f>
        <v>Deutsche Bank_Bank_EN</v>
      </c>
      <c r="E600">
        <v>2019</v>
      </c>
      <c r="F600" t="s">
        <v>32</v>
      </c>
      <c r="G600" t="s">
        <v>662</v>
      </c>
      <c r="H600" t="s">
        <v>622</v>
      </c>
    </row>
    <row r="601" spans="1:8" x14ac:dyDescent="0.25">
      <c r="A601">
        <v>7</v>
      </c>
      <c r="B601" t="s">
        <v>13</v>
      </c>
      <c r="C601" t="s">
        <v>244</v>
      </c>
      <c r="D601" t="str">
        <f>LEFT(evaluation_results_1[[#This Row],[PDF_FILE]],LEN(evaluation_results_1[[#This Row],[PDF_FILE]])-5)</f>
        <v>Deutsche Bank_Bank_EN</v>
      </c>
      <c r="E601">
        <v>2018</v>
      </c>
      <c r="F601" t="s">
        <v>32</v>
      </c>
      <c r="G601" t="s">
        <v>663</v>
      </c>
      <c r="H601" t="s">
        <v>622</v>
      </c>
    </row>
    <row r="602" spans="1:8" x14ac:dyDescent="0.25">
      <c r="A602">
        <v>7</v>
      </c>
      <c r="B602" t="s">
        <v>13</v>
      </c>
      <c r="C602" t="s">
        <v>244</v>
      </c>
      <c r="D602" t="str">
        <f>LEFT(evaluation_results_1[[#This Row],[PDF_FILE]],LEN(evaluation_results_1[[#This Row],[PDF_FILE]])-5)</f>
        <v>Deutsche Bank_Bank_EN</v>
      </c>
      <c r="E602">
        <v>2017</v>
      </c>
      <c r="F602" t="s">
        <v>32</v>
      </c>
      <c r="G602" t="s">
        <v>664</v>
      </c>
      <c r="H602" t="s">
        <v>622</v>
      </c>
    </row>
    <row r="603" spans="1:8" x14ac:dyDescent="0.25">
      <c r="A603">
        <v>8</v>
      </c>
      <c r="B603" t="s">
        <v>21</v>
      </c>
      <c r="C603" t="s">
        <v>244</v>
      </c>
      <c r="D603" t="str">
        <f>LEFT(evaluation_results_1[[#This Row],[PDF_FILE]],LEN(evaluation_results_1[[#This Row],[PDF_FILE]])-5)</f>
        <v>Deutsche Bank_Bank_EN</v>
      </c>
      <c r="E603">
        <v>2019</v>
      </c>
      <c r="F603" t="s">
        <v>32</v>
      </c>
      <c r="G603" t="s">
        <v>665</v>
      </c>
      <c r="H603" t="s">
        <v>622</v>
      </c>
    </row>
    <row r="604" spans="1:8" x14ac:dyDescent="0.25">
      <c r="A604">
        <v>8</v>
      </c>
      <c r="B604" t="s">
        <v>21</v>
      </c>
      <c r="C604" t="s">
        <v>244</v>
      </c>
      <c r="D604" t="str">
        <f>LEFT(evaluation_results_1[[#This Row],[PDF_FILE]],LEN(evaluation_results_1[[#This Row],[PDF_FILE]])-5)</f>
        <v>Deutsche Bank_Bank_EN</v>
      </c>
      <c r="E604">
        <v>2018</v>
      </c>
      <c r="F604" t="s">
        <v>32</v>
      </c>
      <c r="G604" t="s">
        <v>666</v>
      </c>
      <c r="H604" t="s">
        <v>622</v>
      </c>
    </row>
    <row r="605" spans="1:8" x14ac:dyDescent="0.25">
      <c r="A605">
        <v>8</v>
      </c>
      <c r="B605" t="s">
        <v>21</v>
      </c>
      <c r="C605" t="s">
        <v>244</v>
      </c>
      <c r="D605" t="str">
        <f>LEFT(evaluation_results_1[[#This Row],[PDF_FILE]],LEN(evaluation_results_1[[#This Row],[PDF_FILE]])-5)</f>
        <v>Deutsche Bank_Bank_EN</v>
      </c>
      <c r="E605">
        <v>2017</v>
      </c>
      <c r="F605" t="s">
        <v>32</v>
      </c>
      <c r="G605" t="s">
        <v>667</v>
      </c>
      <c r="H605" t="s">
        <v>622</v>
      </c>
    </row>
    <row r="606" spans="1:8" x14ac:dyDescent="0.25">
      <c r="A606">
        <v>6</v>
      </c>
      <c r="B606" t="s">
        <v>7</v>
      </c>
      <c r="C606" t="s">
        <v>295</v>
      </c>
      <c r="D606" t="str">
        <f>LEFT(evaluation_results_1[[#This Row],[PDF_FILE]],LEN(evaluation_results_1[[#This Row],[PDF_FILE]])-5)</f>
        <v>DNB ASA_Bank_EN</v>
      </c>
      <c r="E606">
        <v>2021</v>
      </c>
      <c r="F606" t="s">
        <v>32</v>
      </c>
      <c r="G606" t="s">
        <v>298</v>
      </c>
      <c r="H606" t="s">
        <v>622</v>
      </c>
    </row>
    <row r="607" spans="1:8" x14ac:dyDescent="0.25">
      <c r="A607">
        <v>7</v>
      </c>
      <c r="B607" t="s">
        <v>13</v>
      </c>
      <c r="C607" t="s">
        <v>295</v>
      </c>
      <c r="D607" t="str">
        <f>LEFT(evaluation_results_1[[#This Row],[PDF_FILE]],LEN(evaluation_results_1[[#This Row],[PDF_FILE]])-5)</f>
        <v>DNB ASA_Bank_EN</v>
      </c>
      <c r="E607">
        <v>2022</v>
      </c>
      <c r="F607" t="s">
        <v>32</v>
      </c>
      <c r="G607" t="s">
        <v>297</v>
      </c>
      <c r="H607" t="s">
        <v>622</v>
      </c>
    </row>
    <row r="608" spans="1:8" x14ac:dyDescent="0.25">
      <c r="A608">
        <v>8</v>
      </c>
      <c r="B608" t="s">
        <v>21</v>
      </c>
      <c r="C608" t="s">
        <v>295</v>
      </c>
      <c r="D608" t="str">
        <f>LEFT(evaluation_results_1[[#This Row],[PDF_FILE]],LEN(evaluation_results_1[[#This Row],[PDF_FILE]])-5)</f>
        <v>DNB ASA_Bank_EN</v>
      </c>
      <c r="E608">
        <v>2022</v>
      </c>
      <c r="F608" t="s">
        <v>32</v>
      </c>
      <c r="G608" t="s">
        <v>668</v>
      </c>
      <c r="H608" t="s">
        <v>622</v>
      </c>
    </row>
    <row r="609" spans="1:8" x14ac:dyDescent="0.25">
      <c r="A609">
        <v>6</v>
      </c>
      <c r="B609" t="s">
        <v>7</v>
      </c>
      <c r="C609" t="s">
        <v>366</v>
      </c>
      <c r="D609" t="str">
        <f>LEFT(evaluation_results_1[[#This Row],[PDF_FILE]],LEN(evaluation_results_1[[#This Row],[PDF_FILE]])-5)</f>
        <v>Intesa Sanpaolo_Bank_EN</v>
      </c>
      <c r="E609">
        <v>2020</v>
      </c>
      <c r="F609" t="s">
        <v>32</v>
      </c>
      <c r="G609" t="s">
        <v>368</v>
      </c>
      <c r="H609" t="s">
        <v>622</v>
      </c>
    </row>
    <row r="610" spans="1:8" x14ac:dyDescent="0.25">
      <c r="A610">
        <v>8</v>
      </c>
      <c r="B610" t="s">
        <v>21</v>
      </c>
      <c r="C610" t="s">
        <v>402</v>
      </c>
      <c r="D610" t="str">
        <f>LEFT(evaluation_results_1[[#This Row],[PDF_FILE]],LEN(evaluation_results_1[[#This Row],[PDF_FILE]])-5)</f>
        <v>KBC Group_Bank_EN</v>
      </c>
      <c r="E610">
        <v>2019</v>
      </c>
      <c r="F610" t="s">
        <v>32</v>
      </c>
      <c r="G610" t="s">
        <v>671</v>
      </c>
      <c r="H610" t="s">
        <v>622</v>
      </c>
    </row>
    <row r="611" spans="1:8" x14ac:dyDescent="0.25">
      <c r="A611">
        <v>8</v>
      </c>
      <c r="B611" t="s">
        <v>21</v>
      </c>
      <c r="C611" t="s">
        <v>402</v>
      </c>
      <c r="D611" t="str">
        <f>LEFT(evaluation_results_1[[#This Row],[PDF_FILE]],LEN(evaluation_results_1[[#This Row],[PDF_FILE]])-5)</f>
        <v>KBC Group_Bank_EN</v>
      </c>
      <c r="E611">
        <v>2018</v>
      </c>
      <c r="F611" t="s">
        <v>32</v>
      </c>
      <c r="G611" t="s">
        <v>400</v>
      </c>
      <c r="H611" t="s">
        <v>622</v>
      </c>
    </row>
    <row r="612" spans="1:8" x14ac:dyDescent="0.25">
      <c r="A612">
        <v>8</v>
      </c>
      <c r="B612" t="s">
        <v>21</v>
      </c>
      <c r="C612" t="s">
        <v>405</v>
      </c>
      <c r="D612" t="str">
        <f>LEFT(evaluation_results_1[[#This Row],[PDF_FILE]],LEN(evaluation_results_1[[#This Row],[PDF_FILE]])-5)</f>
        <v>KBC Group_Bank_EN</v>
      </c>
      <c r="E612">
        <v>2020</v>
      </c>
      <c r="F612" t="s">
        <v>32</v>
      </c>
      <c r="G612" t="s">
        <v>420</v>
      </c>
      <c r="H612" t="s">
        <v>622</v>
      </c>
    </row>
    <row r="613" spans="1:8" x14ac:dyDescent="0.25">
      <c r="A613">
        <v>8</v>
      </c>
      <c r="B613" t="s">
        <v>21</v>
      </c>
      <c r="C613" t="s">
        <v>405</v>
      </c>
      <c r="D613" t="str">
        <f>LEFT(evaluation_results_1[[#This Row],[PDF_FILE]],LEN(evaluation_results_1[[#This Row],[PDF_FILE]])-5)</f>
        <v>KBC Group_Bank_EN</v>
      </c>
      <c r="E613">
        <v>2019</v>
      </c>
      <c r="F613" t="s">
        <v>32</v>
      </c>
      <c r="G613" t="s">
        <v>671</v>
      </c>
      <c r="H613" t="s">
        <v>622</v>
      </c>
    </row>
    <row r="614" spans="1:8" x14ac:dyDescent="0.25">
      <c r="A614">
        <v>6</v>
      </c>
      <c r="B614" t="s">
        <v>7</v>
      </c>
      <c r="C614" t="s">
        <v>429</v>
      </c>
      <c r="D614" t="str">
        <f>LEFT(evaluation_results_1[[#This Row],[PDF_FILE]],LEN(evaluation_results_1[[#This Row],[PDF_FILE]])-5)</f>
        <v>M&amp;G Investments_AM_EN</v>
      </c>
      <c r="E614">
        <v>2021</v>
      </c>
      <c r="F614" t="s">
        <v>32</v>
      </c>
      <c r="G614" t="s">
        <v>672</v>
      </c>
      <c r="H614" t="s">
        <v>622</v>
      </c>
    </row>
    <row r="615" spans="1:8" x14ac:dyDescent="0.25">
      <c r="A615">
        <v>6</v>
      </c>
      <c r="B615" t="s">
        <v>7</v>
      </c>
      <c r="C615" t="s">
        <v>429</v>
      </c>
      <c r="D615" t="str">
        <f>LEFT(evaluation_results_1[[#This Row],[PDF_FILE]],LEN(evaluation_results_1[[#This Row],[PDF_FILE]])-5)</f>
        <v>M&amp;G Investments_AM_EN</v>
      </c>
      <c r="E615">
        <v>2020</v>
      </c>
      <c r="F615" t="s">
        <v>32</v>
      </c>
      <c r="G615" t="s">
        <v>673</v>
      </c>
      <c r="H615" t="s">
        <v>622</v>
      </c>
    </row>
    <row r="616" spans="1:8" x14ac:dyDescent="0.25">
      <c r="A616">
        <v>6</v>
      </c>
      <c r="B616" t="s">
        <v>7</v>
      </c>
      <c r="C616" t="s">
        <v>429</v>
      </c>
      <c r="D616" t="str">
        <f>LEFT(evaluation_results_1[[#This Row],[PDF_FILE]],LEN(evaluation_results_1[[#This Row],[PDF_FILE]])-5)</f>
        <v>M&amp;G Investments_AM_EN</v>
      </c>
      <c r="E616">
        <v>2019</v>
      </c>
      <c r="F616" t="s">
        <v>32</v>
      </c>
      <c r="G616" t="s">
        <v>674</v>
      </c>
      <c r="H616" t="s">
        <v>622</v>
      </c>
    </row>
    <row r="617" spans="1:8" x14ac:dyDescent="0.25">
      <c r="A617">
        <v>8</v>
      </c>
      <c r="B617" t="s">
        <v>21</v>
      </c>
      <c r="C617" t="s">
        <v>429</v>
      </c>
      <c r="D617" t="str">
        <f>LEFT(evaluation_results_1[[#This Row],[PDF_FILE]],LEN(evaluation_results_1[[#This Row],[PDF_FILE]])-5)</f>
        <v>M&amp;G Investments_AM_EN</v>
      </c>
      <c r="E617">
        <v>2021</v>
      </c>
      <c r="F617" t="s">
        <v>32</v>
      </c>
      <c r="G617" t="s">
        <v>675</v>
      </c>
      <c r="H617" t="s">
        <v>622</v>
      </c>
    </row>
    <row r="618" spans="1:8" x14ac:dyDescent="0.25">
      <c r="A618">
        <v>8</v>
      </c>
      <c r="B618" t="s">
        <v>21</v>
      </c>
      <c r="C618" t="s">
        <v>429</v>
      </c>
      <c r="D618" t="str">
        <f>LEFT(evaluation_results_1[[#This Row],[PDF_FILE]],LEN(evaluation_results_1[[#This Row],[PDF_FILE]])-5)</f>
        <v>M&amp;G Investments_AM_EN</v>
      </c>
      <c r="E618">
        <v>2020</v>
      </c>
      <c r="F618" t="s">
        <v>32</v>
      </c>
      <c r="G618" t="s">
        <v>676</v>
      </c>
      <c r="H618" t="s">
        <v>622</v>
      </c>
    </row>
    <row r="619" spans="1:8" x14ac:dyDescent="0.25">
      <c r="A619">
        <v>8</v>
      </c>
      <c r="B619" t="s">
        <v>21</v>
      </c>
      <c r="C619" t="s">
        <v>429</v>
      </c>
      <c r="D619" t="str">
        <f>LEFT(evaluation_results_1[[#This Row],[PDF_FILE]],LEN(evaluation_results_1[[#This Row],[PDF_FILE]])-5)</f>
        <v>M&amp;G Investments_AM_EN</v>
      </c>
      <c r="E619">
        <v>2019</v>
      </c>
      <c r="F619" t="s">
        <v>32</v>
      </c>
      <c r="G619" t="s">
        <v>677</v>
      </c>
      <c r="H619" t="s">
        <v>622</v>
      </c>
    </row>
    <row r="620" spans="1:8" x14ac:dyDescent="0.25">
      <c r="A620">
        <v>8</v>
      </c>
      <c r="B620" t="s">
        <v>21</v>
      </c>
      <c r="C620" t="s">
        <v>435</v>
      </c>
      <c r="D620" t="str">
        <f>LEFT(evaluation_results_1[[#This Row],[PDF_FILE]],LEN(evaluation_results_1[[#This Row],[PDF_FILE]])-5)</f>
        <v>M&amp;G Investments_AM_EN</v>
      </c>
      <c r="E620">
        <v>2019</v>
      </c>
      <c r="F620" t="s">
        <v>32</v>
      </c>
      <c r="G620" t="s">
        <v>677</v>
      </c>
      <c r="H620" t="s">
        <v>622</v>
      </c>
    </row>
    <row r="621" spans="1:8" x14ac:dyDescent="0.25">
      <c r="A621">
        <v>7</v>
      </c>
      <c r="B621" t="s">
        <v>13</v>
      </c>
      <c r="C621" t="s">
        <v>447</v>
      </c>
      <c r="D621" t="str">
        <f>LEFT(evaluation_results_1[[#This Row],[PDF_FILE]],LEN(evaluation_results_1[[#This Row],[PDF_FILE]])-5)</f>
        <v>National Bank of Greece_Bank_EN</v>
      </c>
      <c r="E621">
        <v>2019</v>
      </c>
      <c r="F621" t="s">
        <v>32</v>
      </c>
      <c r="G621" t="s">
        <v>681</v>
      </c>
      <c r="H621" t="s">
        <v>622</v>
      </c>
    </row>
    <row r="622" spans="1:8" x14ac:dyDescent="0.25">
      <c r="A622">
        <v>7</v>
      </c>
      <c r="B622" t="s">
        <v>13</v>
      </c>
      <c r="C622" t="s">
        <v>447</v>
      </c>
      <c r="D622" t="str">
        <f>LEFT(evaluation_results_1[[#This Row],[PDF_FILE]],LEN(evaluation_results_1[[#This Row],[PDF_FILE]])-5)</f>
        <v>National Bank of Greece_Bank_EN</v>
      </c>
      <c r="E622">
        <v>2020</v>
      </c>
      <c r="F622" t="s">
        <v>32</v>
      </c>
      <c r="G622" t="s">
        <v>682</v>
      </c>
      <c r="H622" t="s">
        <v>622</v>
      </c>
    </row>
    <row r="623" spans="1:8" x14ac:dyDescent="0.25">
      <c r="A623">
        <v>7</v>
      </c>
      <c r="B623" t="s">
        <v>13</v>
      </c>
      <c r="C623" t="s">
        <v>447</v>
      </c>
      <c r="D623" t="str">
        <f>LEFT(evaluation_results_1[[#This Row],[PDF_FILE]],LEN(evaluation_results_1[[#This Row],[PDF_FILE]])-5)</f>
        <v>National Bank of Greece_Bank_EN</v>
      </c>
      <c r="E623">
        <v>2021</v>
      </c>
      <c r="F623" t="s">
        <v>32</v>
      </c>
      <c r="G623" t="s">
        <v>683</v>
      </c>
      <c r="H623" t="s">
        <v>622</v>
      </c>
    </row>
    <row r="624" spans="1:8" x14ac:dyDescent="0.25">
      <c r="A624">
        <v>6</v>
      </c>
      <c r="B624" t="s">
        <v>7</v>
      </c>
      <c r="C624" t="s">
        <v>459</v>
      </c>
      <c r="D624" t="str">
        <f>LEFT(evaluation_results_1[[#This Row],[PDF_FILE]],LEN(evaluation_results_1[[#This Row],[PDF_FILE]])-5)</f>
        <v>National Bank of Greece_Bank_EN</v>
      </c>
      <c r="E624">
        <v>2020</v>
      </c>
      <c r="F624" t="s">
        <v>32</v>
      </c>
      <c r="G624" t="s">
        <v>684</v>
      </c>
      <c r="H624" t="s">
        <v>622</v>
      </c>
    </row>
    <row r="625" spans="1:8" x14ac:dyDescent="0.25">
      <c r="A625">
        <v>6</v>
      </c>
      <c r="B625" t="s">
        <v>7</v>
      </c>
      <c r="C625" t="s">
        <v>459</v>
      </c>
      <c r="D625" t="str">
        <f>LEFT(evaluation_results_1[[#This Row],[PDF_FILE]],LEN(evaluation_results_1[[#This Row],[PDF_FILE]])-5)</f>
        <v>National Bank of Greece_Bank_EN</v>
      </c>
      <c r="E625">
        <v>2021</v>
      </c>
      <c r="F625" t="s">
        <v>32</v>
      </c>
      <c r="G625" t="s">
        <v>453</v>
      </c>
      <c r="H625" t="s">
        <v>622</v>
      </c>
    </row>
    <row r="626" spans="1:8" x14ac:dyDescent="0.25">
      <c r="A626">
        <v>6</v>
      </c>
      <c r="B626" t="s">
        <v>7</v>
      </c>
      <c r="C626" t="s">
        <v>459</v>
      </c>
      <c r="D626" t="str">
        <f>LEFT(evaluation_results_1[[#This Row],[PDF_FILE]],LEN(evaluation_results_1[[#This Row],[PDF_FILE]])-5)</f>
        <v>National Bank of Greece_Bank_EN</v>
      </c>
      <c r="E626">
        <v>2022</v>
      </c>
      <c r="F626" t="s">
        <v>32</v>
      </c>
      <c r="G626" t="s">
        <v>685</v>
      </c>
      <c r="H626" t="s">
        <v>622</v>
      </c>
    </row>
    <row r="627" spans="1:8" x14ac:dyDescent="0.25">
      <c r="A627">
        <v>8</v>
      </c>
      <c r="B627" t="s">
        <v>21</v>
      </c>
      <c r="C627" t="s">
        <v>459</v>
      </c>
      <c r="D627" t="str">
        <f>LEFT(evaluation_results_1[[#This Row],[PDF_FILE]],LEN(evaluation_results_1[[#This Row],[PDF_FILE]])-5)</f>
        <v>National Bank of Greece_Bank_EN</v>
      </c>
      <c r="E627">
        <v>2020</v>
      </c>
      <c r="F627" t="s">
        <v>32</v>
      </c>
      <c r="G627" t="s">
        <v>686</v>
      </c>
      <c r="H627" t="s">
        <v>622</v>
      </c>
    </row>
    <row r="628" spans="1:8" x14ac:dyDescent="0.25">
      <c r="A628">
        <v>8</v>
      </c>
      <c r="B628" t="s">
        <v>21</v>
      </c>
      <c r="C628" t="s">
        <v>459</v>
      </c>
      <c r="D628" t="str">
        <f>LEFT(evaluation_results_1[[#This Row],[PDF_FILE]],LEN(evaluation_results_1[[#This Row],[PDF_FILE]])-5)</f>
        <v>National Bank of Greece_Bank_EN</v>
      </c>
      <c r="E628">
        <v>2021</v>
      </c>
      <c r="F628" t="s">
        <v>32</v>
      </c>
      <c r="G628" t="s">
        <v>687</v>
      </c>
      <c r="H628" t="s">
        <v>622</v>
      </c>
    </row>
    <row r="629" spans="1:8" x14ac:dyDescent="0.25">
      <c r="A629">
        <v>6</v>
      </c>
      <c r="B629" t="s">
        <v>7</v>
      </c>
      <c r="C629" t="s">
        <v>688</v>
      </c>
      <c r="D629" t="str">
        <f>LEFT(evaluation_results_1[[#This Row],[PDF_FILE]],LEN(evaluation_results_1[[#This Row],[PDF_FILE]])-5)</f>
        <v>NIBC Bank Deutschland AG_Bank_EN</v>
      </c>
      <c r="E629">
        <v>2022</v>
      </c>
      <c r="F629" t="s">
        <v>32</v>
      </c>
      <c r="G629" t="s">
        <v>689</v>
      </c>
      <c r="H629" t="s">
        <v>622</v>
      </c>
    </row>
    <row r="630" spans="1:8" x14ac:dyDescent="0.25">
      <c r="A630">
        <v>6</v>
      </c>
      <c r="B630" t="s">
        <v>7</v>
      </c>
      <c r="C630" t="s">
        <v>688</v>
      </c>
      <c r="D630" t="str">
        <f>LEFT(evaluation_results_1[[#This Row],[PDF_FILE]],LEN(evaluation_results_1[[#This Row],[PDF_FILE]])-5)</f>
        <v>NIBC Bank Deutschland AG_Bank_EN</v>
      </c>
      <c r="E630">
        <v>2021</v>
      </c>
      <c r="F630" t="s">
        <v>32</v>
      </c>
      <c r="G630" t="s">
        <v>690</v>
      </c>
      <c r="H630" t="s">
        <v>622</v>
      </c>
    </row>
    <row r="631" spans="1:8" x14ac:dyDescent="0.25">
      <c r="A631">
        <v>8</v>
      </c>
      <c r="B631" t="s">
        <v>21</v>
      </c>
      <c r="C631" t="s">
        <v>688</v>
      </c>
      <c r="D631" t="str">
        <f>LEFT(evaluation_results_1[[#This Row],[PDF_FILE]],LEN(evaluation_results_1[[#This Row],[PDF_FILE]])-5)</f>
        <v>NIBC Bank Deutschland AG_Bank_EN</v>
      </c>
      <c r="E631">
        <v>2022</v>
      </c>
      <c r="F631" t="s">
        <v>32</v>
      </c>
      <c r="G631" t="s">
        <v>691</v>
      </c>
      <c r="H631" t="s">
        <v>622</v>
      </c>
    </row>
    <row r="632" spans="1:8" x14ac:dyDescent="0.25">
      <c r="A632">
        <v>8</v>
      </c>
      <c r="B632" t="s">
        <v>21</v>
      </c>
      <c r="C632" t="s">
        <v>688</v>
      </c>
      <c r="D632" t="str">
        <f>LEFT(evaluation_results_1[[#This Row],[PDF_FILE]],LEN(evaluation_results_1[[#This Row],[PDF_FILE]])-5)</f>
        <v>NIBC Bank Deutschland AG_Bank_EN</v>
      </c>
      <c r="E632">
        <v>2021</v>
      </c>
      <c r="F632" t="s">
        <v>32</v>
      </c>
      <c r="G632" t="s">
        <v>692</v>
      </c>
      <c r="H632" t="s">
        <v>622</v>
      </c>
    </row>
    <row r="633" spans="1:8" x14ac:dyDescent="0.25">
      <c r="A633">
        <v>6</v>
      </c>
      <c r="B633" t="s">
        <v>7</v>
      </c>
      <c r="C633" t="s">
        <v>509</v>
      </c>
      <c r="D633" t="str">
        <f>LEFT(evaluation_results_1[[#This Row],[PDF_FILE]],LEN(evaluation_results_1[[#This Row],[PDF_FILE]])-5)</f>
        <v>OTP Bank_Bank_EN</v>
      </c>
      <c r="E633">
        <v>2018</v>
      </c>
      <c r="F633" t="s">
        <v>32</v>
      </c>
      <c r="G633" t="s">
        <v>520</v>
      </c>
      <c r="H633" t="s">
        <v>622</v>
      </c>
    </row>
    <row r="634" spans="1:8" x14ac:dyDescent="0.25">
      <c r="A634">
        <v>6</v>
      </c>
      <c r="B634" t="s">
        <v>7</v>
      </c>
      <c r="C634" t="s">
        <v>509</v>
      </c>
      <c r="D634" t="str">
        <f>LEFT(evaluation_results_1[[#This Row],[PDF_FILE]],LEN(evaluation_results_1[[#This Row],[PDF_FILE]])-5)</f>
        <v>OTP Bank_Bank_EN</v>
      </c>
      <c r="E634">
        <v>2019</v>
      </c>
      <c r="F634" t="s">
        <v>32</v>
      </c>
      <c r="G634" t="s">
        <v>521</v>
      </c>
      <c r="H634" t="s">
        <v>622</v>
      </c>
    </row>
    <row r="635" spans="1:8" x14ac:dyDescent="0.25">
      <c r="A635">
        <v>7</v>
      </c>
      <c r="B635" t="s">
        <v>13</v>
      </c>
      <c r="C635" t="s">
        <v>509</v>
      </c>
      <c r="D635" t="str">
        <f>LEFT(evaluation_results_1[[#This Row],[PDF_FILE]],LEN(evaluation_results_1[[#This Row],[PDF_FILE]])-5)</f>
        <v>OTP Bank_Bank_EN</v>
      </c>
      <c r="E635">
        <v>2015</v>
      </c>
      <c r="F635" t="s">
        <v>32</v>
      </c>
      <c r="G635" t="s">
        <v>693</v>
      </c>
      <c r="H635" t="s">
        <v>622</v>
      </c>
    </row>
    <row r="636" spans="1:8" x14ac:dyDescent="0.25">
      <c r="A636">
        <v>7</v>
      </c>
      <c r="B636" t="s">
        <v>13</v>
      </c>
      <c r="C636" t="s">
        <v>509</v>
      </c>
      <c r="D636" t="str">
        <f>LEFT(evaluation_results_1[[#This Row],[PDF_FILE]],LEN(evaluation_results_1[[#This Row],[PDF_FILE]])-5)</f>
        <v>OTP Bank_Bank_EN</v>
      </c>
      <c r="E636">
        <v>2016</v>
      </c>
      <c r="F636" t="s">
        <v>32</v>
      </c>
      <c r="G636" t="s">
        <v>514</v>
      </c>
      <c r="H636" t="s">
        <v>622</v>
      </c>
    </row>
    <row r="637" spans="1:8" x14ac:dyDescent="0.25">
      <c r="A637">
        <v>7</v>
      </c>
      <c r="B637" t="s">
        <v>13</v>
      </c>
      <c r="C637" t="s">
        <v>509</v>
      </c>
      <c r="D637" t="str">
        <f>LEFT(evaluation_results_1[[#This Row],[PDF_FILE]],LEN(evaluation_results_1[[#This Row],[PDF_FILE]])-5)</f>
        <v>OTP Bank_Bank_EN</v>
      </c>
      <c r="E637">
        <v>2017</v>
      </c>
      <c r="F637" t="s">
        <v>32</v>
      </c>
      <c r="G637" t="s">
        <v>515</v>
      </c>
      <c r="H637" t="s">
        <v>622</v>
      </c>
    </row>
    <row r="638" spans="1:8" x14ac:dyDescent="0.25">
      <c r="A638">
        <v>7</v>
      </c>
      <c r="B638" t="s">
        <v>13</v>
      </c>
      <c r="C638" t="s">
        <v>509</v>
      </c>
      <c r="D638" t="str">
        <f>LEFT(evaluation_results_1[[#This Row],[PDF_FILE]],LEN(evaluation_results_1[[#This Row],[PDF_FILE]])-5)</f>
        <v>OTP Bank_Bank_EN</v>
      </c>
      <c r="E638">
        <v>2018</v>
      </c>
      <c r="F638" t="s">
        <v>32</v>
      </c>
      <c r="G638" t="s">
        <v>516</v>
      </c>
      <c r="H638" t="s">
        <v>622</v>
      </c>
    </row>
    <row r="639" spans="1:8" x14ac:dyDescent="0.25">
      <c r="A639">
        <v>7</v>
      </c>
      <c r="B639" t="s">
        <v>13</v>
      </c>
      <c r="C639" t="s">
        <v>509</v>
      </c>
      <c r="D639" t="str">
        <f>LEFT(evaluation_results_1[[#This Row],[PDF_FILE]],LEN(evaluation_results_1[[#This Row],[PDF_FILE]])-5)</f>
        <v>OTP Bank_Bank_EN</v>
      </c>
      <c r="E639">
        <v>2019</v>
      </c>
      <c r="F639" t="s">
        <v>32</v>
      </c>
      <c r="G639" t="s">
        <v>694</v>
      </c>
      <c r="H639" t="s">
        <v>622</v>
      </c>
    </row>
    <row r="640" spans="1:8" x14ac:dyDescent="0.25">
      <c r="A640">
        <v>6</v>
      </c>
      <c r="B640" t="s">
        <v>7</v>
      </c>
      <c r="C640" t="s">
        <v>513</v>
      </c>
      <c r="D640" t="str">
        <f>LEFT(evaluation_results_1[[#This Row],[PDF_FILE]],LEN(evaluation_results_1[[#This Row],[PDF_FILE]])-5)</f>
        <v>OTP Bank_Bank_EN</v>
      </c>
      <c r="E640">
        <v>2016</v>
      </c>
      <c r="F640" t="s">
        <v>32</v>
      </c>
      <c r="G640" t="s">
        <v>511</v>
      </c>
      <c r="H640" t="s">
        <v>622</v>
      </c>
    </row>
    <row r="641" spans="1:8" x14ac:dyDescent="0.25">
      <c r="A641">
        <v>6</v>
      </c>
      <c r="B641" t="s">
        <v>7</v>
      </c>
      <c r="C641" t="s">
        <v>513</v>
      </c>
      <c r="D641" t="str">
        <f>LEFT(evaluation_results_1[[#This Row],[PDF_FILE]],LEN(evaluation_results_1[[#This Row],[PDF_FILE]])-5)</f>
        <v>OTP Bank_Bank_EN</v>
      </c>
      <c r="E641">
        <v>2017</v>
      </c>
      <c r="F641" t="s">
        <v>32</v>
      </c>
      <c r="G641" t="s">
        <v>512</v>
      </c>
      <c r="H641" t="s">
        <v>622</v>
      </c>
    </row>
    <row r="642" spans="1:8" x14ac:dyDescent="0.25">
      <c r="A642">
        <v>6</v>
      </c>
      <c r="B642" t="s">
        <v>7</v>
      </c>
      <c r="C642" t="s">
        <v>513</v>
      </c>
      <c r="D642" t="str">
        <f>LEFT(evaluation_results_1[[#This Row],[PDF_FILE]],LEN(evaluation_results_1[[#This Row],[PDF_FILE]])-5)</f>
        <v>OTP Bank_Bank_EN</v>
      </c>
      <c r="E642">
        <v>2018</v>
      </c>
      <c r="F642" t="s">
        <v>32</v>
      </c>
      <c r="G642" t="s">
        <v>520</v>
      </c>
      <c r="H642" t="s">
        <v>622</v>
      </c>
    </row>
    <row r="643" spans="1:8" x14ac:dyDescent="0.25">
      <c r="A643">
        <v>6</v>
      </c>
      <c r="B643" t="s">
        <v>7</v>
      </c>
      <c r="C643" t="s">
        <v>513</v>
      </c>
      <c r="D643" t="str">
        <f>LEFT(evaluation_results_1[[#This Row],[PDF_FILE]],LEN(evaluation_results_1[[#This Row],[PDF_FILE]])-5)</f>
        <v>OTP Bank_Bank_EN</v>
      </c>
      <c r="E643">
        <v>2019</v>
      </c>
      <c r="F643" t="s">
        <v>32</v>
      </c>
      <c r="G643" t="s">
        <v>521</v>
      </c>
      <c r="H643" t="s">
        <v>622</v>
      </c>
    </row>
    <row r="644" spans="1:8" x14ac:dyDescent="0.25">
      <c r="A644">
        <v>6</v>
      </c>
      <c r="B644" t="s">
        <v>7</v>
      </c>
      <c r="C644" t="s">
        <v>513</v>
      </c>
      <c r="D644" t="str">
        <f>LEFT(evaluation_results_1[[#This Row],[PDF_FILE]],LEN(evaluation_results_1[[#This Row],[PDF_FILE]])-5)</f>
        <v>OTP Bank_Bank_EN</v>
      </c>
      <c r="E644">
        <v>2020</v>
      </c>
      <c r="F644" t="s">
        <v>32</v>
      </c>
      <c r="G644" t="s">
        <v>695</v>
      </c>
      <c r="H644" t="s">
        <v>622</v>
      </c>
    </row>
    <row r="645" spans="1:8" x14ac:dyDescent="0.25">
      <c r="A645">
        <v>7</v>
      </c>
      <c r="B645" t="s">
        <v>13</v>
      </c>
      <c r="C645" t="s">
        <v>513</v>
      </c>
      <c r="D645" t="str">
        <f>LEFT(evaluation_results_1[[#This Row],[PDF_FILE]],LEN(evaluation_results_1[[#This Row],[PDF_FILE]])-5)</f>
        <v>OTP Bank_Bank_EN</v>
      </c>
      <c r="E645">
        <v>2020</v>
      </c>
      <c r="F645" t="s">
        <v>32</v>
      </c>
      <c r="G645" t="s">
        <v>696</v>
      </c>
      <c r="H645" t="s">
        <v>622</v>
      </c>
    </row>
    <row r="646" spans="1:8" x14ac:dyDescent="0.25">
      <c r="A646">
        <v>6</v>
      </c>
      <c r="B646" t="s">
        <v>7</v>
      </c>
      <c r="C646" t="s">
        <v>519</v>
      </c>
      <c r="D646" t="str">
        <f>LEFT(evaluation_results_1[[#This Row],[PDF_FILE]],LEN(evaluation_results_1[[#This Row],[PDF_FILE]])-5)</f>
        <v>OTP Bank_Bank_EN</v>
      </c>
      <c r="E646">
        <v>2020</v>
      </c>
      <c r="F646" t="s">
        <v>32</v>
      </c>
      <c r="G646" t="s">
        <v>695</v>
      </c>
      <c r="H646" t="s">
        <v>622</v>
      </c>
    </row>
    <row r="647" spans="1:8" x14ac:dyDescent="0.25">
      <c r="A647">
        <v>6</v>
      </c>
      <c r="B647" t="s">
        <v>7</v>
      </c>
      <c r="C647" t="s">
        <v>519</v>
      </c>
      <c r="D647" t="str">
        <f>LEFT(evaluation_results_1[[#This Row],[PDF_FILE]],LEN(evaluation_results_1[[#This Row],[PDF_FILE]])-5)</f>
        <v>OTP Bank_Bank_EN</v>
      </c>
      <c r="E647">
        <v>2021</v>
      </c>
      <c r="F647" t="s">
        <v>32</v>
      </c>
      <c r="G647" t="s">
        <v>524</v>
      </c>
      <c r="H647" t="s">
        <v>622</v>
      </c>
    </row>
    <row r="648" spans="1:8" x14ac:dyDescent="0.25">
      <c r="A648">
        <v>7</v>
      </c>
      <c r="B648" t="s">
        <v>13</v>
      </c>
      <c r="C648" t="s">
        <v>519</v>
      </c>
      <c r="D648" t="str">
        <f>LEFT(evaluation_results_1[[#This Row],[PDF_FILE]],LEN(evaluation_results_1[[#This Row],[PDF_FILE]])-5)</f>
        <v>OTP Bank_Bank_EN</v>
      </c>
      <c r="E648">
        <v>2017</v>
      </c>
      <c r="F648" t="s">
        <v>32</v>
      </c>
      <c r="G648" t="s">
        <v>515</v>
      </c>
      <c r="H648" t="s">
        <v>622</v>
      </c>
    </row>
    <row r="649" spans="1:8" x14ac:dyDescent="0.25">
      <c r="A649">
        <v>7</v>
      </c>
      <c r="B649" t="s">
        <v>13</v>
      </c>
      <c r="C649" t="s">
        <v>519</v>
      </c>
      <c r="D649" t="str">
        <f>LEFT(evaluation_results_1[[#This Row],[PDF_FILE]],LEN(evaluation_results_1[[#This Row],[PDF_FILE]])-5)</f>
        <v>OTP Bank_Bank_EN</v>
      </c>
      <c r="E649">
        <v>2018</v>
      </c>
      <c r="F649" t="s">
        <v>32</v>
      </c>
      <c r="G649" t="s">
        <v>516</v>
      </c>
      <c r="H649" t="s">
        <v>622</v>
      </c>
    </row>
    <row r="650" spans="1:8" x14ac:dyDescent="0.25">
      <c r="A650">
        <v>7</v>
      </c>
      <c r="B650" t="s">
        <v>13</v>
      </c>
      <c r="C650" t="s">
        <v>519</v>
      </c>
      <c r="D650" t="str">
        <f>LEFT(evaluation_results_1[[#This Row],[PDF_FILE]],LEN(evaluation_results_1[[#This Row],[PDF_FILE]])-5)</f>
        <v>OTP Bank_Bank_EN</v>
      </c>
      <c r="E650">
        <v>2019</v>
      </c>
      <c r="F650" t="s">
        <v>32</v>
      </c>
      <c r="G650" t="s">
        <v>517</v>
      </c>
      <c r="H650" t="s">
        <v>622</v>
      </c>
    </row>
    <row r="651" spans="1:8" x14ac:dyDescent="0.25">
      <c r="A651">
        <v>7</v>
      </c>
      <c r="B651" t="s">
        <v>13</v>
      </c>
      <c r="C651" t="s">
        <v>519</v>
      </c>
      <c r="D651" t="str">
        <f>LEFT(evaluation_results_1[[#This Row],[PDF_FILE]],LEN(evaluation_results_1[[#This Row],[PDF_FILE]])-5)</f>
        <v>OTP Bank_Bank_EN</v>
      </c>
      <c r="E651">
        <v>2020</v>
      </c>
      <c r="F651" t="s">
        <v>32</v>
      </c>
      <c r="G651" t="s">
        <v>696</v>
      </c>
      <c r="H651" t="s">
        <v>622</v>
      </c>
    </row>
    <row r="652" spans="1:8" x14ac:dyDescent="0.25">
      <c r="A652">
        <v>6</v>
      </c>
      <c r="B652" t="s">
        <v>7</v>
      </c>
      <c r="C652" t="s">
        <v>523</v>
      </c>
      <c r="D652" t="str">
        <f>LEFT(evaluation_results_1[[#This Row],[PDF_FILE]],LEN(evaluation_results_1[[#This Row],[PDF_FILE]])-5)</f>
        <v>OTP Bank_Bank_EN</v>
      </c>
      <c r="E652">
        <v>2020</v>
      </c>
      <c r="F652" t="s">
        <v>32</v>
      </c>
      <c r="G652" t="s">
        <v>695</v>
      </c>
      <c r="H652" t="s">
        <v>622</v>
      </c>
    </row>
    <row r="653" spans="1:8" x14ac:dyDescent="0.25">
      <c r="A653">
        <v>7</v>
      </c>
      <c r="B653" t="s">
        <v>13</v>
      </c>
      <c r="C653" t="s">
        <v>523</v>
      </c>
      <c r="D653" t="str">
        <f>LEFT(evaluation_results_1[[#This Row],[PDF_FILE]],LEN(evaluation_results_1[[#This Row],[PDF_FILE]])-5)</f>
        <v>OTP Bank_Bank_EN</v>
      </c>
      <c r="E653">
        <v>2018</v>
      </c>
      <c r="F653" t="s">
        <v>32</v>
      </c>
      <c r="G653" t="s">
        <v>697</v>
      </c>
      <c r="H653" t="s">
        <v>622</v>
      </c>
    </row>
    <row r="654" spans="1:8" x14ac:dyDescent="0.25">
      <c r="A654">
        <v>7</v>
      </c>
      <c r="B654" t="s">
        <v>13</v>
      </c>
      <c r="C654" t="s">
        <v>523</v>
      </c>
      <c r="D654" t="str">
        <f>LEFT(evaluation_results_1[[#This Row],[PDF_FILE]],LEN(evaluation_results_1[[#This Row],[PDF_FILE]])-5)</f>
        <v>OTP Bank_Bank_EN</v>
      </c>
      <c r="E654">
        <v>2019</v>
      </c>
      <c r="F654" t="s">
        <v>32</v>
      </c>
      <c r="G654" t="s">
        <v>517</v>
      </c>
      <c r="H654" t="s">
        <v>622</v>
      </c>
    </row>
    <row r="655" spans="1:8" x14ac:dyDescent="0.25">
      <c r="A655">
        <v>7</v>
      </c>
      <c r="B655" t="s">
        <v>13</v>
      </c>
      <c r="C655" t="s">
        <v>523</v>
      </c>
      <c r="D655" t="str">
        <f>LEFT(evaluation_results_1[[#This Row],[PDF_FILE]],LEN(evaluation_results_1[[#This Row],[PDF_FILE]])-5)</f>
        <v>OTP Bank_Bank_EN</v>
      </c>
      <c r="E655">
        <v>2020</v>
      </c>
      <c r="F655" t="s">
        <v>32</v>
      </c>
      <c r="G655" t="s">
        <v>696</v>
      </c>
      <c r="H655" t="s">
        <v>622</v>
      </c>
    </row>
    <row r="656" spans="1:8" x14ac:dyDescent="0.25">
      <c r="A656">
        <v>7</v>
      </c>
      <c r="B656" t="s">
        <v>13</v>
      </c>
      <c r="C656" t="s">
        <v>523</v>
      </c>
      <c r="D656" t="str">
        <f>LEFT(evaluation_results_1[[#This Row],[PDF_FILE]],LEN(evaluation_results_1[[#This Row],[PDF_FILE]])-5)</f>
        <v>OTP Bank_Bank_EN</v>
      </c>
      <c r="E656">
        <v>2021</v>
      </c>
      <c r="F656" t="s">
        <v>32</v>
      </c>
      <c r="G656" t="s">
        <v>522</v>
      </c>
      <c r="H656" t="s">
        <v>622</v>
      </c>
    </row>
    <row r="657" spans="1:8" x14ac:dyDescent="0.25">
      <c r="A657">
        <v>6</v>
      </c>
      <c r="B657" t="s">
        <v>7</v>
      </c>
      <c r="C657" t="s">
        <v>528</v>
      </c>
      <c r="D657" t="str">
        <f>LEFT(evaluation_results_1[[#This Row],[PDF_FILE]],LEN(evaluation_results_1[[#This Row],[PDF_FILE]])-5)</f>
        <v>Raiffeisen Bank International_Bank_EN</v>
      </c>
      <c r="E657">
        <v>2016</v>
      </c>
      <c r="F657" t="s">
        <v>32</v>
      </c>
      <c r="G657" t="s">
        <v>698</v>
      </c>
      <c r="H657" t="s">
        <v>622</v>
      </c>
    </row>
    <row r="658" spans="1:8" x14ac:dyDescent="0.25">
      <c r="A658">
        <v>7</v>
      </c>
      <c r="B658" t="s">
        <v>13</v>
      </c>
      <c r="C658" t="s">
        <v>528</v>
      </c>
      <c r="D658" t="str">
        <f>LEFT(evaluation_results_1[[#This Row],[PDF_FILE]],LEN(evaluation_results_1[[#This Row],[PDF_FILE]])-5)</f>
        <v>Raiffeisen Bank International_Bank_EN</v>
      </c>
      <c r="E658">
        <v>2016</v>
      </c>
      <c r="F658" t="s">
        <v>32</v>
      </c>
      <c r="G658" t="s">
        <v>699</v>
      </c>
      <c r="H658" t="s">
        <v>622</v>
      </c>
    </row>
    <row r="659" spans="1:8" x14ac:dyDescent="0.25">
      <c r="A659">
        <v>8</v>
      </c>
      <c r="B659" t="s">
        <v>21</v>
      </c>
      <c r="C659" t="s">
        <v>528</v>
      </c>
      <c r="D659" t="str">
        <f>LEFT(evaluation_results_1[[#This Row],[PDF_FILE]],LEN(evaluation_results_1[[#This Row],[PDF_FILE]])-5)</f>
        <v>Raiffeisen Bank International_Bank_EN</v>
      </c>
      <c r="E659">
        <v>2016</v>
      </c>
      <c r="F659" t="s">
        <v>32</v>
      </c>
      <c r="G659" t="s">
        <v>700</v>
      </c>
      <c r="H659" t="s">
        <v>622</v>
      </c>
    </row>
    <row r="660" spans="1:8" x14ac:dyDescent="0.25">
      <c r="A660">
        <v>6</v>
      </c>
      <c r="B660" t="s">
        <v>7</v>
      </c>
      <c r="C660" t="s">
        <v>537</v>
      </c>
      <c r="D660" t="str">
        <f>LEFT(evaluation_results_1[[#This Row],[PDF_FILE]],LEN(evaluation_results_1[[#This Row],[PDF_FILE]])-5)</f>
        <v>Raiffeisen Bank International_Bank_EN</v>
      </c>
      <c r="E660">
        <v>2019</v>
      </c>
      <c r="F660" t="s">
        <v>32</v>
      </c>
      <c r="G660" t="s">
        <v>701</v>
      </c>
      <c r="H660" t="s">
        <v>622</v>
      </c>
    </row>
    <row r="661" spans="1:8" x14ac:dyDescent="0.25">
      <c r="A661">
        <v>6</v>
      </c>
      <c r="B661" t="s">
        <v>7</v>
      </c>
      <c r="C661" t="s">
        <v>537</v>
      </c>
      <c r="D661" t="str">
        <f>LEFT(evaluation_results_1[[#This Row],[PDF_FILE]],LEN(evaluation_results_1[[#This Row],[PDF_FILE]])-5)</f>
        <v>Raiffeisen Bank International_Bank_EN</v>
      </c>
      <c r="E661">
        <v>2018</v>
      </c>
      <c r="F661" t="s">
        <v>32</v>
      </c>
      <c r="G661" t="s">
        <v>702</v>
      </c>
      <c r="H661" t="s">
        <v>622</v>
      </c>
    </row>
    <row r="662" spans="1:8" x14ac:dyDescent="0.25">
      <c r="A662">
        <v>7</v>
      </c>
      <c r="B662" t="s">
        <v>13</v>
      </c>
      <c r="C662" t="s">
        <v>537</v>
      </c>
      <c r="D662" t="str">
        <f>LEFT(evaluation_results_1[[#This Row],[PDF_FILE]],LEN(evaluation_results_1[[#This Row],[PDF_FILE]])-5)</f>
        <v>Raiffeisen Bank International_Bank_EN</v>
      </c>
      <c r="E662">
        <v>2018</v>
      </c>
      <c r="F662" t="s">
        <v>32</v>
      </c>
      <c r="G662" t="s">
        <v>703</v>
      </c>
      <c r="H662" t="s">
        <v>622</v>
      </c>
    </row>
    <row r="663" spans="1:8" x14ac:dyDescent="0.25">
      <c r="A663">
        <v>8</v>
      </c>
      <c r="B663" t="s">
        <v>21</v>
      </c>
      <c r="C663" t="s">
        <v>537</v>
      </c>
      <c r="D663" t="str">
        <f>LEFT(evaluation_results_1[[#This Row],[PDF_FILE]],LEN(evaluation_results_1[[#This Row],[PDF_FILE]])-5)</f>
        <v>Raiffeisen Bank International_Bank_EN</v>
      </c>
      <c r="E663">
        <v>2019</v>
      </c>
      <c r="F663" t="s">
        <v>32</v>
      </c>
      <c r="G663" t="s">
        <v>704</v>
      </c>
      <c r="H663" t="s">
        <v>622</v>
      </c>
    </row>
    <row r="664" spans="1:8" x14ac:dyDescent="0.25">
      <c r="A664">
        <v>8</v>
      </c>
      <c r="B664" t="s">
        <v>21</v>
      </c>
      <c r="C664" t="s">
        <v>537</v>
      </c>
      <c r="D664" t="str">
        <f>LEFT(evaluation_results_1[[#This Row],[PDF_FILE]],LEN(evaluation_results_1[[#This Row],[PDF_FILE]])-5)</f>
        <v>Raiffeisen Bank International_Bank_EN</v>
      </c>
      <c r="E664">
        <v>2018</v>
      </c>
      <c r="F664" t="s">
        <v>32</v>
      </c>
      <c r="G664" t="s">
        <v>705</v>
      </c>
      <c r="H664" t="s">
        <v>622</v>
      </c>
    </row>
    <row r="665" spans="1:8" x14ac:dyDescent="0.25">
      <c r="A665">
        <v>6</v>
      </c>
      <c r="B665" t="s">
        <v>7</v>
      </c>
      <c r="C665" t="s">
        <v>541</v>
      </c>
      <c r="D665" t="str">
        <f>LEFT(evaluation_results_1[[#This Row],[PDF_FILE]],LEN(evaluation_results_1[[#This Row],[PDF_FILE]])-5)</f>
        <v>Raiffeisen Bank International_Bank_EN</v>
      </c>
      <c r="E665">
        <v>2019</v>
      </c>
      <c r="F665" t="s">
        <v>32</v>
      </c>
      <c r="G665" t="s">
        <v>706</v>
      </c>
      <c r="H665" t="s">
        <v>622</v>
      </c>
    </row>
    <row r="666" spans="1:8" x14ac:dyDescent="0.25">
      <c r="A666">
        <v>7</v>
      </c>
      <c r="B666" t="s">
        <v>13</v>
      </c>
      <c r="C666" t="s">
        <v>541</v>
      </c>
      <c r="D666" t="str">
        <f>LEFT(evaluation_results_1[[#This Row],[PDF_FILE]],LEN(evaluation_results_1[[#This Row],[PDF_FILE]])-5)</f>
        <v>Raiffeisen Bank International_Bank_EN</v>
      </c>
      <c r="E666">
        <v>2019</v>
      </c>
      <c r="F666" t="s">
        <v>32</v>
      </c>
      <c r="G666" t="s">
        <v>540</v>
      </c>
      <c r="H666" t="s">
        <v>622</v>
      </c>
    </row>
    <row r="667" spans="1:8" x14ac:dyDescent="0.25">
      <c r="A667">
        <v>8</v>
      </c>
      <c r="B667" t="s">
        <v>21</v>
      </c>
      <c r="C667" t="s">
        <v>541</v>
      </c>
      <c r="D667" t="str">
        <f>LEFT(evaluation_results_1[[#This Row],[PDF_FILE]],LEN(evaluation_results_1[[#This Row],[PDF_FILE]])-5)</f>
        <v>Raiffeisen Bank International_Bank_EN</v>
      </c>
      <c r="E667">
        <v>2020</v>
      </c>
      <c r="F667" t="s">
        <v>32</v>
      </c>
      <c r="G667" t="s">
        <v>707</v>
      </c>
      <c r="H667" t="s">
        <v>622</v>
      </c>
    </row>
    <row r="668" spans="1:8" x14ac:dyDescent="0.25">
      <c r="A668">
        <v>8</v>
      </c>
      <c r="B668" t="s">
        <v>21</v>
      </c>
      <c r="C668" t="s">
        <v>541</v>
      </c>
      <c r="D668" t="str">
        <f>LEFT(evaluation_results_1[[#This Row],[PDF_FILE]],LEN(evaluation_results_1[[#This Row],[PDF_FILE]])-5)</f>
        <v>Raiffeisen Bank International_Bank_EN</v>
      </c>
      <c r="E668">
        <v>2019</v>
      </c>
      <c r="F668" t="s">
        <v>32</v>
      </c>
      <c r="G668" t="s">
        <v>708</v>
      </c>
      <c r="H668" t="s">
        <v>622</v>
      </c>
    </row>
    <row r="669" spans="1:8" x14ac:dyDescent="0.25">
      <c r="A669">
        <v>6</v>
      </c>
      <c r="B669" t="s">
        <v>7</v>
      </c>
      <c r="C669" t="s">
        <v>566</v>
      </c>
      <c r="D669" t="str">
        <f>LEFT(evaluation_results_1[[#This Row],[PDF_FILE]],LEN(evaluation_results_1[[#This Row],[PDF_FILE]])-5)</f>
        <v>Swedbank_Bank_EN</v>
      </c>
      <c r="E669">
        <v>2017</v>
      </c>
      <c r="F669" t="s">
        <v>32</v>
      </c>
      <c r="G669" t="s">
        <v>709</v>
      </c>
      <c r="H669" t="s">
        <v>622</v>
      </c>
    </row>
    <row r="670" spans="1:8" x14ac:dyDescent="0.25">
      <c r="A670">
        <v>6</v>
      </c>
      <c r="B670" t="s">
        <v>7</v>
      </c>
      <c r="C670" t="s">
        <v>566</v>
      </c>
      <c r="D670" t="str">
        <f>LEFT(evaluation_results_1[[#This Row],[PDF_FILE]],LEN(evaluation_results_1[[#This Row],[PDF_FILE]])-5)</f>
        <v>Swedbank_Bank_EN</v>
      </c>
      <c r="E670">
        <v>2016</v>
      </c>
      <c r="F670" t="s">
        <v>32</v>
      </c>
      <c r="G670" t="s">
        <v>710</v>
      </c>
      <c r="H670" t="s">
        <v>622</v>
      </c>
    </row>
    <row r="671" spans="1:8" x14ac:dyDescent="0.25">
      <c r="A671">
        <v>6</v>
      </c>
      <c r="B671" t="s">
        <v>7</v>
      </c>
      <c r="C671" t="s">
        <v>575</v>
      </c>
      <c r="D671" t="str">
        <f>LEFT(evaluation_results_1[[#This Row],[PDF_FILE]],LEN(evaluation_results_1[[#This Row],[PDF_FILE]])-5)</f>
        <v>Swedbank_Bank_EN</v>
      </c>
      <c r="E671">
        <v>2019</v>
      </c>
      <c r="F671" t="s">
        <v>32</v>
      </c>
      <c r="G671" t="s">
        <v>586</v>
      </c>
      <c r="H671" t="s">
        <v>622</v>
      </c>
    </row>
    <row r="672" spans="1:8" x14ac:dyDescent="0.25">
      <c r="A672">
        <v>6</v>
      </c>
      <c r="B672" t="s">
        <v>7</v>
      </c>
      <c r="C672" t="s">
        <v>575</v>
      </c>
      <c r="D672" t="str">
        <f>LEFT(evaluation_results_1[[#This Row],[PDF_FILE]],LEN(evaluation_results_1[[#This Row],[PDF_FILE]])-5)</f>
        <v>Swedbank_Bank_EN</v>
      </c>
      <c r="E672">
        <v>2018</v>
      </c>
      <c r="F672" t="s">
        <v>32</v>
      </c>
      <c r="G672" t="s">
        <v>568</v>
      </c>
      <c r="H672" t="s">
        <v>622</v>
      </c>
    </row>
    <row r="673" spans="1:8" x14ac:dyDescent="0.25">
      <c r="A673">
        <v>6</v>
      </c>
      <c r="B673" t="s">
        <v>7</v>
      </c>
      <c r="C673" t="s">
        <v>575</v>
      </c>
      <c r="D673" t="str">
        <f>LEFT(evaluation_results_1[[#This Row],[PDF_FILE]],LEN(evaluation_results_1[[#This Row],[PDF_FILE]])-5)</f>
        <v>Swedbank_Bank_EN</v>
      </c>
      <c r="E673">
        <v>2017</v>
      </c>
      <c r="F673" t="s">
        <v>32</v>
      </c>
      <c r="G673" t="s">
        <v>709</v>
      </c>
      <c r="H673" t="s">
        <v>622</v>
      </c>
    </row>
    <row r="674" spans="1:8" x14ac:dyDescent="0.25">
      <c r="A674">
        <v>6</v>
      </c>
      <c r="B674" t="s">
        <v>7</v>
      </c>
      <c r="C674" t="s">
        <v>579</v>
      </c>
      <c r="D674" t="str">
        <f>LEFT(evaluation_results_1[[#This Row],[PDF_FILE]],LEN(evaluation_results_1[[#This Row],[PDF_FILE]])-5)</f>
        <v>Swedbank_Bank_EN</v>
      </c>
      <c r="E674">
        <v>2020</v>
      </c>
      <c r="F674" t="s">
        <v>32</v>
      </c>
      <c r="G674" t="s">
        <v>585</v>
      </c>
      <c r="H674" t="s">
        <v>622</v>
      </c>
    </row>
    <row r="675" spans="1:8" x14ac:dyDescent="0.25">
      <c r="A675">
        <v>6</v>
      </c>
      <c r="B675" t="s">
        <v>7</v>
      </c>
      <c r="C675" t="s">
        <v>579</v>
      </c>
      <c r="D675" t="str">
        <f>LEFT(evaluation_results_1[[#This Row],[PDF_FILE]],LEN(evaluation_results_1[[#This Row],[PDF_FILE]])-5)</f>
        <v>Swedbank_Bank_EN</v>
      </c>
      <c r="E675">
        <v>2019</v>
      </c>
      <c r="F675" t="s">
        <v>32</v>
      </c>
      <c r="G675" t="s">
        <v>586</v>
      </c>
      <c r="H675" t="s">
        <v>622</v>
      </c>
    </row>
    <row r="676" spans="1:8" x14ac:dyDescent="0.25">
      <c r="A676">
        <v>6</v>
      </c>
      <c r="B676" t="s">
        <v>7</v>
      </c>
      <c r="C676" t="s">
        <v>579</v>
      </c>
      <c r="D676" t="str">
        <f>LEFT(evaluation_results_1[[#This Row],[PDF_FILE]],LEN(evaluation_results_1[[#This Row],[PDF_FILE]])-5)</f>
        <v>Swedbank_Bank_EN</v>
      </c>
      <c r="E676">
        <v>2018</v>
      </c>
      <c r="F676" t="s">
        <v>32</v>
      </c>
      <c r="G676" t="s">
        <v>568</v>
      </c>
      <c r="H676" t="s">
        <v>622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225-E87F-41CC-B276-295944ABD521}">
  <sheetPr>
    <tabColor theme="9" tint="0.39997558519241921"/>
  </sheetPr>
  <dimension ref="A1:T47"/>
  <sheetViews>
    <sheetView topLeftCell="F1" zoomScale="85" zoomScaleNormal="85" workbookViewId="0">
      <selection activeCell="G46" sqref="G46"/>
    </sheetView>
  </sheetViews>
  <sheetFormatPr baseColWidth="10" defaultRowHeight="15" x14ac:dyDescent="0.25"/>
  <cols>
    <col min="1" max="1" width="14.7109375" customWidth="1"/>
    <col min="4" max="4" width="14" bestFit="1" customWidth="1"/>
    <col min="5" max="5" width="27.7109375" bestFit="1" customWidth="1"/>
    <col min="6" max="6" width="61.7109375" bestFit="1" customWidth="1"/>
    <col min="7" max="7" width="100.85546875" bestFit="1" customWidth="1"/>
    <col min="8" max="8" width="12.28515625" bestFit="1" customWidth="1"/>
    <col min="9" max="11" width="12.28515625" customWidth="1"/>
    <col min="12" max="12" width="31.5703125" customWidth="1"/>
    <col min="13" max="13" width="61.7109375" bestFit="1" customWidth="1"/>
    <col min="14" max="16" width="17.5703125" bestFit="1" customWidth="1"/>
    <col min="17" max="17" width="15.5703125" bestFit="1" customWidth="1"/>
    <col min="18" max="18" width="15.5703125" style="6" bestFit="1" customWidth="1"/>
  </cols>
  <sheetData>
    <row r="1" spans="1:20" x14ac:dyDescent="0.25">
      <c r="A1" t="s">
        <v>711</v>
      </c>
      <c r="B1" s="2">
        <f>COUNTIF(evaluation_results_1!H:H,"TRUE POSITIVE")</f>
        <v>208</v>
      </c>
      <c r="E1" s="1" t="s">
        <v>724</v>
      </c>
    </row>
    <row r="2" spans="1:20" x14ac:dyDescent="0.25">
      <c r="A2" t="s">
        <v>712</v>
      </c>
      <c r="B2" s="2">
        <f>COUNTIF(evaluation_results_1!H:H,"TRUE NEGATIVE")</f>
        <v>0</v>
      </c>
      <c r="D2" s="1" t="s">
        <v>713</v>
      </c>
      <c r="E2" t="s">
        <v>720</v>
      </c>
    </row>
    <row r="3" spans="1:20" x14ac:dyDescent="0.25">
      <c r="A3" t="s">
        <v>713</v>
      </c>
      <c r="B3" s="2">
        <f>COUNTIF(evaluation_results_1!H:H,"FALSE POSITIVE")</f>
        <v>306</v>
      </c>
      <c r="E3" t="s">
        <v>721</v>
      </c>
    </row>
    <row r="4" spans="1:20" x14ac:dyDescent="0.25">
      <c r="A4" t="s">
        <v>714</v>
      </c>
      <c r="B4" s="2">
        <f>COUNTIF(evaluation_results_1!H:H,"FALSE NEGATIVE")</f>
        <v>161</v>
      </c>
      <c r="D4" s="1" t="s">
        <v>714</v>
      </c>
      <c r="E4" t="s">
        <v>722</v>
      </c>
    </row>
    <row r="6" spans="1:20" x14ac:dyDescent="0.25">
      <c r="A6" t="s">
        <v>715</v>
      </c>
      <c r="B6" s="3">
        <f>B1/(B1+B3)</f>
        <v>0.40466926070038911</v>
      </c>
    </row>
    <row r="7" spans="1:20" x14ac:dyDescent="0.25">
      <c r="A7" t="s">
        <v>716</v>
      </c>
      <c r="B7" s="3">
        <f>B1/(B1+B4)</f>
        <v>0.56368563685636852</v>
      </c>
    </row>
    <row r="8" spans="1:20" x14ac:dyDescent="0.25">
      <c r="A8" t="s">
        <v>717</v>
      </c>
      <c r="B8" s="3">
        <f>(B1+B2)/SUM(B1:B4)</f>
        <v>0.30814814814814817</v>
      </c>
    </row>
    <row r="10" spans="1:20" x14ac:dyDescent="0.25">
      <c r="M10" s="4" t="s">
        <v>849</v>
      </c>
      <c r="N10" s="4" t="s">
        <v>6</v>
      </c>
    </row>
    <row r="11" spans="1:20" x14ac:dyDescent="0.25">
      <c r="F11" t="s">
        <v>723</v>
      </c>
      <c r="G11" t="s">
        <v>761</v>
      </c>
      <c r="H11" t="s">
        <v>715</v>
      </c>
      <c r="I11" t="s">
        <v>716</v>
      </c>
      <c r="J11" t="s">
        <v>717</v>
      </c>
      <c r="K11" s="5" t="s">
        <v>869</v>
      </c>
      <c r="M11" s="4" t="s">
        <v>723</v>
      </c>
      <c r="N11" t="s">
        <v>622</v>
      </c>
      <c r="O11" t="s">
        <v>16</v>
      </c>
      <c r="P11" t="s">
        <v>10</v>
      </c>
      <c r="Q11" t="s">
        <v>846</v>
      </c>
      <c r="R11" s="6" t="s">
        <v>847</v>
      </c>
      <c r="S11" t="s">
        <v>716</v>
      </c>
      <c r="T11" t="s">
        <v>848</v>
      </c>
    </row>
    <row r="12" spans="1:20" x14ac:dyDescent="0.25">
      <c r="F12" t="s">
        <v>725</v>
      </c>
      <c r="G12" t="s">
        <v>829</v>
      </c>
      <c r="H12" s="6">
        <f>VLOOKUP(Tabelle26[[#This Row],[Group]],$M$12:$T$47,6)</f>
        <v>0.66666666666666663</v>
      </c>
      <c r="I12" s="6">
        <f>VLOOKUP(Tabelle26[[#This Row],[Group]],$M$12:$T$47,7)</f>
        <v>1</v>
      </c>
      <c r="J12" s="6">
        <f>VLOOKUP(Tabelle26[[#This Row],[Group]],$M$12:$T$47,8)</f>
        <v>0.66666666666666663</v>
      </c>
      <c r="K12" s="5">
        <f>VLOOKUP(Tabelle26[[#This Row],[Group]],$M$12:$T$47,5)</f>
        <v>18</v>
      </c>
      <c r="M12" t="s">
        <v>725</v>
      </c>
      <c r="N12" s="5"/>
      <c r="O12" s="5">
        <v>6</v>
      </c>
      <c r="P12" s="5">
        <v>12</v>
      </c>
      <c r="Q12" s="5">
        <v>18</v>
      </c>
      <c r="R12" s="6">
        <f t="shared" ref="R12:R39" si="0">IF((P12+O12)=0,0,P12/(P12+O12))</f>
        <v>0.66666666666666663</v>
      </c>
      <c r="S12" s="6">
        <f>IF((N12+P12)=0,0,P12/(N12+P12))</f>
        <v>1</v>
      </c>
      <c r="T12">
        <f>P12/Q12</f>
        <v>0.66666666666666663</v>
      </c>
    </row>
    <row r="13" spans="1:20" x14ac:dyDescent="0.25">
      <c r="F13" t="s">
        <v>726</v>
      </c>
      <c r="G13" t="s">
        <v>32</v>
      </c>
      <c r="H13" s="6">
        <f>VLOOKUP(Tabelle26[[#This Row],[Group]],$M$12:$T$47,6)</f>
        <v>0</v>
      </c>
      <c r="I13" s="6">
        <f>VLOOKUP(Tabelle26[[#This Row],[Group]],$M$12:$T$47,7)</f>
        <v>0</v>
      </c>
      <c r="J13" s="6">
        <f>VLOOKUP(Tabelle26[[#This Row],[Group]],$M$12:$T$47,8)</f>
        <v>0</v>
      </c>
      <c r="K13" s="5">
        <f>VLOOKUP(Tabelle26[[#This Row],[Group]],$M$12:$T$47,5)</f>
        <v>4</v>
      </c>
      <c r="M13" t="s">
        <v>726</v>
      </c>
      <c r="N13" s="5"/>
      <c r="O13" s="5">
        <v>4</v>
      </c>
      <c r="P13" s="5"/>
      <c r="Q13" s="5">
        <v>4</v>
      </c>
      <c r="R13" s="6">
        <f t="shared" si="0"/>
        <v>0</v>
      </c>
      <c r="S13" s="6">
        <f t="shared" ref="S13:S47" si="1">IF((N13+P13)=0,0,P13/(N13+P13))</f>
        <v>0</v>
      </c>
      <c r="T13">
        <f t="shared" ref="T13:T47" si="2">P13/Q13</f>
        <v>0</v>
      </c>
    </row>
    <row r="14" spans="1:20" x14ac:dyDescent="0.25">
      <c r="F14" t="s">
        <v>727</v>
      </c>
      <c r="G14" t="s">
        <v>825</v>
      </c>
      <c r="H14" s="6">
        <f>VLOOKUP(Tabelle26[[#This Row],[Group]],$M$12:$T$47,6)</f>
        <v>0</v>
      </c>
      <c r="I14" s="6">
        <f>VLOOKUP(Tabelle26[[#This Row],[Group]],$M$12:$T$47,7)</f>
        <v>0</v>
      </c>
      <c r="J14" s="6">
        <f>VLOOKUP(Tabelle26[[#This Row],[Group]],$M$12:$T$47,8)</f>
        <v>0</v>
      </c>
      <c r="K14" s="5">
        <f>VLOOKUP(Tabelle26[[#This Row],[Group]],$M$12:$T$47,5)</f>
        <v>7</v>
      </c>
      <c r="M14" t="s">
        <v>727</v>
      </c>
      <c r="N14" s="5"/>
      <c r="O14" s="5">
        <v>7</v>
      </c>
      <c r="P14" s="5"/>
      <c r="Q14" s="5">
        <v>7</v>
      </c>
      <c r="R14" s="6">
        <f t="shared" si="0"/>
        <v>0</v>
      </c>
      <c r="S14" s="6">
        <f t="shared" si="1"/>
        <v>0</v>
      </c>
      <c r="T14">
        <f t="shared" si="2"/>
        <v>0</v>
      </c>
    </row>
    <row r="15" spans="1:20" x14ac:dyDescent="0.25">
      <c r="F15" t="s">
        <v>728</v>
      </c>
      <c r="G15" t="s">
        <v>826</v>
      </c>
      <c r="H15" s="6">
        <f>VLOOKUP(Tabelle26[[#This Row],[Group]],$M$12:$T$47,6)</f>
        <v>0</v>
      </c>
      <c r="I15" s="6">
        <f>VLOOKUP(Tabelle26[[#This Row],[Group]],$M$12:$T$47,7)</f>
        <v>0</v>
      </c>
      <c r="J15" s="6">
        <f>VLOOKUP(Tabelle26[[#This Row],[Group]],$M$12:$T$47,8)</f>
        <v>0</v>
      </c>
      <c r="K15" s="5">
        <f>VLOOKUP(Tabelle26[[#This Row],[Group]],$M$12:$T$47,5)</f>
        <v>3</v>
      </c>
      <c r="M15" t="s">
        <v>728</v>
      </c>
      <c r="N15" s="5"/>
      <c r="O15" s="5">
        <v>3</v>
      </c>
      <c r="P15" s="5"/>
      <c r="Q15" s="5">
        <v>3</v>
      </c>
      <c r="R15" s="6">
        <f t="shared" si="0"/>
        <v>0</v>
      </c>
      <c r="S15" s="6">
        <f t="shared" si="1"/>
        <v>0</v>
      </c>
      <c r="T15">
        <f t="shared" si="2"/>
        <v>0</v>
      </c>
    </row>
    <row r="16" spans="1:20" x14ac:dyDescent="0.25">
      <c r="F16" t="s">
        <v>729</v>
      </c>
      <c r="G16" t="s">
        <v>32</v>
      </c>
      <c r="H16" s="6">
        <f>VLOOKUP(Tabelle26[[#This Row],[Group]],$M$12:$T$47,6)</f>
        <v>9.0909090909090912E-2</v>
      </c>
      <c r="I16" s="6">
        <f>VLOOKUP(Tabelle26[[#This Row],[Group]],$M$12:$T$47,7)</f>
        <v>0.25</v>
      </c>
      <c r="J16" s="6">
        <f>VLOOKUP(Tabelle26[[#This Row],[Group]],$M$12:$T$47,8)</f>
        <v>7.1428571428571425E-2</v>
      </c>
      <c r="K16" s="5">
        <f>VLOOKUP(Tabelle26[[#This Row],[Group]],$M$12:$T$47,5)</f>
        <v>14</v>
      </c>
      <c r="M16" t="s">
        <v>729</v>
      </c>
      <c r="N16" s="5">
        <v>3</v>
      </c>
      <c r="O16" s="5">
        <v>10</v>
      </c>
      <c r="P16" s="5">
        <v>1</v>
      </c>
      <c r="Q16" s="5">
        <v>14</v>
      </c>
      <c r="R16" s="6">
        <f t="shared" si="0"/>
        <v>9.0909090909090912E-2</v>
      </c>
      <c r="S16" s="6">
        <f t="shared" si="1"/>
        <v>0.25</v>
      </c>
      <c r="T16">
        <f t="shared" si="2"/>
        <v>7.1428571428571425E-2</v>
      </c>
    </row>
    <row r="17" spans="6:20" x14ac:dyDescent="0.25">
      <c r="F17" t="s">
        <v>730</v>
      </c>
      <c r="G17" t="s">
        <v>828</v>
      </c>
      <c r="H17" s="6">
        <f>VLOOKUP(Tabelle26[[#This Row],[Group]],$M$12:$T$47,6)</f>
        <v>0.38461538461538464</v>
      </c>
      <c r="I17" s="6">
        <f>VLOOKUP(Tabelle26[[#This Row],[Group]],$M$12:$T$47,7)</f>
        <v>0.38461538461538464</v>
      </c>
      <c r="J17" s="6">
        <f>VLOOKUP(Tabelle26[[#This Row],[Group]],$M$12:$T$47,8)</f>
        <v>0.23809523809523808</v>
      </c>
      <c r="K17" s="5">
        <f>VLOOKUP(Tabelle26[[#This Row],[Group]],$M$12:$T$47,5)</f>
        <v>21</v>
      </c>
      <c r="M17" t="s">
        <v>730</v>
      </c>
      <c r="N17" s="5">
        <v>8</v>
      </c>
      <c r="O17" s="5">
        <v>8</v>
      </c>
      <c r="P17" s="5">
        <v>5</v>
      </c>
      <c r="Q17" s="5">
        <v>21</v>
      </c>
      <c r="R17" s="6">
        <f t="shared" si="0"/>
        <v>0.38461538461538464</v>
      </c>
      <c r="S17" s="6">
        <f t="shared" si="1"/>
        <v>0.38461538461538464</v>
      </c>
      <c r="T17">
        <f t="shared" si="2"/>
        <v>0.23809523809523808</v>
      </c>
    </row>
    <row r="18" spans="6:20" x14ac:dyDescent="0.25">
      <c r="F18" t="s">
        <v>731</v>
      </c>
      <c r="G18" t="s">
        <v>821</v>
      </c>
      <c r="H18" s="6">
        <f>VLOOKUP(Tabelle26[[#This Row],[Group]],$M$12:$T$47,6)</f>
        <v>0.5</v>
      </c>
      <c r="I18" s="6">
        <f>VLOOKUP(Tabelle26[[#This Row],[Group]],$M$12:$T$47,7)</f>
        <v>1</v>
      </c>
      <c r="J18" s="6">
        <f>VLOOKUP(Tabelle26[[#This Row],[Group]],$M$12:$T$47,8)</f>
        <v>0.5</v>
      </c>
      <c r="K18" s="5">
        <f>VLOOKUP(Tabelle26[[#This Row],[Group]],$M$12:$T$47,5)</f>
        <v>2</v>
      </c>
      <c r="M18" t="s">
        <v>731</v>
      </c>
      <c r="N18" s="5"/>
      <c r="O18" s="5">
        <v>1</v>
      </c>
      <c r="P18" s="5">
        <v>1</v>
      </c>
      <c r="Q18" s="5">
        <v>2</v>
      </c>
      <c r="R18" s="6">
        <f t="shared" si="0"/>
        <v>0.5</v>
      </c>
      <c r="S18" s="6">
        <f t="shared" si="1"/>
        <v>1</v>
      </c>
      <c r="T18">
        <f t="shared" si="2"/>
        <v>0.5</v>
      </c>
    </row>
    <row r="19" spans="6:20" x14ac:dyDescent="0.25">
      <c r="F19" t="s">
        <v>732</v>
      </c>
      <c r="G19" t="s">
        <v>827</v>
      </c>
      <c r="H19" s="6">
        <f>VLOOKUP(Tabelle26[[#This Row],[Group]],$M$12:$T$47,6)</f>
        <v>0.28000000000000003</v>
      </c>
      <c r="I19" s="6">
        <f>VLOOKUP(Tabelle26[[#This Row],[Group]],$M$12:$T$47,7)</f>
        <v>0.77777777777777779</v>
      </c>
      <c r="J19" s="6">
        <f>VLOOKUP(Tabelle26[[#This Row],[Group]],$M$12:$T$47,8)</f>
        <v>0.25925925925925924</v>
      </c>
      <c r="K19" s="5">
        <f>VLOOKUP(Tabelle26[[#This Row],[Group]],$M$12:$T$47,5)</f>
        <v>27</v>
      </c>
      <c r="M19" t="s">
        <v>732</v>
      </c>
      <c r="N19" s="5">
        <v>2</v>
      </c>
      <c r="O19" s="5">
        <v>18</v>
      </c>
      <c r="P19" s="5">
        <v>7</v>
      </c>
      <c r="Q19" s="5">
        <v>27</v>
      </c>
      <c r="R19" s="6">
        <f t="shared" si="0"/>
        <v>0.28000000000000003</v>
      </c>
      <c r="S19" s="6">
        <f t="shared" si="1"/>
        <v>0.77777777777777779</v>
      </c>
      <c r="T19">
        <f t="shared" si="2"/>
        <v>0.25925925925925924</v>
      </c>
    </row>
    <row r="20" spans="6:20" x14ac:dyDescent="0.25">
      <c r="F20" t="s">
        <v>733</v>
      </c>
      <c r="G20" t="s">
        <v>781</v>
      </c>
      <c r="H20" s="6">
        <f>VLOOKUP(Tabelle26[[#This Row],[Group]],$M$12:$T$47,6)</f>
        <v>0</v>
      </c>
      <c r="I20" s="6">
        <f>VLOOKUP(Tabelle26[[#This Row],[Group]],$M$12:$T$47,7)</f>
        <v>0</v>
      </c>
      <c r="J20" s="6">
        <f>VLOOKUP(Tabelle26[[#This Row],[Group]],$M$12:$T$47,8)</f>
        <v>0</v>
      </c>
      <c r="K20" s="5">
        <f>VLOOKUP(Tabelle26[[#This Row],[Group]],$M$12:$T$47,5)</f>
        <v>12</v>
      </c>
      <c r="M20" t="s">
        <v>733</v>
      </c>
      <c r="N20" s="5"/>
      <c r="O20" s="5">
        <v>12</v>
      </c>
      <c r="P20" s="5"/>
      <c r="Q20" s="5">
        <v>12</v>
      </c>
      <c r="R20" s="6">
        <f t="shared" si="0"/>
        <v>0</v>
      </c>
      <c r="S20" s="6">
        <f t="shared" si="1"/>
        <v>0</v>
      </c>
      <c r="T20">
        <f t="shared" si="2"/>
        <v>0</v>
      </c>
    </row>
    <row r="21" spans="6:20" x14ac:dyDescent="0.25">
      <c r="F21" t="s">
        <v>734</v>
      </c>
      <c r="G21" t="s">
        <v>822</v>
      </c>
      <c r="H21" s="6">
        <f>VLOOKUP(Tabelle26[[#This Row],[Group]],$M$12:$T$47,6)</f>
        <v>0.66666666666666663</v>
      </c>
      <c r="I21" s="6">
        <f>VLOOKUP(Tabelle26[[#This Row],[Group]],$M$12:$T$47,7)</f>
        <v>0.33333333333333331</v>
      </c>
      <c r="J21" s="6">
        <f>VLOOKUP(Tabelle26[[#This Row],[Group]],$M$12:$T$47,8)</f>
        <v>0.2857142857142857</v>
      </c>
      <c r="K21" s="5">
        <f>VLOOKUP(Tabelle26[[#This Row],[Group]],$M$12:$T$47,5)</f>
        <v>7</v>
      </c>
      <c r="M21" t="s">
        <v>734</v>
      </c>
      <c r="N21" s="5">
        <v>4</v>
      </c>
      <c r="O21" s="5">
        <v>1</v>
      </c>
      <c r="P21" s="5">
        <v>2</v>
      </c>
      <c r="Q21" s="5">
        <v>7</v>
      </c>
      <c r="R21" s="6">
        <f t="shared" si="0"/>
        <v>0.66666666666666663</v>
      </c>
      <c r="S21" s="6">
        <f t="shared" si="1"/>
        <v>0.33333333333333331</v>
      </c>
      <c r="T21">
        <f t="shared" si="2"/>
        <v>0.2857142857142857</v>
      </c>
    </row>
    <row r="22" spans="6:20" x14ac:dyDescent="0.25">
      <c r="F22" t="s">
        <v>735</v>
      </c>
      <c r="G22" t="s">
        <v>831</v>
      </c>
      <c r="H22" s="6">
        <f>VLOOKUP(Tabelle26[[#This Row],[Group]],$M$12:$T$47,6)</f>
        <v>0.26315789473684209</v>
      </c>
      <c r="I22" s="6">
        <f>VLOOKUP(Tabelle26[[#This Row],[Group]],$M$12:$T$47,7)</f>
        <v>0.45454545454545453</v>
      </c>
      <c r="J22" s="6">
        <f>VLOOKUP(Tabelle26[[#This Row],[Group]],$M$12:$T$47,8)</f>
        <v>0.2</v>
      </c>
      <c r="K22" s="5">
        <f>VLOOKUP(Tabelle26[[#This Row],[Group]],$M$12:$T$47,5)</f>
        <v>25</v>
      </c>
      <c r="M22" t="s">
        <v>735</v>
      </c>
      <c r="N22" s="5">
        <v>6</v>
      </c>
      <c r="O22" s="5">
        <v>14</v>
      </c>
      <c r="P22" s="5">
        <v>5</v>
      </c>
      <c r="Q22" s="5">
        <v>25</v>
      </c>
      <c r="R22" s="6">
        <f t="shared" si="0"/>
        <v>0.26315789473684209</v>
      </c>
      <c r="S22" s="6">
        <f t="shared" si="1"/>
        <v>0.45454545454545453</v>
      </c>
      <c r="T22">
        <f t="shared" si="2"/>
        <v>0.2</v>
      </c>
    </row>
    <row r="23" spans="6:20" x14ac:dyDescent="0.25">
      <c r="F23" t="s">
        <v>736</v>
      </c>
      <c r="G23" t="s">
        <v>1137</v>
      </c>
      <c r="H23" s="6">
        <f>VLOOKUP(Tabelle26[[#This Row],[Group]],$M$12:$T$47,6)</f>
        <v>0</v>
      </c>
      <c r="I23" s="6">
        <f>VLOOKUP(Tabelle26[[#This Row],[Group]],$M$12:$T$47,7)</f>
        <v>0</v>
      </c>
      <c r="J23" s="6">
        <f>VLOOKUP(Tabelle26[[#This Row],[Group]],$M$12:$T$47,8)</f>
        <v>0</v>
      </c>
      <c r="K23" s="5">
        <f>VLOOKUP(Tabelle26[[#This Row],[Group]],$M$12:$T$47,5)</f>
        <v>10</v>
      </c>
      <c r="M23" t="s">
        <v>736</v>
      </c>
      <c r="N23" s="5"/>
      <c r="O23" s="5">
        <v>10</v>
      </c>
      <c r="P23" s="5"/>
      <c r="Q23" s="5">
        <v>10</v>
      </c>
      <c r="R23" s="6">
        <f t="shared" si="0"/>
        <v>0</v>
      </c>
      <c r="S23" s="6">
        <f t="shared" si="1"/>
        <v>0</v>
      </c>
      <c r="T23">
        <f t="shared" si="2"/>
        <v>0</v>
      </c>
    </row>
    <row r="24" spans="6:20" x14ac:dyDescent="0.25">
      <c r="F24" t="s">
        <v>737</v>
      </c>
      <c r="G24" t="s">
        <v>829</v>
      </c>
      <c r="H24" s="6">
        <f>VLOOKUP(Tabelle26[[#This Row],[Group]],$M$12:$T$47,6)</f>
        <v>0.8571428571428571</v>
      </c>
      <c r="I24" s="6">
        <f>VLOOKUP(Tabelle26[[#This Row],[Group]],$M$12:$T$47,7)</f>
        <v>0.75</v>
      </c>
      <c r="J24" s="6">
        <f>VLOOKUP(Tabelle26[[#This Row],[Group]],$M$12:$T$47,8)</f>
        <v>0.66666666666666663</v>
      </c>
      <c r="K24" s="5">
        <f>VLOOKUP(Tabelle26[[#This Row],[Group]],$M$12:$T$47,5)</f>
        <v>9</v>
      </c>
      <c r="M24" t="s">
        <v>737</v>
      </c>
      <c r="N24" s="5">
        <v>2</v>
      </c>
      <c r="O24" s="5">
        <v>1</v>
      </c>
      <c r="P24" s="5">
        <v>6</v>
      </c>
      <c r="Q24" s="5">
        <v>9</v>
      </c>
      <c r="R24" s="6">
        <f t="shared" si="0"/>
        <v>0.8571428571428571</v>
      </c>
      <c r="S24" s="6">
        <f t="shared" si="1"/>
        <v>0.75</v>
      </c>
      <c r="T24">
        <f t="shared" si="2"/>
        <v>0.66666666666666663</v>
      </c>
    </row>
    <row r="25" spans="6:20" x14ac:dyDescent="0.25">
      <c r="F25" t="s">
        <v>739</v>
      </c>
      <c r="G25" t="s">
        <v>32</v>
      </c>
      <c r="H25" s="6">
        <f>VLOOKUP(Tabelle26[[#This Row],[Group]],$M$12:$T$47,6)</f>
        <v>0.66666666666666663</v>
      </c>
      <c r="I25" s="6">
        <f>VLOOKUP(Tabelle26[[#This Row],[Group]],$M$12:$T$47,7)</f>
        <v>0.18181818181818182</v>
      </c>
      <c r="J25" s="6">
        <f>VLOOKUP(Tabelle26[[#This Row],[Group]],$M$12:$T$47,8)</f>
        <v>0.16666666666666666</v>
      </c>
      <c r="K25" s="5">
        <f>VLOOKUP(Tabelle26[[#This Row],[Group]],$M$12:$T$47,5)</f>
        <v>12</v>
      </c>
      <c r="M25" t="s">
        <v>739</v>
      </c>
      <c r="N25" s="5">
        <v>9</v>
      </c>
      <c r="O25" s="5">
        <v>1</v>
      </c>
      <c r="P25" s="5">
        <v>2</v>
      </c>
      <c r="Q25" s="5">
        <v>12</v>
      </c>
      <c r="R25" s="6">
        <f t="shared" si="0"/>
        <v>0.66666666666666663</v>
      </c>
      <c r="S25" s="6">
        <f t="shared" si="1"/>
        <v>0.18181818181818182</v>
      </c>
      <c r="T25">
        <f t="shared" si="2"/>
        <v>0.16666666666666666</v>
      </c>
    </row>
    <row r="26" spans="6:20" x14ac:dyDescent="0.25">
      <c r="F26" t="s">
        <v>740</v>
      </c>
      <c r="G26" t="s">
        <v>823</v>
      </c>
      <c r="H26" s="6">
        <f>VLOOKUP(Tabelle26[[#This Row],[Group]],$M$12:$T$47,6)</f>
        <v>0.58333333333333337</v>
      </c>
      <c r="I26" s="6">
        <f>VLOOKUP(Tabelle26[[#This Row],[Group]],$M$12:$T$47,7)</f>
        <v>0.12727272727272726</v>
      </c>
      <c r="J26" s="6">
        <f>VLOOKUP(Tabelle26[[#This Row],[Group]],$M$12:$T$47,8)</f>
        <v>0.11666666666666667</v>
      </c>
      <c r="K26" s="5">
        <f>VLOOKUP(Tabelle26[[#This Row],[Group]],$M$12:$T$47,5)</f>
        <v>60</v>
      </c>
      <c r="M26" t="s">
        <v>740</v>
      </c>
      <c r="N26" s="5">
        <v>48</v>
      </c>
      <c r="O26" s="5">
        <v>5</v>
      </c>
      <c r="P26" s="5">
        <v>7</v>
      </c>
      <c r="Q26" s="5">
        <v>60</v>
      </c>
      <c r="R26" s="6">
        <f t="shared" si="0"/>
        <v>0.58333333333333337</v>
      </c>
      <c r="S26" s="6">
        <f t="shared" si="1"/>
        <v>0.12727272727272726</v>
      </c>
      <c r="T26">
        <f t="shared" si="2"/>
        <v>0.11666666666666667</v>
      </c>
    </row>
    <row r="27" spans="6:20" x14ac:dyDescent="0.25">
      <c r="F27" t="s">
        <v>741</v>
      </c>
      <c r="G27" t="s">
        <v>824</v>
      </c>
      <c r="H27" s="6">
        <f>VLOOKUP(Tabelle26[[#This Row],[Group]],$M$12:$T$47,6)</f>
        <v>0.59459459459459463</v>
      </c>
      <c r="I27" s="6">
        <f>VLOOKUP(Tabelle26[[#This Row],[Group]],$M$12:$T$47,7)</f>
        <v>0.73333333333333328</v>
      </c>
      <c r="J27" s="6">
        <f>VLOOKUP(Tabelle26[[#This Row],[Group]],$M$12:$T$47,8)</f>
        <v>0.48888888888888887</v>
      </c>
      <c r="K27" s="5">
        <f>VLOOKUP(Tabelle26[[#This Row],[Group]],$M$12:$T$47,5)</f>
        <v>45</v>
      </c>
      <c r="M27" t="s">
        <v>741</v>
      </c>
      <c r="N27" s="5">
        <v>8</v>
      </c>
      <c r="O27" s="5">
        <v>15</v>
      </c>
      <c r="P27" s="5">
        <v>22</v>
      </c>
      <c r="Q27" s="5">
        <v>45</v>
      </c>
      <c r="R27" s="6">
        <f t="shared" si="0"/>
        <v>0.59459459459459463</v>
      </c>
      <c r="S27" s="6">
        <f t="shared" si="1"/>
        <v>0.73333333333333328</v>
      </c>
      <c r="T27">
        <f t="shared" si="2"/>
        <v>0.48888888888888887</v>
      </c>
    </row>
    <row r="28" spans="6:20" x14ac:dyDescent="0.25">
      <c r="F28" t="s">
        <v>742</v>
      </c>
      <c r="G28" t="s">
        <v>32</v>
      </c>
      <c r="H28" s="6">
        <f>VLOOKUP(Tabelle26[[#This Row],[Group]],$M$12:$T$47,6)</f>
        <v>0</v>
      </c>
      <c r="I28" s="6">
        <f>VLOOKUP(Tabelle26[[#This Row],[Group]],$M$12:$T$47,7)</f>
        <v>0</v>
      </c>
      <c r="J28" s="6">
        <f>VLOOKUP(Tabelle26[[#This Row],[Group]],$M$12:$T$47,8)</f>
        <v>0</v>
      </c>
      <c r="K28" s="5">
        <f>VLOOKUP(Tabelle26[[#This Row],[Group]],$M$12:$T$47,5)</f>
        <v>3</v>
      </c>
      <c r="M28" t="s">
        <v>742</v>
      </c>
      <c r="N28" s="5"/>
      <c r="O28" s="5">
        <v>3</v>
      </c>
      <c r="P28" s="5"/>
      <c r="Q28" s="5">
        <v>3</v>
      </c>
      <c r="R28" s="6">
        <f t="shared" si="0"/>
        <v>0</v>
      </c>
      <c r="S28" s="6">
        <f t="shared" si="1"/>
        <v>0</v>
      </c>
      <c r="T28">
        <f t="shared" si="2"/>
        <v>0</v>
      </c>
    </row>
    <row r="29" spans="6:20" x14ac:dyDescent="0.25">
      <c r="F29" t="s">
        <v>743</v>
      </c>
      <c r="G29" t="s">
        <v>821</v>
      </c>
      <c r="H29" s="6">
        <f>VLOOKUP(Tabelle26[[#This Row],[Group]],$M$12:$T$47,6)</f>
        <v>0</v>
      </c>
      <c r="I29" s="6">
        <f>VLOOKUP(Tabelle26[[#This Row],[Group]],$M$12:$T$47,7)</f>
        <v>0</v>
      </c>
      <c r="J29" s="6">
        <f>VLOOKUP(Tabelle26[[#This Row],[Group]],$M$12:$T$47,8)</f>
        <v>0</v>
      </c>
      <c r="K29" s="5">
        <f>VLOOKUP(Tabelle26[[#This Row],[Group]],$M$12:$T$47,5)</f>
        <v>7</v>
      </c>
      <c r="M29" t="s">
        <v>743</v>
      </c>
      <c r="N29" s="5">
        <v>3</v>
      </c>
      <c r="O29" s="5">
        <v>4</v>
      </c>
      <c r="P29" s="5"/>
      <c r="Q29" s="5">
        <v>7</v>
      </c>
      <c r="R29" s="6">
        <f t="shared" si="0"/>
        <v>0</v>
      </c>
      <c r="S29" s="6">
        <f t="shared" si="1"/>
        <v>0</v>
      </c>
      <c r="T29">
        <f t="shared" si="2"/>
        <v>0</v>
      </c>
    </row>
    <row r="30" spans="6:20" x14ac:dyDescent="0.25">
      <c r="F30" t="s">
        <v>744</v>
      </c>
      <c r="G30" t="s">
        <v>838</v>
      </c>
      <c r="H30" s="6">
        <f>VLOOKUP(Tabelle26[[#This Row],[Group]],$M$12:$T$47,6)</f>
        <v>0.55555555555555558</v>
      </c>
      <c r="I30" s="6">
        <f>VLOOKUP(Tabelle26[[#This Row],[Group]],$M$12:$T$47,7)</f>
        <v>1</v>
      </c>
      <c r="J30" s="6">
        <f>VLOOKUP(Tabelle26[[#This Row],[Group]],$M$12:$T$47,8)</f>
        <v>0.55555555555555558</v>
      </c>
      <c r="K30" s="5">
        <f>VLOOKUP(Tabelle26[[#This Row],[Group]],$M$12:$T$47,5)</f>
        <v>27</v>
      </c>
      <c r="M30" t="s">
        <v>744</v>
      </c>
      <c r="N30" s="5"/>
      <c r="O30" s="5">
        <v>12</v>
      </c>
      <c r="P30" s="5">
        <v>15</v>
      </c>
      <c r="Q30" s="5">
        <v>27</v>
      </c>
      <c r="R30" s="6">
        <f t="shared" si="0"/>
        <v>0.55555555555555558</v>
      </c>
      <c r="S30" s="6">
        <f t="shared" si="1"/>
        <v>1</v>
      </c>
      <c r="T30">
        <f t="shared" si="2"/>
        <v>0.55555555555555558</v>
      </c>
    </row>
    <row r="31" spans="6:20" x14ac:dyDescent="0.25">
      <c r="F31" t="s">
        <v>745</v>
      </c>
      <c r="G31" t="s">
        <v>832</v>
      </c>
      <c r="H31" s="6">
        <f>VLOOKUP(Tabelle26[[#This Row],[Group]],$M$12:$T$47,6)</f>
        <v>0.6470588235294118</v>
      </c>
      <c r="I31" s="6">
        <f>VLOOKUP(Tabelle26[[#This Row],[Group]],$M$12:$T$47,7)</f>
        <v>1</v>
      </c>
      <c r="J31" s="6">
        <f>VLOOKUP(Tabelle26[[#This Row],[Group]],$M$12:$T$47,8)</f>
        <v>0.6470588235294118</v>
      </c>
      <c r="K31" s="5">
        <f>VLOOKUP(Tabelle26[[#This Row],[Group]],$M$12:$T$47,5)</f>
        <v>17</v>
      </c>
      <c r="M31" t="s">
        <v>745</v>
      </c>
      <c r="N31" s="5"/>
      <c r="O31" s="5">
        <v>6</v>
      </c>
      <c r="P31" s="5">
        <v>11</v>
      </c>
      <c r="Q31" s="5">
        <v>17</v>
      </c>
      <c r="R31" s="6">
        <f t="shared" si="0"/>
        <v>0.6470588235294118</v>
      </c>
      <c r="S31" s="6">
        <f t="shared" si="1"/>
        <v>1</v>
      </c>
      <c r="T31">
        <f t="shared" si="2"/>
        <v>0.6470588235294118</v>
      </c>
    </row>
    <row r="32" spans="6:20" x14ac:dyDescent="0.25">
      <c r="F32" t="s">
        <v>746</v>
      </c>
      <c r="G32" t="s">
        <v>32</v>
      </c>
      <c r="H32" s="6">
        <f>VLOOKUP(Tabelle26[[#This Row],[Group]],$M$12:$T$47,6)</f>
        <v>0</v>
      </c>
      <c r="I32" s="6">
        <f>VLOOKUP(Tabelle26[[#This Row],[Group]],$M$12:$T$47,7)</f>
        <v>0</v>
      </c>
      <c r="J32" s="6">
        <f>VLOOKUP(Tabelle26[[#This Row],[Group]],$M$12:$T$47,8)</f>
        <v>0</v>
      </c>
      <c r="K32" s="5">
        <f>VLOOKUP(Tabelle26[[#This Row],[Group]],$M$12:$T$47,5)</f>
        <v>2</v>
      </c>
      <c r="M32" t="s">
        <v>746</v>
      </c>
      <c r="N32" s="5"/>
      <c r="O32" s="5">
        <v>2</v>
      </c>
      <c r="P32" s="5"/>
      <c r="Q32" s="5">
        <v>2</v>
      </c>
      <c r="R32" s="6">
        <f t="shared" si="0"/>
        <v>0</v>
      </c>
      <c r="S32" s="6">
        <f t="shared" si="1"/>
        <v>0</v>
      </c>
      <c r="T32">
        <f t="shared" si="2"/>
        <v>0</v>
      </c>
    </row>
    <row r="33" spans="6:20" x14ac:dyDescent="0.25">
      <c r="F33" t="s">
        <v>747</v>
      </c>
      <c r="G33" t="s">
        <v>833</v>
      </c>
      <c r="H33" s="6">
        <f>VLOOKUP(Tabelle26[[#This Row],[Group]],$M$12:$T$47,6)</f>
        <v>0</v>
      </c>
      <c r="I33" s="6">
        <f>VLOOKUP(Tabelle26[[#This Row],[Group]],$M$12:$T$47,7)</f>
        <v>0</v>
      </c>
      <c r="J33" s="6">
        <f>VLOOKUP(Tabelle26[[#This Row],[Group]],$M$12:$T$47,8)</f>
        <v>0</v>
      </c>
      <c r="K33" s="5">
        <f>VLOOKUP(Tabelle26[[#This Row],[Group]],$M$12:$T$47,5)</f>
        <v>11</v>
      </c>
      <c r="M33" t="s">
        <v>747</v>
      </c>
      <c r="N33" s="5"/>
      <c r="O33" s="5">
        <v>11</v>
      </c>
      <c r="P33" s="5"/>
      <c r="Q33" s="5">
        <v>11</v>
      </c>
      <c r="R33" s="6">
        <f t="shared" si="0"/>
        <v>0</v>
      </c>
      <c r="S33" s="6">
        <f t="shared" si="1"/>
        <v>0</v>
      </c>
      <c r="T33">
        <f t="shared" si="2"/>
        <v>0</v>
      </c>
    </row>
    <row r="34" spans="6:20" x14ac:dyDescent="0.25">
      <c r="F34" t="s">
        <v>748</v>
      </c>
      <c r="G34" t="s">
        <v>834</v>
      </c>
      <c r="H34" s="6">
        <f>VLOOKUP(Tabelle26[[#This Row],[Group]],$M$12:$T$47,6)</f>
        <v>0.2</v>
      </c>
      <c r="I34" s="6">
        <f>VLOOKUP(Tabelle26[[#This Row],[Group]],$M$12:$T$47,7)</f>
        <v>0.5</v>
      </c>
      <c r="J34" s="6">
        <f>VLOOKUP(Tabelle26[[#This Row],[Group]],$M$12:$T$47,8)</f>
        <v>0.16666666666666666</v>
      </c>
      <c r="K34" s="5">
        <f>VLOOKUP(Tabelle26[[#This Row],[Group]],$M$12:$T$47,5)</f>
        <v>6</v>
      </c>
      <c r="M34" t="s">
        <v>748</v>
      </c>
      <c r="N34" s="5">
        <v>1</v>
      </c>
      <c r="O34" s="5">
        <v>4</v>
      </c>
      <c r="P34" s="5">
        <v>1</v>
      </c>
      <c r="Q34" s="5">
        <v>6</v>
      </c>
      <c r="R34" s="6">
        <f t="shared" si="0"/>
        <v>0.2</v>
      </c>
      <c r="S34" s="6">
        <f t="shared" si="1"/>
        <v>0.5</v>
      </c>
      <c r="T34">
        <f t="shared" si="2"/>
        <v>0.16666666666666666</v>
      </c>
    </row>
    <row r="35" spans="6:20" x14ac:dyDescent="0.25">
      <c r="F35" t="s">
        <v>749</v>
      </c>
      <c r="G35" t="s">
        <v>835</v>
      </c>
      <c r="H35" s="6">
        <f>VLOOKUP(Tabelle26[[#This Row],[Group]],$M$12:$T$47,6)</f>
        <v>0.33333333333333331</v>
      </c>
      <c r="I35" s="6">
        <f>VLOOKUP(Tabelle26[[#This Row],[Group]],$M$12:$T$47,7)</f>
        <v>1</v>
      </c>
      <c r="J35" s="6">
        <f>VLOOKUP(Tabelle26[[#This Row],[Group]],$M$12:$T$47,8)</f>
        <v>0.33333333333333331</v>
      </c>
      <c r="K35" s="5">
        <f>VLOOKUP(Tabelle26[[#This Row],[Group]],$M$12:$T$47,5)</f>
        <v>12</v>
      </c>
      <c r="M35" t="s">
        <v>749</v>
      </c>
      <c r="N35" s="5"/>
      <c r="O35" s="5">
        <v>8</v>
      </c>
      <c r="P35" s="5">
        <v>4</v>
      </c>
      <c r="Q35" s="5">
        <v>12</v>
      </c>
      <c r="R35" s="6">
        <f t="shared" si="0"/>
        <v>0.33333333333333331</v>
      </c>
      <c r="S35" s="6">
        <f t="shared" si="1"/>
        <v>1</v>
      </c>
      <c r="T35">
        <f t="shared" si="2"/>
        <v>0.33333333333333331</v>
      </c>
    </row>
    <row r="36" spans="6:20" x14ac:dyDescent="0.25">
      <c r="F36" t="s">
        <v>750</v>
      </c>
      <c r="G36" t="s">
        <v>836</v>
      </c>
      <c r="H36" s="6">
        <f>VLOOKUP(Tabelle26[[#This Row],[Group]],$M$12:$T$47,6)</f>
        <v>0.08</v>
      </c>
      <c r="I36" s="6">
        <f>VLOOKUP(Tabelle26[[#This Row],[Group]],$M$12:$T$47,7)</f>
        <v>0.5</v>
      </c>
      <c r="J36" s="6">
        <f>VLOOKUP(Tabelle26[[#This Row],[Group]],$M$12:$T$47,8)</f>
        <v>7.407407407407407E-2</v>
      </c>
      <c r="K36" s="5">
        <f>VLOOKUP(Tabelle26[[#This Row],[Group]],$M$12:$T$47,5)</f>
        <v>54</v>
      </c>
      <c r="M36" t="s">
        <v>750</v>
      </c>
      <c r="N36" s="5">
        <v>4</v>
      </c>
      <c r="O36" s="5">
        <v>46</v>
      </c>
      <c r="P36" s="5">
        <v>4</v>
      </c>
      <c r="Q36" s="5">
        <v>54</v>
      </c>
      <c r="R36" s="6">
        <f t="shared" si="0"/>
        <v>0.08</v>
      </c>
      <c r="S36" s="6">
        <f t="shared" si="1"/>
        <v>0.5</v>
      </c>
      <c r="T36">
        <f t="shared" si="2"/>
        <v>7.407407407407407E-2</v>
      </c>
    </row>
    <row r="37" spans="6:20" x14ac:dyDescent="0.25">
      <c r="F37" t="s">
        <v>751</v>
      </c>
      <c r="G37" t="s">
        <v>837</v>
      </c>
      <c r="H37" s="6">
        <f>VLOOKUP(Tabelle26[[#This Row],[Group]],$M$12:$T$47,6)</f>
        <v>0.18181818181818182</v>
      </c>
      <c r="I37" s="6">
        <f>VLOOKUP(Tabelle26[[#This Row],[Group]],$M$12:$T$47,7)</f>
        <v>0.22222222222222221</v>
      </c>
      <c r="J37" s="6">
        <f>VLOOKUP(Tabelle26[[#This Row],[Group]],$M$12:$T$47,8)</f>
        <v>0.1111111111111111</v>
      </c>
      <c r="K37" s="5">
        <f>VLOOKUP(Tabelle26[[#This Row],[Group]],$M$12:$T$47,5)</f>
        <v>18</v>
      </c>
      <c r="M37" t="s">
        <v>751</v>
      </c>
      <c r="N37" s="5">
        <v>7</v>
      </c>
      <c r="O37" s="5">
        <v>9</v>
      </c>
      <c r="P37" s="5">
        <v>2</v>
      </c>
      <c r="Q37" s="5">
        <v>18</v>
      </c>
      <c r="R37" s="6">
        <f t="shared" si="0"/>
        <v>0.18181818181818182</v>
      </c>
      <c r="S37" s="6">
        <f t="shared" si="1"/>
        <v>0.22222222222222221</v>
      </c>
      <c r="T37">
        <f t="shared" si="2"/>
        <v>0.1111111111111111</v>
      </c>
    </row>
    <row r="38" spans="6:20" x14ac:dyDescent="0.25">
      <c r="F38" t="s">
        <v>752</v>
      </c>
      <c r="G38" t="s">
        <v>841</v>
      </c>
      <c r="H38" s="6">
        <f>VLOOKUP(Tabelle26[[#This Row],[Group]],$M$12:$T$47,6)</f>
        <v>0</v>
      </c>
      <c r="I38" s="6">
        <f>VLOOKUP(Tabelle26[[#This Row],[Group]],$M$12:$T$47,7)</f>
        <v>0</v>
      </c>
      <c r="J38" s="6">
        <f>VLOOKUP(Tabelle26[[#This Row],[Group]],$M$12:$T$47,8)</f>
        <v>0</v>
      </c>
      <c r="K38" s="5">
        <f>VLOOKUP(Tabelle26[[#This Row],[Group]],$M$12:$T$47,5)</f>
        <v>21</v>
      </c>
      <c r="M38" t="s">
        <v>752</v>
      </c>
      <c r="N38" s="5">
        <v>8</v>
      </c>
      <c r="O38" s="5">
        <v>13</v>
      </c>
      <c r="P38" s="5"/>
      <c r="Q38" s="5">
        <v>21</v>
      </c>
      <c r="R38" s="6">
        <f t="shared" si="0"/>
        <v>0</v>
      </c>
      <c r="S38" s="6">
        <f t="shared" si="1"/>
        <v>0</v>
      </c>
      <c r="T38">
        <f t="shared" si="2"/>
        <v>0</v>
      </c>
    </row>
    <row r="39" spans="6:20" x14ac:dyDescent="0.25">
      <c r="F39" t="s">
        <v>753</v>
      </c>
      <c r="G39" t="s">
        <v>842</v>
      </c>
      <c r="H39" s="6">
        <f>VLOOKUP(Tabelle26[[#This Row],[Group]],$M$12:$T$47,6)</f>
        <v>0</v>
      </c>
      <c r="I39" s="6">
        <f>VLOOKUP(Tabelle26[[#This Row],[Group]],$M$12:$T$47,7)</f>
        <v>0</v>
      </c>
      <c r="J39" s="6">
        <f>VLOOKUP(Tabelle26[[#This Row],[Group]],$M$12:$T$47,8)</f>
        <v>0</v>
      </c>
      <c r="K39" s="5">
        <f>VLOOKUP(Tabelle26[[#This Row],[Group]],$M$12:$T$47,5)</f>
        <v>4</v>
      </c>
      <c r="M39" t="s">
        <v>753</v>
      </c>
      <c r="N39" s="5">
        <v>4</v>
      </c>
      <c r="O39" s="5"/>
      <c r="P39" s="5"/>
      <c r="Q39" s="5">
        <v>4</v>
      </c>
      <c r="R39" s="6">
        <f t="shared" si="0"/>
        <v>0</v>
      </c>
      <c r="S39" s="6">
        <f t="shared" si="1"/>
        <v>0</v>
      </c>
      <c r="T39">
        <f t="shared" si="2"/>
        <v>0</v>
      </c>
    </row>
    <row r="40" spans="6:20" x14ac:dyDescent="0.25">
      <c r="F40" t="s">
        <v>754</v>
      </c>
      <c r="G40" t="s">
        <v>839</v>
      </c>
      <c r="H40" s="6">
        <f>VLOOKUP(Tabelle26[[#This Row],[Group]],$M$12:$T$47,6)</f>
        <v>0.125</v>
      </c>
      <c r="I40" s="6">
        <f>VLOOKUP(Tabelle26[[#This Row],[Group]],$M$12:$T$47,7)</f>
        <v>1</v>
      </c>
      <c r="J40" s="6">
        <f>VLOOKUP(Tabelle26[[#This Row],[Group]],$M$12:$T$47,8)</f>
        <v>0.125</v>
      </c>
      <c r="K40" s="5">
        <f>VLOOKUP(Tabelle26[[#This Row],[Group]],$M$12:$T$47,5)</f>
        <v>24</v>
      </c>
      <c r="M40" t="s">
        <v>754</v>
      </c>
      <c r="N40" s="5"/>
      <c r="O40" s="5">
        <v>21</v>
      </c>
      <c r="P40" s="5">
        <v>3</v>
      </c>
      <c r="Q40" s="5">
        <v>24</v>
      </c>
      <c r="R40" s="6">
        <f>IF((P40+O40)=0,0,P40/(P40+O40))</f>
        <v>0.125</v>
      </c>
      <c r="S40" s="6">
        <f t="shared" si="1"/>
        <v>1</v>
      </c>
      <c r="T40">
        <f t="shared" si="2"/>
        <v>0.125</v>
      </c>
    </row>
    <row r="41" spans="6:20" x14ac:dyDescent="0.25">
      <c r="F41" t="s">
        <v>755</v>
      </c>
      <c r="G41" t="s">
        <v>840</v>
      </c>
      <c r="H41" s="6">
        <f>VLOOKUP(Tabelle26[[#This Row],[Group]],$M$12:$T$47,6)</f>
        <v>0</v>
      </c>
      <c r="I41" s="6">
        <f>VLOOKUP(Tabelle26[[#This Row],[Group]],$M$12:$T$47,7)</f>
        <v>0</v>
      </c>
      <c r="J41" s="6">
        <f>VLOOKUP(Tabelle26[[#This Row],[Group]],$M$12:$T$47,8)</f>
        <v>0</v>
      </c>
      <c r="K41" s="5">
        <f>VLOOKUP(Tabelle26[[#This Row],[Group]],$M$12:$T$47,5)</f>
        <v>16</v>
      </c>
      <c r="M41" t="s">
        <v>755</v>
      </c>
      <c r="N41" s="5"/>
      <c r="O41" s="5">
        <v>16</v>
      </c>
      <c r="P41" s="5"/>
      <c r="Q41" s="5">
        <v>16</v>
      </c>
      <c r="R41" s="6">
        <f t="shared" ref="R41:R47" si="3">IF((P41+O41)=0,0,P41/(P41+O41))</f>
        <v>0</v>
      </c>
      <c r="S41" s="6">
        <f t="shared" si="1"/>
        <v>0</v>
      </c>
      <c r="T41">
        <f t="shared" si="2"/>
        <v>0</v>
      </c>
    </row>
    <row r="42" spans="6:20" x14ac:dyDescent="0.25">
      <c r="F42" t="s">
        <v>756</v>
      </c>
      <c r="G42" t="s">
        <v>843</v>
      </c>
      <c r="H42" s="6">
        <f>VLOOKUP(Tabelle26[[#This Row],[Group]],$M$12:$T$47,6)</f>
        <v>0.63636363636363635</v>
      </c>
      <c r="I42" s="6">
        <f>VLOOKUP(Tabelle26[[#This Row],[Group]],$M$12:$T$47,7)</f>
        <v>0.36842105263157893</v>
      </c>
      <c r="J42" s="6">
        <f>VLOOKUP(Tabelle26[[#This Row],[Group]],$M$12:$T$47,8)</f>
        <v>0.30434782608695654</v>
      </c>
      <c r="K42" s="5">
        <f>VLOOKUP(Tabelle26[[#This Row],[Group]],$M$12:$T$47,5)</f>
        <v>46</v>
      </c>
      <c r="M42" t="s">
        <v>756</v>
      </c>
      <c r="N42" s="5">
        <v>24</v>
      </c>
      <c r="O42" s="5">
        <v>8</v>
      </c>
      <c r="P42" s="5">
        <v>14</v>
      </c>
      <c r="Q42" s="5">
        <v>46</v>
      </c>
      <c r="R42" s="6">
        <f t="shared" si="3"/>
        <v>0.63636363636363635</v>
      </c>
      <c r="S42" s="6">
        <f t="shared" si="1"/>
        <v>0.36842105263157893</v>
      </c>
      <c r="T42">
        <f t="shared" si="2"/>
        <v>0.30434782608695654</v>
      </c>
    </row>
    <row r="43" spans="6:20" x14ac:dyDescent="0.25">
      <c r="F43" t="s">
        <v>757</v>
      </c>
      <c r="G43" t="s">
        <v>844</v>
      </c>
      <c r="H43" s="6">
        <f>VLOOKUP(Tabelle26[[#This Row],[Group]],$M$12:$T$47,6)</f>
        <v>0.54545454545454541</v>
      </c>
      <c r="I43" s="6">
        <f>VLOOKUP(Tabelle26[[#This Row],[Group]],$M$12:$T$47,7)</f>
        <v>0.5</v>
      </c>
      <c r="J43" s="6">
        <f>VLOOKUP(Tabelle26[[#This Row],[Group]],$M$12:$T$47,8)</f>
        <v>0.35294117647058826</v>
      </c>
      <c r="K43" s="5">
        <f>VLOOKUP(Tabelle26[[#This Row],[Group]],$M$12:$T$47,5)</f>
        <v>34</v>
      </c>
      <c r="M43" t="s">
        <v>757</v>
      </c>
      <c r="N43" s="5">
        <v>12</v>
      </c>
      <c r="O43" s="5">
        <v>10</v>
      </c>
      <c r="P43" s="5">
        <v>12</v>
      </c>
      <c r="Q43" s="5">
        <v>34</v>
      </c>
      <c r="R43" s="6">
        <f t="shared" si="3"/>
        <v>0.54545454545454541</v>
      </c>
      <c r="S43" s="6">
        <f t="shared" si="1"/>
        <v>0.5</v>
      </c>
      <c r="T43">
        <f t="shared" si="2"/>
        <v>0.35294117647058826</v>
      </c>
    </row>
    <row r="44" spans="6:20" x14ac:dyDescent="0.25">
      <c r="F44" t="s">
        <v>758</v>
      </c>
      <c r="G44" t="s">
        <v>32</v>
      </c>
      <c r="H44" s="6">
        <f>VLOOKUP(Tabelle26[[#This Row],[Group]],$M$12:$T$47,6)</f>
        <v>0</v>
      </c>
      <c r="I44" s="6">
        <f>VLOOKUP(Tabelle26[[#This Row],[Group]],$M$12:$T$47,7)</f>
        <v>0</v>
      </c>
      <c r="J44" s="6">
        <f>VLOOKUP(Tabelle26[[#This Row],[Group]],$M$12:$T$47,8)</f>
        <v>0</v>
      </c>
      <c r="K44" s="5">
        <f>VLOOKUP(Tabelle26[[#This Row],[Group]],$M$12:$T$47,5)</f>
        <v>8</v>
      </c>
      <c r="M44" t="s">
        <v>758</v>
      </c>
      <c r="N44" s="5"/>
      <c r="O44" s="5">
        <v>8</v>
      </c>
      <c r="P44" s="5"/>
      <c r="Q44" s="5">
        <v>8</v>
      </c>
      <c r="R44" s="6">
        <f t="shared" si="3"/>
        <v>0</v>
      </c>
      <c r="S44" s="6">
        <f t="shared" si="1"/>
        <v>0</v>
      </c>
      <c r="T44">
        <f t="shared" si="2"/>
        <v>0</v>
      </c>
    </row>
    <row r="45" spans="6:20" x14ac:dyDescent="0.25">
      <c r="F45" t="s">
        <v>759</v>
      </c>
      <c r="G45" t="s">
        <v>845</v>
      </c>
      <c r="H45" s="6">
        <f>VLOOKUP(Tabelle26[[#This Row],[Group]],$M$12:$T$47,6)</f>
        <v>0.84615384615384615</v>
      </c>
      <c r="I45" s="6">
        <f>VLOOKUP(Tabelle26[[#This Row],[Group]],$M$12:$T$47,7)</f>
        <v>0.80487804878048785</v>
      </c>
      <c r="J45" s="6">
        <f>VLOOKUP(Tabelle26[[#This Row],[Group]],$M$12:$T$47,8)</f>
        <v>0.7021276595744681</v>
      </c>
      <c r="K45" s="5">
        <f>VLOOKUP(Tabelle26[[#This Row],[Group]],$M$12:$T$47,5)</f>
        <v>47</v>
      </c>
      <c r="M45" t="s">
        <v>759</v>
      </c>
      <c r="N45" s="5">
        <v>8</v>
      </c>
      <c r="O45" s="5">
        <v>6</v>
      </c>
      <c r="P45" s="5">
        <v>33</v>
      </c>
      <c r="Q45" s="5">
        <v>47</v>
      </c>
      <c r="R45" s="6">
        <f t="shared" si="3"/>
        <v>0.84615384615384615</v>
      </c>
      <c r="S45" s="6">
        <f t="shared" si="1"/>
        <v>0.80487804878048785</v>
      </c>
      <c r="T45">
        <f t="shared" si="2"/>
        <v>0.7021276595744681</v>
      </c>
    </row>
    <row r="46" spans="6:20" x14ac:dyDescent="0.25">
      <c r="F46" t="s">
        <v>760</v>
      </c>
      <c r="G46" t="s">
        <v>32</v>
      </c>
      <c r="H46" s="6">
        <f>VLOOKUP(Tabelle26[[#This Row],[Group]],$M$12:$T$47,6)</f>
        <v>0.9285714285714286</v>
      </c>
      <c r="I46" s="6">
        <f>VLOOKUP(Tabelle26[[#This Row],[Group]],$M$12:$T$47,7)</f>
        <v>1</v>
      </c>
      <c r="J46" s="6">
        <f>VLOOKUP(Tabelle26[[#This Row],[Group]],$M$12:$T$47,8)</f>
        <v>0.9285714285714286</v>
      </c>
      <c r="K46" s="5">
        <f>VLOOKUP(Tabelle26[[#This Row],[Group]],$M$12:$T$47,5)</f>
        <v>42</v>
      </c>
      <c r="M46" t="s">
        <v>760</v>
      </c>
      <c r="N46" s="5"/>
      <c r="O46" s="5">
        <v>3</v>
      </c>
      <c r="P46" s="5">
        <v>39</v>
      </c>
      <c r="Q46" s="5">
        <v>42</v>
      </c>
      <c r="R46" s="6">
        <f t="shared" si="3"/>
        <v>0.9285714285714286</v>
      </c>
      <c r="S46" s="6">
        <f t="shared" si="1"/>
        <v>1</v>
      </c>
      <c r="T46">
        <f t="shared" si="2"/>
        <v>0.9285714285714286</v>
      </c>
    </row>
    <row r="47" spans="6:20" x14ac:dyDescent="0.25">
      <c r="M47" t="s">
        <v>846</v>
      </c>
      <c r="N47" s="5">
        <v>161</v>
      </c>
      <c r="O47" s="5">
        <v>306</v>
      </c>
      <c r="P47" s="5">
        <v>208</v>
      </c>
      <c r="Q47" s="5">
        <v>675</v>
      </c>
      <c r="R47" s="6">
        <f t="shared" si="3"/>
        <v>0.40466926070038911</v>
      </c>
      <c r="S47" s="6">
        <f t="shared" si="1"/>
        <v>0.56368563685636852</v>
      </c>
      <c r="T47">
        <f t="shared" si="2"/>
        <v>0.30814814814814817</v>
      </c>
    </row>
  </sheetData>
  <pageMargins left="0.7" right="0.7" top="0.78740157499999996" bottom="0.78740157499999996" header="0.3" footer="0.3"/>
  <pageSetup paperSize="9" orientation="portrait"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5164-F99E-42D8-9E3D-9CE2BB7D5B2D}">
  <sheetPr>
    <tabColor theme="1" tint="0.14999847407452621"/>
  </sheetPr>
  <dimension ref="A1:H1030"/>
  <sheetViews>
    <sheetView topLeftCell="A2" zoomScale="85" zoomScaleNormal="85" workbookViewId="0">
      <selection activeCell="G2" sqref="G2:G982"/>
    </sheetView>
  </sheetViews>
  <sheetFormatPr baseColWidth="10" defaultRowHeight="15" x14ac:dyDescent="0.25"/>
  <cols>
    <col min="1" max="1" width="9" bestFit="1" customWidth="1"/>
    <col min="2" max="2" width="50.42578125" bestFit="1" customWidth="1"/>
    <col min="3" max="3" width="64.140625" bestFit="1" customWidth="1"/>
    <col min="4" max="4" width="59" bestFit="1" customWidth="1"/>
    <col min="5" max="5" width="7.85546875" bestFit="1" customWidth="1"/>
    <col min="6" max="6" width="19.7109375" bestFit="1" customWidth="1"/>
    <col min="7" max="7" width="14.140625" bestFit="1" customWidth="1"/>
    <col min="8" max="8" width="1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723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6</v>
      </c>
      <c r="B2" t="s">
        <v>7</v>
      </c>
      <c r="C2" t="s">
        <v>8</v>
      </c>
      <c r="D2" t="str">
        <f>LEFT(evaluation_results_3[[#This Row],[PDF_FILE]],LEN(evaluation_results_3[[#This Row],[PDF_FILE]])-5)</f>
        <v>Aberdeen Asset Management AG Germany_Asset Manager_EN</v>
      </c>
      <c r="E2">
        <v>2021</v>
      </c>
      <c r="F2" t="s">
        <v>9</v>
      </c>
      <c r="G2" t="s">
        <v>9</v>
      </c>
      <c r="H2" t="s">
        <v>10</v>
      </c>
    </row>
    <row r="3" spans="1:8" x14ac:dyDescent="0.25">
      <c r="A3">
        <v>6</v>
      </c>
      <c r="B3" t="s">
        <v>7</v>
      </c>
      <c r="C3" t="s">
        <v>8</v>
      </c>
      <c r="D3" t="str">
        <f>LEFT(evaluation_results_3[[#This Row],[PDF_FILE]],LEN(evaluation_results_3[[#This Row],[PDF_FILE]])-5)</f>
        <v>Aberdeen Asset Management AG Germany_Asset Manager_EN</v>
      </c>
      <c r="E3">
        <v>2020</v>
      </c>
      <c r="F3" t="s">
        <v>11</v>
      </c>
      <c r="G3" t="s">
        <v>11</v>
      </c>
      <c r="H3" t="s">
        <v>10</v>
      </c>
    </row>
    <row r="4" spans="1:8" x14ac:dyDescent="0.25">
      <c r="A4">
        <v>6</v>
      </c>
      <c r="B4" t="s">
        <v>7</v>
      </c>
      <c r="C4" t="s">
        <v>8</v>
      </c>
      <c r="D4" t="str">
        <f>LEFT(evaluation_results_3[[#This Row],[PDF_FILE]],LEN(evaluation_results_3[[#This Row],[PDF_FILE]])-5)</f>
        <v>Aberdeen Asset Management AG Germany_Asset Manager_EN</v>
      </c>
      <c r="E4">
        <v>2018</v>
      </c>
      <c r="F4" t="s">
        <v>12</v>
      </c>
      <c r="G4" t="s">
        <v>12</v>
      </c>
      <c r="H4" t="s">
        <v>10</v>
      </c>
    </row>
    <row r="5" spans="1:8" hidden="1" x14ac:dyDescent="0.25">
      <c r="A5">
        <v>7</v>
      </c>
      <c r="B5" t="s">
        <v>13</v>
      </c>
      <c r="C5" t="s">
        <v>8</v>
      </c>
      <c r="D5" t="str">
        <f>LEFT(evaluation_results_3[[#This Row],[PDF_FILE]],LEN(evaluation_results_3[[#This Row],[PDF_FILE]])-5)</f>
        <v>Aberdeen Asset Management AG Germany_Asset Manager_EN</v>
      </c>
      <c r="E5">
        <v>2021</v>
      </c>
      <c r="F5" t="s">
        <v>912</v>
      </c>
      <c r="G5" t="s">
        <v>32</v>
      </c>
      <c r="H5" t="s">
        <v>16</v>
      </c>
    </row>
    <row r="6" spans="1:8" hidden="1" x14ac:dyDescent="0.25">
      <c r="A6">
        <v>7</v>
      </c>
      <c r="B6" t="s">
        <v>13</v>
      </c>
      <c r="C6" t="s">
        <v>8</v>
      </c>
      <c r="D6" t="str">
        <f>LEFT(evaluation_results_3[[#This Row],[PDF_FILE]],LEN(evaluation_results_3[[#This Row],[PDF_FILE]])-5)</f>
        <v>Aberdeen Asset Management AG Germany_Asset Manager_EN</v>
      </c>
      <c r="E6">
        <v>2020</v>
      </c>
      <c r="F6" t="s">
        <v>913</v>
      </c>
      <c r="G6" t="s">
        <v>32</v>
      </c>
      <c r="H6" t="s">
        <v>16</v>
      </c>
    </row>
    <row r="7" spans="1:8" hidden="1" x14ac:dyDescent="0.25">
      <c r="A7">
        <v>7</v>
      </c>
      <c r="B7" t="s">
        <v>13</v>
      </c>
      <c r="C7" t="s">
        <v>8</v>
      </c>
      <c r="D7" t="str">
        <f>LEFT(evaluation_results_3[[#This Row],[PDF_FILE]],LEN(evaluation_results_3[[#This Row],[PDF_FILE]])-5)</f>
        <v>Aberdeen Asset Management AG Germany_Asset Manager_EN</v>
      </c>
      <c r="E7">
        <v>2019</v>
      </c>
      <c r="F7" t="s">
        <v>914</v>
      </c>
      <c r="G7" t="s">
        <v>32</v>
      </c>
      <c r="H7" t="s">
        <v>16</v>
      </c>
    </row>
    <row r="8" spans="1:8" x14ac:dyDescent="0.25">
      <c r="A8">
        <v>8</v>
      </c>
      <c r="B8" t="s">
        <v>21</v>
      </c>
      <c r="C8" t="s">
        <v>8</v>
      </c>
      <c r="D8" t="str">
        <f>LEFT(evaluation_results_3[[#This Row],[PDF_FILE]],LEN(evaluation_results_3[[#This Row],[PDF_FILE]])-5)</f>
        <v>Aberdeen Asset Management AG Germany_Asset Manager_EN</v>
      </c>
      <c r="E8">
        <v>2021</v>
      </c>
      <c r="F8" t="s">
        <v>22</v>
      </c>
      <c r="G8" t="s">
        <v>22</v>
      </c>
      <c r="H8" t="s">
        <v>10</v>
      </c>
    </row>
    <row r="9" spans="1:8" x14ac:dyDescent="0.25">
      <c r="A9">
        <v>8</v>
      </c>
      <c r="B9" t="s">
        <v>21</v>
      </c>
      <c r="C9" t="s">
        <v>8</v>
      </c>
      <c r="D9" t="str">
        <f>LEFT(evaluation_results_3[[#This Row],[PDF_FILE]],LEN(evaluation_results_3[[#This Row],[PDF_FILE]])-5)</f>
        <v>Aberdeen Asset Management AG Germany_Asset Manager_EN</v>
      </c>
      <c r="E9">
        <v>2020</v>
      </c>
      <c r="F9" t="s">
        <v>23</v>
      </c>
      <c r="G9" t="s">
        <v>23</v>
      </c>
      <c r="H9" t="s">
        <v>10</v>
      </c>
    </row>
    <row r="10" spans="1:8" x14ac:dyDescent="0.25">
      <c r="A10">
        <v>8</v>
      </c>
      <c r="B10" t="s">
        <v>21</v>
      </c>
      <c r="C10" t="s">
        <v>8</v>
      </c>
      <c r="D10" t="str">
        <f>LEFT(evaluation_results_3[[#This Row],[PDF_FILE]],LEN(evaluation_results_3[[#This Row],[PDF_FILE]])-5)</f>
        <v>Aberdeen Asset Management AG Germany_Asset Manager_EN</v>
      </c>
      <c r="E10">
        <v>2018</v>
      </c>
      <c r="F10" t="s">
        <v>24</v>
      </c>
      <c r="G10" t="s">
        <v>24</v>
      </c>
      <c r="H10" t="s">
        <v>10</v>
      </c>
    </row>
    <row r="11" spans="1:8" x14ac:dyDescent="0.25">
      <c r="A11">
        <v>9</v>
      </c>
      <c r="B11" t="s">
        <v>874</v>
      </c>
      <c r="C11" t="s">
        <v>8</v>
      </c>
      <c r="D11" t="str">
        <f>LEFT(evaluation_results_3[[#This Row],[PDF_FILE]],LEN(evaluation_results_3[[#This Row],[PDF_FILE]])-5)</f>
        <v>Aberdeen Asset Management AG Germany_Asset Manager_EN</v>
      </c>
      <c r="E11">
        <v>2021</v>
      </c>
      <c r="F11" t="s">
        <v>14</v>
      </c>
      <c r="G11" t="s">
        <v>14</v>
      </c>
      <c r="H11" t="s">
        <v>10</v>
      </c>
    </row>
    <row r="12" spans="1:8" x14ac:dyDescent="0.25">
      <c r="A12">
        <v>9</v>
      </c>
      <c r="B12" t="s">
        <v>874</v>
      </c>
      <c r="C12" t="s">
        <v>8</v>
      </c>
      <c r="D12" t="str">
        <f>LEFT(evaluation_results_3[[#This Row],[PDF_FILE]],LEN(evaluation_results_3[[#This Row],[PDF_FILE]])-5)</f>
        <v>Aberdeen Asset Management AG Germany_Asset Manager_EN</v>
      </c>
      <c r="E12">
        <v>2020</v>
      </c>
      <c r="F12" t="s">
        <v>17</v>
      </c>
      <c r="G12" t="s">
        <v>17</v>
      </c>
      <c r="H12" t="s">
        <v>10</v>
      </c>
    </row>
    <row r="13" spans="1:8" x14ac:dyDescent="0.25">
      <c r="A13">
        <v>9</v>
      </c>
      <c r="B13" t="s">
        <v>874</v>
      </c>
      <c r="C13" t="s">
        <v>8</v>
      </c>
      <c r="D13" t="str">
        <f>LEFT(evaluation_results_3[[#This Row],[PDF_FILE]],LEN(evaluation_results_3[[#This Row],[PDF_FILE]])-5)</f>
        <v>Aberdeen Asset Management AG Germany_Asset Manager_EN</v>
      </c>
      <c r="E13">
        <v>2018</v>
      </c>
      <c r="F13" t="s">
        <v>19</v>
      </c>
      <c r="G13" t="s">
        <v>19</v>
      </c>
      <c r="H13" t="s">
        <v>10</v>
      </c>
    </row>
    <row r="14" spans="1:8" x14ac:dyDescent="0.25">
      <c r="A14">
        <v>10</v>
      </c>
      <c r="B14" t="s">
        <v>875</v>
      </c>
      <c r="C14" t="s">
        <v>8</v>
      </c>
      <c r="D14" t="str">
        <f>LEFT(evaluation_results_3[[#This Row],[PDF_FILE]],LEN(evaluation_results_3[[#This Row],[PDF_FILE]])-5)</f>
        <v>Aberdeen Asset Management AG Germany_Asset Manager_EN</v>
      </c>
      <c r="E14">
        <v>2021</v>
      </c>
      <c r="F14" t="s">
        <v>15</v>
      </c>
      <c r="G14" t="s">
        <v>15</v>
      </c>
      <c r="H14" t="s">
        <v>10</v>
      </c>
    </row>
    <row r="15" spans="1:8" x14ac:dyDescent="0.25">
      <c r="A15">
        <v>10</v>
      </c>
      <c r="B15" t="s">
        <v>875</v>
      </c>
      <c r="C15" t="s">
        <v>8</v>
      </c>
      <c r="D15" t="str">
        <f>LEFT(evaluation_results_3[[#This Row],[PDF_FILE]],LEN(evaluation_results_3[[#This Row],[PDF_FILE]])-5)</f>
        <v>Aberdeen Asset Management AG Germany_Asset Manager_EN</v>
      </c>
      <c r="E15">
        <v>2020</v>
      </c>
      <c r="F15" t="s">
        <v>18</v>
      </c>
      <c r="G15" t="s">
        <v>18</v>
      </c>
      <c r="H15" t="s">
        <v>10</v>
      </c>
    </row>
    <row r="16" spans="1:8" x14ac:dyDescent="0.25">
      <c r="A16">
        <v>10</v>
      </c>
      <c r="B16" t="s">
        <v>875</v>
      </c>
      <c r="C16" t="s">
        <v>8</v>
      </c>
      <c r="D16" t="str">
        <f>LEFT(evaluation_results_3[[#This Row],[PDF_FILE]],LEN(evaluation_results_3[[#This Row],[PDF_FILE]])-5)</f>
        <v>Aberdeen Asset Management AG Germany_Asset Manager_EN</v>
      </c>
      <c r="E16">
        <v>2018</v>
      </c>
      <c r="F16" t="s">
        <v>20</v>
      </c>
      <c r="G16" t="s">
        <v>20</v>
      </c>
      <c r="H16" t="s">
        <v>10</v>
      </c>
    </row>
    <row r="17" spans="1:8" x14ac:dyDescent="0.25">
      <c r="A17">
        <v>6</v>
      </c>
      <c r="B17" t="s">
        <v>7</v>
      </c>
      <c r="C17" t="s">
        <v>25</v>
      </c>
      <c r="D17" t="str">
        <f>LEFT(evaluation_results_3[[#This Row],[PDF_FILE]],LEN(evaluation_results_3[[#This Row],[PDF_FILE]])-5)</f>
        <v>Aberdeen Asset Management AG Germany_Asset Manager_EN</v>
      </c>
      <c r="E17">
        <v>2022</v>
      </c>
      <c r="F17" t="s">
        <v>26</v>
      </c>
      <c r="G17" t="s">
        <v>26</v>
      </c>
      <c r="H17" t="s">
        <v>10</v>
      </c>
    </row>
    <row r="18" spans="1:8" x14ac:dyDescent="0.25">
      <c r="A18">
        <v>6</v>
      </c>
      <c r="B18" t="s">
        <v>7</v>
      </c>
      <c r="C18" t="s">
        <v>25</v>
      </c>
      <c r="D18" t="str">
        <f>LEFT(evaluation_results_3[[#This Row],[PDF_FILE]],LEN(evaluation_results_3[[#This Row],[PDF_FILE]])-5)</f>
        <v>Aberdeen Asset Management AG Germany_Asset Manager_EN</v>
      </c>
      <c r="E18">
        <v>2021</v>
      </c>
      <c r="F18" t="s">
        <v>9</v>
      </c>
      <c r="G18" t="s">
        <v>9</v>
      </c>
      <c r="H18" t="s">
        <v>10</v>
      </c>
    </row>
    <row r="19" spans="1:8" x14ac:dyDescent="0.25">
      <c r="A19">
        <v>6</v>
      </c>
      <c r="B19" t="s">
        <v>7</v>
      </c>
      <c r="C19" t="s">
        <v>25</v>
      </c>
      <c r="D19" t="str">
        <f>LEFT(evaluation_results_3[[#This Row],[PDF_FILE]],LEN(evaluation_results_3[[#This Row],[PDF_FILE]])-5)</f>
        <v>Aberdeen Asset Management AG Germany_Asset Manager_EN</v>
      </c>
      <c r="E19">
        <v>2018</v>
      </c>
      <c r="F19" t="s">
        <v>12</v>
      </c>
      <c r="G19" t="s">
        <v>12</v>
      </c>
      <c r="H19" t="s">
        <v>10</v>
      </c>
    </row>
    <row r="20" spans="1:8" hidden="1" x14ac:dyDescent="0.25">
      <c r="A20">
        <v>7</v>
      </c>
      <c r="B20" t="s">
        <v>13</v>
      </c>
      <c r="C20" t="s">
        <v>25</v>
      </c>
      <c r="D20" t="str">
        <f>LEFT(evaluation_results_3[[#This Row],[PDF_FILE]],LEN(evaluation_results_3[[#This Row],[PDF_FILE]])-5)</f>
        <v>Aberdeen Asset Management AG Germany_Asset Manager_EN</v>
      </c>
      <c r="E20">
        <v>2022</v>
      </c>
      <c r="F20" t="s">
        <v>28</v>
      </c>
      <c r="G20" t="s">
        <v>32</v>
      </c>
      <c r="H20" t="s">
        <v>16</v>
      </c>
    </row>
    <row r="21" spans="1:8" hidden="1" x14ac:dyDescent="0.25">
      <c r="A21">
        <v>7</v>
      </c>
      <c r="B21" t="s">
        <v>13</v>
      </c>
      <c r="C21" t="s">
        <v>25</v>
      </c>
      <c r="D21" t="str">
        <f>LEFT(evaluation_results_3[[#This Row],[PDF_FILE]],LEN(evaluation_results_3[[#This Row],[PDF_FILE]])-5)</f>
        <v>Aberdeen Asset Management AG Germany_Asset Manager_EN</v>
      </c>
      <c r="E21">
        <v>2021</v>
      </c>
      <c r="F21" t="s">
        <v>15</v>
      </c>
      <c r="G21" t="s">
        <v>32</v>
      </c>
      <c r="H21" t="s">
        <v>16</v>
      </c>
    </row>
    <row r="22" spans="1:8" hidden="1" x14ac:dyDescent="0.25">
      <c r="A22">
        <v>7</v>
      </c>
      <c r="B22" t="s">
        <v>13</v>
      </c>
      <c r="C22" t="s">
        <v>25</v>
      </c>
      <c r="D22" t="str">
        <f>LEFT(evaluation_results_3[[#This Row],[PDF_FILE]],LEN(evaluation_results_3[[#This Row],[PDF_FILE]])-5)</f>
        <v>Aberdeen Asset Management AG Germany_Asset Manager_EN</v>
      </c>
      <c r="E22">
        <v>2018</v>
      </c>
      <c r="F22" t="s">
        <v>20</v>
      </c>
      <c r="G22" t="s">
        <v>32</v>
      </c>
      <c r="H22" t="s">
        <v>16</v>
      </c>
    </row>
    <row r="23" spans="1:8" x14ac:dyDescent="0.25">
      <c r="A23">
        <v>8</v>
      </c>
      <c r="B23" t="s">
        <v>21</v>
      </c>
      <c r="C23" t="s">
        <v>25</v>
      </c>
      <c r="D23" t="str">
        <f>LEFT(evaluation_results_3[[#This Row],[PDF_FILE]],LEN(evaluation_results_3[[#This Row],[PDF_FILE]])-5)</f>
        <v>Aberdeen Asset Management AG Germany_Asset Manager_EN</v>
      </c>
      <c r="E23">
        <v>2022</v>
      </c>
      <c r="F23" t="s">
        <v>29</v>
      </c>
      <c r="G23" t="s">
        <v>29</v>
      </c>
      <c r="H23" t="s">
        <v>10</v>
      </c>
    </row>
    <row r="24" spans="1:8" x14ac:dyDescent="0.25">
      <c r="A24">
        <v>8</v>
      </c>
      <c r="B24" t="s">
        <v>21</v>
      </c>
      <c r="C24" t="s">
        <v>25</v>
      </c>
      <c r="D24" t="str">
        <f>LEFT(evaluation_results_3[[#This Row],[PDF_FILE]],LEN(evaluation_results_3[[#This Row],[PDF_FILE]])-5)</f>
        <v>Aberdeen Asset Management AG Germany_Asset Manager_EN</v>
      </c>
      <c r="E24">
        <v>2021</v>
      </c>
      <c r="F24" t="s">
        <v>22</v>
      </c>
      <c r="G24" t="s">
        <v>22</v>
      </c>
      <c r="H24" t="s">
        <v>10</v>
      </c>
    </row>
    <row r="25" spans="1:8" x14ac:dyDescent="0.25">
      <c r="A25">
        <v>8</v>
      </c>
      <c r="B25" t="s">
        <v>21</v>
      </c>
      <c r="C25" t="s">
        <v>25</v>
      </c>
      <c r="D25" t="str">
        <f>LEFT(evaluation_results_3[[#This Row],[PDF_FILE]],LEN(evaluation_results_3[[#This Row],[PDF_FILE]])-5)</f>
        <v>Aberdeen Asset Management AG Germany_Asset Manager_EN</v>
      </c>
      <c r="E25">
        <v>2018</v>
      </c>
      <c r="F25" t="s">
        <v>24</v>
      </c>
      <c r="G25" t="s">
        <v>24</v>
      </c>
      <c r="H25" t="s">
        <v>10</v>
      </c>
    </row>
    <row r="26" spans="1:8" x14ac:dyDescent="0.25">
      <c r="A26">
        <v>9</v>
      </c>
      <c r="B26" t="s">
        <v>874</v>
      </c>
      <c r="C26" t="s">
        <v>25</v>
      </c>
      <c r="D26" t="str">
        <f>LEFT(evaluation_results_3[[#This Row],[PDF_FILE]],LEN(evaluation_results_3[[#This Row],[PDF_FILE]])-5)</f>
        <v>Aberdeen Asset Management AG Germany_Asset Manager_EN</v>
      </c>
      <c r="E26">
        <v>2022</v>
      </c>
      <c r="F26" t="s">
        <v>27</v>
      </c>
      <c r="G26" t="s">
        <v>27</v>
      </c>
      <c r="H26" t="s">
        <v>10</v>
      </c>
    </row>
    <row r="27" spans="1:8" x14ac:dyDescent="0.25">
      <c r="A27">
        <v>9</v>
      </c>
      <c r="B27" t="s">
        <v>874</v>
      </c>
      <c r="C27" t="s">
        <v>25</v>
      </c>
      <c r="D27" t="str">
        <f>LEFT(evaluation_results_3[[#This Row],[PDF_FILE]],LEN(evaluation_results_3[[#This Row],[PDF_FILE]])-5)</f>
        <v>Aberdeen Asset Management AG Germany_Asset Manager_EN</v>
      </c>
      <c r="E27">
        <v>2021</v>
      </c>
      <c r="F27" t="s">
        <v>14</v>
      </c>
      <c r="G27" t="s">
        <v>14</v>
      </c>
      <c r="H27" t="s">
        <v>10</v>
      </c>
    </row>
    <row r="28" spans="1:8" x14ac:dyDescent="0.25">
      <c r="A28">
        <v>9</v>
      </c>
      <c r="B28" t="s">
        <v>874</v>
      </c>
      <c r="C28" t="s">
        <v>25</v>
      </c>
      <c r="D28" t="str">
        <f>LEFT(evaluation_results_3[[#This Row],[PDF_FILE]],LEN(evaluation_results_3[[#This Row],[PDF_FILE]])-5)</f>
        <v>Aberdeen Asset Management AG Germany_Asset Manager_EN</v>
      </c>
      <c r="E28">
        <v>2018</v>
      </c>
      <c r="F28" t="s">
        <v>19</v>
      </c>
      <c r="G28" t="s">
        <v>19</v>
      </c>
      <c r="H28" t="s">
        <v>10</v>
      </c>
    </row>
    <row r="29" spans="1:8" x14ac:dyDescent="0.25">
      <c r="A29">
        <v>10</v>
      </c>
      <c r="B29" t="s">
        <v>875</v>
      </c>
      <c r="C29" t="s">
        <v>25</v>
      </c>
      <c r="D29" t="str">
        <f>LEFT(evaluation_results_3[[#This Row],[PDF_FILE]],LEN(evaluation_results_3[[#This Row],[PDF_FILE]])-5)</f>
        <v>Aberdeen Asset Management AG Germany_Asset Manager_EN</v>
      </c>
      <c r="E29">
        <v>2022</v>
      </c>
      <c r="F29" t="s">
        <v>28</v>
      </c>
      <c r="G29" t="s">
        <v>28</v>
      </c>
      <c r="H29" t="s">
        <v>10</v>
      </c>
    </row>
    <row r="30" spans="1:8" x14ac:dyDescent="0.25">
      <c r="A30">
        <v>10</v>
      </c>
      <c r="B30" t="s">
        <v>875</v>
      </c>
      <c r="C30" t="s">
        <v>25</v>
      </c>
      <c r="D30" t="str">
        <f>LEFT(evaluation_results_3[[#This Row],[PDF_FILE]],LEN(evaluation_results_3[[#This Row],[PDF_FILE]])-5)</f>
        <v>Aberdeen Asset Management AG Germany_Asset Manager_EN</v>
      </c>
      <c r="E30">
        <v>2021</v>
      </c>
      <c r="F30" t="s">
        <v>15</v>
      </c>
      <c r="G30" t="s">
        <v>15</v>
      </c>
      <c r="H30" t="s">
        <v>10</v>
      </c>
    </row>
    <row r="31" spans="1:8" x14ac:dyDescent="0.25">
      <c r="A31">
        <v>10</v>
      </c>
      <c r="B31" t="s">
        <v>875</v>
      </c>
      <c r="C31" t="s">
        <v>25</v>
      </c>
      <c r="D31" t="str">
        <f>LEFT(evaluation_results_3[[#This Row],[PDF_FILE]],LEN(evaluation_results_3[[#This Row],[PDF_FILE]])-5)</f>
        <v>Aberdeen Asset Management AG Germany_Asset Manager_EN</v>
      </c>
      <c r="E31">
        <v>2018</v>
      </c>
      <c r="F31" t="s">
        <v>20</v>
      </c>
      <c r="G31" t="s">
        <v>20</v>
      </c>
      <c r="H31" t="s">
        <v>10</v>
      </c>
    </row>
    <row r="32" spans="1:8" hidden="1" x14ac:dyDescent="0.25">
      <c r="A32">
        <v>9</v>
      </c>
      <c r="B32" t="s">
        <v>874</v>
      </c>
      <c r="C32" t="s">
        <v>915</v>
      </c>
      <c r="D32" t="str">
        <f>LEFT(evaluation_results_3[[#This Row],[PDF_FILE]],LEN(evaluation_results_3[[#This Row],[PDF_FILE]])-5)</f>
        <v>Aberdeen Standard Investments_AM_EN</v>
      </c>
      <c r="E32">
        <v>2022</v>
      </c>
      <c r="F32" t="s">
        <v>916</v>
      </c>
      <c r="G32" t="s">
        <v>32</v>
      </c>
      <c r="H32" t="s">
        <v>16</v>
      </c>
    </row>
    <row r="33" spans="1:8" hidden="1" x14ac:dyDescent="0.25">
      <c r="A33">
        <v>6</v>
      </c>
      <c r="B33" t="s">
        <v>7</v>
      </c>
      <c r="C33" t="s">
        <v>30</v>
      </c>
      <c r="D33" t="str">
        <f>LEFT(evaluation_results_3[[#This Row],[PDF_FILE]],LEN(evaluation_results_3[[#This Row],[PDF_FILE]])-5)</f>
        <v>Allianz Global Investors GmbH_Asset Manager_EN</v>
      </c>
      <c r="E33">
        <v>2019</v>
      </c>
      <c r="F33" t="s">
        <v>31</v>
      </c>
      <c r="G33" t="s">
        <v>32</v>
      </c>
      <c r="H33" t="s">
        <v>16</v>
      </c>
    </row>
    <row r="34" spans="1:8" hidden="1" x14ac:dyDescent="0.25">
      <c r="A34">
        <v>7</v>
      </c>
      <c r="B34" t="s">
        <v>13</v>
      </c>
      <c r="C34" t="s">
        <v>30</v>
      </c>
      <c r="D34" t="str">
        <f>LEFT(evaluation_results_3[[#This Row],[PDF_FILE]],LEN(evaluation_results_3[[#This Row],[PDF_FILE]])-5)</f>
        <v>Allianz Global Investors GmbH_Asset Manager_EN</v>
      </c>
      <c r="E34">
        <v>2022</v>
      </c>
      <c r="F34" t="s">
        <v>33</v>
      </c>
      <c r="G34" t="s">
        <v>32</v>
      </c>
      <c r="H34" t="s">
        <v>16</v>
      </c>
    </row>
    <row r="35" spans="1:8" hidden="1" x14ac:dyDescent="0.25">
      <c r="A35">
        <v>7</v>
      </c>
      <c r="B35" t="s">
        <v>13</v>
      </c>
      <c r="C35" t="s">
        <v>30</v>
      </c>
      <c r="D35" t="str">
        <f>LEFT(evaluation_results_3[[#This Row],[PDF_FILE]],LEN(evaluation_results_3[[#This Row],[PDF_FILE]])-5)</f>
        <v>Allianz Global Investors GmbH_Asset Manager_EN</v>
      </c>
      <c r="E35">
        <v>2021</v>
      </c>
      <c r="F35" t="s">
        <v>34</v>
      </c>
      <c r="G35" t="s">
        <v>32</v>
      </c>
      <c r="H35" t="s">
        <v>16</v>
      </c>
    </row>
    <row r="36" spans="1:8" hidden="1" x14ac:dyDescent="0.25">
      <c r="A36">
        <v>7</v>
      </c>
      <c r="B36" t="s">
        <v>13</v>
      </c>
      <c r="C36" t="s">
        <v>30</v>
      </c>
      <c r="D36" t="str">
        <f>LEFT(evaluation_results_3[[#This Row],[PDF_FILE]],LEN(evaluation_results_3[[#This Row],[PDF_FILE]])-5)</f>
        <v>Allianz Global Investors GmbH_Asset Manager_EN</v>
      </c>
      <c r="E36">
        <v>2020</v>
      </c>
      <c r="F36" t="s">
        <v>35</v>
      </c>
      <c r="G36" t="s">
        <v>32</v>
      </c>
      <c r="H36" t="s">
        <v>16</v>
      </c>
    </row>
    <row r="37" spans="1:8" hidden="1" x14ac:dyDescent="0.25">
      <c r="A37">
        <v>6</v>
      </c>
      <c r="B37" t="s">
        <v>7</v>
      </c>
      <c r="C37" t="s">
        <v>36</v>
      </c>
      <c r="D37" t="str">
        <f>LEFT(evaluation_results_3[[#This Row],[PDF_FILE]],LEN(evaluation_results_3[[#This Row],[PDF_FILE]])-5)</f>
        <v>Allianz Global Investors_AM_EN</v>
      </c>
      <c r="E37">
        <v>2022</v>
      </c>
      <c r="F37" t="s">
        <v>37</v>
      </c>
      <c r="G37" t="s">
        <v>32</v>
      </c>
      <c r="H37" t="s">
        <v>16</v>
      </c>
    </row>
    <row r="38" spans="1:8" hidden="1" x14ac:dyDescent="0.25">
      <c r="A38">
        <v>6</v>
      </c>
      <c r="B38" t="s">
        <v>7</v>
      </c>
      <c r="C38" t="s">
        <v>36</v>
      </c>
      <c r="D38" t="str">
        <f>LEFT(evaluation_results_3[[#This Row],[PDF_FILE]],LEN(evaluation_results_3[[#This Row],[PDF_FILE]])-5)</f>
        <v>Allianz Global Investors_AM_EN</v>
      </c>
      <c r="E38">
        <v>2021</v>
      </c>
      <c r="F38" t="s">
        <v>38</v>
      </c>
      <c r="G38" t="s">
        <v>32</v>
      </c>
      <c r="H38" t="s">
        <v>16</v>
      </c>
    </row>
    <row r="39" spans="1:8" hidden="1" x14ac:dyDescent="0.25">
      <c r="A39">
        <v>6</v>
      </c>
      <c r="B39" t="s">
        <v>7</v>
      </c>
      <c r="C39" t="s">
        <v>36</v>
      </c>
      <c r="D39" t="str">
        <f>LEFT(evaluation_results_3[[#This Row],[PDF_FILE]],LEN(evaluation_results_3[[#This Row],[PDF_FILE]])-5)</f>
        <v>Allianz Global Investors_AM_EN</v>
      </c>
      <c r="E39">
        <v>2020</v>
      </c>
      <c r="F39" t="s">
        <v>39</v>
      </c>
      <c r="G39" t="s">
        <v>32</v>
      </c>
      <c r="H39" t="s">
        <v>16</v>
      </c>
    </row>
    <row r="40" spans="1:8" hidden="1" x14ac:dyDescent="0.25">
      <c r="A40">
        <v>6</v>
      </c>
      <c r="B40" t="s">
        <v>7</v>
      </c>
      <c r="C40" t="s">
        <v>36</v>
      </c>
      <c r="D40" t="str">
        <f>LEFT(evaluation_results_3[[#This Row],[PDF_FILE]],LEN(evaluation_results_3[[#This Row],[PDF_FILE]])-5)</f>
        <v>Allianz Global Investors_AM_EN</v>
      </c>
      <c r="E40">
        <v>2019</v>
      </c>
      <c r="F40" t="s">
        <v>40</v>
      </c>
      <c r="G40" t="s">
        <v>32</v>
      </c>
      <c r="H40" t="s">
        <v>16</v>
      </c>
    </row>
    <row r="41" spans="1:8" hidden="1" x14ac:dyDescent="0.25">
      <c r="A41">
        <v>7</v>
      </c>
      <c r="B41" t="s">
        <v>13</v>
      </c>
      <c r="C41" t="s">
        <v>36</v>
      </c>
      <c r="D41" t="str">
        <f>LEFT(evaluation_results_3[[#This Row],[PDF_FILE]],LEN(evaluation_results_3[[#This Row],[PDF_FILE]])-5)</f>
        <v>Allianz Global Investors_AM_EN</v>
      </c>
      <c r="E41">
        <v>2022</v>
      </c>
      <c r="F41" t="s">
        <v>37</v>
      </c>
      <c r="G41" t="s">
        <v>32</v>
      </c>
      <c r="H41" t="s">
        <v>16</v>
      </c>
    </row>
    <row r="42" spans="1:8" hidden="1" x14ac:dyDescent="0.25">
      <c r="A42">
        <v>7</v>
      </c>
      <c r="B42" t="s">
        <v>13</v>
      </c>
      <c r="C42" t="s">
        <v>36</v>
      </c>
      <c r="D42" t="str">
        <f>LEFT(evaluation_results_3[[#This Row],[PDF_FILE]],LEN(evaluation_results_3[[#This Row],[PDF_FILE]])-5)</f>
        <v>Allianz Global Investors_AM_EN</v>
      </c>
      <c r="E42">
        <v>2021</v>
      </c>
      <c r="F42" t="s">
        <v>38</v>
      </c>
      <c r="G42" t="s">
        <v>32</v>
      </c>
      <c r="H42" t="s">
        <v>16</v>
      </c>
    </row>
    <row r="43" spans="1:8" hidden="1" x14ac:dyDescent="0.25">
      <c r="A43">
        <v>7</v>
      </c>
      <c r="B43" t="s">
        <v>13</v>
      </c>
      <c r="C43" t="s">
        <v>36</v>
      </c>
      <c r="D43" t="str">
        <f>LEFT(evaluation_results_3[[#This Row],[PDF_FILE]],LEN(evaluation_results_3[[#This Row],[PDF_FILE]])-5)</f>
        <v>Allianz Global Investors_AM_EN</v>
      </c>
      <c r="E43">
        <v>2020</v>
      </c>
      <c r="F43" t="s">
        <v>39</v>
      </c>
      <c r="G43" t="s">
        <v>32</v>
      </c>
      <c r="H43" t="s">
        <v>16</v>
      </c>
    </row>
    <row r="44" spans="1:8" hidden="1" x14ac:dyDescent="0.25">
      <c r="A44">
        <v>7</v>
      </c>
      <c r="B44" t="s">
        <v>13</v>
      </c>
      <c r="C44" t="s">
        <v>36</v>
      </c>
      <c r="D44" t="str">
        <f>LEFT(evaluation_results_3[[#This Row],[PDF_FILE]],LEN(evaluation_results_3[[#This Row],[PDF_FILE]])-5)</f>
        <v>Allianz Global Investors_AM_EN</v>
      </c>
      <c r="E44">
        <v>2019</v>
      </c>
      <c r="F44" t="s">
        <v>40</v>
      </c>
      <c r="G44" t="s">
        <v>32</v>
      </c>
      <c r="H44" t="s">
        <v>16</v>
      </c>
    </row>
    <row r="45" spans="1:8" hidden="1" x14ac:dyDescent="0.25">
      <c r="A45">
        <v>6</v>
      </c>
      <c r="B45" t="s">
        <v>7</v>
      </c>
      <c r="C45" t="s">
        <v>44</v>
      </c>
      <c r="D45" t="str">
        <f>LEFT(evaluation_results_3[[#This Row],[PDF_FILE]],LEN(evaluation_results_3[[#This Row],[PDF_FILE]])-5)</f>
        <v>Amundi_AM_EN</v>
      </c>
      <c r="E45">
        <v>2022</v>
      </c>
      <c r="F45" t="s">
        <v>45</v>
      </c>
      <c r="G45" t="s">
        <v>32</v>
      </c>
      <c r="H45" t="s">
        <v>16</v>
      </c>
    </row>
    <row r="46" spans="1:8" hidden="1" x14ac:dyDescent="0.25">
      <c r="A46">
        <v>7</v>
      </c>
      <c r="B46" t="s">
        <v>13</v>
      </c>
      <c r="C46" t="s">
        <v>44</v>
      </c>
      <c r="D46" t="str">
        <f>LEFT(evaluation_results_3[[#This Row],[PDF_FILE]],LEN(evaluation_results_3[[#This Row],[PDF_FILE]])-5)</f>
        <v>Amundi_AM_EN</v>
      </c>
      <c r="E46">
        <v>2025</v>
      </c>
      <c r="F46" t="s">
        <v>46</v>
      </c>
      <c r="G46" t="s">
        <v>32</v>
      </c>
      <c r="H46" t="s">
        <v>16</v>
      </c>
    </row>
    <row r="47" spans="1:8" hidden="1" x14ac:dyDescent="0.25">
      <c r="A47">
        <v>8</v>
      </c>
      <c r="B47" t="s">
        <v>21</v>
      </c>
      <c r="C47" t="s">
        <v>44</v>
      </c>
      <c r="D47" t="str">
        <f>LEFT(evaluation_results_3[[#This Row],[PDF_FILE]],LEN(evaluation_results_3[[#This Row],[PDF_FILE]])-5)</f>
        <v>Amundi_AM_EN</v>
      </c>
      <c r="E47">
        <v>2018</v>
      </c>
      <c r="F47" t="s">
        <v>46</v>
      </c>
      <c r="G47" t="s">
        <v>32</v>
      </c>
      <c r="H47" t="s">
        <v>16</v>
      </c>
    </row>
    <row r="48" spans="1:8" hidden="1" x14ac:dyDescent="0.25">
      <c r="A48">
        <v>6</v>
      </c>
      <c r="B48" t="s">
        <v>7</v>
      </c>
      <c r="C48" t="s">
        <v>47</v>
      </c>
      <c r="D48" t="str">
        <f>LEFT(evaluation_results_3[[#This Row],[PDF_FILE]],LEN(evaluation_results_3[[#This Row],[PDF_FILE]])-5)</f>
        <v>Aviva Investors_AM_EN</v>
      </c>
      <c r="E48">
        <v>2018</v>
      </c>
      <c r="F48" t="s">
        <v>48</v>
      </c>
      <c r="G48" t="s">
        <v>32</v>
      </c>
      <c r="H48" t="s">
        <v>16</v>
      </c>
    </row>
    <row r="49" spans="1:8" hidden="1" x14ac:dyDescent="0.25">
      <c r="A49">
        <v>7</v>
      </c>
      <c r="B49" t="s">
        <v>13</v>
      </c>
      <c r="C49" t="s">
        <v>47</v>
      </c>
      <c r="D49" t="str">
        <f>LEFT(evaluation_results_3[[#This Row],[PDF_FILE]],LEN(evaluation_results_3[[#This Row],[PDF_FILE]])-5)</f>
        <v>Aviva Investors_AM_EN</v>
      </c>
      <c r="E49">
        <v>2018</v>
      </c>
      <c r="F49" t="s">
        <v>49</v>
      </c>
      <c r="G49" t="s">
        <v>32</v>
      </c>
      <c r="H49" t="s">
        <v>16</v>
      </c>
    </row>
    <row r="50" spans="1:8" x14ac:dyDescent="0.25">
      <c r="A50">
        <v>6</v>
      </c>
      <c r="B50" t="s">
        <v>7</v>
      </c>
      <c r="C50" t="s">
        <v>50</v>
      </c>
      <c r="D50" t="str">
        <f>LEFT(evaluation_results_3[[#This Row],[PDF_FILE]],LEN(evaluation_results_3[[#This Row],[PDF_FILE]])-5)</f>
        <v>Aviva Investors_AM_EN</v>
      </c>
      <c r="E50">
        <v>2020</v>
      </c>
      <c r="F50" t="s">
        <v>51</v>
      </c>
      <c r="G50" t="s">
        <v>52</v>
      </c>
      <c r="H50" t="s">
        <v>16</v>
      </c>
    </row>
    <row r="51" spans="1:8" x14ac:dyDescent="0.25">
      <c r="A51">
        <v>6</v>
      </c>
      <c r="B51" t="s">
        <v>7</v>
      </c>
      <c r="C51" t="s">
        <v>50</v>
      </c>
      <c r="D51" t="str">
        <f>LEFT(evaluation_results_3[[#This Row],[PDF_FILE]],LEN(evaluation_results_3[[#This Row],[PDF_FILE]])-5)</f>
        <v>Aviva Investors_AM_EN</v>
      </c>
      <c r="E51">
        <v>2019</v>
      </c>
      <c r="F51" t="s">
        <v>53</v>
      </c>
      <c r="G51" t="s">
        <v>53</v>
      </c>
      <c r="H51" t="s">
        <v>10</v>
      </c>
    </row>
    <row r="52" spans="1:8" hidden="1" x14ac:dyDescent="0.25">
      <c r="A52">
        <v>7</v>
      </c>
      <c r="B52" t="s">
        <v>13</v>
      </c>
      <c r="C52" t="s">
        <v>50</v>
      </c>
      <c r="D52" t="str">
        <f>LEFT(evaluation_results_3[[#This Row],[PDF_FILE]],LEN(evaluation_results_3[[#This Row],[PDF_FILE]])-5)</f>
        <v>Aviva Investors_AM_EN</v>
      </c>
      <c r="E52">
        <v>2020</v>
      </c>
      <c r="F52" t="s">
        <v>55</v>
      </c>
      <c r="G52" t="s">
        <v>32</v>
      </c>
      <c r="H52" t="s">
        <v>16</v>
      </c>
    </row>
    <row r="53" spans="1:8" hidden="1" x14ac:dyDescent="0.25">
      <c r="A53">
        <v>7</v>
      </c>
      <c r="B53" t="s">
        <v>13</v>
      </c>
      <c r="C53" t="s">
        <v>50</v>
      </c>
      <c r="D53" t="str">
        <f>LEFT(evaluation_results_3[[#This Row],[PDF_FILE]],LEN(evaluation_results_3[[#This Row],[PDF_FILE]])-5)</f>
        <v>Aviva Investors_AM_EN</v>
      </c>
      <c r="E53">
        <v>2019</v>
      </c>
      <c r="F53" t="s">
        <v>57</v>
      </c>
      <c r="G53" t="s">
        <v>32</v>
      </c>
      <c r="H53" t="s">
        <v>16</v>
      </c>
    </row>
    <row r="54" spans="1:8" x14ac:dyDescent="0.25">
      <c r="A54">
        <v>8</v>
      </c>
      <c r="B54" t="s">
        <v>21</v>
      </c>
      <c r="C54" t="s">
        <v>50</v>
      </c>
      <c r="D54" t="str">
        <f>LEFT(evaluation_results_3[[#This Row],[PDF_FILE]],LEN(evaluation_results_3[[#This Row],[PDF_FILE]])-5)</f>
        <v>Aviva Investors_AM_EN</v>
      </c>
      <c r="E54">
        <v>2020</v>
      </c>
      <c r="F54" t="s">
        <v>58</v>
      </c>
      <c r="G54" t="s">
        <v>59</v>
      </c>
      <c r="H54" t="s">
        <v>16</v>
      </c>
    </row>
    <row r="55" spans="1:8" x14ac:dyDescent="0.25">
      <c r="A55">
        <v>8</v>
      </c>
      <c r="B55" t="s">
        <v>21</v>
      </c>
      <c r="C55" t="s">
        <v>50</v>
      </c>
      <c r="D55" t="str">
        <f>LEFT(evaluation_results_3[[#This Row],[PDF_FILE]],LEN(evaluation_results_3[[#This Row],[PDF_FILE]])-5)</f>
        <v>Aviva Investors_AM_EN</v>
      </c>
      <c r="E55">
        <v>2019</v>
      </c>
      <c r="F55" t="s">
        <v>60</v>
      </c>
      <c r="G55" t="s">
        <v>61</v>
      </c>
      <c r="H55" t="s">
        <v>16</v>
      </c>
    </row>
    <row r="56" spans="1:8" hidden="1" x14ac:dyDescent="0.25">
      <c r="A56">
        <v>9</v>
      </c>
      <c r="B56" t="s">
        <v>874</v>
      </c>
      <c r="C56" t="s">
        <v>50</v>
      </c>
      <c r="D56" t="str">
        <f>LEFT(evaluation_results_3[[#This Row],[PDF_FILE]],LEN(evaluation_results_3[[#This Row],[PDF_FILE]])-5)</f>
        <v>Aviva Investors_AM_EN</v>
      </c>
      <c r="E56">
        <v>2020</v>
      </c>
      <c r="F56" t="s">
        <v>54</v>
      </c>
      <c r="G56" t="s">
        <v>32</v>
      </c>
      <c r="H56" t="s">
        <v>16</v>
      </c>
    </row>
    <row r="57" spans="1:8" hidden="1" x14ac:dyDescent="0.25">
      <c r="A57">
        <v>9</v>
      </c>
      <c r="B57" t="s">
        <v>874</v>
      </c>
      <c r="C57" t="s">
        <v>50</v>
      </c>
      <c r="D57" t="str">
        <f>LEFT(evaluation_results_3[[#This Row],[PDF_FILE]],LEN(evaluation_results_3[[#This Row],[PDF_FILE]])-5)</f>
        <v>Aviva Investors_AM_EN</v>
      </c>
      <c r="E57">
        <v>2019</v>
      </c>
      <c r="F57" t="s">
        <v>56</v>
      </c>
      <c r="G57" t="s">
        <v>32</v>
      </c>
      <c r="H57" t="s">
        <v>16</v>
      </c>
    </row>
    <row r="58" spans="1:8" x14ac:dyDescent="0.25">
      <c r="A58">
        <v>10</v>
      </c>
      <c r="B58" t="s">
        <v>875</v>
      </c>
      <c r="C58" t="s">
        <v>50</v>
      </c>
      <c r="D58" t="str">
        <f>LEFT(evaluation_results_3[[#This Row],[PDF_FILE]],LEN(evaluation_results_3[[#This Row],[PDF_FILE]])-5)</f>
        <v>Aviva Investors_AM_EN</v>
      </c>
      <c r="E58">
        <v>2020</v>
      </c>
      <c r="F58" t="s">
        <v>55</v>
      </c>
      <c r="G58" t="s">
        <v>55</v>
      </c>
      <c r="H58" t="s">
        <v>10</v>
      </c>
    </row>
    <row r="59" spans="1:8" x14ac:dyDescent="0.25">
      <c r="A59">
        <v>10</v>
      </c>
      <c r="B59" t="s">
        <v>875</v>
      </c>
      <c r="C59" t="s">
        <v>50</v>
      </c>
      <c r="D59" t="str">
        <f>LEFT(evaluation_results_3[[#This Row],[PDF_FILE]],LEN(evaluation_results_3[[#This Row],[PDF_FILE]])-5)</f>
        <v>Aviva Investors_AM_EN</v>
      </c>
      <c r="E59">
        <v>2019</v>
      </c>
      <c r="F59" t="s">
        <v>57</v>
      </c>
      <c r="G59" t="s">
        <v>57</v>
      </c>
      <c r="H59" t="s">
        <v>10</v>
      </c>
    </row>
    <row r="60" spans="1:8" hidden="1" x14ac:dyDescent="0.25">
      <c r="A60">
        <v>6</v>
      </c>
      <c r="B60" t="s">
        <v>7</v>
      </c>
      <c r="C60" t="s">
        <v>62</v>
      </c>
      <c r="D60" t="str">
        <f>LEFT(evaluation_results_3[[#This Row],[PDF_FILE]],LEN(evaluation_results_3[[#This Row],[PDF_FILE]])-5)</f>
        <v>Aviva Investors_AM_EN</v>
      </c>
      <c r="E60">
        <v>2022</v>
      </c>
      <c r="F60" t="s">
        <v>63</v>
      </c>
      <c r="G60" t="s">
        <v>32</v>
      </c>
      <c r="H60" t="s">
        <v>16</v>
      </c>
    </row>
    <row r="61" spans="1:8" hidden="1" x14ac:dyDescent="0.25">
      <c r="A61">
        <v>7</v>
      </c>
      <c r="B61" t="s">
        <v>13</v>
      </c>
      <c r="C61" t="s">
        <v>62</v>
      </c>
      <c r="D61" t="str">
        <f>LEFT(evaluation_results_3[[#This Row],[PDF_FILE]],LEN(evaluation_results_3[[#This Row],[PDF_FILE]])-5)</f>
        <v>Aviva Investors_AM_EN</v>
      </c>
      <c r="E61">
        <v>2022</v>
      </c>
      <c r="F61" t="s">
        <v>917</v>
      </c>
      <c r="G61" t="s">
        <v>32</v>
      </c>
      <c r="H61" t="s">
        <v>16</v>
      </c>
    </row>
    <row r="62" spans="1:8" hidden="1" x14ac:dyDescent="0.25">
      <c r="A62">
        <v>8</v>
      </c>
      <c r="B62" t="s">
        <v>21</v>
      </c>
      <c r="C62" t="s">
        <v>62</v>
      </c>
      <c r="D62" t="str">
        <f>LEFT(evaluation_results_3[[#This Row],[PDF_FILE]],LEN(evaluation_results_3[[#This Row],[PDF_FILE]])-5)</f>
        <v>Aviva Investors_AM_EN</v>
      </c>
      <c r="E62">
        <v>2022</v>
      </c>
      <c r="F62" t="s">
        <v>65</v>
      </c>
      <c r="G62" t="s">
        <v>32</v>
      </c>
      <c r="H62" t="s">
        <v>16</v>
      </c>
    </row>
    <row r="63" spans="1:8" hidden="1" x14ac:dyDescent="0.25">
      <c r="A63">
        <v>9</v>
      </c>
      <c r="B63" t="s">
        <v>874</v>
      </c>
      <c r="C63" t="s">
        <v>62</v>
      </c>
      <c r="D63" t="str">
        <f>LEFT(evaluation_results_3[[#This Row],[PDF_FILE]],LEN(evaluation_results_3[[#This Row],[PDF_FILE]])-5)</f>
        <v>Aviva Investors_AM_EN</v>
      </c>
      <c r="E63">
        <v>2022</v>
      </c>
      <c r="F63" t="s">
        <v>64</v>
      </c>
      <c r="G63" t="s">
        <v>32</v>
      </c>
      <c r="H63" t="s">
        <v>16</v>
      </c>
    </row>
    <row r="64" spans="1:8" hidden="1" x14ac:dyDescent="0.25">
      <c r="A64">
        <v>10</v>
      </c>
      <c r="B64" t="s">
        <v>875</v>
      </c>
      <c r="C64" t="s">
        <v>62</v>
      </c>
      <c r="D64" t="str">
        <f>LEFT(evaluation_results_3[[#This Row],[PDF_FILE]],LEN(evaluation_results_3[[#This Row],[PDF_FILE]])-5)</f>
        <v>Aviva Investors_AM_EN</v>
      </c>
      <c r="E64">
        <v>2022</v>
      </c>
      <c r="F64" t="s">
        <v>918</v>
      </c>
      <c r="G64" t="s">
        <v>32</v>
      </c>
      <c r="H64" t="s">
        <v>16</v>
      </c>
    </row>
    <row r="65" spans="1:8" x14ac:dyDescent="0.25">
      <c r="A65">
        <v>6</v>
      </c>
      <c r="B65" t="s">
        <v>7</v>
      </c>
      <c r="C65" t="s">
        <v>66</v>
      </c>
      <c r="D65" t="str">
        <f>LEFT(evaluation_results_3[[#This Row],[PDF_FILE]],LEN(evaluation_results_3[[#This Row],[PDF_FILE]])-5)</f>
        <v>axa investment managers deutschland gmbh_Asset Manager_EN</v>
      </c>
      <c r="E65">
        <v>2021</v>
      </c>
      <c r="F65" t="s">
        <v>67</v>
      </c>
      <c r="G65" t="s">
        <v>67</v>
      </c>
      <c r="H65" t="s">
        <v>10</v>
      </c>
    </row>
    <row r="66" spans="1:8" x14ac:dyDescent="0.25">
      <c r="A66">
        <v>6</v>
      </c>
      <c r="B66" t="s">
        <v>7</v>
      </c>
      <c r="C66" t="s">
        <v>66</v>
      </c>
      <c r="D66" t="str">
        <f>LEFT(evaluation_results_3[[#This Row],[PDF_FILE]],LEN(evaluation_results_3[[#This Row],[PDF_FILE]])-5)</f>
        <v>axa investment managers deutschland gmbh_Asset Manager_EN</v>
      </c>
      <c r="E66">
        <v>2020</v>
      </c>
      <c r="F66" t="s">
        <v>68</v>
      </c>
      <c r="G66" t="s">
        <v>68</v>
      </c>
      <c r="H66" t="s">
        <v>10</v>
      </c>
    </row>
    <row r="67" spans="1:8" x14ac:dyDescent="0.25">
      <c r="A67">
        <v>7</v>
      </c>
      <c r="B67" t="s">
        <v>13</v>
      </c>
      <c r="C67" t="s">
        <v>66</v>
      </c>
      <c r="D67" t="str">
        <f>LEFT(evaluation_results_3[[#This Row],[PDF_FILE]],LEN(evaluation_results_3[[#This Row],[PDF_FILE]])-5)</f>
        <v>axa investment managers deutschland gmbh_Asset Manager_EN</v>
      </c>
      <c r="E67">
        <v>2021</v>
      </c>
      <c r="F67" t="s">
        <v>919</v>
      </c>
      <c r="G67" t="s">
        <v>69</v>
      </c>
      <c r="H67" t="s">
        <v>16</v>
      </c>
    </row>
    <row r="68" spans="1:8" x14ac:dyDescent="0.25">
      <c r="A68">
        <v>7</v>
      </c>
      <c r="B68" t="s">
        <v>13</v>
      </c>
      <c r="C68" t="s">
        <v>66</v>
      </c>
      <c r="D68" t="str">
        <f>LEFT(evaluation_results_3[[#This Row],[PDF_FILE]],LEN(evaluation_results_3[[#This Row],[PDF_FILE]])-5)</f>
        <v>axa investment managers deutschland gmbh_Asset Manager_EN</v>
      </c>
      <c r="E68">
        <v>2020</v>
      </c>
      <c r="F68" t="s">
        <v>920</v>
      </c>
      <c r="G68" t="s">
        <v>71</v>
      </c>
      <c r="H68" t="s">
        <v>16</v>
      </c>
    </row>
    <row r="69" spans="1:8" x14ac:dyDescent="0.25">
      <c r="A69">
        <v>8</v>
      </c>
      <c r="B69" t="s">
        <v>21</v>
      </c>
      <c r="C69" t="s">
        <v>66</v>
      </c>
      <c r="D69" t="str">
        <f>LEFT(evaluation_results_3[[#This Row],[PDF_FILE]],LEN(evaluation_results_3[[#This Row],[PDF_FILE]])-5)</f>
        <v>axa investment managers deutschland gmbh_Asset Manager_EN</v>
      </c>
      <c r="E69">
        <v>2021</v>
      </c>
      <c r="F69" t="s">
        <v>75</v>
      </c>
      <c r="G69" t="s">
        <v>75</v>
      </c>
      <c r="H69" t="s">
        <v>10</v>
      </c>
    </row>
    <row r="70" spans="1:8" x14ac:dyDescent="0.25">
      <c r="A70">
        <v>8</v>
      </c>
      <c r="B70" t="s">
        <v>21</v>
      </c>
      <c r="C70" t="s">
        <v>66</v>
      </c>
      <c r="D70" t="str">
        <f>LEFT(evaluation_results_3[[#This Row],[PDF_FILE]],LEN(evaluation_results_3[[#This Row],[PDF_FILE]])-5)</f>
        <v>axa investment managers deutschland gmbh_Asset Manager_EN</v>
      </c>
      <c r="E70">
        <v>2020</v>
      </c>
      <c r="F70" t="s">
        <v>76</v>
      </c>
      <c r="G70" t="s">
        <v>76</v>
      </c>
      <c r="H70" t="s">
        <v>10</v>
      </c>
    </row>
    <row r="71" spans="1:8" hidden="1" x14ac:dyDescent="0.25">
      <c r="A71">
        <v>9</v>
      </c>
      <c r="B71" t="s">
        <v>874</v>
      </c>
      <c r="C71" t="s">
        <v>66</v>
      </c>
      <c r="D71" t="str">
        <f>LEFT(evaluation_results_3[[#This Row],[PDF_FILE]],LEN(evaluation_results_3[[#This Row],[PDF_FILE]])-5)</f>
        <v>axa investment managers deutschland gmbh_Asset Manager_EN</v>
      </c>
      <c r="E71">
        <v>2021</v>
      </c>
      <c r="F71" t="s">
        <v>921</v>
      </c>
      <c r="G71" t="s">
        <v>32</v>
      </c>
      <c r="H71" t="s">
        <v>16</v>
      </c>
    </row>
    <row r="72" spans="1:8" hidden="1" x14ac:dyDescent="0.25">
      <c r="A72">
        <v>9</v>
      </c>
      <c r="B72" t="s">
        <v>874</v>
      </c>
      <c r="C72" t="s">
        <v>66</v>
      </c>
      <c r="D72" t="str">
        <f>LEFT(evaluation_results_3[[#This Row],[PDF_FILE]],LEN(evaluation_results_3[[#This Row],[PDF_FILE]])-5)</f>
        <v>axa investment managers deutschland gmbh_Asset Manager_EN</v>
      </c>
      <c r="E72">
        <v>2020</v>
      </c>
      <c r="F72" t="s">
        <v>922</v>
      </c>
      <c r="G72" t="s">
        <v>32</v>
      </c>
      <c r="H72" t="s">
        <v>16</v>
      </c>
    </row>
    <row r="73" spans="1:8" hidden="1" x14ac:dyDescent="0.25">
      <c r="A73">
        <v>9</v>
      </c>
      <c r="B73" t="s">
        <v>874</v>
      </c>
      <c r="C73" t="s">
        <v>66</v>
      </c>
      <c r="D73" t="str">
        <f>LEFT(evaluation_results_3[[#This Row],[PDF_FILE]],LEN(evaluation_results_3[[#This Row],[PDF_FILE]])-5)</f>
        <v>axa investment managers deutschland gmbh_Asset Manager_EN</v>
      </c>
      <c r="E73">
        <v>2019</v>
      </c>
      <c r="F73" t="s">
        <v>73</v>
      </c>
      <c r="G73" t="s">
        <v>32</v>
      </c>
      <c r="H73" t="s">
        <v>16</v>
      </c>
    </row>
    <row r="74" spans="1:8" x14ac:dyDescent="0.25">
      <c r="A74">
        <v>10</v>
      </c>
      <c r="B74" t="s">
        <v>875</v>
      </c>
      <c r="C74" t="s">
        <v>66</v>
      </c>
      <c r="D74" t="str">
        <f>LEFT(evaluation_results_3[[#This Row],[PDF_FILE]],LEN(evaluation_results_3[[#This Row],[PDF_FILE]])-5)</f>
        <v>axa investment managers deutschland gmbh_Asset Manager_EN</v>
      </c>
      <c r="E74">
        <v>2021</v>
      </c>
      <c r="F74" t="s">
        <v>69</v>
      </c>
      <c r="G74" t="s">
        <v>70</v>
      </c>
      <c r="H74" t="s">
        <v>16</v>
      </c>
    </row>
    <row r="75" spans="1:8" x14ac:dyDescent="0.25">
      <c r="A75">
        <v>10</v>
      </c>
      <c r="B75" t="s">
        <v>875</v>
      </c>
      <c r="C75" t="s">
        <v>66</v>
      </c>
      <c r="D75" t="str">
        <f>LEFT(evaluation_results_3[[#This Row],[PDF_FILE]],LEN(evaluation_results_3[[#This Row],[PDF_FILE]])-5)</f>
        <v>axa investment managers deutschland gmbh_Asset Manager_EN</v>
      </c>
      <c r="E75">
        <v>2020</v>
      </c>
      <c r="F75" t="s">
        <v>71</v>
      </c>
      <c r="G75" t="s">
        <v>72</v>
      </c>
      <c r="H75" t="s">
        <v>16</v>
      </c>
    </row>
    <row r="76" spans="1:8" x14ac:dyDescent="0.25">
      <c r="A76">
        <v>6</v>
      </c>
      <c r="B76" t="s">
        <v>7</v>
      </c>
      <c r="C76" t="s">
        <v>77</v>
      </c>
      <c r="D76" t="str">
        <f>LEFT(evaluation_results_3[[#This Row],[PDF_FILE]],LEN(evaluation_results_3[[#This Row],[PDF_FILE]])-5)</f>
        <v>axa investment managers deutschland gmbh_Asset Manager_EN</v>
      </c>
      <c r="E76">
        <v>2022</v>
      </c>
      <c r="F76" t="s">
        <v>78</v>
      </c>
      <c r="G76" t="s">
        <v>78</v>
      </c>
      <c r="H76" t="s">
        <v>10</v>
      </c>
    </row>
    <row r="77" spans="1:8" x14ac:dyDescent="0.25">
      <c r="A77">
        <v>6</v>
      </c>
      <c r="B77" t="s">
        <v>7</v>
      </c>
      <c r="C77" t="s">
        <v>77</v>
      </c>
      <c r="D77" t="str">
        <f>LEFT(evaluation_results_3[[#This Row],[PDF_FILE]],LEN(evaluation_results_3[[#This Row],[PDF_FILE]])-5)</f>
        <v>axa investment managers deutschland gmbh_Asset Manager_EN</v>
      </c>
      <c r="E77">
        <v>2021</v>
      </c>
      <c r="F77" t="s">
        <v>79</v>
      </c>
      <c r="G77" t="s">
        <v>67</v>
      </c>
      <c r="H77" t="s">
        <v>16</v>
      </c>
    </row>
    <row r="78" spans="1:8" x14ac:dyDescent="0.25">
      <c r="A78">
        <v>6</v>
      </c>
      <c r="B78" t="s">
        <v>7</v>
      </c>
      <c r="C78" t="s">
        <v>77</v>
      </c>
      <c r="D78" t="str">
        <f>LEFT(evaluation_results_3[[#This Row],[PDF_FILE]],LEN(evaluation_results_3[[#This Row],[PDF_FILE]])-5)</f>
        <v>axa investment managers deutschland gmbh_Asset Manager_EN</v>
      </c>
      <c r="E78">
        <v>2020</v>
      </c>
      <c r="F78" t="s">
        <v>80</v>
      </c>
      <c r="G78" t="s">
        <v>68</v>
      </c>
      <c r="H78" t="s">
        <v>16</v>
      </c>
    </row>
    <row r="79" spans="1:8" x14ac:dyDescent="0.25">
      <c r="A79">
        <v>6</v>
      </c>
      <c r="B79" t="s">
        <v>7</v>
      </c>
      <c r="C79" t="s">
        <v>77</v>
      </c>
      <c r="D79" t="str">
        <f>LEFT(evaluation_results_3[[#This Row],[PDF_FILE]],LEN(evaluation_results_3[[#This Row],[PDF_FILE]])-5)</f>
        <v>axa investment managers deutschland gmbh_Asset Manager_EN</v>
      </c>
      <c r="E79">
        <v>2019</v>
      </c>
      <c r="F79" t="s">
        <v>81</v>
      </c>
      <c r="G79" t="s">
        <v>82</v>
      </c>
      <c r="H79" t="s">
        <v>16</v>
      </c>
    </row>
    <row r="80" spans="1:8" hidden="1" x14ac:dyDescent="0.25">
      <c r="A80">
        <v>7</v>
      </c>
      <c r="B80" t="s">
        <v>13</v>
      </c>
      <c r="C80" t="s">
        <v>77</v>
      </c>
      <c r="D80" t="str">
        <f>LEFT(evaluation_results_3[[#This Row],[PDF_FILE]],LEN(evaluation_results_3[[#This Row],[PDF_FILE]])-5)</f>
        <v>axa investment managers deutschland gmbh_Asset Manager_EN</v>
      </c>
      <c r="E80">
        <v>2022</v>
      </c>
      <c r="F80" t="s">
        <v>83</v>
      </c>
      <c r="G80" t="s">
        <v>32</v>
      </c>
      <c r="H80" t="s">
        <v>16</v>
      </c>
    </row>
    <row r="81" spans="1:8" x14ac:dyDescent="0.25">
      <c r="A81">
        <v>8</v>
      </c>
      <c r="B81" t="s">
        <v>21</v>
      </c>
      <c r="C81" t="s">
        <v>77</v>
      </c>
      <c r="D81" t="str">
        <f>LEFT(evaluation_results_3[[#This Row],[PDF_FILE]],LEN(evaluation_results_3[[#This Row],[PDF_FILE]])-5)</f>
        <v>axa investment managers deutschland gmbh_Asset Manager_EN</v>
      </c>
      <c r="E81">
        <v>2022</v>
      </c>
      <c r="F81" t="s">
        <v>85</v>
      </c>
      <c r="G81" t="s">
        <v>850</v>
      </c>
      <c r="H81" t="s">
        <v>16</v>
      </c>
    </row>
    <row r="82" spans="1:8" x14ac:dyDescent="0.25">
      <c r="A82">
        <v>8</v>
      </c>
      <c r="B82" t="s">
        <v>21</v>
      </c>
      <c r="C82" t="s">
        <v>87</v>
      </c>
      <c r="D82" t="str">
        <f>LEFT(evaluation_results_3[[#This Row],[PDF_FILE]],LEN(evaluation_results_3[[#This Row],[PDF_FILE]])-5)</f>
        <v>Baillie Gifford_AM_EN</v>
      </c>
      <c r="E82">
        <v>2022</v>
      </c>
      <c r="F82" t="s">
        <v>89</v>
      </c>
      <c r="G82" t="s">
        <v>89</v>
      </c>
      <c r="H82" t="s">
        <v>10</v>
      </c>
    </row>
    <row r="83" spans="1:8" x14ac:dyDescent="0.25">
      <c r="A83">
        <v>6</v>
      </c>
      <c r="B83" t="s">
        <v>7</v>
      </c>
      <c r="C83" t="s">
        <v>90</v>
      </c>
      <c r="D83" t="str">
        <f>LEFT(evaluation_results_3[[#This Row],[PDF_FILE]],LEN(evaluation_results_3[[#This Row],[PDF_FILE]])-5)</f>
        <v>Banco BPM_Bank_EN</v>
      </c>
      <c r="E83">
        <v>2018</v>
      </c>
      <c r="F83" t="s">
        <v>91</v>
      </c>
      <c r="G83" t="s">
        <v>91</v>
      </c>
      <c r="H83" t="s">
        <v>10</v>
      </c>
    </row>
    <row r="84" spans="1:8" x14ac:dyDescent="0.25">
      <c r="A84">
        <v>6</v>
      </c>
      <c r="B84" t="s">
        <v>7</v>
      </c>
      <c r="C84" t="s">
        <v>90</v>
      </c>
      <c r="D84" t="str">
        <f>LEFT(evaluation_results_3[[#This Row],[PDF_FILE]],LEN(evaluation_results_3[[#This Row],[PDF_FILE]])-5)</f>
        <v>Banco BPM_Bank_EN</v>
      </c>
      <c r="E84">
        <v>2017</v>
      </c>
      <c r="F84" t="s">
        <v>92</v>
      </c>
      <c r="G84" t="s">
        <v>92</v>
      </c>
      <c r="H84" t="s">
        <v>10</v>
      </c>
    </row>
    <row r="85" spans="1:8" hidden="1" x14ac:dyDescent="0.25">
      <c r="A85">
        <v>7</v>
      </c>
      <c r="B85" t="s">
        <v>13</v>
      </c>
      <c r="C85" t="s">
        <v>90</v>
      </c>
      <c r="D85" t="str">
        <f>LEFT(evaluation_results_3[[#This Row],[PDF_FILE]],LEN(evaluation_results_3[[#This Row],[PDF_FILE]])-5)</f>
        <v>Banco BPM_Bank_EN</v>
      </c>
      <c r="E85">
        <v>2018</v>
      </c>
      <c r="F85" t="s">
        <v>923</v>
      </c>
      <c r="G85" t="s">
        <v>32</v>
      </c>
      <c r="H85" t="s">
        <v>16</v>
      </c>
    </row>
    <row r="86" spans="1:8" hidden="1" x14ac:dyDescent="0.25">
      <c r="A86">
        <v>7</v>
      </c>
      <c r="B86" t="s">
        <v>13</v>
      </c>
      <c r="C86" t="s">
        <v>90</v>
      </c>
      <c r="D86" t="str">
        <f>LEFT(evaluation_results_3[[#This Row],[PDF_FILE]],LEN(evaluation_results_3[[#This Row],[PDF_FILE]])-5)</f>
        <v>Banco BPM_Bank_EN</v>
      </c>
      <c r="E86">
        <v>2017</v>
      </c>
      <c r="F86" t="s">
        <v>430</v>
      </c>
      <c r="G86" t="s">
        <v>32</v>
      </c>
      <c r="H86" t="s">
        <v>16</v>
      </c>
    </row>
    <row r="87" spans="1:8" x14ac:dyDescent="0.25">
      <c r="A87">
        <v>9</v>
      </c>
      <c r="B87" t="s">
        <v>874</v>
      </c>
      <c r="C87" t="s">
        <v>90</v>
      </c>
      <c r="D87" t="str">
        <f>LEFT(evaluation_results_3[[#This Row],[PDF_FILE]],LEN(evaluation_results_3[[#This Row],[PDF_FILE]])-5)</f>
        <v>Banco BPM_Bank_EN</v>
      </c>
      <c r="E87">
        <v>2018</v>
      </c>
      <c r="F87" t="s">
        <v>93</v>
      </c>
      <c r="G87" t="s">
        <v>93</v>
      </c>
      <c r="H87" t="s">
        <v>10</v>
      </c>
    </row>
    <row r="88" spans="1:8" x14ac:dyDescent="0.25">
      <c r="A88">
        <v>10</v>
      </c>
      <c r="B88" t="s">
        <v>875</v>
      </c>
      <c r="C88" t="s">
        <v>90</v>
      </c>
      <c r="D88" t="str">
        <f>LEFT(evaluation_results_3[[#This Row],[PDF_FILE]],LEN(evaluation_results_3[[#This Row],[PDF_FILE]])-5)</f>
        <v>Banco BPM_Bank_EN</v>
      </c>
      <c r="E88">
        <v>2018</v>
      </c>
      <c r="F88" t="s">
        <v>94</v>
      </c>
      <c r="G88" t="s">
        <v>94</v>
      </c>
      <c r="H88" t="s">
        <v>10</v>
      </c>
    </row>
    <row r="89" spans="1:8" hidden="1" x14ac:dyDescent="0.25">
      <c r="A89">
        <v>6</v>
      </c>
      <c r="B89" t="s">
        <v>7</v>
      </c>
      <c r="C89" t="s">
        <v>95</v>
      </c>
      <c r="D89" t="str">
        <f>LEFT(evaluation_results_3[[#This Row],[PDF_FILE]],LEN(evaluation_results_3[[#This Row],[PDF_FILE]])-5)</f>
        <v>Banco BPM_Bank_EN</v>
      </c>
      <c r="E89">
        <v>2016</v>
      </c>
      <c r="F89" t="s">
        <v>96</v>
      </c>
      <c r="G89" t="s">
        <v>32</v>
      </c>
      <c r="H89" t="s">
        <v>16</v>
      </c>
    </row>
    <row r="90" spans="1:8" x14ac:dyDescent="0.25">
      <c r="A90">
        <v>7</v>
      </c>
      <c r="B90" t="s">
        <v>13</v>
      </c>
      <c r="C90" t="s">
        <v>95</v>
      </c>
      <c r="D90" t="str">
        <f>LEFT(evaluation_results_3[[#This Row],[PDF_FILE]],LEN(evaluation_results_3[[#This Row],[PDF_FILE]])-5)</f>
        <v>Banco BPM_Bank_EN</v>
      </c>
      <c r="E90">
        <v>2019</v>
      </c>
      <c r="F90" t="s">
        <v>97</v>
      </c>
      <c r="G90" t="s">
        <v>97</v>
      </c>
      <c r="H90" t="s">
        <v>10</v>
      </c>
    </row>
    <row r="91" spans="1:8" x14ac:dyDescent="0.25">
      <c r="A91">
        <v>7</v>
      </c>
      <c r="B91" t="s">
        <v>13</v>
      </c>
      <c r="C91" t="s">
        <v>95</v>
      </c>
      <c r="D91" t="str">
        <f>LEFT(evaluation_results_3[[#This Row],[PDF_FILE]],LEN(evaluation_results_3[[#This Row],[PDF_FILE]])-5)</f>
        <v>Banco BPM_Bank_EN</v>
      </c>
      <c r="E91">
        <v>2018</v>
      </c>
      <c r="F91" t="s">
        <v>98</v>
      </c>
      <c r="G91" t="s">
        <v>98</v>
      </c>
      <c r="H91" t="s">
        <v>10</v>
      </c>
    </row>
    <row r="92" spans="1:8" hidden="1" x14ac:dyDescent="0.25">
      <c r="A92">
        <v>9</v>
      </c>
      <c r="B92" t="s">
        <v>874</v>
      </c>
      <c r="C92" t="s">
        <v>95</v>
      </c>
      <c r="D92" t="str">
        <f>LEFT(evaluation_results_3[[#This Row],[PDF_FILE]],LEN(evaluation_results_3[[#This Row],[PDF_FILE]])-5)</f>
        <v>Banco BPM_Bank_EN</v>
      </c>
      <c r="E92">
        <v>2019</v>
      </c>
      <c r="F92" t="s">
        <v>924</v>
      </c>
      <c r="G92" t="s">
        <v>32</v>
      </c>
      <c r="H92" t="s">
        <v>16</v>
      </c>
    </row>
    <row r="93" spans="1:8" hidden="1" x14ac:dyDescent="0.25">
      <c r="A93">
        <v>9</v>
      </c>
      <c r="B93" t="s">
        <v>874</v>
      </c>
      <c r="C93" t="s">
        <v>95</v>
      </c>
      <c r="D93" t="str">
        <f>LEFT(evaluation_results_3[[#This Row],[PDF_FILE]],LEN(evaluation_results_3[[#This Row],[PDF_FILE]])-5)</f>
        <v>Banco BPM_Bank_EN</v>
      </c>
      <c r="E93">
        <v>2018</v>
      </c>
      <c r="F93" t="s">
        <v>925</v>
      </c>
      <c r="G93" t="s">
        <v>32</v>
      </c>
      <c r="H93" t="s">
        <v>16</v>
      </c>
    </row>
    <row r="94" spans="1:8" x14ac:dyDescent="0.25">
      <c r="A94">
        <v>10</v>
      </c>
      <c r="B94" t="s">
        <v>875</v>
      </c>
      <c r="C94" t="s">
        <v>95</v>
      </c>
      <c r="D94" t="str">
        <f>LEFT(evaluation_results_3[[#This Row],[PDF_FILE]],LEN(evaluation_results_3[[#This Row],[PDF_FILE]])-5)</f>
        <v>Banco BPM_Bank_EN</v>
      </c>
      <c r="E94">
        <v>2019</v>
      </c>
      <c r="F94" t="s">
        <v>107</v>
      </c>
      <c r="G94" t="s">
        <v>107</v>
      </c>
      <c r="H94" t="s">
        <v>10</v>
      </c>
    </row>
    <row r="95" spans="1:8" x14ac:dyDescent="0.25">
      <c r="A95">
        <v>10</v>
      </c>
      <c r="B95" t="s">
        <v>875</v>
      </c>
      <c r="C95" t="s">
        <v>95</v>
      </c>
      <c r="D95" t="str">
        <f>LEFT(evaluation_results_3[[#This Row],[PDF_FILE]],LEN(evaluation_results_3[[#This Row],[PDF_FILE]])-5)</f>
        <v>Banco BPM_Bank_EN</v>
      </c>
      <c r="E95">
        <v>2018</v>
      </c>
      <c r="F95" t="s">
        <v>876</v>
      </c>
      <c r="G95" t="s">
        <v>876</v>
      </c>
      <c r="H95" t="s">
        <v>10</v>
      </c>
    </row>
    <row r="96" spans="1:8" x14ac:dyDescent="0.25">
      <c r="A96">
        <v>6</v>
      </c>
      <c r="B96" t="s">
        <v>7</v>
      </c>
      <c r="C96" t="s">
        <v>99</v>
      </c>
      <c r="D96" t="str">
        <f>LEFT(evaluation_results_3[[#This Row],[PDF_FILE]],LEN(evaluation_results_3[[#This Row],[PDF_FILE]])-5)</f>
        <v>Banco BPM_Bank_EN</v>
      </c>
      <c r="E96">
        <v>2020</v>
      </c>
      <c r="F96" t="s">
        <v>100</v>
      </c>
      <c r="G96" t="s">
        <v>101</v>
      </c>
      <c r="H96" t="s">
        <v>16</v>
      </c>
    </row>
    <row r="97" spans="1:8" x14ac:dyDescent="0.25">
      <c r="A97">
        <v>6</v>
      </c>
      <c r="B97" t="s">
        <v>7</v>
      </c>
      <c r="C97" t="s">
        <v>99</v>
      </c>
      <c r="D97" t="str">
        <f>LEFT(evaluation_results_3[[#This Row],[PDF_FILE]],LEN(evaluation_results_3[[#This Row],[PDF_FILE]])-5)</f>
        <v>Banco BPM_Bank_EN</v>
      </c>
      <c r="E97">
        <v>2019</v>
      </c>
      <c r="F97" t="s">
        <v>102</v>
      </c>
      <c r="G97" t="s">
        <v>103</v>
      </c>
      <c r="H97" t="s">
        <v>16</v>
      </c>
    </row>
    <row r="98" spans="1:8" x14ac:dyDescent="0.25">
      <c r="A98">
        <v>7</v>
      </c>
      <c r="B98" t="s">
        <v>13</v>
      </c>
      <c r="C98" t="s">
        <v>99</v>
      </c>
      <c r="D98" t="str">
        <f>LEFT(evaluation_results_3[[#This Row],[PDF_FILE]],LEN(evaluation_results_3[[#This Row],[PDF_FILE]])-5)</f>
        <v>Banco BPM_Bank_EN</v>
      </c>
      <c r="E98">
        <v>2020</v>
      </c>
      <c r="F98" t="s">
        <v>871</v>
      </c>
      <c r="G98" t="s">
        <v>871</v>
      </c>
      <c r="H98" t="s">
        <v>10</v>
      </c>
    </row>
    <row r="99" spans="1:8" x14ac:dyDescent="0.25">
      <c r="A99">
        <v>7</v>
      </c>
      <c r="B99" t="s">
        <v>13</v>
      </c>
      <c r="C99" t="s">
        <v>99</v>
      </c>
      <c r="D99" t="str">
        <f>LEFT(evaluation_results_3[[#This Row],[PDF_FILE]],LEN(evaluation_results_3[[#This Row],[PDF_FILE]])-5)</f>
        <v>Banco BPM_Bank_EN</v>
      </c>
      <c r="E99">
        <v>2019</v>
      </c>
      <c r="F99" t="s">
        <v>872</v>
      </c>
      <c r="G99" t="s">
        <v>872</v>
      </c>
      <c r="H99" t="s">
        <v>10</v>
      </c>
    </row>
    <row r="100" spans="1:8" hidden="1" x14ac:dyDescent="0.25">
      <c r="A100">
        <v>9</v>
      </c>
      <c r="B100" t="s">
        <v>874</v>
      </c>
      <c r="C100" t="s">
        <v>99</v>
      </c>
      <c r="D100" t="str">
        <f>LEFT(evaluation_results_3[[#This Row],[PDF_FILE]],LEN(evaluation_results_3[[#This Row],[PDF_FILE]])-5)</f>
        <v>Banco BPM_Bank_EN</v>
      </c>
      <c r="E100">
        <v>2020</v>
      </c>
      <c r="F100" t="s">
        <v>104</v>
      </c>
      <c r="G100" t="s">
        <v>32</v>
      </c>
      <c r="H100" t="s">
        <v>16</v>
      </c>
    </row>
    <row r="101" spans="1:8" hidden="1" x14ac:dyDescent="0.25">
      <c r="A101">
        <v>9</v>
      </c>
      <c r="B101" t="s">
        <v>874</v>
      </c>
      <c r="C101" t="s">
        <v>99</v>
      </c>
      <c r="D101" t="str">
        <f>LEFT(evaluation_results_3[[#This Row],[PDF_FILE]],LEN(evaluation_results_3[[#This Row],[PDF_FILE]])-5)</f>
        <v>Banco BPM_Bank_EN</v>
      </c>
      <c r="E101">
        <v>2019</v>
      </c>
      <c r="F101" t="s">
        <v>106</v>
      </c>
      <c r="G101" t="s">
        <v>32</v>
      </c>
      <c r="H101" t="s">
        <v>16</v>
      </c>
    </row>
    <row r="102" spans="1:8" x14ac:dyDescent="0.25">
      <c r="A102">
        <v>10</v>
      </c>
      <c r="B102" t="s">
        <v>875</v>
      </c>
      <c r="C102" t="s">
        <v>99</v>
      </c>
      <c r="D102" t="str">
        <f>LEFT(evaluation_results_3[[#This Row],[PDF_FILE]],LEN(evaluation_results_3[[#This Row],[PDF_FILE]])-5)</f>
        <v>Banco BPM_Bank_EN</v>
      </c>
      <c r="E102">
        <v>2020</v>
      </c>
      <c r="F102" t="s">
        <v>105</v>
      </c>
      <c r="G102" t="s">
        <v>105</v>
      </c>
      <c r="H102" t="s">
        <v>10</v>
      </c>
    </row>
    <row r="103" spans="1:8" x14ac:dyDescent="0.25">
      <c r="A103">
        <v>10</v>
      </c>
      <c r="B103" t="s">
        <v>875</v>
      </c>
      <c r="C103" t="s">
        <v>99</v>
      </c>
      <c r="D103" t="str">
        <f>LEFT(evaluation_results_3[[#This Row],[PDF_FILE]],LEN(evaluation_results_3[[#This Row],[PDF_FILE]])-5)</f>
        <v>Banco BPM_Bank_EN</v>
      </c>
      <c r="E103">
        <v>2019</v>
      </c>
      <c r="F103" t="s">
        <v>107</v>
      </c>
      <c r="G103" t="s">
        <v>107</v>
      </c>
      <c r="H103" t="s">
        <v>10</v>
      </c>
    </row>
    <row r="104" spans="1:8" x14ac:dyDescent="0.25">
      <c r="A104">
        <v>6</v>
      </c>
      <c r="B104" t="s">
        <v>7</v>
      </c>
      <c r="C104" t="s">
        <v>108</v>
      </c>
      <c r="D104" t="str">
        <f>LEFT(evaluation_results_3[[#This Row],[PDF_FILE]],LEN(evaluation_results_3[[#This Row],[PDF_FILE]])-5)</f>
        <v>Banco BPM_Bank_EN</v>
      </c>
      <c r="E104">
        <v>2021</v>
      </c>
      <c r="F104" t="s">
        <v>109</v>
      </c>
      <c r="G104" t="s">
        <v>110</v>
      </c>
      <c r="H104" t="s">
        <v>16</v>
      </c>
    </row>
    <row r="105" spans="1:8" x14ac:dyDescent="0.25">
      <c r="A105">
        <v>6</v>
      </c>
      <c r="B105" t="s">
        <v>7</v>
      </c>
      <c r="C105" t="s">
        <v>108</v>
      </c>
      <c r="D105" t="str">
        <f>LEFT(evaluation_results_3[[#This Row],[PDF_FILE]],LEN(evaluation_results_3[[#This Row],[PDF_FILE]])-5)</f>
        <v>Banco BPM_Bank_EN</v>
      </c>
      <c r="E105">
        <v>2020</v>
      </c>
      <c r="F105" t="s">
        <v>111</v>
      </c>
      <c r="G105" t="s">
        <v>112</v>
      </c>
      <c r="H105" t="s">
        <v>16</v>
      </c>
    </row>
    <row r="106" spans="1:8" hidden="1" x14ac:dyDescent="0.25">
      <c r="A106">
        <v>7</v>
      </c>
      <c r="B106" t="s">
        <v>13</v>
      </c>
      <c r="C106" t="s">
        <v>108</v>
      </c>
      <c r="D106" t="str">
        <f>LEFT(evaluation_results_3[[#This Row],[PDF_FILE]],LEN(evaluation_results_3[[#This Row],[PDF_FILE]])-5)</f>
        <v>Banco BPM_Bank_EN</v>
      </c>
      <c r="E106">
        <v>2021</v>
      </c>
      <c r="F106" t="s">
        <v>113</v>
      </c>
      <c r="G106" t="s">
        <v>32</v>
      </c>
      <c r="H106" t="s">
        <v>16</v>
      </c>
    </row>
    <row r="107" spans="1:8" hidden="1" x14ac:dyDescent="0.25">
      <c r="A107">
        <v>7</v>
      </c>
      <c r="B107" t="s">
        <v>13</v>
      </c>
      <c r="C107" t="s">
        <v>108</v>
      </c>
      <c r="D107" t="str">
        <f>LEFT(evaluation_results_3[[#This Row],[PDF_FILE]],LEN(evaluation_results_3[[#This Row],[PDF_FILE]])-5)</f>
        <v>Banco BPM_Bank_EN</v>
      </c>
      <c r="E107">
        <v>2020</v>
      </c>
      <c r="F107" t="s">
        <v>115</v>
      </c>
      <c r="G107" t="s">
        <v>32</v>
      </c>
      <c r="H107" t="s">
        <v>16</v>
      </c>
    </row>
    <row r="108" spans="1:8" hidden="1" x14ac:dyDescent="0.25">
      <c r="A108">
        <v>8</v>
      </c>
      <c r="B108" t="s">
        <v>21</v>
      </c>
      <c r="C108" t="s">
        <v>108</v>
      </c>
      <c r="D108" t="str">
        <f>LEFT(evaluation_results_3[[#This Row],[PDF_FILE]],LEN(evaluation_results_3[[#This Row],[PDF_FILE]])-5)</f>
        <v>Banco BPM_Bank_EN</v>
      </c>
      <c r="E108">
        <v>2021</v>
      </c>
      <c r="F108" t="s">
        <v>117</v>
      </c>
      <c r="G108" t="s">
        <v>32</v>
      </c>
      <c r="H108" t="s">
        <v>16</v>
      </c>
    </row>
    <row r="109" spans="1:8" hidden="1" x14ac:dyDescent="0.25">
      <c r="A109">
        <v>8</v>
      </c>
      <c r="B109" t="s">
        <v>21</v>
      </c>
      <c r="C109" t="s">
        <v>108</v>
      </c>
      <c r="D109" t="str">
        <f>LEFT(evaluation_results_3[[#This Row],[PDF_FILE]],LEN(evaluation_results_3[[#This Row],[PDF_FILE]])-5)</f>
        <v>Banco BPM_Bank_EN</v>
      </c>
      <c r="E109">
        <v>2020</v>
      </c>
      <c r="F109" t="s">
        <v>118</v>
      </c>
      <c r="G109" t="s">
        <v>32</v>
      </c>
      <c r="H109" t="s">
        <v>16</v>
      </c>
    </row>
    <row r="110" spans="1:8" x14ac:dyDescent="0.25">
      <c r="A110">
        <v>9</v>
      </c>
      <c r="B110" t="s">
        <v>874</v>
      </c>
      <c r="C110" t="s">
        <v>108</v>
      </c>
      <c r="D110" t="str">
        <f>LEFT(evaluation_results_3[[#This Row],[PDF_FILE]],LEN(evaluation_results_3[[#This Row],[PDF_FILE]])-5)</f>
        <v>Banco BPM_Bank_EN</v>
      </c>
      <c r="E110">
        <v>2021</v>
      </c>
      <c r="F110" t="s">
        <v>113</v>
      </c>
      <c r="G110" t="s">
        <v>113</v>
      </c>
      <c r="H110" t="s">
        <v>10</v>
      </c>
    </row>
    <row r="111" spans="1:8" x14ac:dyDescent="0.25">
      <c r="A111">
        <v>9</v>
      </c>
      <c r="B111" t="s">
        <v>874</v>
      </c>
      <c r="C111" t="s">
        <v>108</v>
      </c>
      <c r="D111" t="str">
        <f>LEFT(evaluation_results_3[[#This Row],[PDF_FILE]],LEN(evaluation_results_3[[#This Row],[PDF_FILE]])-5)</f>
        <v>Banco BPM_Bank_EN</v>
      </c>
      <c r="E111">
        <v>2020</v>
      </c>
      <c r="F111" t="s">
        <v>115</v>
      </c>
      <c r="G111" t="s">
        <v>115</v>
      </c>
      <c r="H111" t="s">
        <v>10</v>
      </c>
    </row>
    <row r="112" spans="1:8" x14ac:dyDescent="0.25">
      <c r="A112">
        <v>10</v>
      </c>
      <c r="B112" t="s">
        <v>875</v>
      </c>
      <c r="C112" t="s">
        <v>108</v>
      </c>
      <c r="D112" t="str">
        <f>LEFT(evaluation_results_3[[#This Row],[PDF_FILE]],LEN(evaluation_results_3[[#This Row],[PDF_FILE]])-5)</f>
        <v>Banco BPM_Bank_EN</v>
      </c>
      <c r="E112">
        <v>2021</v>
      </c>
      <c r="F112" t="s">
        <v>114</v>
      </c>
      <c r="G112" t="s">
        <v>114</v>
      </c>
      <c r="H112" t="s">
        <v>10</v>
      </c>
    </row>
    <row r="113" spans="1:8" x14ac:dyDescent="0.25">
      <c r="A113">
        <v>10</v>
      </c>
      <c r="B113" t="s">
        <v>875</v>
      </c>
      <c r="C113" t="s">
        <v>108</v>
      </c>
      <c r="D113" t="str">
        <f>LEFT(evaluation_results_3[[#This Row],[PDF_FILE]],LEN(evaluation_results_3[[#This Row],[PDF_FILE]])-5)</f>
        <v>Banco BPM_Bank_EN</v>
      </c>
      <c r="E113">
        <v>2020</v>
      </c>
      <c r="F113" t="s">
        <v>116</v>
      </c>
      <c r="G113" t="s">
        <v>116</v>
      </c>
      <c r="H113" t="s">
        <v>10</v>
      </c>
    </row>
    <row r="114" spans="1:8" x14ac:dyDescent="0.25">
      <c r="A114">
        <v>6</v>
      </c>
      <c r="B114" t="s">
        <v>7</v>
      </c>
      <c r="C114" t="s">
        <v>119</v>
      </c>
      <c r="D114" t="str">
        <f>LEFT(evaluation_results_3[[#This Row],[PDF_FILE]],LEN(evaluation_results_3[[#This Row],[PDF_FILE]])-5)</f>
        <v>Banco BPM_Bank_EN</v>
      </c>
      <c r="E114">
        <v>2022</v>
      </c>
      <c r="F114" t="s">
        <v>120</v>
      </c>
      <c r="G114" t="s">
        <v>121</v>
      </c>
      <c r="H114" t="s">
        <v>16</v>
      </c>
    </row>
    <row r="115" spans="1:8" x14ac:dyDescent="0.25">
      <c r="A115">
        <v>6</v>
      </c>
      <c r="B115" t="s">
        <v>7</v>
      </c>
      <c r="C115" t="s">
        <v>119</v>
      </c>
      <c r="D115" t="str">
        <f>LEFT(evaluation_results_3[[#This Row],[PDF_FILE]],LEN(evaluation_results_3[[#This Row],[PDF_FILE]])-5)</f>
        <v>Banco BPM_Bank_EN</v>
      </c>
      <c r="E115">
        <v>2021</v>
      </c>
      <c r="F115" t="s">
        <v>120</v>
      </c>
      <c r="G115" t="s">
        <v>110</v>
      </c>
      <c r="H115" t="s">
        <v>16</v>
      </c>
    </row>
    <row r="116" spans="1:8" x14ac:dyDescent="0.25">
      <c r="A116">
        <v>6</v>
      </c>
      <c r="B116" t="s">
        <v>7</v>
      </c>
      <c r="C116" t="s">
        <v>119</v>
      </c>
      <c r="D116" t="str">
        <f>LEFT(evaluation_results_3[[#This Row],[PDF_FILE]],LEN(evaluation_results_3[[#This Row],[PDF_FILE]])-5)</f>
        <v>Banco BPM_Bank_EN</v>
      </c>
      <c r="E116">
        <v>2020</v>
      </c>
      <c r="F116" t="s">
        <v>122</v>
      </c>
      <c r="G116" t="s">
        <v>112</v>
      </c>
      <c r="H116" t="s">
        <v>16</v>
      </c>
    </row>
    <row r="117" spans="1:8" hidden="1" x14ac:dyDescent="0.25">
      <c r="A117">
        <v>7</v>
      </c>
      <c r="B117" t="s">
        <v>13</v>
      </c>
      <c r="C117" t="s">
        <v>119</v>
      </c>
      <c r="D117" t="str">
        <f>LEFT(evaluation_results_3[[#This Row],[PDF_FILE]],LEN(evaluation_results_3[[#This Row],[PDF_FILE]])-5)</f>
        <v>Banco BPM_Bank_EN</v>
      </c>
      <c r="E117">
        <v>2022</v>
      </c>
      <c r="F117" t="s">
        <v>926</v>
      </c>
      <c r="G117" t="s">
        <v>32</v>
      </c>
      <c r="H117" t="s">
        <v>16</v>
      </c>
    </row>
    <row r="118" spans="1:8" hidden="1" x14ac:dyDescent="0.25">
      <c r="A118">
        <v>7</v>
      </c>
      <c r="B118" t="s">
        <v>13</v>
      </c>
      <c r="C118" t="s">
        <v>119</v>
      </c>
      <c r="D118" t="str">
        <f>LEFT(evaluation_results_3[[#This Row],[PDF_FILE]],LEN(evaluation_results_3[[#This Row],[PDF_FILE]])-5)</f>
        <v>Banco BPM_Bank_EN</v>
      </c>
      <c r="E118">
        <v>2021</v>
      </c>
      <c r="F118" t="s">
        <v>927</v>
      </c>
      <c r="G118" t="s">
        <v>32</v>
      </c>
      <c r="H118" t="s">
        <v>16</v>
      </c>
    </row>
    <row r="119" spans="1:8" hidden="1" x14ac:dyDescent="0.25">
      <c r="A119">
        <v>7</v>
      </c>
      <c r="B119" t="s">
        <v>13</v>
      </c>
      <c r="C119" t="s">
        <v>119</v>
      </c>
      <c r="D119" t="str">
        <f>LEFT(evaluation_results_3[[#This Row],[PDF_FILE]],LEN(evaluation_results_3[[#This Row],[PDF_FILE]])-5)</f>
        <v>Banco BPM_Bank_EN</v>
      </c>
      <c r="E119">
        <v>2020</v>
      </c>
      <c r="F119" t="s">
        <v>928</v>
      </c>
      <c r="G119" t="s">
        <v>32</v>
      </c>
      <c r="H119" t="s">
        <v>16</v>
      </c>
    </row>
    <row r="120" spans="1:8" x14ac:dyDescent="0.25">
      <c r="A120">
        <v>8</v>
      </c>
      <c r="B120" t="s">
        <v>21</v>
      </c>
      <c r="C120" t="s">
        <v>119</v>
      </c>
      <c r="D120" t="str">
        <f>LEFT(evaluation_results_3[[#This Row],[PDF_FILE]],LEN(evaluation_results_3[[#This Row],[PDF_FILE]])-5)</f>
        <v>Banco BPM_Bank_EN</v>
      </c>
      <c r="E120">
        <v>2022</v>
      </c>
      <c r="F120" t="s">
        <v>128</v>
      </c>
      <c r="G120" t="s">
        <v>128</v>
      </c>
      <c r="H120" t="s">
        <v>10</v>
      </c>
    </row>
    <row r="121" spans="1:8" x14ac:dyDescent="0.25">
      <c r="A121">
        <v>8</v>
      </c>
      <c r="B121" t="s">
        <v>21</v>
      </c>
      <c r="C121" t="s">
        <v>119</v>
      </c>
      <c r="D121" t="str">
        <f>LEFT(evaluation_results_3[[#This Row],[PDF_FILE]],LEN(evaluation_results_3[[#This Row],[PDF_FILE]])-5)</f>
        <v>Banco BPM_Bank_EN</v>
      </c>
      <c r="E121">
        <v>2021</v>
      </c>
      <c r="F121" t="s">
        <v>130</v>
      </c>
      <c r="G121" t="s">
        <v>130</v>
      </c>
      <c r="H121" t="s">
        <v>10</v>
      </c>
    </row>
    <row r="122" spans="1:8" x14ac:dyDescent="0.25">
      <c r="A122">
        <v>8</v>
      </c>
      <c r="B122" t="s">
        <v>21</v>
      </c>
      <c r="C122" t="s">
        <v>119</v>
      </c>
      <c r="D122" t="str">
        <f>LEFT(evaluation_results_3[[#This Row],[PDF_FILE]],LEN(evaluation_results_3[[#This Row],[PDF_FILE]])-5)</f>
        <v>Banco BPM_Bank_EN</v>
      </c>
      <c r="E122">
        <v>2020</v>
      </c>
      <c r="F122" t="s">
        <v>131</v>
      </c>
      <c r="G122" t="s">
        <v>131</v>
      </c>
      <c r="H122" t="s">
        <v>10</v>
      </c>
    </row>
    <row r="123" spans="1:8" x14ac:dyDescent="0.25">
      <c r="A123">
        <v>9</v>
      </c>
      <c r="B123" t="s">
        <v>874</v>
      </c>
      <c r="C123" t="s">
        <v>119</v>
      </c>
      <c r="D123" t="str">
        <f>LEFT(evaluation_results_3[[#This Row],[PDF_FILE]],LEN(evaluation_results_3[[#This Row],[PDF_FILE]])-5)</f>
        <v>Banco BPM_Bank_EN</v>
      </c>
      <c r="E123">
        <v>2022</v>
      </c>
      <c r="F123" t="s">
        <v>123</v>
      </c>
      <c r="G123" t="s">
        <v>123</v>
      </c>
      <c r="H123" t="s">
        <v>10</v>
      </c>
    </row>
    <row r="124" spans="1:8" x14ac:dyDescent="0.25">
      <c r="A124">
        <v>9</v>
      </c>
      <c r="B124" t="s">
        <v>874</v>
      </c>
      <c r="C124" t="s">
        <v>119</v>
      </c>
      <c r="D124" t="str">
        <f>LEFT(evaluation_results_3[[#This Row],[PDF_FILE]],LEN(evaluation_results_3[[#This Row],[PDF_FILE]])-5)</f>
        <v>Banco BPM_Bank_EN</v>
      </c>
      <c r="E124">
        <v>2021</v>
      </c>
      <c r="F124" t="s">
        <v>125</v>
      </c>
      <c r="G124" t="s">
        <v>125</v>
      </c>
      <c r="H124" t="s">
        <v>10</v>
      </c>
    </row>
    <row r="125" spans="1:8" x14ac:dyDescent="0.25">
      <c r="A125">
        <v>9</v>
      </c>
      <c r="B125" t="s">
        <v>874</v>
      </c>
      <c r="C125" t="s">
        <v>119</v>
      </c>
      <c r="D125" t="str">
        <f>LEFT(evaluation_results_3[[#This Row],[PDF_FILE]],LEN(evaluation_results_3[[#This Row],[PDF_FILE]])-5)</f>
        <v>Banco BPM_Bank_EN</v>
      </c>
      <c r="E125">
        <v>2020</v>
      </c>
      <c r="F125" t="s">
        <v>127</v>
      </c>
      <c r="G125" t="s">
        <v>127</v>
      </c>
      <c r="H125" t="s">
        <v>10</v>
      </c>
    </row>
    <row r="126" spans="1:8" x14ac:dyDescent="0.25">
      <c r="A126">
        <v>10</v>
      </c>
      <c r="B126" t="s">
        <v>875</v>
      </c>
      <c r="C126" t="s">
        <v>119</v>
      </c>
      <c r="D126" t="str">
        <f>LEFT(evaluation_results_3[[#This Row],[PDF_FILE]],LEN(evaluation_results_3[[#This Row],[PDF_FILE]])-5)</f>
        <v>Banco BPM_Bank_EN</v>
      </c>
      <c r="E126">
        <v>2022</v>
      </c>
      <c r="F126" t="s">
        <v>877</v>
      </c>
      <c r="G126" t="s">
        <v>877</v>
      </c>
      <c r="H126" t="s">
        <v>10</v>
      </c>
    </row>
    <row r="127" spans="1:8" x14ac:dyDescent="0.25">
      <c r="A127">
        <v>10</v>
      </c>
      <c r="B127" t="s">
        <v>875</v>
      </c>
      <c r="C127" t="s">
        <v>119</v>
      </c>
      <c r="D127" t="str">
        <f>LEFT(evaluation_results_3[[#This Row],[PDF_FILE]],LEN(evaluation_results_3[[#This Row],[PDF_FILE]])-5)</f>
        <v>Banco BPM_Bank_EN</v>
      </c>
      <c r="E127">
        <v>2021</v>
      </c>
      <c r="F127" t="s">
        <v>878</v>
      </c>
      <c r="G127" t="s">
        <v>878</v>
      </c>
      <c r="H127" t="s">
        <v>10</v>
      </c>
    </row>
    <row r="128" spans="1:8" x14ac:dyDescent="0.25">
      <c r="A128">
        <v>10</v>
      </c>
      <c r="B128" t="s">
        <v>875</v>
      </c>
      <c r="C128" t="s">
        <v>119</v>
      </c>
      <c r="D128" t="str">
        <f>LEFT(evaluation_results_3[[#This Row],[PDF_FILE]],LEN(evaluation_results_3[[#This Row],[PDF_FILE]])-5)</f>
        <v>Banco BPM_Bank_EN</v>
      </c>
      <c r="E128">
        <v>2020</v>
      </c>
      <c r="F128" t="s">
        <v>116</v>
      </c>
      <c r="G128" t="s">
        <v>116</v>
      </c>
      <c r="H128" t="s">
        <v>10</v>
      </c>
    </row>
    <row r="129" spans="1:8" x14ac:dyDescent="0.25">
      <c r="A129">
        <v>6</v>
      </c>
      <c r="B129" t="s">
        <v>7</v>
      </c>
      <c r="C129" t="s">
        <v>133</v>
      </c>
      <c r="D129" t="str">
        <f>LEFT(evaluation_results_3[[#This Row],[PDF_FILE]],LEN(evaluation_results_3[[#This Row],[PDF_FILE]])-5)</f>
        <v>Banco Sabadell_Bank_EN</v>
      </c>
      <c r="E129">
        <v>2022</v>
      </c>
      <c r="F129" t="s">
        <v>134</v>
      </c>
      <c r="G129" t="s">
        <v>135</v>
      </c>
      <c r="H129" t="s">
        <v>16</v>
      </c>
    </row>
    <row r="130" spans="1:8" x14ac:dyDescent="0.25">
      <c r="A130">
        <v>6</v>
      </c>
      <c r="B130" t="s">
        <v>7</v>
      </c>
      <c r="C130" t="s">
        <v>133</v>
      </c>
      <c r="D130" t="str">
        <f>LEFT(evaluation_results_3[[#This Row],[PDF_FILE]],LEN(evaluation_results_3[[#This Row],[PDF_FILE]])-5)</f>
        <v>Banco Sabadell_Bank_EN</v>
      </c>
      <c r="E130">
        <v>2021</v>
      </c>
      <c r="F130" t="s">
        <v>136</v>
      </c>
      <c r="G130" t="s">
        <v>137</v>
      </c>
      <c r="H130" t="s">
        <v>16</v>
      </c>
    </row>
    <row r="131" spans="1:8" x14ac:dyDescent="0.25">
      <c r="A131">
        <v>6</v>
      </c>
      <c r="B131" t="s">
        <v>7</v>
      </c>
      <c r="C131" t="s">
        <v>133</v>
      </c>
      <c r="D131" t="str">
        <f>LEFT(evaluation_results_3[[#This Row],[PDF_FILE]],LEN(evaluation_results_3[[#This Row],[PDF_FILE]])-5)</f>
        <v>Banco Sabadell_Bank_EN</v>
      </c>
      <c r="E131">
        <v>2020</v>
      </c>
      <c r="F131" t="s">
        <v>138</v>
      </c>
      <c r="G131" t="s">
        <v>139</v>
      </c>
      <c r="H131" t="s">
        <v>16</v>
      </c>
    </row>
    <row r="132" spans="1:8" x14ac:dyDescent="0.25">
      <c r="A132">
        <v>6</v>
      </c>
      <c r="B132" t="s">
        <v>7</v>
      </c>
      <c r="C132" t="s">
        <v>133</v>
      </c>
      <c r="D132" t="str">
        <f>LEFT(evaluation_results_3[[#This Row],[PDF_FILE]],LEN(evaluation_results_3[[#This Row],[PDF_FILE]])-5)</f>
        <v>Banco Sabadell_Bank_EN</v>
      </c>
      <c r="E132">
        <v>2019</v>
      </c>
      <c r="F132" t="s">
        <v>140</v>
      </c>
      <c r="G132" t="s">
        <v>141</v>
      </c>
      <c r="H132" t="s">
        <v>16</v>
      </c>
    </row>
    <row r="133" spans="1:8" hidden="1" x14ac:dyDescent="0.25">
      <c r="A133">
        <v>7</v>
      </c>
      <c r="B133" t="s">
        <v>13</v>
      </c>
      <c r="C133" t="s">
        <v>133</v>
      </c>
      <c r="D133" t="str">
        <f>LEFT(evaluation_results_3[[#This Row],[PDF_FILE]],LEN(evaluation_results_3[[#This Row],[PDF_FILE]])-5)</f>
        <v>Banco Sabadell_Bank_EN</v>
      </c>
      <c r="E133">
        <v>2022</v>
      </c>
      <c r="F133" t="s">
        <v>142</v>
      </c>
      <c r="G133" t="s">
        <v>32</v>
      </c>
      <c r="H133" t="s">
        <v>16</v>
      </c>
    </row>
    <row r="134" spans="1:8" hidden="1" x14ac:dyDescent="0.25">
      <c r="A134">
        <v>7</v>
      </c>
      <c r="B134" t="s">
        <v>13</v>
      </c>
      <c r="C134" t="s">
        <v>133</v>
      </c>
      <c r="D134" t="str">
        <f>LEFT(evaluation_results_3[[#This Row],[PDF_FILE]],LEN(evaluation_results_3[[#This Row],[PDF_FILE]])-5)</f>
        <v>Banco Sabadell_Bank_EN</v>
      </c>
      <c r="E134">
        <v>2021</v>
      </c>
      <c r="F134" t="s">
        <v>144</v>
      </c>
      <c r="G134" t="s">
        <v>32</v>
      </c>
      <c r="H134" t="s">
        <v>16</v>
      </c>
    </row>
    <row r="135" spans="1:8" hidden="1" x14ac:dyDescent="0.25">
      <c r="A135">
        <v>7</v>
      </c>
      <c r="B135" t="s">
        <v>13</v>
      </c>
      <c r="C135" t="s">
        <v>133</v>
      </c>
      <c r="D135" t="str">
        <f>LEFT(evaluation_results_3[[#This Row],[PDF_FILE]],LEN(evaluation_results_3[[#This Row],[PDF_FILE]])-5)</f>
        <v>Banco Sabadell_Bank_EN</v>
      </c>
      <c r="E135">
        <v>2020</v>
      </c>
      <c r="F135" t="s">
        <v>146</v>
      </c>
      <c r="G135" t="s">
        <v>32</v>
      </c>
      <c r="H135" t="s">
        <v>16</v>
      </c>
    </row>
    <row r="136" spans="1:8" hidden="1" x14ac:dyDescent="0.25">
      <c r="A136">
        <v>7</v>
      </c>
      <c r="B136" t="s">
        <v>13</v>
      </c>
      <c r="C136" t="s">
        <v>133</v>
      </c>
      <c r="D136" t="str">
        <f>LEFT(evaluation_results_3[[#This Row],[PDF_FILE]],LEN(evaluation_results_3[[#This Row],[PDF_FILE]])-5)</f>
        <v>Banco Sabadell_Bank_EN</v>
      </c>
      <c r="E136">
        <v>2019</v>
      </c>
      <c r="F136" t="s">
        <v>148</v>
      </c>
      <c r="G136" t="s">
        <v>32</v>
      </c>
      <c r="H136" t="s">
        <v>16</v>
      </c>
    </row>
    <row r="137" spans="1:8" x14ac:dyDescent="0.25">
      <c r="A137">
        <v>8</v>
      </c>
      <c r="B137" t="s">
        <v>21</v>
      </c>
      <c r="C137" t="s">
        <v>133</v>
      </c>
      <c r="D137" t="str">
        <f>LEFT(evaluation_results_3[[#This Row],[PDF_FILE]],LEN(evaluation_results_3[[#This Row],[PDF_FILE]])-5)</f>
        <v>Banco Sabadell_Bank_EN</v>
      </c>
      <c r="E137">
        <v>2022</v>
      </c>
      <c r="F137" t="s">
        <v>150</v>
      </c>
      <c r="G137" t="s">
        <v>151</v>
      </c>
      <c r="H137" t="s">
        <v>16</v>
      </c>
    </row>
    <row r="138" spans="1:8" x14ac:dyDescent="0.25">
      <c r="A138">
        <v>8</v>
      </c>
      <c r="B138" t="s">
        <v>21</v>
      </c>
      <c r="C138" t="s">
        <v>133</v>
      </c>
      <c r="D138" t="str">
        <f>LEFT(evaluation_results_3[[#This Row],[PDF_FILE]],LEN(evaluation_results_3[[#This Row],[PDF_FILE]])-5)</f>
        <v>Banco Sabadell_Bank_EN</v>
      </c>
      <c r="E138">
        <v>2021</v>
      </c>
      <c r="F138" t="s">
        <v>152</v>
      </c>
      <c r="G138" t="s">
        <v>153</v>
      </c>
      <c r="H138" t="s">
        <v>16</v>
      </c>
    </row>
    <row r="139" spans="1:8" x14ac:dyDescent="0.25">
      <c r="A139">
        <v>8</v>
      </c>
      <c r="B139" t="s">
        <v>21</v>
      </c>
      <c r="C139" t="s">
        <v>133</v>
      </c>
      <c r="D139" t="str">
        <f>LEFT(evaluation_results_3[[#This Row],[PDF_FILE]],LEN(evaluation_results_3[[#This Row],[PDF_FILE]])-5)</f>
        <v>Banco Sabadell_Bank_EN</v>
      </c>
      <c r="E139">
        <v>2020</v>
      </c>
      <c r="F139" t="s">
        <v>154</v>
      </c>
      <c r="G139" t="s">
        <v>155</v>
      </c>
      <c r="H139" t="s">
        <v>16</v>
      </c>
    </row>
    <row r="140" spans="1:8" x14ac:dyDescent="0.25">
      <c r="A140">
        <v>8</v>
      </c>
      <c r="B140" t="s">
        <v>21</v>
      </c>
      <c r="C140" t="s">
        <v>133</v>
      </c>
      <c r="D140" t="str">
        <f>LEFT(evaluation_results_3[[#This Row],[PDF_FILE]],LEN(evaluation_results_3[[#This Row],[PDF_FILE]])-5)</f>
        <v>Banco Sabadell_Bank_EN</v>
      </c>
      <c r="E140">
        <v>2019</v>
      </c>
      <c r="F140" t="s">
        <v>156</v>
      </c>
      <c r="G140" t="s">
        <v>157</v>
      </c>
      <c r="H140" t="s">
        <v>16</v>
      </c>
    </row>
    <row r="141" spans="1:8" x14ac:dyDescent="0.25">
      <c r="A141">
        <v>9</v>
      </c>
      <c r="B141" t="s">
        <v>874</v>
      </c>
      <c r="C141" t="s">
        <v>133</v>
      </c>
      <c r="D141" t="str">
        <f>LEFT(evaluation_results_3[[#This Row],[PDF_FILE]],LEN(evaluation_results_3[[#This Row],[PDF_FILE]])-5)</f>
        <v>Banco Sabadell_Bank_EN</v>
      </c>
      <c r="E141">
        <v>2022</v>
      </c>
      <c r="F141" t="s">
        <v>929</v>
      </c>
      <c r="G141" t="s">
        <v>142</v>
      </c>
      <c r="H141" t="s">
        <v>16</v>
      </c>
    </row>
    <row r="142" spans="1:8" x14ac:dyDescent="0.25">
      <c r="A142">
        <v>9</v>
      </c>
      <c r="B142" t="s">
        <v>874</v>
      </c>
      <c r="C142" t="s">
        <v>133</v>
      </c>
      <c r="D142" t="str">
        <f>LEFT(evaluation_results_3[[#This Row],[PDF_FILE]],LEN(evaluation_results_3[[#This Row],[PDF_FILE]])-5)</f>
        <v>Banco Sabadell_Bank_EN</v>
      </c>
      <c r="E142">
        <v>2021</v>
      </c>
      <c r="F142" t="s">
        <v>930</v>
      </c>
      <c r="G142" t="s">
        <v>144</v>
      </c>
      <c r="H142" t="s">
        <v>16</v>
      </c>
    </row>
    <row r="143" spans="1:8" x14ac:dyDescent="0.25">
      <c r="A143">
        <v>9</v>
      </c>
      <c r="B143" t="s">
        <v>874</v>
      </c>
      <c r="C143" t="s">
        <v>133</v>
      </c>
      <c r="D143" t="str">
        <f>LEFT(evaluation_results_3[[#This Row],[PDF_FILE]],LEN(evaluation_results_3[[#This Row],[PDF_FILE]])-5)</f>
        <v>Banco Sabadell_Bank_EN</v>
      </c>
      <c r="E143">
        <v>2020</v>
      </c>
      <c r="F143" t="s">
        <v>931</v>
      </c>
      <c r="G143" t="s">
        <v>146</v>
      </c>
      <c r="H143" t="s">
        <v>16</v>
      </c>
    </row>
    <row r="144" spans="1:8" x14ac:dyDescent="0.25">
      <c r="A144">
        <v>9</v>
      </c>
      <c r="B144" t="s">
        <v>874</v>
      </c>
      <c r="C144" t="s">
        <v>133</v>
      </c>
      <c r="D144" t="str">
        <f>LEFT(evaluation_results_3[[#This Row],[PDF_FILE]],LEN(evaluation_results_3[[#This Row],[PDF_FILE]])-5)</f>
        <v>Banco Sabadell_Bank_EN</v>
      </c>
      <c r="E144">
        <v>2019</v>
      </c>
      <c r="F144" t="s">
        <v>932</v>
      </c>
      <c r="G144" t="s">
        <v>879</v>
      </c>
      <c r="H144" t="s">
        <v>16</v>
      </c>
    </row>
    <row r="145" spans="1:8" x14ac:dyDescent="0.25">
      <c r="A145">
        <v>10</v>
      </c>
      <c r="B145" t="s">
        <v>875</v>
      </c>
      <c r="C145" t="s">
        <v>133</v>
      </c>
      <c r="D145" t="str">
        <f>LEFT(evaluation_results_3[[#This Row],[PDF_FILE]],LEN(evaluation_results_3[[#This Row],[PDF_FILE]])-5)</f>
        <v>Banco Sabadell_Bank_EN</v>
      </c>
      <c r="E145">
        <v>2022</v>
      </c>
      <c r="F145" t="s">
        <v>933</v>
      </c>
      <c r="G145" t="s">
        <v>143</v>
      </c>
      <c r="H145" t="s">
        <v>16</v>
      </c>
    </row>
    <row r="146" spans="1:8" x14ac:dyDescent="0.25">
      <c r="A146">
        <v>10</v>
      </c>
      <c r="B146" t="s">
        <v>875</v>
      </c>
      <c r="C146" t="s">
        <v>133</v>
      </c>
      <c r="D146" t="str">
        <f>LEFT(evaluation_results_3[[#This Row],[PDF_FILE]],LEN(evaluation_results_3[[#This Row],[PDF_FILE]])-5)</f>
        <v>Banco Sabadell_Bank_EN</v>
      </c>
      <c r="E146">
        <v>2021</v>
      </c>
      <c r="F146" t="s">
        <v>934</v>
      </c>
      <c r="G146" t="s">
        <v>145</v>
      </c>
      <c r="H146" t="s">
        <v>16</v>
      </c>
    </row>
    <row r="147" spans="1:8" x14ac:dyDescent="0.25">
      <c r="A147">
        <v>10</v>
      </c>
      <c r="B147" t="s">
        <v>875</v>
      </c>
      <c r="C147" t="s">
        <v>133</v>
      </c>
      <c r="D147" t="str">
        <f>LEFT(evaluation_results_3[[#This Row],[PDF_FILE]],LEN(evaluation_results_3[[#This Row],[PDF_FILE]])-5)</f>
        <v>Banco Sabadell_Bank_EN</v>
      </c>
      <c r="E147">
        <v>2020</v>
      </c>
      <c r="F147" t="s">
        <v>935</v>
      </c>
      <c r="G147" t="s">
        <v>147</v>
      </c>
      <c r="H147" t="s">
        <v>16</v>
      </c>
    </row>
    <row r="148" spans="1:8" x14ac:dyDescent="0.25">
      <c r="A148">
        <v>10</v>
      </c>
      <c r="B148" t="s">
        <v>875</v>
      </c>
      <c r="C148" t="s">
        <v>133</v>
      </c>
      <c r="D148" t="str">
        <f>LEFT(evaluation_results_3[[#This Row],[PDF_FILE]],LEN(evaluation_results_3[[#This Row],[PDF_FILE]])-5)</f>
        <v>Banco Sabadell_Bank_EN</v>
      </c>
      <c r="E148">
        <v>2019</v>
      </c>
      <c r="F148" t="s">
        <v>936</v>
      </c>
      <c r="G148" t="s">
        <v>149</v>
      </c>
      <c r="H148" t="s">
        <v>16</v>
      </c>
    </row>
    <row r="149" spans="1:8" hidden="1" x14ac:dyDescent="0.25">
      <c r="A149">
        <v>6</v>
      </c>
      <c r="B149" t="s">
        <v>7</v>
      </c>
      <c r="C149" t="s">
        <v>158</v>
      </c>
      <c r="D149" t="str">
        <f>LEFT(evaluation_results_3[[#This Row],[PDF_FILE]],LEN(evaluation_results_3[[#This Row],[PDF_FILE]])-5)</f>
        <v>Banco Santander_Bank_EN</v>
      </c>
      <c r="E149">
        <v>2019</v>
      </c>
      <c r="F149" t="s">
        <v>159</v>
      </c>
      <c r="G149" t="s">
        <v>32</v>
      </c>
      <c r="H149" t="s">
        <v>16</v>
      </c>
    </row>
    <row r="150" spans="1:8" hidden="1" x14ac:dyDescent="0.25">
      <c r="A150">
        <v>7</v>
      </c>
      <c r="B150" t="s">
        <v>13</v>
      </c>
      <c r="C150" t="s">
        <v>158</v>
      </c>
      <c r="D150" t="str">
        <f>LEFT(evaluation_results_3[[#This Row],[PDF_FILE]],LEN(evaluation_results_3[[#This Row],[PDF_FILE]])-5)</f>
        <v>Banco Santander_Bank_EN</v>
      </c>
      <c r="E150">
        <v>2019</v>
      </c>
      <c r="F150" t="s">
        <v>937</v>
      </c>
      <c r="G150" t="s">
        <v>32</v>
      </c>
      <c r="H150" t="s">
        <v>16</v>
      </c>
    </row>
    <row r="151" spans="1:8" hidden="1" x14ac:dyDescent="0.25">
      <c r="A151">
        <v>7</v>
      </c>
      <c r="B151" t="s">
        <v>13</v>
      </c>
      <c r="C151" t="s">
        <v>158</v>
      </c>
      <c r="D151" t="str">
        <f>LEFT(evaluation_results_3[[#This Row],[PDF_FILE]],LEN(evaluation_results_3[[#This Row],[PDF_FILE]])-5)</f>
        <v>Banco Santander_Bank_EN</v>
      </c>
      <c r="E151">
        <v>2022</v>
      </c>
      <c r="F151" t="s">
        <v>626</v>
      </c>
      <c r="G151" t="s">
        <v>32</v>
      </c>
      <c r="H151" t="s">
        <v>16</v>
      </c>
    </row>
    <row r="152" spans="1:8" hidden="1" x14ac:dyDescent="0.25">
      <c r="A152">
        <v>7</v>
      </c>
      <c r="B152" t="s">
        <v>13</v>
      </c>
      <c r="C152" t="s">
        <v>158</v>
      </c>
      <c r="D152" t="str">
        <f>LEFT(evaluation_results_3[[#This Row],[PDF_FILE]],LEN(evaluation_results_3[[#This Row],[PDF_FILE]])-5)</f>
        <v>Banco Santander_Bank_EN</v>
      </c>
      <c r="E152">
        <v>2021</v>
      </c>
      <c r="F152" t="s">
        <v>856</v>
      </c>
      <c r="G152" t="s">
        <v>32</v>
      </c>
      <c r="H152" t="s">
        <v>16</v>
      </c>
    </row>
    <row r="153" spans="1:8" hidden="1" x14ac:dyDescent="0.25">
      <c r="A153">
        <v>9</v>
      </c>
      <c r="B153" t="s">
        <v>874</v>
      </c>
      <c r="C153" t="s">
        <v>158</v>
      </c>
      <c r="D153" t="str">
        <f>LEFT(evaluation_results_3[[#This Row],[PDF_FILE]],LEN(evaluation_results_3[[#This Row],[PDF_FILE]])-5)</f>
        <v>Banco Santander_Bank_EN</v>
      </c>
      <c r="E153">
        <v>2020</v>
      </c>
      <c r="F153" t="s">
        <v>938</v>
      </c>
      <c r="G153" t="s">
        <v>32</v>
      </c>
      <c r="H153" t="s">
        <v>16</v>
      </c>
    </row>
    <row r="154" spans="1:8" x14ac:dyDescent="0.25">
      <c r="A154">
        <v>9</v>
      </c>
      <c r="B154" t="s">
        <v>874</v>
      </c>
      <c r="C154" t="s">
        <v>158</v>
      </c>
      <c r="D154" t="str">
        <f>LEFT(evaluation_results_3[[#This Row],[PDF_FILE]],LEN(evaluation_results_3[[#This Row],[PDF_FILE]])-5)</f>
        <v>Banco Santander_Bank_EN</v>
      </c>
      <c r="E154">
        <v>2022</v>
      </c>
      <c r="F154" t="s">
        <v>160</v>
      </c>
      <c r="G154" t="s">
        <v>160</v>
      </c>
      <c r="H154" t="s">
        <v>10</v>
      </c>
    </row>
    <row r="155" spans="1:8" x14ac:dyDescent="0.25">
      <c r="A155">
        <v>9</v>
      </c>
      <c r="B155" t="s">
        <v>874</v>
      </c>
      <c r="C155" t="s">
        <v>158</v>
      </c>
      <c r="D155" t="str">
        <f>LEFT(evaluation_results_3[[#This Row],[PDF_FILE]],LEN(evaluation_results_3[[#This Row],[PDF_FILE]])-5)</f>
        <v>Banco Santander_Bank_EN</v>
      </c>
      <c r="E155">
        <v>2021</v>
      </c>
      <c r="F155" t="s">
        <v>161</v>
      </c>
      <c r="G155" t="s">
        <v>161</v>
      </c>
      <c r="H155" t="s">
        <v>10</v>
      </c>
    </row>
    <row r="156" spans="1:8" x14ac:dyDescent="0.25">
      <c r="A156">
        <v>10</v>
      </c>
      <c r="B156" t="s">
        <v>875</v>
      </c>
      <c r="C156" t="s">
        <v>158</v>
      </c>
      <c r="D156" t="str">
        <f>LEFT(evaluation_results_3[[#This Row],[PDF_FILE]],LEN(evaluation_results_3[[#This Row],[PDF_FILE]])-5)</f>
        <v>Banco Santander_Bank_EN</v>
      </c>
      <c r="E156">
        <v>2022</v>
      </c>
      <c r="F156" t="s">
        <v>880</v>
      </c>
      <c r="G156" t="s">
        <v>880</v>
      </c>
      <c r="H156" t="s">
        <v>10</v>
      </c>
    </row>
    <row r="157" spans="1:8" x14ac:dyDescent="0.25">
      <c r="A157">
        <v>10</v>
      </c>
      <c r="B157" t="s">
        <v>875</v>
      </c>
      <c r="C157" t="s">
        <v>158</v>
      </c>
      <c r="D157" t="str">
        <f>LEFT(evaluation_results_3[[#This Row],[PDF_FILE]],LEN(evaluation_results_3[[#This Row],[PDF_FILE]])-5)</f>
        <v>Banco Santander_Bank_EN</v>
      </c>
      <c r="E157">
        <v>2021</v>
      </c>
      <c r="F157" t="s">
        <v>881</v>
      </c>
      <c r="G157" t="s">
        <v>881</v>
      </c>
      <c r="H157" t="s">
        <v>10</v>
      </c>
    </row>
    <row r="158" spans="1:8" x14ac:dyDescent="0.25">
      <c r="A158">
        <v>6</v>
      </c>
      <c r="B158" t="s">
        <v>7</v>
      </c>
      <c r="C158" t="s">
        <v>162</v>
      </c>
      <c r="D158" t="str">
        <f>LEFT(evaluation_results_3[[#This Row],[PDF_FILE]],LEN(evaluation_results_3[[#This Row],[PDF_FILE]])-5)</f>
        <v>Bank of Ireland_Bank_EN</v>
      </c>
      <c r="E158">
        <v>2021</v>
      </c>
      <c r="F158" t="s">
        <v>163</v>
      </c>
      <c r="G158" t="s">
        <v>164</v>
      </c>
      <c r="H158" t="s">
        <v>16</v>
      </c>
    </row>
    <row r="159" spans="1:8" x14ac:dyDescent="0.25">
      <c r="A159">
        <v>6</v>
      </c>
      <c r="B159" t="s">
        <v>7</v>
      </c>
      <c r="C159" t="s">
        <v>162</v>
      </c>
      <c r="D159" t="str">
        <f>LEFT(evaluation_results_3[[#This Row],[PDF_FILE]],LEN(evaluation_results_3[[#This Row],[PDF_FILE]])-5)</f>
        <v>Bank of Ireland_Bank_EN</v>
      </c>
      <c r="E159">
        <v>2020</v>
      </c>
      <c r="F159" t="s">
        <v>165</v>
      </c>
      <c r="G159" t="s">
        <v>166</v>
      </c>
      <c r="H159" t="s">
        <v>16</v>
      </c>
    </row>
    <row r="160" spans="1:8" x14ac:dyDescent="0.25">
      <c r="A160">
        <v>6</v>
      </c>
      <c r="B160" t="s">
        <v>7</v>
      </c>
      <c r="C160" t="s">
        <v>162</v>
      </c>
      <c r="D160" t="str">
        <f>LEFT(evaluation_results_3[[#This Row],[PDF_FILE]],LEN(evaluation_results_3[[#This Row],[PDF_FILE]])-5)</f>
        <v>Bank of Ireland_Bank_EN</v>
      </c>
      <c r="E160">
        <v>2019</v>
      </c>
      <c r="F160" t="s">
        <v>167</v>
      </c>
      <c r="G160" t="s">
        <v>627</v>
      </c>
      <c r="H160" t="s">
        <v>16</v>
      </c>
    </row>
    <row r="161" spans="1:8" hidden="1" x14ac:dyDescent="0.25">
      <c r="A161">
        <v>6</v>
      </c>
      <c r="B161" t="s">
        <v>7</v>
      </c>
      <c r="C161" t="s">
        <v>162</v>
      </c>
      <c r="D161" t="str">
        <f>LEFT(evaluation_results_3[[#This Row],[PDF_FILE]],LEN(evaluation_results_3[[#This Row],[PDF_FILE]])-5)</f>
        <v>Bank of Ireland_Bank_EN</v>
      </c>
      <c r="E161">
        <v>2018</v>
      </c>
      <c r="F161" t="s">
        <v>168</v>
      </c>
      <c r="G161" t="s">
        <v>32</v>
      </c>
      <c r="H161" t="s">
        <v>16</v>
      </c>
    </row>
    <row r="162" spans="1:8" hidden="1" x14ac:dyDescent="0.25">
      <c r="A162">
        <v>6</v>
      </c>
      <c r="B162" t="s">
        <v>7</v>
      </c>
      <c r="C162" t="s">
        <v>162</v>
      </c>
      <c r="D162" t="str">
        <f>LEFT(evaluation_results_3[[#This Row],[PDF_FILE]],LEN(evaluation_results_3[[#This Row],[PDF_FILE]])-5)</f>
        <v>Bank of Ireland_Bank_EN</v>
      </c>
      <c r="E162">
        <v>2017</v>
      </c>
      <c r="F162" t="s">
        <v>169</v>
      </c>
      <c r="G162" t="s">
        <v>32</v>
      </c>
      <c r="H162" t="s">
        <v>16</v>
      </c>
    </row>
    <row r="163" spans="1:8" hidden="1" x14ac:dyDescent="0.25">
      <c r="A163">
        <v>7</v>
      </c>
      <c r="B163" t="s">
        <v>13</v>
      </c>
      <c r="C163" t="s">
        <v>162</v>
      </c>
      <c r="D163" t="str">
        <f>LEFT(evaluation_results_3[[#This Row],[PDF_FILE]],LEN(evaluation_results_3[[#This Row],[PDF_FILE]])-5)</f>
        <v>Bank of Ireland_Bank_EN</v>
      </c>
      <c r="E163">
        <v>2021</v>
      </c>
      <c r="F163" t="s">
        <v>109</v>
      </c>
      <c r="G163" t="s">
        <v>32</v>
      </c>
      <c r="H163" t="s">
        <v>16</v>
      </c>
    </row>
    <row r="164" spans="1:8" hidden="1" x14ac:dyDescent="0.25">
      <c r="A164">
        <v>7</v>
      </c>
      <c r="B164" t="s">
        <v>13</v>
      </c>
      <c r="C164" t="s">
        <v>162</v>
      </c>
      <c r="D164" t="str">
        <f>LEFT(evaluation_results_3[[#This Row],[PDF_FILE]],LEN(evaluation_results_3[[#This Row],[PDF_FILE]])-5)</f>
        <v>Bank of Ireland_Bank_EN</v>
      </c>
      <c r="E164">
        <v>2019</v>
      </c>
      <c r="F164" t="s">
        <v>111</v>
      </c>
      <c r="G164" t="s">
        <v>32</v>
      </c>
      <c r="H164" t="s">
        <v>16</v>
      </c>
    </row>
    <row r="165" spans="1:8" hidden="1" x14ac:dyDescent="0.25">
      <c r="A165">
        <v>7</v>
      </c>
      <c r="B165" t="s">
        <v>13</v>
      </c>
      <c r="C165" t="s">
        <v>162</v>
      </c>
      <c r="D165" t="str">
        <f>LEFT(evaluation_results_3[[#This Row],[PDF_FILE]],LEN(evaluation_results_3[[#This Row],[PDF_FILE]])-5)</f>
        <v>Bank of Ireland_Bank_EN</v>
      </c>
      <c r="E165">
        <v>2017</v>
      </c>
      <c r="F165" t="s">
        <v>454</v>
      </c>
      <c r="G165" t="s">
        <v>32</v>
      </c>
      <c r="H165" t="s">
        <v>16</v>
      </c>
    </row>
    <row r="166" spans="1:8" hidden="1" x14ac:dyDescent="0.25">
      <c r="A166">
        <v>7</v>
      </c>
      <c r="B166" t="s">
        <v>13</v>
      </c>
      <c r="C166" t="s">
        <v>162</v>
      </c>
      <c r="D166" t="str">
        <f>LEFT(evaluation_results_3[[#This Row],[PDF_FILE]],LEN(evaluation_results_3[[#This Row],[PDF_FILE]])-5)</f>
        <v>Bank of Ireland_Bank_EN</v>
      </c>
      <c r="E166">
        <v>2020</v>
      </c>
      <c r="F166" t="s">
        <v>166</v>
      </c>
      <c r="G166" t="s">
        <v>32</v>
      </c>
      <c r="H166" t="s">
        <v>16</v>
      </c>
    </row>
    <row r="167" spans="1:8" x14ac:dyDescent="0.25">
      <c r="A167">
        <v>8</v>
      </c>
      <c r="B167" t="s">
        <v>21</v>
      </c>
      <c r="C167" t="s">
        <v>162</v>
      </c>
      <c r="D167" t="str">
        <f>LEFT(evaluation_results_3[[#This Row],[PDF_FILE]],LEN(evaluation_results_3[[#This Row],[PDF_FILE]])-5)</f>
        <v>Bank of Ireland_Bank_EN</v>
      </c>
      <c r="E167">
        <v>2021</v>
      </c>
      <c r="F167" t="s">
        <v>172</v>
      </c>
      <c r="G167" t="s">
        <v>172</v>
      </c>
      <c r="H167" t="s">
        <v>10</v>
      </c>
    </row>
    <row r="168" spans="1:8" x14ac:dyDescent="0.25">
      <c r="A168">
        <v>8</v>
      </c>
      <c r="B168" t="s">
        <v>21</v>
      </c>
      <c r="C168" t="s">
        <v>162</v>
      </c>
      <c r="D168" t="str">
        <f>LEFT(evaluation_results_3[[#This Row],[PDF_FILE]],LEN(evaluation_results_3[[#This Row],[PDF_FILE]])-5)</f>
        <v>Bank of Ireland_Bank_EN</v>
      </c>
      <c r="E168">
        <v>2020</v>
      </c>
      <c r="F168" t="s">
        <v>174</v>
      </c>
      <c r="G168" t="s">
        <v>174</v>
      </c>
      <c r="H168" t="s">
        <v>10</v>
      </c>
    </row>
    <row r="169" spans="1:8" x14ac:dyDescent="0.25">
      <c r="A169">
        <v>8</v>
      </c>
      <c r="B169" t="s">
        <v>21</v>
      </c>
      <c r="C169" t="s">
        <v>162</v>
      </c>
      <c r="D169" t="str">
        <f>LEFT(evaluation_results_3[[#This Row],[PDF_FILE]],LEN(evaluation_results_3[[#This Row],[PDF_FILE]])-5)</f>
        <v>Bank of Ireland_Bank_EN</v>
      </c>
      <c r="E169">
        <v>2019</v>
      </c>
      <c r="F169" t="s">
        <v>176</v>
      </c>
      <c r="G169" t="s">
        <v>176</v>
      </c>
      <c r="H169" t="s">
        <v>10</v>
      </c>
    </row>
    <row r="170" spans="1:8" x14ac:dyDescent="0.25">
      <c r="A170">
        <v>9</v>
      </c>
      <c r="B170" t="s">
        <v>874</v>
      </c>
      <c r="C170" t="s">
        <v>162</v>
      </c>
      <c r="D170" t="str">
        <f>LEFT(evaluation_results_3[[#This Row],[PDF_FILE]],LEN(evaluation_results_3[[#This Row],[PDF_FILE]])-5)</f>
        <v>Bank of Ireland_Bank_EN</v>
      </c>
      <c r="E170">
        <v>2021</v>
      </c>
      <c r="F170" t="s">
        <v>170</v>
      </c>
      <c r="G170" t="s">
        <v>170</v>
      </c>
      <c r="H170" t="s">
        <v>10</v>
      </c>
    </row>
    <row r="171" spans="1:8" x14ac:dyDescent="0.25">
      <c r="A171">
        <v>9</v>
      </c>
      <c r="B171" t="s">
        <v>874</v>
      </c>
      <c r="C171" t="s">
        <v>162</v>
      </c>
      <c r="D171" t="str">
        <f>LEFT(evaluation_results_3[[#This Row],[PDF_FILE]],LEN(evaluation_results_3[[#This Row],[PDF_FILE]])-5)</f>
        <v>Bank of Ireland_Bank_EN</v>
      </c>
      <c r="E171">
        <v>2020</v>
      </c>
      <c r="F171" t="s">
        <v>171</v>
      </c>
      <c r="G171" t="s">
        <v>171</v>
      </c>
      <c r="H171" t="s">
        <v>10</v>
      </c>
    </row>
    <row r="172" spans="1:8" x14ac:dyDescent="0.25">
      <c r="A172">
        <v>10</v>
      </c>
      <c r="B172" t="s">
        <v>875</v>
      </c>
      <c r="C172" t="s">
        <v>162</v>
      </c>
      <c r="D172" t="str">
        <f>LEFT(evaluation_results_3[[#This Row],[PDF_FILE]],LEN(evaluation_results_3[[#This Row],[PDF_FILE]])-5)</f>
        <v>Bank of Ireland_Bank_EN</v>
      </c>
      <c r="E172">
        <v>2021</v>
      </c>
      <c r="F172" t="s">
        <v>173</v>
      </c>
      <c r="G172" t="s">
        <v>173</v>
      </c>
      <c r="H172" t="s">
        <v>10</v>
      </c>
    </row>
    <row r="173" spans="1:8" x14ac:dyDescent="0.25">
      <c r="A173">
        <v>10</v>
      </c>
      <c r="B173" t="s">
        <v>875</v>
      </c>
      <c r="C173" t="s">
        <v>162</v>
      </c>
      <c r="D173" t="str">
        <f>LEFT(evaluation_results_3[[#This Row],[PDF_FILE]],LEN(evaluation_results_3[[#This Row],[PDF_FILE]])-5)</f>
        <v>Bank of Ireland_Bank_EN</v>
      </c>
      <c r="E173">
        <v>2020</v>
      </c>
      <c r="F173" t="s">
        <v>175</v>
      </c>
      <c r="G173" t="s">
        <v>175</v>
      </c>
      <c r="H173" t="s">
        <v>10</v>
      </c>
    </row>
    <row r="174" spans="1:8" x14ac:dyDescent="0.25">
      <c r="A174">
        <v>6</v>
      </c>
      <c r="B174" t="s">
        <v>7</v>
      </c>
      <c r="C174" t="s">
        <v>177</v>
      </c>
      <c r="D174" t="str">
        <f>LEFT(evaluation_results_3[[#This Row],[PDF_FILE]],LEN(evaluation_results_3[[#This Row],[PDF_FILE]])-5)</f>
        <v>Bank of Ireland_Bank_EN</v>
      </c>
      <c r="E174">
        <v>2022</v>
      </c>
      <c r="F174" t="s">
        <v>178</v>
      </c>
      <c r="G174" t="s">
        <v>178</v>
      </c>
      <c r="H174" t="s">
        <v>10</v>
      </c>
    </row>
    <row r="175" spans="1:8" hidden="1" x14ac:dyDescent="0.25">
      <c r="A175">
        <v>7</v>
      </c>
      <c r="B175" t="s">
        <v>13</v>
      </c>
      <c r="C175" t="s">
        <v>177</v>
      </c>
      <c r="D175" t="str">
        <f>LEFT(evaluation_results_3[[#This Row],[PDF_FILE]],LEN(evaluation_results_3[[#This Row],[PDF_FILE]])-5)</f>
        <v>Bank of Ireland_Bank_EN</v>
      </c>
      <c r="E175">
        <v>2022</v>
      </c>
      <c r="F175" t="s">
        <v>939</v>
      </c>
      <c r="G175" t="s">
        <v>32</v>
      </c>
      <c r="H175" t="s">
        <v>16</v>
      </c>
    </row>
    <row r="176" spans="1:8" hidden="1" x14ac:dyDescent="0.25">
      <c r="A176">
        <v>7</v>
      </c>
      <c r="B176" t="s">
        <v>13</v>
      </c>
      <c r="C176" t="s">
        <v>177</v>
      </c>
      <c r="D176" t="str">
        <f>LEFT(evaluation_results_3[[#This Row],[PDF_FILE]],LEN(evaluation_results_3[[#This Row],[PDF_FILE]])-5)</f>
        <v>Bank of Ireland_Bank_EN</v>
      </c>
      <c r="E176">
        <v>2021</v>
      </c>
      <c r="F176" t="s">
        <v>940</v>
      </c>
      <c r="G176" t="s">
        <v>32</v>
      </c>
      <c r="H176" t="s">
        <v>16</v>
      </c>
    </row>
    <row r="177" spans="1:8" hidden="1" x14ac:dyDescent="0.25">
      <c r="A177">
        <v>7</v>
      </c>
      <c r="B177" t="s">
        <v>13</v>
      </c>
      <c r="C177" t="s">
        <v>177</v>
      </c>
      <c r="D177" t="str">
        <f>LEFT(evaluation_results_3[[#This Row],[PDF_FILE]],LEN(evaluation_results_3[[#This Row],[PDF_FILE]])-5)</f>
        <v>Bank of Ireland_Bank_EN</v>
      </c>
      <c r="E177">
        <v>2020</v>
      </c>
      <c r="F177" t="s">
        <v>941</v>
      </c>
      <c r="G177" t="s">
        <v>32</v>
      </c>
      <c r="H177" t="s">
        <v>16</v>
      </c>
    </row>
    <row r="178" spans="1:8" hidden="1" x14ac:dyDescent="0.25">
      <c r="A178">
        <v>7</v>
      </c>
      <c r="B178" t="s">
        <v>13</v>
      </c>
      <c r="C178" t="s">
        <v>177</v>
      </c>
      <c r="D178" t="str">
        <f>LEFT(evaluation_results_3[[#This Row],[PDF_FILE]],LEN(evaluation_results_3[[#This Row],[PDF_FILE]])-5)</f>
        <v>Bank of Ireland_Bank_EN</v>
      </c>
      <c r="E178">
        <v>2019</v>
      </c>
      <c r="F178" t="s">
        <v>176</v>
      </c>
      <c r="G178" t="s">
        <v>32</v>
      </c>
      <c r="H178" t="s">
        <v>16</v>
      </c>
    </row>
    <row r="179" spans="1:8" x14ac:dyDescent="0.25">
      <c r="A179">
        <v>8</v>
      </c>
      <c r="B179" t="s">
        <v>21</v>
      </c>
      <c r="C179" t="s">
        <v>177</v>
      </c>
      <c r="D179" t="str">
        <f>LEFT(evaluation_results_3[[#This Row],[PDF_FILE]],LEN(evaluation_results_3[[#This Row],[PDF_FILE]])-5)</f>
        <v>Bank of Ireland_Bank_EN</v>
      </c>
      <c r="E179">
        <v>2019</v>
      </c>
      <c r="F179" t="s">
        <v>176</v>
      </c>
      <c r="G179" t="s">
        <v>176</v>
      </c>
      <c r="H179" t="s">
        <v>10</v>
      </c>
    </row>
    <row r="180" spans="1:8" hidden="1" x14ac:dyDescent="0.25">
      <c r="A180">
        <v>7</v>
      </c>
      <c r="B180" t="s">
        <v>13</v>
      </c>
      <c r="C180" t="s">
        <v>181</v>
      </c>
      <c r="D180" t="str">
        <f>LEFT(evaluation_results_3[[#This Row],[PDF_FILE]],LEN(evaluation_results_3[[#This Row],[PDF_FILE]])-5)</f>
        <v>Barclays_Bank_EN</v>
      </c>
      <c r="E180">
        <v>2015</v>
      </c>
      <c r="F180" t="s">
        <v>942</v>
      </c>
      <c r="G180" t="s">
        <v>32</v>
      </c>
      <c r="H180" t="s">
        <v>16</v>
      </c>
    </row>
    <row r="181" spans="1:8" hidden="1" x14ac:dyDescent="0.25">
      <c r="A181">
        <v>6</v>
      </c>
      <c r="B181" t="s">
        <v>7</v>
      </c>
      <c r="C181" t="s">
        <v>183</v>
      </c>
      <c r="D181" t="str">
        <f>LEFT(evaluation_results_3[[#This Row],[PDF_FILE]],LEN(evaluation_results_3[[#This Row],[PDF_FILE]])-5)</f>
        <v>Barclays_Bank_EN</v>
      </c>
      <c r="E181">
        <v>2018</v>
      </c>
      <c r="F181" t="s">
        <v>184</v>
      </c>
      <c r="G181" t="s">
        <v>32</v>
      </c>
      <c r="H181" t="s">
        <v>16</v>
      </c>
    </row>
    <row r="182" spans="1:8" hidden="1" x14ac:dyDescent="0.25">
      <c r="A182">
        <v>7</v>
      </c>
      <c r="B182" t="s">
        <v>13</v>
      </c>
      <c r="C182" t="s">
        <v>183</v>
      </c>
      <c r="D182" t="str">
        <f>LEFT(evaluation_results_3[[#This Row],[PDF_FILE]],LEN(evaluation_results_3[[#This Row],[PDF_FILE]])-5)</f>
        <v>Barclays_Bank_EN</v>
      </c>
      <c r="E182">
        <v>2019</v>
      </c>
      <c r="F182" t="s">
        <v>185</v>
      </c>
      <c r="G182" t="s">
        <v>32</v>
      </c>
      <c r="H182" t="s">
        <v>16</v>
      </c>
    </row>
    <row r="183" spans="1:8" hidden="1" x14ac:dyDescent="0.25">
      <c r="A183">
        <v>7</v>
      </c>
      <c r="B183" t="s">
        <v>13</v>
      </c>
      <c r="C183" t="s">
        <v>183</v>
      </c>
      <c r="D183" t="str">
        <f>LEFT(evaluation_results_3[[#This Row],[PDF_FILE]],LEN(evaluation_results_3[[#This Row],[PDF_FILE]])-5)</f>
        <v>Barclays_Bank_EN</v>
      </c>
      <c r="E183">
        <v>2018</v>
      </c>
      <c r="F183" t="s">
        <v>186</v>
      </c>
      <c r="G183" t="s">
        <v>32</v>
      </c>
      <c r="H183" t="s">
        <v>16</v>
      </c>
    </row>
    <row r="184" spans="1:8" hidden="1" x14ac:dyDescent="0.25">
      <c r="A184">
        <v>8</v>
      </c>
      <c r="B184" t="s">
        <v>21</v>
      </c>
      <c r="C184" t="s">
        <v>183</v>
      </c>
      <c r="D184" t="str">
        <f>LEFT(evaluation_results_3[[#This Row],[PDF_FILE]],LEN(evaluation_results_3[[#This Row],[PDF_FILE]])-5)</f>
        <v>Barclays_Bank_EN</v>
      </c>
      <c r="E184">
        <v>2018</v>
      </c>
      <c r="F184" t="s">
        <v>187</v>
      </c>
      <c r="G184" t="s">
        <v>32</v>
      </c>
      <c r="H184" t="s">
        <v>16</v>
      </c>
    </row>
    <row r="185" spans="1:8" hidden="1" x14ac:dyDescent="0.25">
      <c r="A185">
        <v>9</v>
      </c>
      <c r="B185" t="s">
        <v>874</v>
      </c>
      <c r="C185" t="s">
        <v>183</v>
      </c>
      <c r="D185" t="str">
        <f>LEFT(evaluation_results_3[[#This Row],[PDF_FILE]],LEN(evaluation_results_3[[#This Row],[PDF_FILE]])-5)</f>
        <v>Barclays_Bank_EN</v>
      </c>
      <c r="E185">
        <v>2017</v>
      </c>
      <c r="F185" t="s">
        <v>943</v>
      </c>
      <c r="G185" t="s">
        <v>32</v>
      </c>
      <c r="H185" t="s">
        <v>16</v>
      </c>
    </row>
    <row r="186" spans="1:8" hidden="1" x14ac:dyDescent="0.25">
      <c r="A186">
        <v>9</v>
      </c>
      <c r="B186" t="s">
        <v>874</v>
      </c>
      <c r="C186" t="s">
        <v>183</v>
      </c>
      <c r="D186" t="str">
        <f>LEFT(evaluation_results_3[[#This Row],[PDF_FILE]],LEN(evaluation_results_3[[#This Row],[PDF_FILE]])-5)</f>
        <v>Barclays_Bank_EN</v>
      </c>
      <c r="E186">
        <v>2019</v>
      </c>
      <c r="F186" t="s">
        <v>944</v>
      </c>
      <c r="G186" t="s">
        <v>32</v>
      </c>
      <c r="H186" t="s">
        <v>16</v>
      </c>
    </row>
    <row r="187" spans="1:8" hidden="1" x14ac:dyDescent="0.25">
      <c r="A187">
        <v>10</v>
      </c>
      <c r="B187" t="s">
        <v>875</v>
      </c>
      <c r="C187" t="s">
        <v>183</v>
      </c>
      <c r="D187" t="str">
        <f>LEFT(evaluation_results_3[[#This Row],[PDF_FILE]],LEN(evaluation_results_3[[#This Row],[PDF_FILE]])-5)</f>
        <v>Barclays_Bank_EN</v>
      </c>
      <c r="E187">
        <v>2019</v>
      </c>
      <c r="F187" t="s">
        <v>184</v>
      </c>
      <c r="G187" t="s">
        <v>32</v>
      </c>
      <c r="H187" t="s">
        <v>16</v>
      </c>
    </row>
    <row r="188" spans="1:8" hidden="1" x14ac:dyDescent="0.25">
      <c r="A188">
        <v>10</v>
      </c>
      <c r="B188" t="s">
        <v>875</v>
      </c>
      <c r="C188" t="s">
        <v>183</v>
      </c>
      <c r="D188" t="str">
        <f>LEFT(evaluation_results_3[[#This Row],[PDF_FILE]],LEN(evaluation_results_3[[#This Row],[PDF_FILE]])-5)</f>
        <v>Barclays_Bank_EN</v>
      </c>
      <c r="E188">
        <v>2018</v>
      </c>
      <c r="F188" t="s">
        <v>944</v>
      </c>
      <c r="G188" t="s">
        <v>32</v>
      </c>
      <c r="H188" t="s">
        <v>16</v>
      </c>
    </row>
    <row r="189" spans="1:8" hidden="1" x14ac:dyDescent="0.25">
      <c r="A189">
        <v>7</v>
      </c>
      <c r="B189" t="s">
        <v>13</v>
      </c>
      <c r="C189" t="s">
        <v>188</v>
      </c>
      <c r="D189" t="str">
        <f>LEFT(evaluation_results_3[[#This Row],[PDF_FILE]],LEN(evaluation_results_3[[#This Row],[PDF_FILE]])-5)</f>
        <v>Barclays_Bank_EN</v>
      </c>
      <c r="E189">
        <v>2020</v>
      </c>
      <c r="F189" t="s">
        <v>111</v>
      </c>
      <c r="G189" t="s">
        <v>32</v>
      </c>
      <c r="H189" t="s">
        <v>16</v>
      </c>
    </row>
    <row r="190" spans="1:8" hidden="1" x14ac:dyDescent="0.25">
      <c r="A190">
        <v>7</v>
      </c>
      <c r="B190" t="s">
        <v>13</v>
      </c>
      <c r="C190" t="s">
        <v>188</v>
      </c>
      <c r="D190" t="str">
        <f>LEFT(evaluation_results_3[[#This Row],[PDF_FILE]],LEN(evaluation_results_3[[#This Row],[PDF_FILE]])-5)</f>
        <v>Barclays_Bank_EN</v>
      </c>
      <c r="E190">
        <v>2035</v>
      </c>
      <c r="F190" t="s">
        <v>189</v>
      </c>
      <c r="G190" t="s">
        <v>32</v>
      </c>
      <c r="H190" t="s">
        <v>16</v>
      </c>
    </row>
    <row r="191" spans="1:8" hidden="1" x14ac:dyDescent="0.25">
      <c r="A191">
        <v>9</v>
      </c>
      <c r="B191" t="s">
        <v>874</v>
      </c>
      <c r="C191" t="s">
        <v>188</v>
      </c>
      <c r="D191" t="str">
        <f>LEFT(evaluation_results_3[[#This Row],[PDF_FILE]],LEN(evaluation_results_3[[#This Row],[PDF_FILE]])-5)</f>
        <v>Barclays_Bank_EN</v>
      </c>
      <c r="E191">
        <v>2020</v>
      </c>
      <c r="F191" t="s">
        <v>945</v>
      </c>
      <c r="G191" t="s">
        <v>32</v>
      </c>
      <c r="H191" t="s">
        <v>16</v>
      </c>
    </row>
    <row r="192" spans="1:8" hidden="1" x14ac:dyDescent="0.25">
      <c r="A192">
        <v>6</v>
      </c>
      <c r="B192" t="s">
        <v>7</v>
      </c>
      <c r="C192" t="s">
        <v>190</v>
      </c>
      <c r="D192" t="str">
        <f>LEFT(evaluation_results_3[[#This Row],[PDF_FILE]],LEN(evaluation_results_3[[#This Row],[PDF_FILE]])-5)</f>
        <v>Barclays_Bank_EN</v>
      </c>
      <c r="E192">
        <v>2021</v>
      </c>
      <c r="F192" t="s">
        <v>191</v>
      </c>
      <c r="G192" t="s">
        <v>32</v>
      </c>
      <c r="H192" t="s">
        <v>16</v>
      </c>
    </row>
    <row r="193" spans="1:8" hidden="1" x14ac:dyDescent="0.25">
      <c r="A193">
        <v>7</v>
      </c>
      <c r="B193" t="s">
        <v>13</v>
      </c>
      <c r="C193" t="s">
        <v>190</v>
      </c>
      <c r="D193" t="str">
        <f>LEFT(evaluation_results_3[[#This Row],[PDF_FILE]],LEN(evaluation_results_3[[#This Row],[PDF_FILE]])-5)</f>
        <v>Barclays_Bank_EN</v>
      </c>
      <c r="E193">
        <v>2021</v>
      </c>
      <c r="F193" t="s">
        <v>192</v>
      </c>
      <c r="G193" t="s">
        <v>32</v>
      </c>
      <c r="H193" t="s">
        <v>16</v>
      </c>
    </row>
    <row r="194" spans="1:8" hidden="1" x14ac:dyDescent="0.25">
      <c r="A194">
        <v>7</v>
      </c>
      <c r="B194" t="s">
        <v>13</v>
      </c>
      <c r="C194" t="s">
        <v>190</v>
      </c>
      <c r="D194" t="str">
        <f>LEFT(evaluation_results_3[[#This Row],[PDF_FILE]],LEN(evaluation_results_3[[#This Row],[PDF_FILE]])-5)</f>
        <v>Barclays_Bank_EN</v>
      </c>
      <c r="E194">
        <v>2020</v>
      </c>
      <c r="F194" t="s">
        <v>193</v>
      </c>
      <c r="G194" t="s">
        <v>32</v>
      </c>
      <c r="H194" t="s">
        <v>16</v>
      </c>
    </row>
    <row r="195" spans="1:8" hidden="1" x14ac:dyDescent="0.25">
      <c r="A195">
        <v>9</v>
      </c>
      <c r="B195" t="s">
        <v>874</v>
      </c>
      <c r="C195" t="s">
        <v>946</v>
      </c>
      <c r="D195" t="str">
        <f>LEFT(evaluation_results_3[[#This Row],[PDF_FILE]],LEN(evaluation_results_3[[#This Row],[PDF_FILE]])-5)</f>
        <v>Branicks_Asset Manager_EN</v>
      </c>
      <c r="E195">
        <v>2018</v>
      </c>
      <c r="F195" t="s">
        <v>947</v>
      </c>
      <c r="G195" t="s">
        <v>32</v>
      </c>
      <c r="H195" t="s">
        <v>16</v>
      </c>
    </row>
    <row r="196" spans="1:8" hidden="1" x14ac:dyDescent="0.25">
      <c r="A196">
        <v>9</v>
      </c>
      <c r="B196" t="s">
        <v>874</v>
      </c>
      <c r="C196" t="s">
        <v>946</v>
      </c>
      <c r="D196" t="str">
        <f>LEFT(evaluation_results_3[[#This Row],[PDF_FILE]],LEN(evaluation_results_3[[#This Row],[PDF_FILE]])-5)</f>
        <v>Branicks_Asset Manager_EN</v>
      </c>
      <c r="E196">
        <v>2017</v>
      </c>
      <c r="F196" t="s">
        <v>948</v>
      </c>
      <c r="G196" t="s">
        <v>32</v>
      </c>
      <c r="H196" t="s">
        <v>16</v>
      </c>
    </row>
    <row r="197" spans="1:8" hidden="1" x14ac:dyDescent="0.25">
      <c r="A197">
        <v>9</v>
      </c>
      <c r="B197" t="s">
        <v>874</v>
      </c>
      <c r="C197" t="s">
        <v>949</v>
      </c>
      <c r="D197" t="str">
        <f>LEFT(evaluation_results_3[[#This Row],[PDF_FILE]],LEN(evaluation_results_3[[#This Row],[PDF_FILE]])-5)</f>
        <v>Branicks_Asset Manager_EN</v>
      </c>
      <c r="E197">
        <v>2019</v>
      </c>
      <c r="F197" t="s">
        <v>950</v>
      </c>
      <c r="G197" t="s">
        <v>32</v>
      </c>
      <c r="H197" t="s">
        <v>16</v>
      </c>
    </row>
    <row r="198" spans="1:8" hidden="1" x14ac:dyDescent="0.25">
      <c r="A198">
        <v>9</v>
      </c>
      <c r="B198" t="s">
        <v>874</v>
      </c>
      <c r="C198" t="s">
        <v>949</v>
      </c>
      <c r="D198" t="str">
        <f>LEFT(evaluation_results_3[[#This Row],[PDF_FILE]],LEN(evaluation_results_3[[#This Row],[PDF_FILE]])-5)</f>
        <v>Branicks_Asset Manager_EN</v>
      </c>
      <c r="E198">
        <v>2018</v>
      </c>
      <c r="F198" t="s">
        <v>947</v>
      </c>
      <c r="G198" t="s">
        <v>32</v>
      </c>
      <c r="H198" t="s">
        <v>16</v>
      </c>
    </row>
    <row r="199" spans="1:8" hidden="1" x14ac:dyDescent="0.25">
      <c r="A199">
        <v>9</v>
      </c>
      <c r="B199" t="s">
        <v>874</v>
      </c>
      <c r="C199" t="s">
        <v>951</v>
      </c>
      <c r="D199" t="str">
        <f>LEFT(evaluation_results_3[[#This Row],[PDF_FILE]],LEN(evaluation_results_3[[#This Row],[PDF_FILE]])-5)</f>
        <v>Brockhaus Capital Management AG_Asset Manager_EN</v>
      </c>
      <c r="E199">
        <v>2022</v>
      </c>
      <c r="F199" t="s">
        <v>952</v>
      </c>
      <c r="G199" t="s">
        <v>32</v>
      </c>
      <c r="H199" t="s">
        <v>16</v>
      </c>
    </row>
    <row r="200" spans="1:8" x14ac:dyDescent="0.25">
      <c r="A200">
        <v>6</v>
      </c>
      <c r="B200" t="s">
        <v>7</v>
      </c>
      <c r="C200" t="s">
        <v>194</v>
      </c>
      <c r="D200" t="str">
        <f>LEFT(evaluation_results_3[[#This Row],[PDF_FILE]],LEN(evaluation_results_3[[#This Row],[PDF_FILE]])-5)</f>
        <v>Commerzbank_Bank_EN</v>
      </c>
      <c r="E200">
        <v>2019</v>
      </c>
      <c r="F200" t="s">
        <v>195</v>
      </c>
      <c r="G200" t="s">
        <v>195</v>
      </c>
      <c r="H200" t="s">
        <v>10</v>
      </c>
    </row>
    <row r="201" spans="1:8" x14ac:dyDescent="0.25">
      <c r="A201">
        <v>6</v>
      </c>
      <c r="B201" t="s">
        <v>7</v>
      </c>
      <c r="C201" t="s">
        <v>194</v>
      </c>
      <c r="D201" t="str">
        <f>LEFT(evaluation_results_3[[#This Row],[PDF_FILE]],LEN(evaluation_results_3[[#This Row],[PDF_FILE]])-5)</f>
        <v>Commerzbank_Bank_EN</v>
      </c>
      <c r="E201">
        <v>2020</v>
      </c>
      <c r="F201" t="s">
        <v>196</v>
      </c>
      <c r="G201" t="s">
        <v>196</v>
      </c>
      <c r="H201" t="s">
        <v>10</v>
      </c>
    </row>
    <row r="202" spans="1:8" hidden="1" x14ac:dyDescent="0.25">
      <c r="A202">
        <v>7</v>
      </c>
      <c r="B202" t="s">
        <v>13</v>
      </c>
      <c r="C202" t="s">
        <v>194</v>
      </c>
      <c r="D202" t="str">
        <f>LEFT(evaluation_results_3[[#This Row],[PDF_FILE]],LEN(evaluation_results_3[[#This Row],[PDF_FILE]])-5)</f>
        <v>Commerzbank_Bank_EN</v>
      </c>
      <c r="E202">
        <v>2019</v>
      </c>
      <c r="F202" t="s">
        <v>197</v>
      </c>
      <c r="G202" t="s">
        <v>32</v>
      </c>
      <c r="H202" t="s">
        <v>16</v>
      </c>
    </row>
    <row r="203" spans="1:8" hidden="1" x14ac:dyDescent="0.25">
      <c r="A203">
        <v>7</v>
      </c>
      <c r="B203" t="s">
        <v>13</v>
      </c>
      <c r="C203" t="s">
        <v>194</v>
      </c>
      <c r="D203" t="str">
        <f>LEFT(evaluation_results_3[[#This Row],[PDF_FILE]],LEN(evaluation_results_3[[#This Row],[PDF_FILE]])-5)</f>
        <v>Commerzbank_Bank_EN</v>
      </c>
      <c r="E203">
        <v>2020</v>
      </c>
      <c r="F203" t="s">
        <v>198</v>
      </c>
      <c r="G203" t="s">
        <v>32</v>
      </c>
      <c r="H203" t="s">
        <v>16</v>
      </c>
    </row>
    <row r="204" spans="1:8" x14ac:dyDescent="0.25">
      <c r="A204">
        <v>6</v>
      </c>
      <c r="B204" t="s">
        <v>7</v>
      </c>
      <c r="C204" t="s">
        <v>199</v>
      </c>
      <c r="D204" t="str">
        <f>LEFT(evaluation_results_3[[#This Row],[PDF_FILE]],LEN(evaluation_results_3[[#This Row],[PDF_FILE]])-5)</f>
        <v>Commerzbank_Bank_EN</v>
      </c>
      <c r="E204">
        <v>2022</v>
      </c>
      <c r="F204" t="s">
        <v>200</v>
      </c>
      <c r="G204" t="s">
        <v>200</v>
      </c>
      <c r="H204" t="s">
        <v>10</v>
      </c>
    </row>
    <row r="205" spans="1:8" hidden="1" x14ac:dyDescent="0.25">
      <c r="A205">
        <v>7</v>
      </c>
      <c r="B205" t="s">
        <v>13</v>
      </c>
      <c r="C205" t="s">
        <v>199</v>
      </c>
      <c r="D205" t="str">
        <f>LEFT(evaluation_results_3[[#This Row],[PDF_FILE]],LEN(evaluation_results_3[[#This Row],[PDF_FILE]])-5)</f>
        <v>Commerzbank_Bank_EN</v>
      </c>
      <c r="E205">
        <v>2022</v>
      </c>
      <c r="F205" t="s">
        <v>953</v>
      </c>
      <c r="G205" t="s">
        <v>32</v>
      </c>
      <c r="H205" t="s">
        <v>16</v>
      </c>
    </row>
    <row r="206" spans="1:8" x14ac:dyDescent="0.25">
      <c r="A206">
        <v>8</v>
      </c>
      <c r="B206" t="s">
        <v>21</v>
      </c>
      <c r="C206" t="s">
        <v>199</v>
      </c>
      <c r="D206" t="str">
        <f>LEFT(evaluation_results_3[[#This Row],[PDF_FILE]],LEN(evaluation_results_3[[#This Row],[PDF_FILE]])-5)</f>
        <v>Commerzbank_Bank_EN</v>
      </c>
      <c r="E206">
        <v>2022</v>
      </c>
      <c r="F206" t="s">
        <v>203</v>
      </c>
      <c r="G206" t="s">
        <v>203</v>
      </c>
      <c r="H206" t="s">
        <v>10</v>
      </c>
    </row>
    <row r="207" spans="1:8" x14ac:dyDescent="0.25">
      <c r="A207">
        <v>9</v>
      </c>
      <c r="B207" t="s">
        <v>874</v>
      </c>
      <c r="C207" t="s">
        <v>199</v>
      </c>
      <c r="D207" t="str">
        <f>LEFT(evaluation_results_3[[#This Row],[PDF_FILE]],LEN(evaluation_results_3[[#This Row],[PDF_FILE]])-5)</f>
        <v>Commerzbank_Bank_EN</v>
      </c>
      <c r="E207">
        <v>2022</v>
      </c>
      <c r="F207" t="s">
        <v>201</v>
      </c>
      <c r="G207" t="s">
        <v>201</v>
      </c>
      <c r="H207" t="s">
        <v>10</v>
      </c>
    </row>
    <row r="208" spans="1:8" x14ac:dyDescent="0.25">
      <c r="A208">
        <v>10</v>
      </c>
      <c r="B208" t="s">
        <v>875</v>
      </c>
      <c r="C208" t="s">
        <v>199</v>
      </c>
      <c r="D208" t="str">
        <f>LEFT(evaluation_results_3[[#This Row],[PDF_FILE]],LEN(evaluation_results_3[[#This Row],[PDF_FILE]])-5)</f>
        <v>Commerzbank_Bank_EN</v>
      </c>
      <c r="E208">
        <v>2022</v>
      </c>
      <c r="F208" t="s">
        <v>202</v>
      </c>
      <c r="G208" t="s">
        <v>202</v>
      </c>
      <c r="H208" t="s">
        <v>10</v>
      </c>
    </row>
    <row r="209" spans="1:8" x14ac:dyDescent="0.25">
      <c r="A209">
        <v>6</v>
      </c>
      <c r="B209" t="s">
        <v>7</v>
      </c>
      <c r="C209" t="s">
        <v>206</v>
      </c>
      <c r="D209" t="str">
        <f>LEFT(evaluation_results_3[[#This Row],[PDF_FILE]],LEN(evaluation_results_3[[#This Row],[PDF_FILE]])-5)</f>
        <v>Danske Bank_Bank_EN</v>
      </c>
      <c r="E209">
        <v>2022</v>
      </c>
      <c r="F209" t="s">
        <v>207</v>
      </c>
      <c r="G209" t="s">
        <v>617</v>
      </c>
      <c r="H209" t="s">
        <v>16</v>
      </c>
    </row>
    <row r="210" spans="1:8" hidden="1" x14ac:dyDescent="0.25">
      <c r="A210">
        <v>7</v>
      </c>
      <c r="B210" t="s">
        <v>13</v>
      </c>
      <c r="C210" t="s">
        <v>206</v>
      </c>
      <c r="D210" t="str">
        <f>LEFT(evaluation_results_3[[#This Row],[PDF_FILE]],LEN(evaluation_results_3[[#This Row],[PDF_FILE]])-5)</f>
        <v>Danske Bank_Bank_EN</v>
      </c>
      <c r="E210">
        <v>2022</v>
      </c>
      <c r="F210" t="s">
        <v>884</v>
      </c>
      <c r="G210" t="s">
        <v>32</v>
      </c>
      <c r="H210" t="s">
        <v>16</v>
      </c>
    </row>
    <row r="211" spans="1:8" x14ac:dyDescent="0.25">
      <c r="A211">
        <v>8</v>
      </c>
      <c r="B211" t="s">
        <v>21</v>
      </c>
      <c r="C211" t="s">
        <v>206</v>
      </c>
      <c r="D211" t="str">
        <f>LEFT(evaluation_results_3[[#This Row],[PDF_FILE]],LEN(evaluation_results_3[[#This Row],[PDF_FILE]])-5)</f>
        <v>Danske Bank_Bank_EN</v>
      </c>
      <c r="E211">
        <v>2022</v>
      </c>
      <c r="F211" t="s">
        <v>209</v>
      </c>
      <c r="G211" t="s">
        <v>209</v>
      </c>
      <c r="H211" t="s">
        <v>10</v>
      </c>
    </row>
    <row r="212" spans="1:8" x14ac:dyDescent="0.25">
      <c r="A212">
        <v>10</v>
      </c>
      <c r="B212" t="s">
        <v>875</v>
      </c>
      <c r="C212" t="s">
        <v>206</v>
      </c>
      <c r="D212" t="str">
        <f>LEFT(evaluation_results_3[[#This Row],[PDF_FILE]],LEN(evaluation_results_3[[#This Row],[PDF_FILE]])-5)</f>
        <v>Danske Bank_Bank_EN</v>
      </c>
      <c r="E212">
        <v>2022</v>
      </c>
      <c r="F212" t="s">
        <v>208</v>
      </c>
      <c r="G212" t="s">
        <v>208</v>
      </c>
      <c r="H212" t="s">
        <v>10</v>
      </c>
    </row>
    <row r="213" spans="1:8" x14ac:dyDescent="0.25">
      <c r="A213">
        <v>6</v>
      </c>
      <c r="B213" t="s">
        <v>7</v>
      </c>
      <c r="C213" t="s">
        <v>210</v>
      </c>
      <c r="D213" t="str">
        <f>LEFT(evaluation_results_3[[#This Row],[PDF_FILE]],LEN(evaluation_results_3[[#This Row],[PDF_FILE]])-5)</f>
        <v>DekaBank Deutsche Girozentrale_Asset Manager_EN</v>
      </c>
      <c r="E213">
        <v>2018</v>
      </c>
      <c r="F213" t="s">
        <v>211</v>
      </c>
      <c r="G213" t="s">
        <v>212</v>
      </c>
      <c r="H213" t="s">
        <v>16</v>
      </c>
    </row>
    <row r="214" spans="1:8" x14ac:dyDescent="0.25">
      <c r="A214">
        <v>7</v>
      </c>
      <c r="B214" t="s">
        <v>13</v>
      </c>
      <c r="C214" t="s">
        <v>210</v>
      </c>
      <c r="D214" t="str">
        <f>LEFT(evaluation_results_3[[#This Row],[PDF_FILE]],LEN(evaluation_results_3[[#This Row],[PDF_FILE]])-5)</f>
        <v>DekaBank Deutsche Girozentrale_Asset Manager_EN</v>
      </c>
      <c r="E214">
        <v>2017</v>
      </c>
      <c r="F214" t="s">
        <v>213</v>
      </c>
      <c r="G214" t="s">
        <v>213</v>
      </c>
      <c r="H214" t="s">
        <v>10</v>
      </c>
    </row>
    <row r="215" spans="1:8" x14ac:dyDescent="0.25">
      <c r="A215">
        <v>7</v>
      </c>
      <c r="B215" t="s">
        <v>13</v>
      </c>
      <c r="C215" t="s">
        <v>210</v>
      </c>
      <c r="D215" t="str">
        <f>LEFT(evaluation_results_3[[#This Row],[PDF_FILE]],LEN(evaluation_results_3[[#This Row],[PDF_FILE]])-5)</f>
        <v>DekaBank Deutsche Girozentrale_Asset Manager_EN</v>
      </c>
      <c r="E215">
        <v>2018</v>
      </c>
      <c r="F215" t="s">
        <v>211</v>
      </c>
      <c r="G215" t="s">
        <v>211</v>
      </c>
      <c r="H215" t="s">
        <v>10</v>
      </c>
    </row>
    <row r="216" spans="1:8" x14ac:dyDescent="0.25">
      <c r="A216">
        <v>7</v>
      </c>
      <c r="B216" t="s">
        <v>13</v>
      </c>
      <c r="C216" t="s">
        <v>215</v>
      </c>
      <c r="D216" t="str">
        <f>LEFT(evaluation_results_3[[#This Row],[PDF_FILE]],LEN(evaluation_results_3[[#This Row],[PDF_FILE]])-5)</f>
        <v>DekaBank Deutsche Girozentrale_Asset Manager_EN</v>
      </c>
      <c r="E216">
        <v>2018</v>
      </c>
      <c r="F216" t="s">
        <v>216</v>
      </c>
      <c r="G216" t="s">
        <v>216</v>
      </c>
      <c r="H216" t="s">
        <v>10</v>
      </c>
    </row>
    <row r="217" spans="1:8" x14ac:dyDescent="0.25">
      <c r="A217">
        <v>7</v>
      </c>
      <c r="B217" t="s">
        <v>13</v>
      </c>
      <c r="C217" t="s">
        <v>215</v>
      </c>
      <c r="D217" t="str">
        <f>LEFT(evaluation_results_3[[#This Row],[PDF_FILE]],LEN(evaluation_results_3[[#This Row],[PDF_FILE]])-5)</f>
        <v>DekaBank Deutsche Girozentrale_Asset Manager_EN</v>
      </c>
      <c r="E217">
        <v>2019</v>
      </c>
      <c r="F217" t="s">
        <v>217</v>
      </c>
      <c r="G217" t="s">
        <v>217</v>
      </c>
      <c r="H217" t="s">
        <v>10</v>
      </c>
    </row>
    <row r="218" spans="1:8" x14ac:dyDescent="0.25">
      <c r="A218">
        <v>7</v>
      </c>
      <c r="B218" t="s">
        <v>13</v>
      </c>
      <c r="C218" t="s">
        <v>218</v>
      </c>
      <c r="D218" t="str">
        <f>LEFT(evaluation_results_3[[#This Row],[PDF_FILE]],LEN(evaluation_results_3[[#This Row],[PDF_FILE]])-5)</f>
        <v>DekaBank Deutsche Girozentrale_Asset Manager_EN</v>
      </c>
      <c r="E218">
        <v>2019</v>
      </c>
      <c r="F218" t="s">
        <v>217</v>
      </c>
      <c r="G218" t="s">
        <v>217</v>
      </c>
      <c r="H218" t="s">
        <v>10</v>
      </c>
    </row>
    <row r="219" spans="1:8" x14ac:dyDescent="0.25">
      <c r="A219">
        <v>7</v>
      </c>
      <c r="B219" t="s">
        <v>13</v>
      </c>
      <c r="C219" t="s">
        <v>218</v>
      </c>
      <c r="D219" t="str">
        <f>LEFT(evaluation_results_3[[#This Row],[PDF_FILE]],LEN(evaluation_results_3[[#This Row],[PDF_FILE]])-5)</f>
        <v>DekaBank Deutsche Girozentrale_Asset Manager_EN</v>
      </c>
      <c r="E219">
        <v>2020</v>
      </c>
      <c r="F219" t="s">
        <v>219</v>
      </c>
      <c r="G219" t="s">
        <v>219</v>
      </c>
      <c r="H219" t="s">
        <v>10</v>
      </c>
    </row>
    <row r="220" spans="1:8" x14ac:dyDescent="0.25">
      <c r="A220">
        <v>7</v>
      </c>
      <c r="B220" t="s">
        <v>13</v>
      </c>
      <c r="C220" t="s">
        <v>220</v>
      </c>
      <c r="D220" t="str">
        <f>LEFT(evaluation_results_3[[#This Row],[PDF_FILE]],LEN(evaluation_results_3[[#This Row],[PDF_FILE]])-5)</f>
        <v>DekaBank Deutsche Girozentrale_Asset Manager_EN</v>
      </c>
      <c r="E220">
        <v>2021</v>
      </c>
      <c r="F220" t="s">
        <v>221</v>
      </c>
      <c r="G220" t="s">
        <v>221</v>
      </c>
      <c r="H220" t="s">
        <v>10</v>
      </c>
    </row>
    <row r="221" spans="1:8" x14ac:dyDescent="0.25">
      <c r="A221">
        <v>6</v>
      </c>
      <c r="B221" t="s">
        <v>7</v>
      </c>
      <c r="C221" t="s">
        <v>222</v>
      </c>
      <c r="D221" t="str">
        <f>LEFT(evaluation_results_3[[#This Row],[PDF_FILE]],LEN(evaluation_results_3[[#This Row],[PDF_FILE]])-5)</f>
        <v>DekaBank Deutsche Girozentrale_Asset Manager_EN</v>
      </c>
      <c r="E221">
        <v>2021</v>
      </c>
      <c r="F221" t="s">
        <v>223</v>
      </c>
      <c r="G221" t="s">
        <v>224</v>
      </c>
      <c r="H221" t="s">
        <v>16</v>
      </c>
    </row>
    <row r="222" spans="1:8" x14ac:dyDescent="0.25">
      <c r="A222">
        <v>6</v>
      </c>
      <c r="B222" t="s">
        <v>7</v>
      </c>
      <c r="C222" t="s">
        <v>222</v>
      </c>
      <c r="D222" t="str">
        <f>LEFT(evaluation_results_3[[#This Row],[PDF_FILE]],LEN(evaluation_results_3[[#This Row],[PDF_FILE]])-5)</f>
        <v>DekaBank Deutsche Girozentrale_Asset Manager_EN</v>
      </c>
      <c r="E222">
        <v>2022</v>
      </c>
      <c r="F222" t="s">
        <v>225</v>
      </c>
      <c r="G222" t="s">
        <v>226</v>
      </c>
      <c r="H222" t="s">
        <v>16</v>
      </c>
    </row>
    <row r="223" spans="1:8" x14ac:dyDescent="0.25">
      <c r="A223">
        <v>7</v>
      </c>
      <c r="B223" t="s">
        <v>13</v>
      </c>
      <c r="C223" t="s">
        <v>222</v>
      </c>
      <c r="D223" t="str">
        <f>LEFT(evaluation_results_3[[#This Row],[PDF_FILE]],LEN(evaluation_results_3[[#This Row],[PDF_FILE]])-5)</f>
        <v>DekaBank Deutsche Girozentrale_Asset Manager_EN</v>
      </c>
      <c r="E223">
        <v>2021</v>
      </c>
      <c r="F223" t="s">
        <v>227</v>
      </c>
      <c r="G223" t="s">
        <v>221</v>
      </c>
      <c r="H223" t="s">
        <v>16</v>
      </c>
    </row>
    <row r="224" spans="1:8" x14ac:dyDescent="0.25">
      <c r="A224">
        <v>7</v>
      </c>
      <c r="B224" t="s">
        <v>13</v>
      </c>
      <c r="C224" t="s">
        <v>222</v>
      </c>
      <c r="D224" t="str">
        <f>LEFT(evaluation_results_3[[#This Row],[PDF_FILE]],LEN(evaluation_results_3[[#This Row],[PDF_FILE]])-5)</f>
        <v>DekaBank Deutsche Girozentrale_Asset Manager_EN</v>
      </c>
      <c r="E224">
        <v>2022</v>
      </c>
      <c r="F224" t="s">
        <v>228</v>
      </c>
      <c r="G224" t="s">
        <v>229</v>
      </c>
      <c r="H224" t="s">
        <v>16</v>
      </c>
    </row>
    <row r="225" spans="1:8" x14ac:dyDescent="0.25">
      <c r="A225">
        <v>6</v>
      </c>
      <c r="B225" t="s">
        <v>7</v>
      </c>
      <c r="C225" t="s">
        <v>230</v>
      </c>
      <c r="D225" t="str">
        <f>LEFT(evaluation_results_3[[#This Row],[PDF_FILE]],LEN(evaluation_results_3[[#This Row],[PDF_FILE]])-5)</f>
        <v>Deutsche Bank_Bank_EN</v>
      </c>
      <c r="E225">
        <v>2018</v>
      </c>
      <c r="F225" t="s">
        <v>231</v>
      </c>
      <c r="G225" t="s">
        <v>232</v>
      </c>
      <c r="H225" t="s">
        <v>16</v>
      </c>
    </row>
    <row r="226" spans="1:8" x14ac:dyDescent="0.25">
      <c r="A226">
        <v>6</v>
      </c>
      <c r="B226" t="s">
        <v>7</v>
      </c>
      <c r="C226" t="s">
        <v>230</v>
      </c>
      <c r="D226" t="str">
        <f>LEFT(evaluation_results_3[[#This Row],[PDF_FILE]],LEN(evaluation_results_3[[#This Row],[PDF_FILE]])-5)</f>
        <v>Deutsche Bank_Bank_EN</v>
      </c>
      <c r="E226">
        <v>2017</v>
      </c>
      <c r="F226" t="s">
        <v>233</v>
      </c>
      <c r="G226" t="s">
        <v>233</v>
      </c>
      <c r="H226" t="s">
        <v>10</v>
      </c>
    </row>
    <row r="227" spans="1:8" x14ac:dyDescent="0.25">
      <c r="A227">
        <v>6</v>
      </c>
      <c r="B227" t="s">
        <v>7</v>
      </c>
      <c r="C227" t="s">
        <v>230</v>
      </c>
      <c r="D227" t="str">
        <f>LEFT(evaluation_results_3[[#This Row],[PDF_FILE]],LEN(evaluation_results_3[[#This Row],[PDF_FILE]])-5)</f>
        <v>Deutsche Bank_Bank_EN</v>
      </c>
      <c r="E227">
        <v>2016</v>
      </c>
      <c r="F227" t="s">
        <v>234</v>
      </c>
      <c r="G227" t="s">
        <v>234</v>
      </c>
      <c r="H227" t="s">
        <v>10</v>
      </c>
    </row>
    <row r="228" spans="1:8" x14ac:dyDescent="0.25">
      <c r="A228">
        <v>7</v>
      </c>
      <c r="B228" t="s">
        <v>13</v>
      </c>
      <c r="C228" t="s">
        <v>230</v>
      </c>
      <c r="D228" t="str">
        <f>LEFT(evaluation_results_3[[#This Row],[PDF_FILE]],LEN(evaluation_results_3[[#This Row],[PDF_FILE]])-5)</f>
        <v>Deutsche Bank_Bank_EN</v>
      </c>
      <c r="E228">
        <v>2018</v>
      </c>
      <c r="F228" t="s">
        <v>235</v>
      </c>
      <c r="G228" t="s">
        <v>236</v>
      </c>
      <c r="H228" t="s">
        <v>16</v>
      </c>
    </row>
    <row r="229" spans="1:8" x14ac:dyDescent="0.25">
      <c r="A229">
        <v>7</v>
      </c>
      <c r="B229" t="s">
        <v>13</v>
      </c>
      <c r="C229" t="s">
        <v>230</v>
      </c>
      <c r="D229" t="str">
        <f>LEFT(evaluation_results_3[[#This Row],[PDF_FILE]],LEN(evaluation_results_3[[#This Row],[PDF_FILE]])-5)</f>
        <v>Deutsche Bank_Bank_EN</v>
      </c>
      <c r="E229">
        <v>2017</v>
      </c>
      <c r="F229" t="s">
        <v>237</v>
      </c>
      <c r="G229" t="s">
        <v>237</v>
      </c>
      <c r="H229" t="s">
        <v>10</v>
      </c>
    </row>
    <row r="230" spans="1:8" x14ac:dyDescent="0.25">
      <c r="A230">
        <v>7</v>
      </c>
      <c r="B230" t="s">
        <v>13</v>
      </c>
      <c r="C230" t="s">
        <v>230</v>
      </c>
      <c r="D230" t="str">
        <f>LEFT(evaluation_results_3[[#This Row],[PDF_FILE]],LEN(evaluation_results_3[[#This Row],[PDF_FILE]])-5)</f>
        <v>Deutsche Bank_Bank_EN</v>
      </c>
      <c r="E230">
        <v>2016</v>
      </c>
      <c r="F230" t="s">
        <v>238</v>
      </c>
      <c r="G230" t="s">
        <v>238</v>
      </c>
      <c r="H230" t="s">
        <v>10</v>
      </c>
    </row>
    <row r="231" spans="1:8" x14ac:dyDescent="0.25">
      <c r="A231">
        <v>8</v>
      </c>
      <c r="B231" t="s">
        <v>21</v>
      </c>
      <c r="C231" t="s">
        <v>230</v>
      </c>
      <c r="D231" t="str">
        <f>LEFT(evaluation_results_3[[#This Row],[PDF_FILE]],LEN(evaluation_results_3[[#This Row],[PDF_FILE]])-5)</f>
        <v>Deutsche Bank_Bank_EN</v>
      </c>
      <c r="E231">
        <v>2018</v>
      </c>
      <c r="F231" t="s">
        <v>240</v>
      </c>
      <c r="G231" t="s">
        <v>241</v>
      </c>
      <c r="H231" t="s">
        <v>16</v>
      </c>
    </row>
    <row r="232" spans="1:8" x14ac:dyDescent="0.25">
      <c r="A232">
        <v>8</v>
      </c>
      <c r="B232" t="s">
        <v>21</v>
      </c>
      <c r="C232" t="s">
        <v>230</v>
      </c>
      <c r="D232" t="str">
        <f>LEFT(evaluation_results_3[[#This Row],[PDF_FILE]],LEN(evaluation_results_3[[#This Row],[PDF_FILE]])-5)</f>
        <v>Deutsche Bank_Bank_EN</v>
      </c>
      <c r="E232">
        <v>2017</v>
      </c>
      <c r="F232" t="s">
        <v>242</v>
      </c>
      <c r="G232" t="s">
        <v>242</v>
      </c>
      <c r="H232" t="s">
        <v>10</v>
      </c>
    </row>
    <row r="233" spans="1:8" x14ac:dyDescent="0.25">
      <c r="A233">
        <v>8</v>
      </c>
      <c r="B233" t="s">
        <v>21</v>
      </c>
      <c r="C233" t="s">
        <v>230</v>
      </c>
      <c r="D233" t="str">
        <f>LEFT(evaluation_results_3[[#This Row],[PDF_FILE]],LEN(evaluation_results_3[[#This Row],[PDF_FILE]])-5)</f>
        <v>Deutsche Bank_Bank_EN</v>
      </c>
      <c r="E233">
        <v>2016</v>
      </c>
      <c r="F233" t="s">
        <v>243</v>
      </c>
      <c r="G233" t="s">
        <v>243</v>
      </c>
      <c r="H233" t="s">
        <v>10</v>
      </c>
    </row>
    <row r="234" spans="1:8" hidden="1" x14ac:dyDescent="0.25">
      <c r="A234">
        <v>9</v>
      </c>
      <c r="B234" t="s">
        <v>874</v>
      </c>
      <c r="C234" t="s">
        <v>230</v>
      </c>
      <c r="D234" t="str">
        <f>LEFT(evaluation_results_3[[#This Row],[PDF_FILE]],LEN(evaluation_results_3[[#This Row],[PDF_FILE]])-5)</f>
        <v>Deutsche Bank_Bank_EN</v>
      </c>
      <c r="E234">
        <v>2018</v>
      </c>
      <c r="F234" t="s">
        <v>954</v>
      </c>
      <c r="G234" t="s">
        <v>32</v>
      </c>
      <c r="H234" t="s">
        <v>16</v>
      </c>
    </row>
    <row r="235" spans="1:8" hidden="1" x14ac:dyDescent="0.25">
      <c r="A235">
        <v>9</v>
      </c>
      <c r="B235" t="s">
        <v>874</v>
      </c>
      <c r="C235" t="s">
        <v>230</v>
      </c>
      <c r="D235" t="str">
        <f>LEFT(evaluation_results_3[[#This Row],[PDF_FILE]],LEN(evaluation_results_3[[#This Row],[PDF_FILE]])-5)</f>
        <v>Deutsche Bank_Bank_EN</v>
      </c>
      <c r="E235">
        <v>2017</v>
      </c>
      <c r="F235" t="s">
        <v>955</v>
      </c>
      <c r="G235" t="s">
        <v>32</v>
      </c>
      <c r="H235" t="s">
        <v>16</v>
      </c>
    </row>
    <row r="236" spans="1:8" hidden="1" x14ac:dyDescent="0.25">
      <c r="A236">
        <v>9</v>
      </c>
      <c r="B236" t="s">
        <v>874</v>
      </c>
      <c r="C236" t="s">
        <v>230</v>
      </c>
      <c r="D236" t="str">
        <f>LEFT(evaluation_results_3[[#This Row],[PDF_FILE]],LEN(evaluation_results_3[[#This Row],[PDF_FILE]])-5)</f>
        <v>Deutsche Bank_Bank_EN</v>
      </c>
      <c r="E236">
        <v>2016</v>
      </c>
      <c r="F236" t="s">
        <v>956</v>
      </c>
      <c r="G236" t="s">
        <v>32</v>
      </c>
      <c r="H236" t="s">
        <v>16</v>
      </c>
    </row>
    <row r="237" spans="1:8" x14ac:dyDescent="0.25">
      <c r="A237">
        <v>6</v>
      </c>
      <c r="B237" t="s">
        <v>7</v>
      </c>
      <c r="C237" t="s">
        <v>244</v>
      </c>
      <c r="D237" t="str">
        <f>LEFT(evaluation_results_3[[#This Row],[PDF_FILE]],LEN(evaluation_results_3[[#This Row],[PDF_FILE]])-5)</f>
        <v>Deutsche Bank_Bank_EN</v>
      </c>
      <c r="E237">
        <v>2019</v>
      </c>
      <c r="F237" t="s">
        <v>245</v>
      </c>
      <c r="G237" t="s">
        <v>246</v>
      </c>
      <c r="H237" t="s">
        <v>16</v>
      </c>
    </row>
    <row r="238" spans="1:8" hidden="1" x14ac:dyDescent="0.25">
      <c r="A238">
        <v>9</v>
      </c>
      <c r="B238" t="s">
        <v>874</v>
      </c>
      <c r="C238" t="s">
        <v>244</v>
      </c>
      <c r="D238" t="str">
        <f>LEFT(evaluation_results_3[[#This Row],[PDF_FILE]],LEN(evaluation_results_3[[#This Row],[PDF_FILE]])-5)</f>
        <v>Deutsche Bank_Bank_EN</v>
      </c>
      <c r="E238">
        <v>2019</v>
      </c>
      <c r="F238" t="s">
        <v>957</v>
      </c>
      <c r="G238" t="s">
        <v>32</v>
      </c>
      <c r="H238" t="s">
        <v>16</v>
      </c>
    </row>
    <row r="239" spans="1:8" hidden="1" x14ac:dyDescent="0.25">
      <c r="A239">
        <v>9</v>
      </c>
      <c r="B239" t="s">
        <v>874</v>
      </c>
      <c r="C239" t="s">
        <v>244</v>
      </c>
      <c r="D239" t="str">
        <f>LEFT(evaluation_results_3[[#This Row],[PDF_FILE]],LEN(evaluation_results_3[[#This Row],[PDF_FILE]])-5)</f>
        <v>Deutsche Bank_Bank_EN</v>
      </c>
      <c r="E239">
        <v>2018</v>
      </c>
      <c r="F239" t="s">
        <v>958</v>
      </c>
      <c r="G239" t="s">
        <v>32</v>
      </c>
      <c r="H239" t="s">
        <v>16</v>
      </c>
    </row>
    <row r="240" spans="1:8" hidden="1" x14ac:dyDescent="0.25">
      <c r="A240">
        <v>9</v>
      </c>
      <c r="B240" t="s">
        <v>874</v>
      </c>
      <c r="C240" t="s">
        <v>244</v>
      </c>
      <c r="D240" t="str">
        <f>LEFT(evaluation_results_3[[#This Row],[PDF_FILE]],LEN(evaluation_results_3[[#This Row],[PDF_FILE]])-5)</f>
        <v>Deutsche Bank_Bank_EN</v>
      </c>
      <c r="E240">
        <v>2017</v>
      </c>
      <c r="F240" t="s">
        <v>959</v>
      </c>
      <c r="G240" t="s">
        <v>32</v>
      </c>
      <c r="H240" t="s">
        <v>16</v>
      </c>
    </row>
    <row r="241" spans="1:8" x14ac:dyDescent="0.25">
      <c r="A241">
        <v>6</v>
      </c>
      <c r="B241" t="s">
        <v>7</v>
      </c>
      <c r="C241" t="s">
        <v>247</v>
      </c>
      <c r="D241" t="str">
        <f>LEFT(evaluation_results_3[[#This Row],[PDF_FILE]],LEN(evaluation_results_3[[#This Row],[PDF_FILE]])-5)</f>
        <v>Deutsche Bank_Bank_EN</v>
      </c>
      <c r="E241">
        <v>2020</v>
      </c>
      <c r="F241" t="s">
        <v>248</v>
      </c>
      <c r="G241" t="s">
        <v>249</v>
      </c>
      <c r="H241" t="s">
        <v>16</v>
      </c>
    </row>
    <row r="242" spans="1:8" x14ac:dyDescent="0.25">
      <c r="A242">
        <v>6</v>
      </c>
      <c r="B242" t="s">
        <v>7</v>
      </c>
      <c r="C242" t="s">
        <v>247</v>
      </c>
      <c r="D242" t="str">
        <f>LEFT(evaluation_results_3[[#This Row],[PDF_FILE]],LEN(evaluation_results_3[[#This Row],[PDF_FILE]])-5)</f>
        <v>Deutsche Bank_Bank_EN</v>
      </c>
      <c r="E242">
        <v>2019</v>
      </c>
      <c r="F242" t="s">
        <v>250</v>
      </c>
      <c r="G242" t="s">
        <v>250</v>
      </c>
      <c r="H242" t="s">
        <v>10</v>
      </c>
    </row>
    <row r="243" spans="1:8" x14ac:dyDescent="0.25">
      <c r="A243">
        <v>6</v>
      </c>
      <c r="B243" t="s">
        <v>7</v>
      </c>
      <c r="C243" t="s">
        <v>247</v>
      </c>
      <c r="D243" t="str">
        <f>LEFT(evaluation_results_3[[#This Row],[PDF_FILE]],LEN(evaluation_results_3[[#This Row],[PDF_FILE]])-5)</f>
        <v>Deutsche Bank_Bank_EN</v>
      </c>
      <c r="E243">
        <v>2018</v>
      </c>
      <c r="F243" t="s">
        <v>251</v>
      </c>
      <c r="G243" t="s">
        <v>251</v>
      </c>
      <c r="H243" t="s">
        <v>10</v>
      </c>
    </row>
    <row r="244" spans="1:8" x14ac:dyDescent="0.25">
      <c r="A244">
        <v>7</v>
      </c>
      <c r="B244" t="s">
        <v>13</v>
      </c>
      <c r="C244" t="s">
        <v>247</v>
      </c>
      <c r="D244" t="str">
        <f>LEFT(evaluation_results_3[[#This Row],[PDF_FILE]],LEN(evaluation_results_3[[#This Row],[PDF_FILE]])-5)</f>
        <v>Deutsche Bank_Bank_EN</v>
      </c>
      <c r="E244">
        <v>2020</v>
      </c>
      <c r="F244" t="s">
        <v>252</v>
      </c>
      <c r="G244" t="s">
        <v>253</v>
      </c>
      <c r="H244" t="s">
        <v>16</v>
      </c>
    </row>
    <row r="245" spans="1:8" x14ac:dyDescent="0.25">
      <c r="A245">
        <v>7</v>
      </c>
      <c r="B245" t="s">
        <v>13</v>
      </c>
      <c r="C245" t="s">
        <v>247</v>
      </c>
      <c r="D245" t="str">
        <f>LEFT(evaluation_results_3[[#This Row],[PDF_FILE]],LEN(evaluation_results_3[[#This Row],[PDF_FILE]])-5)</f>
        <v>Deutsche Bank_Bank_EN</v>
      </c>
      <c r="E245">
        <v>2019</v>
      </c>
      <c r="F245" t="s">
        <v>254</v>
      </c>
      <c r="G245" t="s">
        <v>254</v>
      </c>
      <c r="H245" t="s">
        <v>10</v>
      </c>
    </row>
    <row r="246" spans="1:8" x14ac:dyDescent="0.25">
      <c r="A246">
        <v>7</v>
      </c>
      <c r="B246" t="s">
        <v>13</v>
      </c>
      <c r="C246" t="s">
        <v>247</v>
      </c>
      <c r="D246" t="str">
        <f>LEFT(evaluation_results_3[[#This Row],[PDF_FILE]],LEN(evaluation_results_3[[#This Row],[PDF_FILE]])-5)</f>
        <v>Deutsche Bank_Bank_EN</v>
      </c>
      <c r="E246">
        <v>2018</v>
      </c>
      <c r="F246" t="s">
        <v>255</v>
      </c>
      <c r="G246" t="s">
        <v>255</v>
      </c>
      <c r="H246" t="s">
        <v>10</v>
      </c>
    </row>
    <row r="247" spans="1:8" x14ac:dyDescent="0.25">
      <c r="A247">
        <v>8</v>
      </c>
      <c r="B247" t="s">
        <v>21</v>
      </c>
      <c r="C247" t="s">
        <v>247</v>
      </c>
      <c r="D247" t="str">
        <f>LEFT(evaluation_results_3[[#This Row],[PDF_FILE]],LEN(evaluation_results_3[[#This Row],[PDF_FILE]])-5)</f>
        <v>Deutsche Bank_Bank_EN</v>
      </c>
      <c r="E247">
        <v>2020</v>
      </c>
      <c r="F247" t="s">
        <v>256</v>
      </c>
      <c r="G247" t="s">
        <v>257</v>
      </c>
      <c r="H247" t="s">
        <v>16</v>
      </c>
    </row>
    <row r="248" spans="1:8" x14ac:dyDescent="0.25">
      <c r="A248">
        <v>8</v>
      </c>
      <c r="B248" t="s">
        <v>21</v>
      </c>
      <c r="C248" t="s">
        <v>247</v>
      </c>
      <c r="D248" t="str">
        <f>LEFT(evaluation_results_3[[#This Row],[PDF_FILE]],LEN(evaluation_results_3[[#This Row],[PDF_FILE]])-5)</f>
        <v>Deutsche Bank_Bank_EN</v>
      </c>
      <c r="E248">
        <v>2019</v>
      </c>
      <c r="F248" t="s">
        <v>258</v>
      </c>
      <c r="G248" t="s">
        <v>258</v>
      </c>
      <c r="H248" t="s">
        <v>10</v>
      </c>
    </row>
    <row r="249" spans="1:8" x14ac:dyDescent="0.25">
      <c r="A249">
        <v>8</v>
      </c>
      <c r="B249" t="s">
        <v>21</v>
      </c>
      <c r="C249" t="s">
        <v>247</v>
      </c>
      <c r="D249" t="str">
        <f>LEFT(evaluation_results_3[[#This Row],[PDF_FILE]],LEN(evaluation_results_3[[#This Row],[PDF_FILE]])-5)</f>
        <v>Deutsche Bank_Bank_EN</v>
      </c>
      <c r="E249">
        <v>2018</v>
      </c>
      <c r="F249" t="s">
        <v>259</v>
      </c>
      <c r="G249" t="s">
        <v>259</v>
      </c>
      <c r="H249" t="s">
        <v>10</v>
      </c>
    </row>
    <row r="250" spans="1:8" hidden="1" x14ac:dyDescent="0.25">
      <c r="A250">
        <v>9</v>
      </c>
      <c r="B250" t="s">
        <v>874</v>
      </c>
      <c r="C250" t="s">
        <v>247</v>
      </c>
      <c r="D250" t="str">
        <f>LEFT(evaluation_results_3[[#This Row],[PDF_FILE]],LEN(evaluation_results_3[[#This Row],[PDF_FILE]])-5)</f>
        <v>Deutsche Bank_Bank_EN</v>
      </c>
      <c r="E250">
        <v>2020</v>
      </c>
      <c r="F250" t="s">
        <v>960</v>
      </c>
      <c r="G250" t="s">
        <v>32</v>
      </c>
      <c r="H250" t="s">
        <v>16</v>
      </c>
    </row>
    <row r="251" spans="1:8" hidden="1" x14ac:dyDescent="0.25">
      <c r="A251">
        <v>9</v>
      </c>
      <c r="B251" t="s">
        <v>874</v>
      </c>
      <c r="C251" t="s">
        <v>247</v>
      </c>
      <c r="D251" t="str">
        <f>LEFT(evaluation_results_3[[#This Row],[PDF_FILE]],LEN(evaluation_results_3[[#This Row],[PDF_FILE]])-5)</f>
        <v>Deutsche Bank_Bank_EN</v>
      </c>
      <c r="E251">
        <v>2019</v>
      </c>
      <c r="F251" t="s">
        <v>961</v>
      </c>
      <c r="G251" t="s">
        <v>32</v>
      </c>
      <c r="H251" t="s">
        <v>16</v>
      </c>
    </row>
    <row r="252" spans="1:8" hidden="1" x14ac:dyDescent="0.25">
      <c r="A252">
        <v>9</v>
      </c>
      <c r="B252" t="s">
        <v>874</v>
      </c>
      <c r="C252" t="s">
        <v>247</v>
      </c>
      <c r="D252" t="str">
        <f>LEFT(evaluation_results_3[[#This Row],[PDF_FILE]],LEN(evaluation_results_3[[#This Row],[PDF_FILE]])-5)</f>
        <v>Deutsche Bank_Bank_EN</v>
      </c>
      <c r="E252">
        <v>2018</v>
      </c>
      <c r="F252" t="s">
        <v>962</v>
      </c>
      <c r="G252" t="s">
        <v>32</v>
      </c>
      <c r="H252" t="s">
        <v>16</v>
      </c>
    </row>
    <row r="253" spans="1:8" x14ac:dyDescent="0.25">
      <c r="A253">
        <v>6</v>
      </c>
      <c r="B253" t="s">
        <v>7</v>
      </c>
      <c r="C253" t="s">
        <v>260</v>
      </c>
      <c r="D253" t="str">
        <f>LEFT(evaluation_results_3[[#This Row],[PDF_FILE]],LEN(evaluation_results_3[[#This Row],[PDF_FILE]])-5)</f>
        <v>Deutsche Bank_Bank_EN</v>
      </c>
      <c r="E253">
        <v>2021</v>
      </c>
      <c r="F253" t="s">
        <v>261</v>
      </c>
      <c r="G253" t="s">
        <v>262</v>
      </c>
      <c r="H253" t="s">
        <v>16</v>
      </c>
    </row>
    <row r="254" spans="1:8" x14ac:dyDescent="0.25">
      <c r="A254">
        <v>6</v>
      </c>
      <c r="B254" t="s">
        <v>7</v>
      </c>
      <c r="C254" t="s">
        <v>260</v>
      </c>
      <c r="D254" t="str">
        <f>LEFT(evaluation_results_3[[#This Row],[PDF_FILE]],LEN(evaluation_results_3[[#This Row],[PDF_FILE]])-5)</f>
        <v>Deutsche Bank_Bank_EN</v>
      </c>
      <c r="E254">
        <v>2020</v>
      </c>
      <c r="F254" t="s">
        <v>263</v>
      </c>
      <c r="G254" t="s">
        <v>263</v>
      </c>
      <c r="H254" t="s">
        <v>10</v>
      </c>
    </row>
    <row r="255" spans="1:8" x14ac:dyDescent="0.25">
      <c r="A255">
        <v>6</v>
      </c>
      <c r="B255" t="s">
        <v>7</v>
      </c>
      <c r="C255" t="s">
        <v>260</v>
      </c>
      <c r="D255" t="str">
        <f>LEFT(evaluation_results_3[[#This Row],[PDF_FILE]],LEN(evaluation_results_3[[#This Row],[PDF_FILE]])-5)</f>
        <v>Deutsche Bank_Bank_EN</v>
      </c>
      <c r="E255">
        <v>2019</v>
      </c>
      <c r="F255" t="s">
        <v>264</v>
      </c>
      <c r="G255" t="s">
        <v>264</v>
      </c>
      <c r="H255" t="s">
        <v>10</v>
      </c>
    </row>
    <row r="256" spans="1:8" x14ac:dyDescent="0.25">
      <c r="A256">
        <v>7</v>
      </c>
      <c r="B256" t="s">
        <v>13</v>
      </c>
      <c r="C256" t="s">
        <v>260</v>
      </c>
      <c r="D256" t="str">
        <f>LEFT(evaluation_results_3[[#This Row],[PDF_FILE]],LEN(evaluation_results_3[[#This Row],[PDF_FILE]])-5)</f>
        <v>Deutsche Bank_Bank_EN</v>
      </c>
      <c r="E256">
        <v>2021</v>
      </c>
      <c r="F256" t="s">
        <v>265</v>
      </c>
      <c r="G256" t="s">
        <v>266</v>
      </c>
      <c r="H256" t="s">
        <v>16</v>
      </c>
    </row>
    <row r="257" spans="1:8" x14ac:dyDescent="0.25">
      <c r="A257">
        <v>7</v>
      </c>
      <c r="B257" t="s">
        <v>13</v>
      </c>
      <c r="C257" t="s">
        <v>260</v>
      </c>
      <c r="D257" t="str">
        <f>LEFT(evaluation_results_3[[#This Row],[PDF_FILE]],LEN(evaluation_results_3[[#This Row],[PDF_FILE]])-5)</f>
        <v>Deutsche Bank_Bank_EN</v>
      </c>
      <c r="E257">
        <v>2020</v>
      </c>
      <c r="F257" t="s">
        <v>267</v>
      </c>
      <c r="G257" t="s">
        <v>267</v>
      </c>
      <c r="H257" t="s">
        <v>10</v>
      </c>
    </row>
    <row r="258" spans="1:8" x14ac:dyDescent="0.25">
      <c r="A258">
        <v>7</v>
      </c>
      <c r="B258" t="s">
        <v>13</v>
      </c>
      <c r="C258" t="s">
        <v>260</v>
      </c>
      <c r="D258" t="str">
        <f>LEFT(evaluation_results_3[[#This Row],[PDF_FILE]],LEN(evaluation_results_3[[#This Row],[PDF_FILE]])-5)</f>
        <v>Deutsche Bank_Bank_EN</v>
      </c>
      <c r="E258">
        <v>2019</v>
      </c>
      <c r="F258" t="s">
        <v>268</v>
      </c>
      <c r="G258" t="s">
        <v>268</v>
      </c>
      <c r="H258" t="s">
        <v>10</v>
      </c>
    </row>
    <row r="259" spans="1:8" x14ac:dyDescent="0.25">
      <c r="A259">
        <v>8</v>
      </c>
      <c r="B259" t="s">
        <v>21</v>
      </c>
      <c r="C259" t="s">
        <v>260</v>
      </c>
      <c r="D259" t="str">
        <f>LEFT(evaluation_results_3[[#This Row],[PDF_FILE]],LEN(evaluation_results_3[[#This Row],[PDF_FILE]])-5)</f>
        <v>Deutsche Bank_Bank_EN</v>
      </c>
      <c r="E259">
        <v>2021</v>
      </c>
      <c r="F259" t="s">
        <v>269</v>
      </c>
      <c r="G259" t="s">
        <v>270</v>
      </c>
      <c r="H259" t="s">
        <v>16</v>
      </c>
    </row>
    <row r="260" spans="1:8" x14ac:dyDescent="0.25">
      <c r="A260">
        <v>8</v>
      </c>
      <c r="B260" t="s">
        <v>21</v>
      </c>
      <c r="C260" t="s">
        <v>260</v>
      </c>
      <c r="D260" t="str">
        <f>LEFT(evaluation_results_3[[#This Row],[PDF_FILE]],LEN(evaluation_results_3[[#This Row],[PDF_FILE]])-5)</f>
        <v>Deutsche Bank_Bank_EN</v>
      </c>
      <c r="E260">
        <v>2020</v>
      </c>
      <c r="F260" t="s">
        <v>271</v>
      </c>
      <c r="G260" t="s">
        <v>272</v>
      </c>
      <c r="H260" t="s">
        <v>16</v>
      </c>
    </row>
    <row r="261" spans="1:8" x14ac:dyDescent="0.25">
      <c r="A261">
        <v>8</v>
      </c>
      <c r="B261" t="s">
        <v>21</v>
      </c>
      <c r="C261" t="s">
        <v>260</v>
      </c>
      <c r="D261" t="str">
        <f>LEFT(evaluation_results_3[[#This Row],[PDF_FILE]],LEN(evaluation_results_3[[#This Row],[PDF_FILE]])-5)</f>
        <v>Deutsche Bank_Bank_EN</v>
      </c>
      <c r="E261">
        <v>2019</v>
      </c>
      <c r="F261" t="s">
        <v>273</v>
      </c>
      <c r="G261" t="s">
        <v>274</v>
      </c>
      <c r="H261" t="s">
        <v>16</v>
      </c>
    </row>
    <row r="262" spans="1:8" hidden="1" x14ac:dyDescent="0.25">
      <c r="A262">
        <v>9</v>
      </c>
      <c r="B262" t="s">
        <v>874</v>
      </c>
      <c r="C262" t="s">
        <v>260</v>
      </c>
      <c r="D262" t="str">
        <f>LEFT(evaluation_results_3[[#This Row],[PDF_FILE]],LEN(evaluation_results_3[[#This Row],[PDF_FILE]])-5)</f>
        <v>Deutsche Bank_Bank_EN</v>
      </c>
      <c r="E262">
        <v>2021</v>
      </c>
      <c r="F262" t="s">
        <v>963</v>
      </c>
      <c r="G262" t="s">
        <v>32</v>
      </c>
      <c r="H262" t="s">
        <v>16</v>
      </c>
    </row>
    <row r="263" spans="1:8" hidden="1" x14ac:dyDescent="0.25">
      <c r="A263">
        <v>9</v>
      </c>
      <c r="B263" t="s">
        <v>874</v>
      </c>
      <c r="C263" t="s">
        <v>260</v>
      </c>
      <c r="D263" t="str">
        <f>LEFT(evaluation_results_3[[#This Row],[PDF_FILE]],LEN(evaluation_results_3[[#This Row],[PDF_FILE]])-5)</f>
        <v>Deutsche Bank_Bank_EN</v>
      </c>
      <c r="E263">
        <v>2020</v>
      </c>
      <c r="F263" t="s">
        <v>964</v>
      </c>
      <c r="G263" t="s">
        <v>32</v>
      </c>
      <c r="H263" t="s">
        <v>16</v>
      </c>
    </row>
    <row r="264" spans="1:8" hidden="1" x14ac:dyDescent="0.25">
      <c r="A264">
        <v>9</v>
      </c>
      <c r="B264" t="s">
        <v>874</v>
      </c>
      <c r="C264" t="s">
        <v>260</v>
      </c>
      <c r="D264" t="str">
        <f>LEFT(evaluation_results_3[[#This Row],[PDF_FILE]],LEN(evaluation_results_3[[#This Row],[PDF_FILE]])-5)</f>
        <v>Deutsche Bank_Bank_EN</v>
      </c>
      <c r="E264">
        <v>2019</v>
      </c>
      <c r="F264" t="s">
        <v>965</v>
      </c>
      <c r="G264" t="s">
        <v>32</v>
      </c>
      <c r="H264" t="s">
        <v>16</v>
      </c>
    </row>
    <row r="265" spans="1:8" x14ac:dyDescent="0.25">
      <c r="A265">
        <v>6</v>
      </c>
      <c r="B265" t="s">
        <v>7</v>
      </c>
      <c r="C265" t="s">
        <v>275</v>
      </c>
      <c r="D265" t="str">
        <f>LEFT(evaluation_results_3[[#This Row],[PDF_FILE]],LEN(evaluation_results_3[[#This Row],[PDF_FILE]])-5)</f>
        <v>Deutsche Bank_Bank_EN</v>
      </c>
      <c r="E265">
        <v>2022</v>
      </c>
      <c r="F265" t="s">
        <v>276</v>
      </c>
      <c r="G265" t="s">
        <v>277</v>
      </c>
      <c r="H265" t="s">
        <v>16</v>
      </c>
    </row>
    <row r="266" spans="1:8" x14ac:dyDescent="0.25">
      <c r="A266">
        <v>6</v>
      </c>
      <c r="B266" t="s">
        <v>7</v>
      </c>
      <c r="C266" t="s">
        <v>275</v>
      </c>
      <c r="D266" t="str">
        <f>LEFT(evaluation_results_3[[#This Row],[PDF_FILE]],LEN(evaluation_results_3[[#This Row],[PDF_FILE]])-5)</f>
        <v>Deutsche Bank_Bank_EN</v>
      </c>
      <c r="E266">
        <v>2021</v>
      </c>
      <c r="F266" t="s">
        <v>278</v>
      </c>
      <c r="G266" t="s">
        <v>278</v>
      </c>
      <c r="H266" t="s">
        <v>10</v>
      </c>
    </row>
    <row r="267" spans="1:8" x14ac:dyDescent="0.25">
      <c r="A267">
        <v>6</v>
      </c>
      <c r="B267" t="s">
        <v>7</v>
      </c>
      <c r="C267" t="s">
        <v>275</v>
      </c>
      <c r="D267" t="str">
        <f>LEFT(evaluation_results_3[[#This Row],[PDF_FILE]],LEN(evaluation_results_3[[#This Row],[PDF_FILE]])-5)</f>
        <v>Deutsche Bank_Bank_EN</v>
      </c>
      <c r="E267">
        <v>2020</v>
      </c>
      <c r="F267" t="s">
        <v>279</v>
      </c>
      <c r="G267" t="s">
        <v>279</v>
      </c>
      <c r="H267" t="s">
        <v>10</v>
      </c>
    </row>
    <row r="268" spans="1:8" x14ac:dyDescent="0.25">
      <c r="A268">
        <v>7</v>
      </c>
      <c r="B268" t="s">
        <v>13</v>
      </c>
      <c r="C268" t="s">
        <v>275</v>
      </c>
      <c r="D268" t="str">
        <f>LEFT(evaluation_results_3[[#This Row],[PDF_FILE]],LEN(evaluation_results_3[[#This Row],[PDF_FILE]])-5)</f>
        <v>Deutsche Bank_Bank_EN</v>
      </c>
      <c r="E268">
        <v>2022</v>
      </c>
      <c r="F268" t="s">
        <v>280</v>
      </c>
      <c r="G268" t="s">
        <v>281</v>
      </c>
      <c r="H268" t="s">
        <v>16</v>
      </c>
    </row>
    <row r="269" spans="1:8" x14ac:dyDescent="0.25">
      <c r="A269">
        <v>7</v>
      </c>
      <c r="B269" t="s">
        <v>13</v>
      </c>
      <c r="C269" t="s">
        <v>275</v>
      </c>
      <c r="D269" t="str">
        <f>LEFT(evaluation_results_3[[#This Row],[PDF_FILE]],LEN(evaluation_results_3[[#This Row],[PDF_FILE]])-5)</f>
        <v>Deutsche Bank_Bank_EN</v>
      </c>
      <c r="E269">
        <v>2021</v>
      </c>
      <c r="F269" t="s">
        <v>282</v>
      </c>
      <c r="G269" t="s">
        <v>282</v>
      </c>
      <c r="H269" t="s">
        <v>10</v>
      </c>
    </row>
    <row r="270" spans="1:8" x14ac:dyDescent="0.25">
      <c r="A270">
        <v>7</v>
      </c>
      <c r="B270" t="s">
        <v>13</v>
      </c>
      <c r="C270" t="s">
        <v>275</v>
      </c>
      <c r="D270" t="str">
        <f>LEFT(evaluation_results_3[[#This Row],[PDF_FILE]],LEN(evaluation_results_3[[#This Row],[PDF_FILE]])-5)</f>
        <v>Deutsche Bank_Bank_EN</v>
      </c>
      <c r="E270">
        <v>2020</v>
      </c>
      <c r="F270" t="s">
        <v>283</v>
      </c>
      <c r="G270" t="s">
        <v>283</v>
      </c>
      <c r="H270" t="s">
        <v>10</v>
      </c>
    </row>
    <row r="271" spans="1:8" x14ac:dyDescent="0.25">
      <c r="A271">
        <v>8</v>
      </c>
      <c r="B271" t="s">
        <v>21</v>
      </c>
      <c r="C271" t="s">
        <v>275</v>
      </c>
      <c r="D271" t="str">
        <f>LEFT(evaluation_results_3[[#This Row],[PDF_FILE]],LEN(evaluation_results_3[[#This Row],[PDF_FILE]])-5)</f>
        <v>Deutsche Bank_Bank_EN</v>
      </c>
      <c r="E271">
        <v>2022</v>
      </c>
      <c r="F271" t="s">
        <v>284</v>
      </c>
      <c r="G271" t="s">
        <v>285</v>
      </c>
      <c r="H271" t="s">
        <v>16</v>
      </c>
    </row>
    <row r="272" spans="1:8" x14ac:dyDescent="0.25">
      <c r="A272">
        <v>8</v>
      </c>
      <c r="B272" t="s">
        <v>21</v>
      </c>
      <c r="C272" t="s">
        <v>275</v>
      </c>
      <c r="D272" t="str">
        <f>LEFT(evaluation_results_3[[#This Row],[PDF_FILE]],LEN(evaluation_results_3[[#This Row],[PDF_FILE]])-5)</f>
        <v>Deutsche Bank_Bank_EN</v>
      </c>
      <c r="E272">
        <v>2021</v>
      </c>
      <c r="F272" t="s">
        <v>286</v>
      </c>
      <c r="G272" t="s">
        <v>286</v>
      </c>
      <c r="H272" t="s">
        <v>10</v>
      </c>
    </row>
    <row r="273" spans="1:8" x14ac:dyDescent="0.25">
      <c r="A273">
        <v>8</v>
      </c>
      <c r="B273" t="s">
        <v>21</v>
      </c>
      <c r="C273" t="s">
        <v>275</v>
      </c>
      <c r="D273" t="str">
        <f>LEFT(evaluation_results_3[[#This Row],[PDF_FILE]],LEN(evaluation_results_3[[#This Row],[PDF_FILE]])-5)</f>
        <v>Deutsche Bank_Bank_EN</v>
      </c>
      <c r="E273">
        <v>2020</v>
      </c>
      <c r="F273" t="s">
        <v>287</v>
      </c>
      <c r="G273" t="s">
        <v>287</v>
      </c>
      <c r="H273" t="s">
        <v>10</v>
      </c>
    </row>
    <row r="274" spans="1:8" hidden="1" x14ac:dyDescent="0.25">
      <c r="A274">
        <v>9</v>
      </c>
      <c r="B274" t="s">
        <v>874</v>
      </c>
      <c r="C274" t="s">
        <v>275</v>
      </c>
      <c r="D274" t="str">
        <f>LEFT(evaluation_results_3[[#This Row],[PDF_FILE]],LEN(evaluation_results_3[[#This Row],[PDF_FILE]])-5)</f>
        <v>Deutsche Bank_Bank_EN</v>
      </c>
      <c r="E274">
        <v>2022</v>
      </c>
      <c r="F274" t="s">
        <v>966</v>
      </c>
      <c r="G274" t="s">
        <v>32</v>
      </c>
      <c r="H274" t="s">
        <v>16</v>
      </c>
    </row>
    <row r="275" spans="1:8" hidden="1" x14ac:dyDescent="0.25">
      <c r="A275">
        <v>9</v>
      </c>
      <c r="B275" t="s">
        <v>874</v>
      </c>
      <c r="C275" t="s">
        <v>275</v>
      </c>
      <c r="D275" t="str">
        <f>LEFT(evaluation_results_3[[#This Row],[PDF_FILE]],LEN(evaluation_results_3[[#This Row],[PDF_FILE]])-5)</f>
        <v>Deutsche Bank_Bank_EN</v>
      </c>
      <c r="E275">
        <v>2021</v>
      </c>
      <c r="F275" t="s">
        <v>967</v>
      </c>
      <c r="G275" t="s">
        <v>32</v>
      </c>
      <c r="H275" t="s">
        <v>16</v>
      </c>
    </row>
    <row r="276" spans="1:8" hidden="1" x14ac:dyDescent="0.25">
      <c r="A276">
        <v>9</v>
      </c>
      <c r="B276" t="s">
        <v>874</v>
      </c>
      <c r="C276" t="s">
        <v>275</v>
      </c>
      <c r="D276" t="str">
        <f>LEFT(evaluation_results_3[[#This Row],[PDF_FILE]],LEN(evaluation_results_3[[#This Row],[PDF_FILE]])-5)</f>
        <v>Deutsche Bank_Bank_EN</v>
      </c>
      <c r="E276">
        <v>2020</v>
      </c>
      <c r="F276" t="s">
        <v>968</v>
      </c>
      <c r="G276" t="s">
        <v>32</v>
      </c>
      <c r="H276" t="s">
        <v>16</v>
      </c>
    </row>
    <row r="277" spans="1:8" hidden="1" x14ac:dyDescent="0.25">
      <c r="A277">
        <v>6</v>
      </c>
      <c r="B277" t="s">
        <v>7</v>
      </c>
      <c r="C277" t="s">
        <v>288</v>
      </c>
      <c r="D277" t="str">
        <f>LEFT(evaluation_results_3[[#This Row],[PDF_FILE]],LEN(evaluation_results_3[[#This Row],[PDF_FILE]])-5)</f>
        <v>Deutsche Beteiligungs AG_Asset Manager_EN</v>
      </c>
      <c r="E277">
        <v>2021</v>
      </c>
      <c r="F277" t="s">
        <v>289</v>
      </c>
      <c r="G277" t="s">
        <v>32</v>
      </c>
      <c r="H277" t="s">
        <v>16</v>
      </c>
    </row>
    <row r="278" spans="1:8" hidden="1" x14ac:dyDescent="0.25">
      <c r="A278">
        <v>6</v>
      </c>
      <c r="B278" t="s">
        <v>7</v>
      </c>
      <c r="C278" t="s">
        <v>290</v>
      </c>
      <c r="D278" t="str">
        <f>LEFT(evaluation_results_3[[#This Row],[PDF_FILE]],LEN(evaluation_results_3[[#This Row],[PDF_FILE]])-5)</f>
        <v>Deutsche Beteiligungs AG_Asset Manager_EN</v>
      </c>
      <c r="E278">
        <v>2022</v>
      </c>
      <c r="F278" t="s">
        <v>291</v>
      </c>
      <c r="G278" t="s">
        <v>32</v>
      </c>
      <c r="H278" t="s">
        <v>16</v>
      </c>
    </row>
    <row r="279" spans="1:8" hidden="1" x14ac:dyDescent="0.25">
      <c r="A279">
        <v>9</v>
      </c>
      <c r="B279" t="s">
        <v>874</v>
      </c>
      <c r="C279" t="s">
        <v>290</v>
      </c>
      <c r="D279" t="str">
        <f>LEFT(evaluation_results_3[[#This Row],[PDF_FILE]],LEN(evaluation_results_3[[#This Row],[PDF_FILE]])-5)</f>
        <v>Deutsche Beteiligungs AG_Asset Manager_EN</v>
      </c>
      <c r="E279">
        <v>2022</v>
      </c>
      <c r="F279" t="s">
        <v>969</v>
      </c>
      <c r="G279" t="s">
        <v>32</v>
      </c>
      <c r="H279" t="s">
        <v>16</v>
      </c>
    </row>
    <row r="280" spans="1:8" hidden="1" x14ac:dyDescent="0.25">
      <c r="A280">
        <v>9</v>
      </c>
      <c r="B280" t="s">
        <v>874</v>
      </c>
      <c r="C280" t="s">
        <v>970</v>
      </c>
      <c r="D280" t="str">
        <f>LEFT(evaluation_results_3[[#This Row],[PDF_FILE]],LEN(evaluation_results_3[[#This Row],[PDF_FILE]])-5)</f>
        <v>Deutsche Brse_financial services company_EN</v>
      </c>
      <c r="E280">
        <v>2018</v>
      </c>
      <c r="F280" t="s">
        <v>971</v>
      </c>
      <c r="G280" t="s">
        <v>32</v>
      </c>
      <c r="H280" t="s">
        <v>16</v>
      </c>
    </row>
    <row r="281" spans="1:8" hidden="1" x14ac:dyDescent="0.25">
      <c r="A281">
        <v>9</v>
      </c>
      <c r="B281" t="s">
        <v>874</v>
      </c>
      <c r="C281" t="s">
        <v>970</v>
      </c>
      <c r="D281" t="str">
        <f>LEFT(evaluation_results_3[[#This Row],[PDF_FILE]],LEN(evaluation_results_3[[#This Row],[PDF_FILE]])-5)</f>
        <v>Deutsche Brse_financial services company_EN</v>
      </c>
      <c r="E281">
        <v>2017</v>
      </c>
      <c r="F281" t="s">
        <v>972</v>
      </c>
      <c r="G281" t="s">
        <v>32</v>
      </c>
      <c r="H281" t="s">
        <v>16</v>
      </c>
    </row>
    <row r="282" spans="1:8" hidden="1" x14ac:dyDescent="0.25">
      <c r="A282">
        <v>10</v>
      </c>
      <c r="B282" t="s">
        <v>875</v>
      </c>
      <c r="C282" t="s">
        <v>970</v>
      </c>
      <c r="D282" t="str">
        <f>LEFT(evaluation_results_3[[#This Row],[PDF_FILE]],LEN(evaluation_results_3[[#This Row],[PDF_FILE]])-5)</f>
        <v>Deutsche Brse_financial services company_EN</v>
      </c>
      <c r="E282">
        <v>2018</v>
      </c>
      <c r="F282" t="s">
        <v>973</v>
      </c>
      <c r="G282" t="s">
        <v>32</v>
      </c>
      <c r="H282" t="s">
        <v>16</v>
      </c>
    </row>
    <row r="283" spans="1:8" hidden="1" x14ac:dyDescent="0.25">
      <c r="A283">
        <v>10</v>
      </c>
      <c r="B283" t="s">
        <v>875</v>
      </c>
      <c r="C283" t="s">
        <v>970</v>
      </c>
      <c r="D283" t="str">
        <f>LEFT(evaluation_results_3[[#This Row],[PDF_FILE]],LEN(evaluation_results_3[[#This Row],[PDF_FILE]])-5)</f>
        <v>Deutsche Brse_financial services company_EN</v>
      </c>
      <c r="E283">
        <v>2017</v>
      </c>
      <c r="F283" t="s">
        <v>974</v>
      </c>
      <c r="G283" t="s">
        <v>32</v>
      </c>
      <c r="H283" t="s">
        <v>16</v>
      </c>
    </row>
    <row r="284" spans="1:8" hidden="1" x14ac:dyDescent="0.25">
      <c r="A284">
        <v>9</v>
      </c>
      <c r="B284" t="s">
        <v>874</v>
      </c>
      <c r="C284" t="s">
        <v>975</v>
      </c>
      <c r="D284" t="str">
        <f>LEFT(evaluation_results_3[[#This Row],[PDF_FILE]],LEN(evaluation_results_3[[#This Row],[PDF_FILE]])-5)</f>
        <v>Deutsche Brse_financial services company_EN</v>
      </c>
      <c r="E284">
        <v>2019</v>
      </c>
      <c r="F284" t="s">
        <v>65</v>
      </c>
      <c r="G284" t="s">
        <v>32</v>
      </c>
      <c r="H284" t="s">
        <v>16</v>
      </c>
    </row>
    <row r="285" spans="1:8" hidden="1" x14ac:dyDescent="0.25">
      <c r="A285">
        <v>9</v>
      </c>
      <c r="B285" t="s">
        <v>874</v>
      </c>
      <c r="C285" t="s">
        <v>975</v>
      </c>
      <c r="D285" t="str">
        <f>LEFT(evaluation_results_3[[#This Row],[PDF_FILE]],LEN(evaluation_results_3[[#This Row],[PDF_FILE]])-5)</f>
        <v>Deutsche Brse_financial services company_EN</v>
      </c>
      <c r="E285">
        <v>2018</v>
      </c>
      <c r="F285" t="s">
        <v>976</v>
      </c>
      <c r="G285" t="s">
        <v>32</v>
      </c>
      <c r="H285" t="s">
        <v>16</v>
      </c>
    </row>
    <row r="286" spans="1:8" hidden="1" x14ac:dyDescent="0.25">
      <c r="A286">
        <v>9</v>
      </c>
      <c r="B286" t="s">
        <v>874</v>
      </c>
      <c r="C286" t="s">
        <v>977</v>
      </c>
      <c r="D286" t="str">
        <f>LEFT(evaluation_results_3[[#This Row],[PDF_FILE]],LEN(evaluation_results_3[[#This Row],[PDF_FILE]])-5)</f>
        <v>Deutsche Brse_financial services company_EN</v>
      </c>
      <c r="E286">
        <v>2020</v>
      </c>
      <c r="F286" t="s">
        <v>978</v>
      </c>
      <c r="G286" t="s">
        <v>32</v>
      </c>
      <c r="H286" t="s">
        <v>16</v>
      </c>
    </row>
    <row r="287" spans="1:8" hidden="1" x14ac:dyDescent="0.25">
      <c r="A287">
        <v>9</v>
      </c>
      <c r="B287" t="s">
        <v>874</v>
      </c>
      <c r="C287" t="s">
        <v>977</v>
      </c>
      <c r="D287" t="str">
        <f>LEFT(evaluation_results_3[[#This Row],[PDF_FILE]],LEN(evaluation_results_3[[#This Row],[PDF_FILE]])-5)</f>
        <v>Deutsche Brse_financial services company_EN</v>
      </c>
      <c r="E287">
        <v>2019</v>
      </c>
      <c r="F287" t="s">
        <v>979</v>
      </c>
      <c r="G287" t="s">
        <v>32</v>
      </c>
      <c r="H287" t="s">
        <v>16</v>
      </c>
    </row>
    <row r="288" spans="1:8" hidden="1" x14ac:dyDescent="0.25">
      <c r="A288">
        <v>9</v>
      </c>
      <c r="B288" t="s">
        <v>874</v>
      </c>
      <c r="C288" t="s">
        <v>980</v>
      </c>
      <c r="D288" t="str">
        <f>LEFT(evaluation_results_3[[#This Row],[PDF_FILE]],LEN(evaluation_results_3[[#This Row],[PDF_FILE]])-5)</f>
        <v>Deutsche Brse_financial services company_EN</v>
      </c>
      <c r="E288">
        <v>2021</v>
      </c>
      <c r="F288" t="s">
        <v>981</v>
      </c>
      <c r="G288" t="s">
        <v>32</v>
      </c>
      <c r="H288" t="s">
        <v>16</v>
      </c>
    </row>
    <row r="289" spans="1:8" hidden="1" x14ac:dyDescent="0.25">
      <c r="A289">
        <v>8</v>
      </c>
      <c r="B289" t="s">
        <v>21</v>
      </c>
      <c r="C289" t="s">
        <v>293</v>
      </c>
      <c r="D289" t="str">
        <f>LEFT(evaluation_results_3[[#This Row],[PDF_FILE]],LEN(evaluation_results_3[[#This Row],[PDF_FILE]])-5)</f>
        <v>DNB ASA_Bank_EN</v>
      </c>
      <c r="E289">
        <v>2020</v>
      </c>
      <c r="F289" t="s">
        <v>294</v>
      </c>
      <c r="G289" t="s">
        <v>32</v>
      </c>
      <c r="H289" t="s">
        <v>16</v>
      </c>
    </row>
    <row r="290" spans="1:8" x14ac:dyDescent="0.25">
      <c r="A290">
        <v>6</v>
      </c>
      <c r="B290" t="s">
        <v>7</v>
      </c>
      <c r="C290" t="s">
        <v>295</v>
      </c>
      <c r="D290" t="str">
        <f>LEFT(evaluation_results_3[[#This Row],[PDF_FILE]],LEN(evaluation_results_3[[#This Row],[PDF_FILE]])-5)</f>
        <v>DNB ASA_Bank_EN</v>
      </c>
      <c r="E290">
        <v>2022</v>
      </c>
      <c r="F290" t="s">
        <v>296</v>
      </c>
      <c r="G290" t="s">
        <v>297</v>
      </c>
      <c r="H290" t="s">
        <v>16</v>
      </c>
    </row>
    <row r="291" spans="1:8" x14ac:dyDescent="0.25">
      <c r="A291">
        <v>7</v>
      </c>
      <c r="B291" t="s">
        <v>13</v>
      </c>
      <c r="C291" t="s">
        <v>295</v>
      </c>
      <c r="D291" t="str">
        <f>LEFT(evaluation_results_3[[#This Row],[PDF_FILE]],LEN(evaluation_results_3[[#This Row],[PDF_FILE]])-5)</f>
        <v>DNB ASA_Bank_EN</v>
      </c>
      <c r="E291">
        <v>2021</v>
      </c>
      <c r="F291" t="s">
        <v>296</v>
      </c>
      <c r="G291" t="s">
        <v>298</v>
      </c>
      <c r="H291" t="s">
        <v>16</v>
      </c>
    </row>
    <row r="292" spans="1:8" x14ac:dyDescent="0.25">
      <c r="A292">
        <v>8</v>
      </c>
      <c r="B292" t="s">
        <v>21</v>
      </c>
      <c r="C292" t="s">
        <v>295</v>
      </c>
      <c r="D292" t="str">
        <f>LEFT(evaluation_results_3[[#This Row],[PDF_FILE]],LEN(evaluation_results_3[[#This Row],[PDF_FILE]])-5)</f>
        <v>DNB ASA_Bank_EN</v>
      </c>
      <c r="E292">
        <v>2021</v>
      </c>
      <c r="F292" t="s">
        <v>284</v>
      </c>
      <c r="G292" t="s">
        <v>299</v>
      </c>
      <c r="H292" t="s">
        <v>16</v>
      </c>
    </row>
    <row r="293" spans="1:8" hidden="1" x14ac:dyDescent="0.25">
      <c r="A293">
        <v>6</v>
      </c>
      <c r="B293" t="s">
        <v>7</v>
      </c>
      <c r="C293" t="s">
        <v>300</v>
      </c>
      <c r="D293" t="str">
        <f>LEFT(evaluation_results_3[[#This Row],[PDF_FILE]],LEN(evaluation_results_3[[#This Row],[PDF_FILE]])-5)</f>
        <v>DZ Bank_Bank_EN</v>
      </c>
      <c r="E293">
        <v>2019</v>
      </c>
      <c r="F293" t="s">
        <v>301</v>
      </c>
      <c r="G293" t="s">
        <v>32</v>
      </c>
      <c r="H293" t="s">
        <v>16</v>
      </c>
    </row>
    <row r="294" spans="1:8" hidden="1" x14ac:dyDescent="0.25">
      <c r="A294">
        <v>6</v>
      </c>
      <c r="B294" t="s">
        <v>7</v>
      </c>
      <c r="C294" t="s">
        <v>300</v>
      </c>
      <c r="D294" t="str">
        <f>LEFT(evaluation_results_3[[#This Row],[PDF_FILE]],LEN(evaluation_results_3[[#This Row],[PDF_FILE]])-5)</f>
        <v>DZ Bank_Bank_EN</v>
      </c>
      <c r="E294">
        <v>2018</v>
      </c>
      <c r="F294" t="s">
        <v>302</v>
      </c>
      <c r="G294" t="s">
        <v>32</v>
      </c>
      <c r="H294" t="s">
        <v>16</v>
      </c>
    </row>
    <row r="295" spans="1:8" hidden="1" x14ac:dyDescent="0.25">
      <c r="A295">
        <v>6</v>
      </c>
      <c r="B295" t="s">
        <v>7</v>
      </c>
      <c r="C295" t="s">
        <v>300</v>
      </c>
      <c r="D295" t="str">
        <f>LEFT(evaluation_results_3[[#This Row],[PDF_FILE]],LEN(evaluation_results_3[[#This Row],[PDF_FILE]])-5)</f>
        <v>DZ Bank_Bank_EN</v>
      </c>
      <c r="E295">
        <v>2017</v>
      </c>
      <c r="F295" t="s">
        <v>303</v>
      </c>
      <c r="G295" t="s">
        <v>32</v>
      </c>
      <c r="H295" t="s">
        <v>16</v>
      </c>
    </row>
    <row r="296" spans="1:8" hidden="1" x14ac:dyDescent="0.25">
      <c r="A296">
        <v>7</v>
      </c>
      <c r="B296" t="s">
        <v>13</v>
      </c>
      <c r="C296" t="s">
        <v>304</v>
      </c>
      <c r="D296" t="str">
        <f>LEFT(evaluation_results_3[[#This Row],[PDF_FILE]],LEN(evaluation_results_3[[#This Row],[PDF_FILE]])-5)</f>
        <v>DZ Bank_Bank_EN</v>
      </c>
      <c r="E296">
        <v>2018</v>
      </c>
      <c r="F296" t="s">
        <v>305</v>
      </c>
      <c r="G296" t="s">
        <v>32</v>
      </c>
      <c r="H296" t="s">
        <v>16</v>
      </c>
    </row>
    <row r="297" spans="1:8" hidden="1" x14ac:dyDescent="0.25">
      <c r="A297">
        <v>7</v>
      </c>
      <c r="B297" t="s">
        <v>13</v>
      </c>
      <c r="C297" t="s">
        <v>304</v>
      </c>
      <c r="D297" t="str">
        <f>LEFT(evaluation_results_3[[#This Row],[PDF_FILE]],LEN(evaluation_results_3[[#This Row],[PDF_FILE]])-5)</f>
        <v>DZ Bank_Bank_EN</v>
      </c>
      <c r="E297">
        <v>2020</v>
      </c>
      <c r="F297" t="s">
        <v>306</v>
      </c>
      <c r="G297" t="s">
        <v>32</v>
      </c>
      <c r="H297" t="s">
        <v>16</v>
      </c>
    </row>
    <row r="298" spans="1:8" hidden="1" x14ac:dyDescent="0.25">
      <c r="A298">
        <v>7</v>
      </c>
      <c r="B298" t="s">
        <v>13</v>
      </c>
      <c r="C298" t="s">
        <v>304</v>
      </c>
      <c r="D298" t="str">
        <f>LEFT(evaluation_results_3[[#This Row],[PDF_FILE]],LEN(evaluation_results_3[[#This Row],[PDF_FILE]])-5)</f>
        <v>DZ Bank_Bank_EN</v>
      </c>
      <c r="E298">
        <v>2019</v>
      </c>
      <c r="F298" t="s">
        <v>307</v>
      </c>
      <c r="G298" t="s">
        <v>32</v>
      </c>
      <c r="H298" t="s">
        <v>16</v>
      </c>
    </row>
    <row r="299" spans="1:8" hidden="1" x14ac:dyDescent="0.25">
      <c r="A299">
        <v>8</v>
      </c>
      <c r="B299" t="s">
        <v>21</v>
      </c>
      <c r="C299" t="s">
        <v>304</v>
      </c>
      <c r="D299" t="str">
        <f>LEFT(evaluation_results_3[[#This Row],[PDF_FILE]],LEN(evaluation_results_3[[#This Row],[PDF_FILE]])-5)</f>
        <v>DZ Bank_Bank_EN</v>
      </c>
      <c r="E299">
        <v>2020</v>
      </c>
      <c r="F299" t="s">
        <v>308</v>
      </c>
      <c r="G299" t="s">
        <v>32</v>
      </c>
      <c r="H299" t="s">
        <v>16</v>
      </c>
    </row>
    <row r="300" spans="1:8" hidden="1" x14ac:dyDescent="0.25">
      <c r="A300">
        <v>8</v>
      </c>
      <c r="B300" t="s">
        <v>21</v>
      </c>
      <c r="C300" t="s">
        <v>304</v>
      </c>
      <c r="D300" t="str">
        <f>LEFT(evaluation_results_3[[#This Row],[PDF_FILE]],LEN(evaluation_results_3[[#This Row],[PDF_FILE]])-5)</f>
        <v>DZ Bank_Bank_EN</v>
      </c>
      <c r="E300">
        <v>2019</v>
      </c>
      <c r="F300" t="s">
        <v>309</v>
      </c>
      <c r="G300" t="s">
        <v>32</v>
      </c>
      <c r="H300" t="s">
        <v>16</v>
      </c>
    </row>
    <row r="301" spans="1:8" hidden="1" x14ac:dyDescent="0.25">
      <c r="A301">
        <v>8</v>
      </c>
      <c r="B301" t="s">
        <v>21</v>
      </c>
      <c r="C301" t="s">
        <v>304</v>
      </c>
      <c r="D301" t="str">
        <f>LEFT(evaluation_results_3[[#This Row],[PDF_FILE]],LEN(evaluation_results_3[[#This Row],[PDF_FILE]])-5)</f>
        <v>DZ Bank_Bank_EN</v>
      </c>
      <c r="E301">
        <v>2018</v>
      </c>
      <c r="F301" t="s">
        <v>310</v>
      </c>
      <c r="G301" t="s">
        <v>32</v>
      </c>
      <c r="H301" t="s">
        <v>16</v>
      </c>
    </row>
    <row r="302" spans="1:8" x14ac:dyDescent="0.25">
      <c r="A302">
        <v>6</v>
      </c>
      <c r="B302" t="s">
        <v>7</v>
      </c>
      <c r="C302" t="s">
        <v>311</v>
      </c>
      <c r="D302" t="str">
        <f>LEFT(evaluation_results_3[[#This Row],[PDF_FILE]],LEN(evaluation_results_3[[#This Row],[PDF_FILE]])-5)</f>
        <v>DZ Bank_Bank_EN</v>
      </c>
      <c r="E302">
        <v>2021</v>
      </c>
      <c r="F302" t="s">
        <v>312</v>
      </c>
      <c r="G302" t="s">
        <v>313</v>
      </c>
      <c r="H302" t="s">
        <v>16</v>
      </c>
    </row>
    <row r="303" spans="1:8" x14ac:dyDescent="0.25">
      <c r="A303">
        <v>6</v>
      </c>
      <c r="B303" t="s">
        <v>7</v>
      </c>
      <c r="C303" t="s">
        <v>311</v>
      </c>
      <c r="D303" t="str">
        <f>LEFT(evaluation_results_3[[#This Row],[PDF_FILE]],LEN(evaluation_results_3[[#This Row],[PDF_FILE]])-5)</f>
        <v>DZ Bank_Bank_EN</v>
      </c>
      <c r="E303">
        <v>2020</v>
      </c>
      <c r="F303" t="s">
        <v>314</v>
      </c>
      <c r="G303" t="s">
        <v>315</v>
      </c>
      <c r="H303" t="s">
        <v>16</v>
      </c>
    </row>
    <row r="304" spans="1:8" x14ac:dyDescent="0.25">
      <c r="A304">
        <v>6</v>
      </c>
      <c r="B304" t="s">
        <v>7</v>
      </c>
      <c r="C304" t="s">
        <v>311</v>
      </c>
      <c r="D304" t="str">
        <f>LEFT(evaluation_results_3[[#This Row],[PDF_FILE]],LEN(evaluation_results_3[[#This Row],[PDF_FILE]])-5)</f>
        <v>DZ Bank_Bank_EN</v>
      </c>
      <c r="E304">
        <v>2019</v>
      </c>
      <c r="F304" t="s">
        <v>316</v>
      </c>
      <c r="G304" t="s">
        <v>317</v>
      </c>
      <c r="H304" t="s">
        <v>16</v>
      </c>
    </row>
    <row r="305" spans="1:8" x14ac:dyDescent="0.25">
      <c r="A305">
        <v>7</v>
      </c>
      <c r="B305" t="s">
        <v>13</v>
      </c>
      <c r="C305" t="s">
        <v>311</v>
      </c>
      <c r="D305" t="str">
        <f>LEFT(evaluation_results_3[[#This Row],[PDF_FILE]],LEN(evaluation_results_3[[#This Row],[PDF_FILE]])-5)</f>
        <v>DZ Bank_Bank_EN</v>
      </c>
      <c r="E305">
        <v>2021</v>
      </c>
      <c r="F305" t="s">
        <v>318</v>
      </c>
      <c r="G305" t="s">
        <v>318</v>
      </c>
      <c r="H305" t="s">
        <v>10</v>
      </c>
    </row>
    <row r="306" spans="1:8" x14ac:dyDescent="0.25">
      <c r="A306">
        <v>7</v>
      </c>
      <c r="B306" t="s">
        <v>13</v>
      </c>
      <c r="C306" t="s">
        <v>311</v>
      </c>
      <c r="D306" t="str">
        <f>LEFT(evaluation_results_3[[#This Row],[PDF_FILE]],LEN(evaluation_results_3[[#This Row],[PDF_FILE]])-5)</f>
        <v>DZ Bank_Bank_EN</v>
      </c>
      <c r="E306">
        <v>2020</v>
      </c>
      <c r="F306" t="s">
        <v>319</v>
      </c>
      <c r="G306" t="s">
        <v>319</v>
      </c>
      <c r="H306" t="s">
        <v>10</v>
      </c>
    </row>
    <row r="307" spans="1:8" x14ac:dyDescent="0.25">
      <c r="A307">
        <v>7</v>
      </c>
      <c r="B307" t="s">
        <v>13</v>
      </c>
      <c r="C307" t="s">
        <v>311</v>
      </c>
      <c r="D307" t="str">
        <f>LEFT(evaluation_results_3[[#This Row],[PDF_FILE]],LEN(evaluation_results_3[[#This Row],[PDF_FILE]])-5)</f>
        <v>DZ Bank_Bank_EN</v>
      </c>
      <c r="E307">
        <v>2019</v>
      </c>
      <c r="F307" t="s">
        <v>174</v>
      </c>
      <c r="G307" t="s">
        <v>174</v>
      </c>
      <c r="H307" t="s">
        <v>10</v>
      </c>
    </row>
    <row r="308" spans="1:8" x14ac:dyDescent="0.25">
      <c r="A308">
        <v>8</v>
      </c>
      <c r="B308" t="s">
        <v>21</v>
      </c>
      <c r="C308" t="s">
        <v>311</v>
      </c>
      <c r="D308" t="str">
        <f>LEFT(evaluation_results_3[[#This Row],[PDF_FILE]],LEN(evaluation_results_3[[#This Row],[PDF_FILE]])-5)</f>
        <v>DZ Bank_Bank_EN</v>
      </c>
      <c r="E308">
        <v>2021</v>
      </c>
      <c r="F308" t="s">
        <v>320</v>
      </c>
      <c r="G308" t="s">
        <v>320</v>
      </c>
      <c r="H308" t="s">
        <v>10</v>
      </c>
    </row>
    <row r="309" spans="1:8" x14ac:dyDescent="0.25">
      <c r="A309">
        <v>8</v>
      </c>
      <c r="B309" t="s">
        <v>21</v>
      </c>
      <c r="C309" t="s">
        <v>311</v>
      </c>
      <c r="D309" t="str">
        <f>LEFT(evaluation_results_3[[#This Row],[PDF_FILE]],LEN(evaluation_results_3[[#This Row],[PDF_FILE]])-5)</f>
        <v>DZ Bank_Bank_EN</v>
      </c>
      <c r="E309">
        <v>2020</v>
      </c>
      <c r="F309" t="s">
        <v>19</v>
      </c>
      <c r="G309" t="s">
        <v>19</v>
      </c>
      <c r="H309" t="s">
        <v>10</v>
      </c>
    </row>
    <row r="310" spans="1:8" x14ac:dyDescent="0.25">
      <c r="A310">
        <v>8</v>
      </c>
      <c r="B310" t="s">
        <v>21</v>
      </c>
      <c r="C310" t="s">
        <v>311</v>
      </c>
      <c r="D310" t="str">
        <f>LEFT(evaluation_results_3[[#This Row],[PDF_FILE]],LEN(evaluation_results_3[[#This Row],[PDF_FILE]])-5)</f>
        <v>DZ Bank_Bank_EN</v>
      </c>
      <c r="E310">
        <v>2019</v>
      </c>
      <c r="F310" t="s">
        <v>321</v>
      </c>
      <c r="G310" t="s">
        <v>321</v>
      </c>
      <c r="H310" t="s">
        <v>10</v>
      </c>
    </row>
    <row r="311" spans="1:8" x14ac:dyDescent="0.25">
      <c r="A311">
        <v>6</v>
      </c>
      <c r="B311" t="s">
        <v>7</v>
      </c>
      <c r="C311" t="s">
        <v>322</v>
      </c>
      <c r="D311" t="str">
        <f>LEFT(evaluation_results_3[[#This Row],[PDF_FILE]],LEN(evaluation_results_3[[#This Row],[PDF_FILE]])-5)</f>
        <v>DZ Bank_Bank_EN</v>
      </c>
      <c r="E311">
        <v>2021</v>
      </c>
      <c r="F311" t="s">
        <v>313</v>
      </c>
      <c r="G311" t="s">
        <v>313</v>
      </c>
      <c r="H311" t="s">
        <v>10</v>
      </c>
    </row>
    <row r="312" spans="1:8" x14ac:dyDescent="0.25">
      <c r="A312">
        <v>6</v>
      </c>
      <c r="B312" t="s">
        <v>7</v>
      </c>
      <c r="C312" t="s">
        <v>322</v>
      </c>
      <c r="D312" t="str">
        <f>LEFT(evaluation_results_3[[#This Row],[PDF_FILE]],LEN(evaluation_results_3[[#This Row],[PDF_FILE]])-5)</f>
        <v>DZ Bank_Bank_EN</v>
      </c>
      <c r="E312">
        <v>2020</v>
      </c>
      <c r="F312" t="s">
        <v>315</v>
      </c>
      <c r="G312" t="s">
        <v>315</v>
      </c>
      <c r="H312" t="s">
        <v>10</v>
      </c>
    </row>
    <row r="313" spans="1:8" x14ac:dyDescent="0.25">
      <c r="A313">
        <v>6</v>
      </c>
      <c r="B313" t="s">
        <v>7</v>
      </c>
      <c r="C313" t="s">
        <v>322</v>
      </c>
      <c r="D313" t="str">
        <f>LEFT(evaluation_results_3[[#This Row],[PDF_FILE]],LEN(evaluation_results_3[[#This Row],[PDF_FILE]])-5)</f>
        <v>DZ Bank_Bank_EN</v>
      </c>
      <c r="E313">
        <v>2019</v>
      </c>
      <c r="F313" t="s">
        <v>317</v>
      </c>
      <c r="G313" t="s">
        <v>317</v>
      </c>
      <c r="H313" t="s">
        <v>10</v>
      </c>
    </row>
    <row r="314" spans="1:8" x14ac:dyDescent="0.25">
      <c r="A314">
        <v>7</v>
      </c>
      <c r="B314" t="s">
        <v>13</v>
      </c>
      <c r="C314" t="s">
        <v>322</v>
      </c>
      <c r="D314" t="str">
        <f>LEFT(evaluation_results_3[[#This Row],[PDF_FILE]],LEN(evaluation_results_3[[#This Row],[PDF_FILE]])-5)</f>
        <v>DZ Bank_Bank_EN</v>
      </c>
      <c r="E314">
        <v>2021</v>
      </c>
      <c r="F314" t="s">
        <v>318</v>
      </c>
      <c r="G314" t="s">
        <v>318</v>
      </c>
      <c r="H314" t="s">
        <v>10</v>
      </c>
    </row>
    <row r="315" spans="1:8" x14ac:dyDescent="0.25">
      <c r="A315">
        <v>7</v>
      </c>
      <c r="B315" t="s">
        <v>13</v>
      </c>
      <c r="C315" t="s">
        <v>322</v>
      </c>
      <c r="D315" t="str">
        <f>LEFT(evaluation_results_3[[#This Row],[PDF_FILE]],LEN(evaluation_results_3[[#This Row],[PDF_FILE]])-5)</f>
        <v>DZ Bank_Bank_EN</v>
      </c>
      <c r="E315">
        <v>2020</v>
      </c>
      <c r="F315" t="s">
        <v>319</v>
      </c>
      <c r="G315" t="s">
        <v>319</v>
      </c>
      <c r="H315" t="s">
        <v>10</v>
      </c>
    </row>
    <row r="316" spans="1:8" x14ac:dyDescent="0.25">
      <c r="A316">
        <v>7</v>
      </c>
      <c r="B316" t="s">
        <v>13</v>
      </c>
      <c r="C316" t="s">
        <v>322</v>
      </c>
      <c r="D316" t="str">
        <f>LEFT(evaluation_results_3[[#This Row],[PDF_FILE]],LEN(evaluation_results_3[[#This Row],[PDF_FILE]])-5)</f>
        <v>DZ Bank_Bank_EN</v>
      </c>
      <c r="E316">
        <v>2019</v>
      </c>
      <c r="F316" t="s">
        <v>174</v>
      </c>
      <c r="G316" t="s">
        <v>174</v>
      </c>
      <c r="H316" t="s">
        <v>10</v>
      </c>
    </row>
    <row r="317" spans="1:8" x14ac:dyDescent="0.25">
      <c r="A317">
        <v>8</v>
      </c>
      <c r="B317" t="s">
        <v>21</v>
      </c>
      <c r="C317" t="s">
        <v>322</v>
      </c>
      <c r="D317" t="str">
        <f>LEFT(evaluation_results_3[[#This Row],[PDF_FILE]],LEN(evaluation_results_3[[#This Row],[PDF_FILE]])-5)</f>
        <v>DZ Bank_Bank_EN</v>
      </c>
      <c r="E317">
        <v>2021</v>
      </c>
      <c r="F317" t="s">
        <v>320</v>
      </c>
      <c r="G317" t="s">
        <v>320</v>
      </c>
      <c r="H317" t="s">
        <v>10</v>
      </c>
    </row>
    <row r="318" spans="1:8" x14ac:dyDescent="0.25">
      <c r="A318">
        <v>8</v>
      </c>
      <c r="B318" t="s">
        <v>21</v>
      </c>
      <c r="C318" t="s">
        <v>322</v>
      </c>
      <c r="D318" t="str">
        <f>LEFT(evaluation_results_3[[#This Row],[PDF_FILE]],LEN(evaluation_results_3[[#This Row],[PDF_FILE]])-5)</f>
        <v>DZ Bank_Bank_EN</v>
      </c>
      <c r="E318">
        <v>2020</v>
      </c>
      <c r="F318" t="s">
        <v>19</v>
      </c>
      <c r="G318" t="s">
        <v>19</v>
      </c>
      <c r="H318" t="s">
        <v>10</v>
      </c>
    </row>
    <row r="319" spans="1:8" x14ac:dyDescent="0.25">
      <c r="A319">
        <v>8</v>
      </c>
      <c r="B319" t="s">
        <v>21</v>
      </c>
      <c r="C319" t="s">
        <v>322</v>
      </c>
      <c r="D319" t="str">
        <f>LEFT(evaluation_results_3[[#This Row],[PDF_FILE]],LEN(evaluation_results_3[[#This Row],[PDF_FILE]])-5)</f>
        <v>DZ Bank_Bank_EN</v>
      </c>
      <c r="E319">
        <v>2019</v>
      </c>
      <c r="F319" t="s">
        <v>321</v>
      </c>
      <c r="G319" t="s">
        <v>321</v>
      </c>
      <c r="H319" t="s">
        <v>10</v>
      </c>
    </row>
    <row r="320" spans="1:8" x14ac:dyDescent="0.25">
      <c r="A320">
        <v>6</v>
      </c>
      <c r="B320" t="s">
        <v>7</v>
      </c>
      <c r="C320" t="s">
        <v>323</v>
      </c>
      <c r="D320" t="str">
        <f>LEFT(evaluation_results_3[[#This Row],[PDF_FILE]],LEN(evaluation_results_3[[#This Row],[PDF_FILE]])-5)</f>
        <v>Erste Group Bank_Bank_EN</v>
      </c>
      <c r="E320">
        <v>2019</v>
      </c>
      <c r="F320" t="s">
        <v>324</v>
      </c>
      <c r="G320" t="s">
        <v>324</v>
      </c>
      <c r="H320" t="s">
        <v>10</v>
      </c>
    </row>
    <row r="321" spans="1:8" x14ac:dyDescent="0.25">
      <c r="A321">
        <v>6</v>
      </c>
      <c r="B321" t="s">
        <v>7</v>
      </c>
      <c r="C321" t="s">
        <v>323</v>
      </c>
      <c r="D321" t="str">
        <f>LEFT(evaluation_results_3[[#This Row],[PDF_FILE]],LEN(evaluation_results_3[[#This Row],[PDF_FILE]])-5)</f>
        <v>Erste Group Bank_Bank_EN</v>
      </c>
      <c r="E321">
        <v>2018</v>
      </c>
      <c r="F321" t="s">
        <v>325</v>
      </c>
      <c r="G321" t="s">
        <v>325</v>
      </c>
      <c r="H321" t="s">
        <v>10</v>
      </c>
    </row>
    <row r="322" spans="1:8" x14ac:dyDescent="0.25">
      <c r="A322">
        <v>7</v>
      </c>
      <c r="B322" t="s">
        <v>13</v>
      </c>
      <c r="C322" t="s">
        <v>323</v>
      </c>
      <c r="D322" t="str">
        <f>LEFT(evaluation_results_3[[#This Row],[PDF_FILE]],LEN(evaluation_results_3[[#This Row],[PDF_FILE]])-5)</f>
        <v>Erste Group Bank_Bank_EN</v>
      </c>
      <c r="E322">
        <v>2019</v>
      </c>
      <c r="F322" t="s">
        <v>982</v>
      </c>
      <c r="G322" t="s">
        <v>326</v>
      </c>
      <c r="H322" t="s">
        <v>16</v>
      </c>
    </row>
    <row r="323" spans="1:8" x14ac:dyDescent="0.25">
      <c r="A323">
        <v>7</v>
      </c>
      <c r="B323" t="s">
        <v>13</v>
      </c>
      <c r="C323" t="s">
        <v>323</v>
      </c>
      <c r="D323" t="str">
        <f>LEFT(evaluation_results_3[[#This Row],[PDF_FILE]],LEN(evaluation_results_3[[#This Row],[PDF_FILE]])-5)</f>
        <v>Erste Group Bank_Bank_EN</v>
      </c>
      <c r="E323">
        <v>2018</v>
      </c>
      <c r="F323" t="s">
        <v>983</v>
      </c>
      <c r="G323" t="s">
        <v>327</v>
      </c>
      <c r="H323" t="s">
        <v>16</v>
      </c>
    </row>
    <row r="324" spans="1:8" hidden="1" x14ac:dyDescent="0.25">
      <c r="A324">
        <v>9</v>
      </c>
      <c r="B324" t="s">
        <v>874</v>
      </c>
      <c r="C324" t="s">
        <v>323</v>
      </c>
      <c r="D324" t="str">
        <f>LEFT(evaluation_results_3[[#This Row],[PDF_FILE]],LEN(evaluation_results_3[[#This Row],[PDF_FILE]])-5)</f>
        <v>Erste Group Bank_Bank_EN</v>
      </c>
      <c r="E324">
        <v>2015</v>
      </c>
      <c r="F324" t="s">
        <v>984</v>
      </c>
      <c r="G324" t="s">
        <v>32</v>
      </c>
      <c r="H324" t="s">
        <v>16</v>
      </c>
    </row>
    <row r="325" spans="1:8" hidden="1" x14ac:dyDescent="0.25">
      <c r="A325">
        <v>9</v>
      </c>
      <c r="B325" t="s">
        <v>874</v>
      </c>
      <c r="C325" t="s">
        <v>323</v>
      </c>
      <c r="D325" t="str">
        <f>LEFT(evaluation_results_3[[#This Row],[PDF_FILE]],LEN(evaluation_results_3[[#This Row],[PDF_FILE]])-5)</f>
        <v>Erste Group Bank_Bank_EN</v>
      </c>
      <c r="E325">
        <v>2016</v>
      </c>
      <c r="F325" t="s">
        <v>370</v>
      </c>
      <c r="G325" t="s">
        <v>32</v>
      </c>
      <c r="H325" t="s">
        <v>16</v>
      </c>
    </row>
    <row r="326" spans="1:8" hidden="1" x14ac:dyDescent="0.25">
      <c r="A326">
        <v>9</v>
      </c>
      <c r="B326" t="s">
        <v>874</v>
      </c>
      <c r="C326" t="s">
        <v>323</v>
      </c>
      <c r="D326" t="str">
        <f>LEFT(evaluation_results_3[[#This Row],[PDF_FILE]],LEN(evaluation_results_3[[#This Row],[PDF_FILE]])-5)</f>
        <v>Erste Group Bank_Bank_EN</v>
      </c>
      <c r="E326">
        <v>2017</v>
      </c>
      <c r="F326" t="s">
        <v>985</v>
      </c>
      <c r="G326" t="s">
        <v>32</v>
      </c>
      <c r="H326" t="s">
        <v>16</v>
      </c>
    </row>
    <row r="327" spans="1:8" hidden="1" x14ac:dyDescent="0.25">
      <c r="A327">
        <v>9</v>
      </c>
      <c r="B327" t="s">
        <v>874</v>
      </c>
      <c r="C327" t="s">
        <v>323</v>
      </c>
      <c r="D327" t="str">
        <f>LEFT(evaluation_results_3[[#This Row],[PDF_FILE]],LEN(evaluation_results_3[[#This Row],[PDF_FILE]])-5)</f>
        <v>Erste Group Bank_Bank_EN</v>
      </c>
      <c r="E327">
        <v>2018</v>
      </c>
      <c r="F327" t="s">
        <v>986</v>
      </c>
      <c r="G327" t="s">
        <v>32</v>
      </c>
      <c r="H327" t="s">
        <v>16</v>
      </c>
    </row>
    <row r="328" spans="1:8" hidden="1" x14ac:dyDescent="0.25">
      <c r="A328">
        <v>9</v>
      </c>
      <c r="B328" t="s">
        <v>874</v>
      </c>
      <c r="C328" t="s">
        <v>323</v>
      </c>
      <c r="D328" t="str">
        <f>LEFT(evaluation_results_3[[#This Row],[PDF_FILE]],LEN(evaluation_results_3[[#This Row],[PDF_FILE]])-5)</f>
        <v>Erste Group Bank_Bank_EN</v>
      </c>
      <c r="E328">
        <v>2019</v>
      </c>
      <c r="F328" t="s">
        <v>987</v>
      </c>
      <c r="G328" t="s">
        <v>32</v>
      </c>
      <c r="H328" t="s">
        <v>16</v>
      </c>
    </row>
    <row r="329" spans="1:8" hidden="1" x14ac:dyDescent="0.25">
      <c r="A329">
        <v>10</v>
      </c>
      <c r="B329" t="s">
        <v>875</v>
      </c>
      <c r="C329" t="s">
        <v>323</v>
      </c>
      <c r="D329" t="str">
        <f>LEFT(evaluation_results_3[[#This Row],[PDF_FILE]],LEN(evaluation_results_3[[#This Row],[PDF_FILE]])-5)</f>
        <v>Erste Group Bank_Bank_EN</v>
      </c>
      <c r="E329">
        <v>2019</v>
      </c>
      <c r="F329" t="s">
        <v>988</v>
      </c>
      <c r="G329" t="s">
        <v>32</v>
      </c>
      <c r="H329" t="s">
        <v>16</v>
      </c>
    </row>
    <row r="330" spans="1:8" hidden="1" x14ac:dyDescent="0.25">
      <c r="A330">
        <v>10</v>
      </c>
      <c r="B330" t="s">
        <v>875</v>
      </c>
      <c r="C330" t="s">
        <v>323</v>
      </c>
      <c r="D330" t="str">
        <f>LEFT(evaluation_results_3[[#This Row],[PDF_FILE]],LEN(evaluation_results_3[[#This Row],[PDF_FILE]])-5)</f>
        <v>Erste Group Bank_Bank_EN</v>
      </c>
      <c r="E330">
        <v>2018</v>
      </c>
      <c r="F330" t="s">
        <v>989</v>
      </c>
      <c r="G330" t="s">
        <v>32</v>
      </c>
      <c r="H330" t="s">
        <v>16</v>
      </c>
    </row>
    <row r="331" spans="1:8" x14ac:dyDescent="0.25">
      <c r="A331">
        <v>6</v>
      </c>
      <c r="B331" t="s">
        <v>7</v>
      </c>
      <c r="C331" t="s">
        <v>328</v>
      </c>
      <c r="D331" t="str">
        <f>LEFT(evaluation_results_3[[#This Row],[PDF_FILE]],LEN(evaluation_results_3[[#This Row],[PDF_FILE]])-5)</f>
        <v>Erste Group Bank_Bank_EN</v>
      </c>
      <c r="E331">
        <v>2020</v>
      </c>
      <c r="F331" t="s">
        <v>329</v>
      </c>
      <c r="G331" t="s">
        <v>330</v>
      </c>
      <c r="H331" t="s">
        <v>16</v>
      </c>
    </row>
    <row r="332" spans="1:8" x14ac:dyDescent="0.25">
      <c r="A332">
        <v>6</v>
      </c>
      <c r="B332" t="s">
        <v>7</v>
      </c>
      <c r="C332" t="s">
        <v>328</v>
      </c>
      <c r="D332" t="str">
        <f>LEFT(evaluation_results_3[[#This Row],[PDF_FILE]],LEN(evaluation_results_3[[#This Row],[PDF_FILE]])-5)</f>
        <v>Erste Group Bank_Bank_EN</v>
      </c>
      <c r="E332">
        <v>2019</v>
      </c>
      <c r="F332" t="s">
        <v>324</v>
      </c>
      <c r="G332" t="s">
        <v>324</v>
      </c>
      <c r="H332" t="s">
        <v>10</v>
      </c>
    </row>
    <row r="333" spans="1:8" x14ac:dyDescent="0.25">
      <c r="A333">
        <v>7</v>
      </c>
      <c r="B333" t="s">
        <v>13</v>
      </c>
      <c r="C333" t="s">
        <v>328</v>
      </c>
      <c r="D333" t="str">
        <f>LEFT(evaluation_results_3[[#This Row],[PDF_FILE]],LEN(evaluation_results_3[[#This Row],[PDF_FILE]])-5)</f>
        <v>Erste Group Bank_Bank_EN</v>
      </c>
      <c r="E333">
        <v>2020</v>
      </c>
      <c r="F333" t="s">
        <v>990</v>
      </c>
      <c r="G333" t="s">
        <v>331</v>
      </c>
      <c r="H333" t="s">
        <v>16</v>
      </c>
    </row>
    <row r="334" spans="1:8" hidden="1" x14ac:dyDescent="0.25">
      <c r="A334">
        <v>9</v>
      </c>
      <c r="B334" t="s">
        <v>874</v>
      </c>
      <c r="C334" t="s">
        <v>328</v>
      </c>
      <c r="D334" t="str">
        <f>LEFT(evaluation_results_3[[#This Row],[PDF_FILE]],LEN(evaluation_results_3[[#This Row],[PDF_FILE]])-5)</f>
        <v>Erste Group Bank_Bank_EN</v>
      </c>
      <c r="E334">
        <v>2016</v>
      </c>
      <c r="F334" t="s">
        <v>370</v>
      </c>
      <c r="G334" t="s">
        <v>32</v>
      </c>
      <c r="H334" t="s">
        <v>16</v>
      </c>
    </row>
    <row r="335" spans="1:8" hidden="1" x14ac:dyDescent="0.25">
      <c r="A335">
        <v>9</v>
      </c>
      <c r="B335" t="s">
        <v>874</v>
      </c>
      <c r="C335" t="s">
        <v>328</v>
      </c>
      <c r="D335" t="str">
        <f>LEFT(evaluation_results_3[[#This Row],[PDF_FILE]],LEN(evaluation_results_3[[#This Row],[PDF_FILE]])-5)</f>
        <v>Erste Group Bank_Bank_EN</v>
      </c>
      <c r="E335">
        <v>2017</v>
      </c>
      <c r="F335" t="s">
        <v>985</v>
      </c>
      <c r="G335" t="s">
        <v>32</v>
      </c>
      <c r="H335" t="s">
        <v>16</v>
      </c>
    </row>
    <row r="336" spans="1:8" hidden="1" x14ac:dyDescent="0.25">
      <c r="A336">
        <v>9</v>
      </c>
      <c r="B336" t="s">
        <v>874</v>
      </c>
      <c r="C336" t="s">
        <v>328</v>
      </c>
      <c r="D336" t="str">
        <f>LEFT(evaluation_results_3[[#This Row],[PDF_FILE]],LEN(evaluation_results_3[[#This Row],[PDF_FILE]])-5)</f>
        <v>Erste Group Bank_Bank_EN</v>
      </c>
      <c r="E336">
        <v>2018</v>
      </c>
      <c r="F336" t="s">
        <v>986</v>
      </c>
      <c r="G336" t="s">
        <v>32</v>
      </c>
      <c r="H336" t="s">
        <v>16</v>
      </c>
    </row>
    <row r="337" spans="1:8" hidden="1" x14ac:dyDescent="0.25">
      <c r="A337">
        <v>9</v>
      </c>
      <c r="B337" t="s">
        <v>874</v>
      </c>
      <c r="C337" t="s">
        <v>328</v>
      </c>
      <c r="D337" t="str">
        <f>LEFT(evaluation_results_3[[#This Row],[PDF_FILE]],LEN(evaluation_results_3[[#This Row],[PDF_FILE]])-5)</f>
        <v>Erste Group Bank_Bank_EN</v>
      </c>
      <c r="E337">
        <v>2019</v>
      </c>
      <c r="F337" t="s">
        <v>987</v>
      </c>
      <c r="G337" t="s">
        <v>32</v>
      </c>
      <c r="H337" t="s">
        <v>16</v>
      </c>
    </row>
    <row r="338" spans="1:8" hidden="1" x14ac:dyDescent="0.25">
      <c r="A338">
        <v>9</v>
      </c>
      <c r="B338" t="s">
        <v>874</v>
      </c>
      <c r="C338" t="s">
        <v>328</v>
      </c>
      <c r="D338" t="str">
        <f>LEFT(evaluation_results_3[[#This Row],[PDF_FILE]],LEN(evaluation_results_3[[#This Row],[PDF_FILE]])-5)</f>
        <v>Erste Group Bank_Bank_EN</v>
      </c>
      <c r="E338">
        <v>2020</v>
      </c>
      <c r="F338" t="s">
        <v>991</v>
      </c>
      <c r="G338" t="s">
        <v>32</v>
      </c>
      <c r="H338" t="s">
        <v>16</v>
      </c>
    </row>
    <row r="339" spans="1:8" hidden="1" x14ac:dyDescent="0.25">
      <c r="A339">
        <v>10</v>
      </c>
      <c r="B339" t="s">
        <v>875</v>
      </c>
      <c r="C339" t="s">
        <v>328</v>
      </c>
      <c r="D339" t="str">
        <f>LEFT(evaluation_results_3[[#This Row],[PDF_FILE]],LEN(evaluation_results_3[[#This Row],[PDF_FILE]])-5)</f>
        <v>Erste Group Bank_Bank_EN</v>
      </c>
      <c r="E339">
        <v>2020</v>
      </c>
      <c r="F339" t="s">
        <v>992</v>
      </c>
      <c r="G339" t="s">
        <v>32</v>
      </c>
      <c r="H339" t="s">
        <v>16</v>
      </c>
    </row>
    <row r="340" spans="1:8" x14ac:dyDescent="0.25">
      <c r="A340">
        <v>6</v>
      </c>
      <c r="B340" t="s">
        <v>7</v>
      </c>
      <c r="C340" t="s">
        <v>332</v>
      </c>
      <c r="D340" t="str">
        <f>LEFT(evaluation_results_3[[#This Row],[PDF_FILE]],LEN(evaluation_results_3[[#This Row],[PDF_FILE]])-5)</f>
        <v>Erste Group Bank_Bank_EN</v>
      </c>
      <c r="E340">
        <v>2021</v>
      </c>
      <c r="F340" t="s">
        <v>333</v>
      </c>
      <c r="G340" t="s">
        <v>333</v>
      </c>
      <c r="H340" t="s">
        <v>10</v>
      </c>
    </row>
    <row r="341" spans="1:8" x14ac:dyDescent="0.25">
      <c r="A341">
        <v>6</v>
      </c>
      <c r="B341" t="s">
        <v>7</v>
      </c>
      <c r="C341" t="s">
        <v>332</v>
      </c>
      <c r="D341" t="str">
        <f>LEFT(evaluation_results_3[[#This Row],[PDF_FILE]],LEN(evaluation_results_3[[#This Row],[PDF_FILE]])-5)</f>
        <v>Erste Group Bank_Bank_EN</v>
      </c>
      <c r="E341">
        <v>2020</v>
      </c>
      <c r="F341" t="s">
        <v>329</v>
      </c>
      <c r="G341" t="s">
        <v>330</v>
      </c>
      <c r="H341" t="s">
        <v>16</v>
      </c>
    </row>
    <row r="342" spans="1:8" x14ac:dyDescent="0.25">
      <c r="A342">
        <v>7</v>
      </c>
      <c r="B342" t="s">
        <v>13</v>
      </c>
      <c r="C342" t="s">
        <v>332</v>
      </c>
      <c r="D342" t="str">
        <f>LEFT(evaluation_results_3[[#This Row],[PDF_FILE]],LEN(evaluation_results_3[[#This Row],[PDF_FILE]])-5)</f>
        <v>Erste Group Bank_Bank_EN</v>
      </c>
      <c r="E342">
        <v>2021</v>
      </c>
      <c r="F342" t="s">
        <v>473</v>
      </c>
      <c r="G342" t="s">
        <v>334</v>
      </c>
      <c r="H342" t="s">
        <v>16</v>
      </c>
    </row>
    <row r="343" spans="1:8" hidden="1" x14ac:dyDescent="0.25">
      <c r="A343">
        <v>9</v>
      </c>
      <c r="B343" t="s">
        <v>874</v>
      </c>
      <c r="C343" t="s">
        <v>332</v>
      </c>
      <c r="D343" t="str">
        <f>LEFT(evaluation_results_3[[#This Row],[PDF_FILE]],LEN(evaluation_results_3[[#This Row],[PDF_FILE]])-5)</f>
        <v>Erste Group Bank_Bank_EN</v>
      </c>
      <c r="E343">
        <v>2017</v>
      </c>
      <c r="F343" t="s">
        <v>985</v>
      </c>
      <c r="G343" t="s">
        <v>32</v>
      </c>
      <c r="H343" t="s">
        <v>16</v>
      </c>
    </row>
    <row r="344" spans="1:8" hidden="1" x14ac:dyDescent="0.25">
      <c r="A344">
        <v>9</v>
      </c>
      <c r="B344" t="s">
        <v>874</v>
      </c>
      <c r="C344" t="s">
        <v>332</v>
      </c>
      <c r="D344" t="str">
        <f>LEFT(evaluation_results_3[[#This Row],[PDF_FILE]],LEN(evaluation_results_3[[#This Row],[PDF_FILE]])-5)</f>
        <v>Erste Group Bank_Bank_EN</v>
      </c>
      <c r="E344">
        <v>2018</v>
      </c>
      <c r="F344" t="s">
        <v>986</v>
      </c>
      <c r="G344" t="s">
        <v>32</v>
      </c>
      <c r="H344" t="s">
        <v>16</v>
      </c>
    </row>
    <row r="345" spans="1:8" hidden="1" x14ac:dyDescent="0.25">
      <c r="A345">
        <v>9</v>
      </c>
      <c r="B345" t="s">
        <v>874</v>
      </c>
      <c r="C345" t="s">
        <v>332</v>
      </c>
      <c r="D345" t="str">
        <f>LEFT(evaluation_results_3[[#This Row],[PDF_FILE]],LEN(evaluation_results_3[[#This Row],[PDF_FILE]])-5)</f>
        <v>Erste Group Bank_Bank_EN</v>
      </c>
      <c r="E345">
        <v>2019</v>
      </c>
      <c r="F345" t="s">
        <v>987</v>
      </c>
      <c r="G345" t="s">
        <v>32</v>
      </c>
      <c r="H345" t="s">
        <v>16</v>
      </c>
    </row>
    <row r="346" spans="1:8" hidden="1" x14ac:dyDescent="0.25">
      <c r="A346">
        <v>9</v>
      </c>
      <c r="B346" t="s">
        <v>874</v>
      </c>
      <c r="C346" t="s">
        <v>332</v>
      </c>
      <c r="D346" t="str">
        <f>LEFT(evaluation_results_3[[#This Row],[PDF_FILE]],LEN(evaluation_results_3[[#This Row],[PDF_FILE]])-5)</f>
        <v>Erste Group Bank_Bank_EN</v>
      </c>
      <c r="E346">
        <v>2020</v>
      </c>
      <c r="F346" t="s">
        <v>991</v>
      </c>
      <c r="G346" t="s">
        <v>32</v>
      </c>
      <c r="H346" t="s">
        <v>16</v>
      </c>
    </row>
    <row r="347" spans="1:8" hidden="1" x14ac:dyDescent="0.25">
      <c r="A347">
        <v>9</v>
      </c>
      <c r="B347" t="s">
        <v>874</v>
      </c>
      <c r="C347" t="s">
        <v>332</v>
      </c>
      <c r="D347" t="str">
        <f>LEFT(evaluation_results_3[[#This Row],[PDF_FILE]],LEN(evaluation_results_3[[#This Row],[PDF_FILE]])-5)</f>
        <v>Erste Group Bank_Bank_EN</v>
      </c>
      <c r="E347">
        <v>2021</v>
      </c>
      <c r="F347" t="s">
        <v>993</v>
      </c>
      <c r="G347" t="s">
        <v>32</v>
      </c>
      <c r="H347" t="s">
        <v>16</v>
      </c>
    </row>
    <row r="348" spans="1:8" hidden="1" x14ac:dyDescent="0.25">
      <c r="A348">
        <v>10</v>
      </c>
      <c r="B348" t="s">
        <v>875</v>
      </c>
      <c r="C348" t="s">
        <v>332</v>
      </c>
      <c r="D348" t="str">
        <f>LEFT(evaluation_results_3[[#This Row],[PDF_FILE]],LEN(evaluation_results_3[[#This Row],[PDF_FILE]])-5)</f>
        <v>Erste Group Bank_Bank_EN</v>
      </c>
      <c r="E348">
        <v>2021</v>
      </c>
      <c r="F348" t="s">
        <v>994</v>
      </c>
      <c r="G348" t="s">
        <v>32</v>
      </c>
      <c r="H348" t="s">
        <v>16</v>
      </c>
    </row>
    <row r="349" spans="1:8" x14ac:dyDescent="0.25">
      <c r="A349">
        <v>6</v>
      </c>
      <c r="B349" t="s">
        <v>7</v>
      </c>
      <c r="C349" t="s">
        <v>335</v>
      </c>
      <c r="D349" t="str">
        <f>LEFT(evaluation_results_3[[#This Row],[PDF_FILE]],LEN(evaluation_results_3[[#This Row],[PDF_FILE]])-5)</f>
        <v>Erste Group Bank_Bank_EN</v>
      </c>
      <c r="E349">
        <v>2022</v>
      </c>
      <c r="F349" t="s">
        <v>336</v>
      </c>
      <c r="G349" t="s">
        <v>337</v>
      </c>
      <c r="H349" t="s">
        <v>16</v>
      </c>
    </row>
    <row r="350" spans="1:8" x14ac:dyDescent="0.25">
      <c r="A350">
        <v>6</v>
      </c>
      <c r="B350" t="s">
        <v>7</v>
      </c>
      <c r="C350" t="s">
        <v>335</v>
      </c>
      <c r="D350" t="str">
        <f>LEFT(evaluation_results_3[[#This Row],[PDF_FILE]],LEN(evaluation_results_3[[#This Row],[PDF_FILE]])-5)</f>
        <v>Erste Group Bank_Bank_EN</v>
      </c>
      <c r="E350">
        <v>2021</v>
      </c>
      <c r="F350" t="s">
        <v>333</v>
      </c>
      <c r="G350" t="s">
        <v>333</v>
      </c>
      <c r="H350" t="s">
        <v>10</v>
      </c>
    </row>
    <row r="351" spans="1:8" x14ac:dyDescent="0.25">
      <c r="A351">
        <v>7</v>
      </c>
      <c r="B351" t="s">
        <v>13</v>
      </c>
      <c r="C351" t="s">
        <v>335</v>
      </c>
      <c r="D351" t="str">
        <f>LEFT(evaluation_results_3[[#This Row],[PDF_FILE]],LEN(evaluation_results_3[[#This Row],[PDF_FILE]])-5)</f>
        <v>Erste Group Bank_Bank_EN</v>
      </c>
      <c r="E351">
        <v>2022</v>
      </c>
      <c r="F351" t="s">
        <v>995</v>
      </c>
      <c r="G351" t="s">
        <v>339</v>
      </c>
      <c r="H351" t="s">
        <v>16</v>
      </c>
    </row>
    <row r="352" spans="1:8" x14ac:dyDescent="0.25">
      <c r="A352">
        <v>8</v>
      </c>
      <c r="B352" t="s">
        <v>21</v>
      </c>
      <c r="C352" t="s">
        <v>335</v>
      </c>
      <c r="D352" t="str">
        <f>LEFT(evaluation_results_3[[#This Row],[PDF_FILE]],LEN(evaluation_results_3[[#This Row],[PDF_FILE]])-5)</f>
        <v>Erste Group Bank_Bank_EN</v>
      </c>
      <c r="E352">
        <v>2022</v>
      </c>
      <c r="F352" t="s">
        <v>341</v>
      </c>
      <c r="G352" t="s">
        <v>342</v>
      </c>
      <c r="H352" t="s">
        <v>16</v>
      </c>
    </row>
    <row r="353" spans="1:8" hidden="1" x14ac:dyDescent="0.25">
      <c r="A353">
        <v>9</v>
      </c>
      <c r="B353" t="s">
        <v>874</v>
      </c>
      <c r="C353" t="s">
        <v>335</v>
      </c>
      <c r="D353" t="str">
        <f>LEFT(evaluation_results_3[[#This Row],[PDF_FILE]],LEN(evaluation_results_3[[#This Row],[PDF_FILE]])-5)</f>
        <v>Erste Group Bank_Bank_EN</v>
      </c>
      <c r="E353">
        <v>2022</v>
      </c>
      <c r="F353" t="s">
        <v>338</v>
      </c>
      <c r="G353" t="s">
        <v>32</v>
      </c>
      <c r="H353" t="s">
        <v>16</v>
      </c>
    </row>
    <row r="354" spans="1:8" hidden="1" x14ac:dyDescent="0.25">
      <c r="A354">
        <v>9</v>
      </c>
      <c r="B354" t="s">
        <v>874</v>
      </c>
      <c r="C354" t="s">
        <v>335</v>
      </c>
      <c r="D354" t="str">
        <f>LEFT(evaluation_results_3[[#This Row],[PDF_FILE]],LEN(evaluation_results_3[[#This Row],[PDF_FILE]])-5)</f>
        <v>Erste Group Bank_Bank_EN</v>
      </c>
      <c r="E354">
        <v>2021</v>
      </c>
      <c r="F354" t="s">
        <v>340</v>
      </c>
      <c r="G354" t="s">
        <v>32</v>
      </c>
      <c r="H354" t="s">
        <v>16</v>
      </c>
    </row>
    <row r="355" spans="1:8" hidden="1" x14ac:dyDescent="0.25">
      <c r="A355">
        <v>10</v>
      </c>
      <c r="B355" t="s">
        <v>875</v>
      </c>
      <c r="C355" t="s">
        <v>335</v>
      </c>
      <c r="D355" t="str">
        <f>LEFT(evaluation_results_3[[#This Row],[PDF_FILE]],LEN(evaluation_results_3[[#This Row],[PDF_FILE]])-5)</f>
        <v>Erste Group Bank_Bank_EN</v>
      </c>
      <c r="E355">
        <v>2022</v>
      </c>
      <c r="F355" t="s">
        <v>996</v>
      </c>
      <c r="G355" t="s">
        <v>32</v>
      </c>
      <c r="H355" t="s">
        <v>16</v>
      </c>
    </row>
    <row r="356" spans="1:8" hidden="1" x14ac:dyDescent="0.25">
      <c r="A356">
        <v>10</v>
      </c>
      <c r="B356" t="s">
        <v>875</v>
      </c>
      <c r="C356" t="s">
        <v>997</v>
      </c>
      <c r="D356" t="str">
        <f>LEFT(evaluation_results_3[[#This Row],[PDF_FILE]],LEN(evaluation_results_3[[#This Row],[PDF_FILE]])-5)</f>
        <v>EZB_Zentralbank_EN</v>
      </c>
      <c r="E356">
        <v>2018</v>
      </c>
      <c r="F356" t="s">
        <v>998</v>
      </c>
      <c r="G356" t="s">
        <v>32</v>
      </c>
      <c r="H356" t="s">
        <v>16</v>
      </c>
    </row>
    <row r="357" spans="1:8" hidden="1" x14ac:dyDescent="0.25">
      <c r="A357">
        <v>10</v>
      </c>
      <c r="B357" t="s">
        <v>875</v>
      </c>
      <c r="C357" t="s">
        <v>997</v>
      </c>
      <c r="D357" t="str">
        <f>LEFT(evaluation_results_3[[#This Row],[PDF_FILE]],LEN(evaluation_results_3[[#This Row],[PDF_FILE]])-5)</f>
        <v>EZB_Zentralbank_EN</v>
      </c>
      <c r="E357">
        <v>2017</v>
      </c>
      <c r="F357" t="s">
        <v>999</v>
      </c>
      <c r="G357" t="s">
        <v>32</v>
      </c>
      <c r="H357" t="s">
        <v>16</v>
      </c>
    </row>
    <row r="358" spans="1:8" hidden="1" x14ac:dyDescent="0.25">
      <c r="A358">
        <v>10</v>
      </c>
      <c r="B358" t="s">
        <v>875</v>
      </c>
      <c r="C358" t="s">
        <v>1000</v>
      </c>
      <c r="D358" t="str">
        <f>LEFT(evaluation_results_3[[#This Row],[PDF_FILE]],LEN(evaluation_results_3[[#This Row],[PDF_FILE]])-5)</f>
        <v>EZB_Zentralbank_EN</v>
      </c>
      <c r="E358">
        <v>2019</v>
      </c>
      <c r="F358" t="s">
        <v>1001</v>
      </c>
      <c r="G358" t="s">
        <v>32</v>
      </c>
      <c r="H358" t="s">
        <v>16</v>
      </c>
    </row>
    <row r="359" spans="1:8" hidden="1" x14ac:dyDescent="0.25">
      <c r="A359">
        <v>10</v>
      </c>
      <c r="B359" t="s">
        <v>875</v>
      </c>
      <c r="C359" t="s">
        <v>1000</v>
      </c>
      <c r="D359" t="str">
        <f>LEFT(evaluation_results_3[[#This Row],[PDF_FILE]],LEN(evaluation_results_3[[#This Row],[PDF_FILE]])-5)</f>
        <v>EZB_Zentralbank_EN</v>
      </c>
      <c r="E359">
        <v>2018</v>
      </c>
      <c r="F359" t="s">
        <v>998</v>
      </c>
      <c r="G359" t="s">
        <v>32</v>
      </c>
      <c r="H359" t="s">
        <v>16</v>
      </c>
    </row>
    <row r="360" spans="1:8" hidden="1" x14ac:dyDescent="0.25">
      <c r="A360">
        <v>10</v>
      </c>
      <c r="B360" t="s">
        <v>875</v>
      </c>
      <c r="C360" t="s">
        <v>1002</v>
      </c>
      <c r="D360" t="str">
        <f>LEFT(evaluation_results_3[[#This Row],[PDF_FILE]],LEN(evaluation_results_3[[#This Row],[PDF_FILE]])-5)</f>
        <v>EZB_Zentralbank_EN</v>
      </c>
      <c r="E360">
        <v>2020</v>
      </c>
      <c r="F360" t="s">
        <v>1003</v>
      </c>
      <c r="G360" t="s">
        <v>32</v>
      </c>
      <c r="H360" t="s">
        <v>16</v>
      </c>
    </row>
    <row r="361" spans="1:8" hidden="1" x14ac:dyDescent="0.25">
      <c r="A361">
        <v>10</v>
      </c>
      <c r="B361" t="s">
        <v>875</v>
      </c>
      <c r="C361" t="s">
        <v>1002</v>
      </c>
      <c r="D361" t="str">
        <f>LEFT(evaluation_results_3[[#This Row],[PDF_FILE]],LEN(evaluation_results_3[[#This Row],[PDF_FILE]])-5)</f>
        <v>EZB_Zentralbank_EN</v>
      </c>
      <c r="E361">
        <v>2019</v>
      </c>
      <c r="F361" t="s">
        <v>1001</v>
      </c>
      <c r="G361" t="s">
        <v>32</v>
      </c>
      <c r="H361" t="s">
        <v>16</v>
      </c>
    </row>
    <row r="362" spans="1:8" hidden="1" x14ac:dyDescent="0.25">
      <c r="A362">
        <v>10</v>
      </c>
      <c r="B362" t="s">
        <v>875</v>
      </c>
      <c r="C362" t="s">
        <v>1004</v>
      </c>
      <c r="D362" t="str">
        <f>LEFT(evaluation_results_3[[#This Row],[PDF_FILE]],LEN(evaluation_results_3[[#This Row],[PDF_FILE]])-5)</f>
        <v>EZB_Zentralbank_EN</v>
      </c>
      <c r="E362">
        <v>2021</v>
      </c>
      <c r="F362" t="s">
        <v>1005</v>
      </c>
      <c r="G362" t="s">
        <v>32</v>
      </c>
      <c r="H362" t="s">
        <v>16</v>
      </c>
    </row>
    <row r="363" spans="1:8" hidden="1" x14ac:dyDescent="0.25">
      <c r="A363">
        <v>10</v>
      </c>
      <c r="B363" t="s">
        <v>875</v>
      </c>
      <c r="C363" t="s">
        <v>1006</v>
      </c>
      <c r="D363" t="str">
        <f>LEFT(evaluation_results_3[[#This Row],[PDF_FILE]],LEN(evaluation_results_3[[#This Row],[PDF_FILE]])-5)</f>
        <v>EZB_Zentralbank_EN</v>
      </c>
      <c r="E363">
        <v>2022</v>
      </c>
      <c r="F363" t="s">
        <v>1007</v>
      </c>
      <c r="G363" t="s">
        <v>32</v>
      </c>
      <c r="H363" t="s">
        <v>16</v>
      </c>
    </row>
    <row r="364" spans="1:8" hidden="1" x14ac:dyDescent="0.25">
      <c r="A364">
        <v>10</v>
      </c>
      <c r="B364" t="s">
        <v>875</v>
      </c>
      <c r="C364" t="s">
        <v>1006</v>
      </c>
      <c r="D364" t="str">
        <f>LEFT(evaluation_results_3[[#This Row],[PDF_FILE]],LEN(evaluation_results_3[[#This Row],[PDF_FILE]])-5)</f>
        <v>EZB_Zentralbank_EN</v>
      </c>
      <c r="E364">
        <v>2021</v>
      </c>
      <c r="F364" t="s">
        <v>436</v>
      </c>
      <c r="G364" t="s">
        <v>32</v>
      </c>
      <c r="H364" t="s">
        <v>16</v>
      </c>
    </row>
    <row r="365" spans="1:8" hidden="1" x14ac:dyDescent="0.25">
      <c r="A365">
        <v>9</v>
      </c>
      <c r="B365" t="s">
        <v>874</v>
      </c>
      <c r="C365" t="s">
        <v>1008</v>
      </c>
      <c r="D365" t="str">
        <f>LEFT(evaluation_results_3[[#This Row],[PDF_FILE]],LEN(evaluation_results_3[[#This Row],[PDF_FILE]])-5)</f>
        <v>Goldman Sachs Bank Europe SE_Bank_EN</v>
      </c>
      <c r="E365">
        <v>2012</v>
      </c>
      <c r="F365" t="s">
        <v>1009</v>
      </c>
      <c r="G365" t="s">
        <v>32</v>
      </c>
      <c r="H365" t="s">
        <v>16</v>
      </c>
    </row>
    <row r="366" spans="1:8" hidden="1" x14ac:dyDescent="0.25">
      <c r="A366">
        <v>9</v>
      </c>
      <c r="B366" t="s">
        <v>874</v>
      </c>
      <c r="C366" t="s">
        <v>1008</v>
      </c>
      <c r="D366" t="str">
        <f>LEFT(evaluation_results_3[[#This Row],[PDF_FILE]],LEN(evaluation_results_3[[#This Row],[PDF_FILE]])-5)</f>
        <v>Goldman Sachs Bank Europe SE_Bank_EN</v>
      </c>
      <c r="E366">
        <v>2011</v>
      </c>
      <c r="F366" t="s">
        <v>1010</v>
      </c>
      <c r="G366" t="s">
        <v>32</v>
      </c>
      <c r="H366" t="s">
        <v>16</v>
      </c>
    </row>
    <row r="367" spans="1:8" hidden="1" x14ac:dyDescent="0.25">
      <c r="A367">
        <v>7</v>
      </c>
      <c r="B367" t="s">
        <v>13</v>
      </c>
      <c r="C367" t="s">
        <v>343</v>
      </c>
      <c r="D367" t="str">
        <f>LEFT(evaluation_results_3[[#This Row],[PDF_FILE]],LEN(evaluation_results_3[[#This Row],[PDF_FILE]])-5)</f>
        <v>Handelsbanken_Bank_EN</v>
      </c>
      <c r="E367">
        <v>2030</v>
      </c>
      <c r="F367" t="s">
        <v>344</v>
      </c>
      <c r="G367" t="s">
        <v>32</v>
      </c>
      <c r="H367" t="s">
        <v>16</v>
      </c>
    </row>
    <row r="368" spans="1:8" hidden="1" x14ac:dyDescent="0.25">
      <c r="A368">
        <v>9</v>
      </c>
      <c r="B368" t="s">
        <v>874</v>
      </c>
      <c r="C368" t="s">
        <v>343</v>
      </c>
      <c r="D368" t="str">
        <f>LEFT(evaluation_results_3[[#This Row],[PDF_FILE]],LEN(evaluation_results_3[[#This Row],[PDF_FILE]])-5)</f>
        <v>Handelsbanken_Bank_EN</v>
      </c>
      <c r="E368">
        <v>2022</v>
      </c>
      <c r="F368" t="s">
        <v>1011</v>
      </c>
      <c r="G368" t="s">
        <v>32</v>
      </c>
      <c r="H368" t="s">
        <v>16</v>
      </c>
    </row>
    <row r="369" spans="1:8" hidden="1" x14ac:dyDescent="0.25">
      <c r="A369">
        <v>9</v>
      </c>
      <c r="B369" t="s">
        <v>874</v>
      </c>
      <c r="C369" t="s">
        <v>343</v>
      </c>
      <c r="D369" t="str">
        <f>LEFT(evaluation_results_3[[#This Row],[PDF_FILE]],LEN(evaluation_results_3[[#This Row],[PDF_FILE]])-5)</f>
        <v>Handelsbanken_Bank_EN</v>
      </c>
      <c r="E369">
        <v>2021</v>
      </c>
      <c r="F369" t="s">
        <v>1012</v>
      </c>
      <c r="G369" t="s">
        <v>32</v>
      </c>
      <c r="H369" t="s">
        <v>16</v>
      </c>
    </row>
    <row r="370" spans="1:8" hidden="1" x14ac:dyDescent="0.25">
      <c r="A370">
        <v>10</v>
      </c>
      <c r="B370" t="s">
        <v>875</v>
      </c>
      <c r="C370" t="s">
        <v>343</v>
      </c>
      <c r="D370" t="str">
        <f>LEFT(evaluation_results_3[[#This Row],[PDF_FILE]],LEN(evaluation_results_3[[#This Row],[PDF_FILE]])-5)</f>
        <v>Handelsbanken_Bank_EN</v>
      </c>
      <c r="E370">
        <v>2022</v>
      </c>
      <c r="F370" t="s">
        <v>1013</v>
      </c>
      <c r="G370" t="s">
        <v>32</v>
      </c>
      <c r="H370" t="s">
        <v>16</v>
      </c>
    </row>
    <row r="371" spans="1:8" hidden="1" x14ac:dyDescent="0.25">
      <c r="A371">
        <v>10</v>
      </c>
      <c r="B371" t="s">
        <v>875</v>
      </c>
      <c r="C371" t="s">
        <v>343</v>
      </c>
      <c r="D371" t="str">
        <f>LEFT(evaluation_results_3[[#This Row],[PDF_FILE]],LEN(evaluation_results_3[[#This Row],[PDF_FILE]])-5)</f>
        <v>Handelsbanken_Bank_EN</v>
      </c>
      <c r="E371">
        <v>2021</v>
      </c>
      <c r="F371" t="s">
        <v>1014</v>
      </c>
      <c r="G371" t="s">
        <v>32</v>
      </c>
      <c r="H371" t="s">
        <v>16</v>
      </c>
    </row>
    <row r="372" spans="1:8" hidden="1" x14ac:dyDescent="0.25">
      <c r="A372">
        <v>10</v>
      </c>
      <c r="B372" t="s">
        <v>875</v>
      </c>
      <c r="C372" t="s">
        <v>1015</v>
      </c>
      <c r="D372" t="str">
        <f>LEFT(evaluation_results_3[[#This Row],[PDF_FILE]],LEN(evaluation_results_3[[#This Row],[PDF_FILE]])-5)</f>
        <v>Helaba Invest_Asset Manager_EN</v>
      </c>
      <c r="E372">
        <v>2018</v>
      </c>
      <c r="F372" t="s">
        <v>65</v>
      </c>
      <c r="G372" t="s">
        <v>32</v>
      </c>
      <c r="H372" t="s">
        <v>16</v>
      </c>
    </row>
    <row r="373" spans="1:8" hidden="1" x14ac:dyDescent="0.25">
      <c r="A373">
        <v>10</v>
      </c>
      <c r="B373" t="s">
        <v>875</v>
      </c>
      <c r="C373" t="s">
        <v>1016</v>
      </c>
      <c r="D373" t="str">
        <f>LEFT(evaluation_results_3[[#This Row],[PDF_FILE]],LEN(evaluation_results_3[[#This Row],[PDF_FILE]])-5)</f>
        <v>Helaba Invest_Asset Manager_EN</v>
      </c>
      <c r="E373">
        <v>2019</v>
      </c>
      <c r="F373" t="s">
        <v>1017</v>
      </c>
      <c r="G373" t="s">
        <v>32</v>
      </c>
      <c r="H373" t="s">
        <v>16</v>
      </c>
    </row>
    <row r="374" spans="1:8" hidden="1" x14ac:dyDescent="0.25">
      <c r="A374">
        <v>10</v>
      </c>
      <c r="B374" t="s">
        <v>875</v>
      </c>
      <c r="C374" t="s">
        <v>1018</v>
      </c>
      <c r="D374" t="str">
        <f>LEFT(evaluation_results_3[[#This Row],[PDF_FILE]],LEN(evaluation_results_3[[#This Row],[PDF_FILE]])-5)</f>
        <v>Helaba Invest_Asset Manager_EN</v>
      </c>
      <c r="E374">
        <v>2020</v>
      </c>
      <c r="F374" t="s">
        <v>1017</v>
      </c>
      <c r="G374" t="s">
        <v>32</v>
      </c>
      <c r="H374" t="s">
        <v>16</v>
      </c>
    </row>
    <row r="375" spans="1:8" hidden="1" x14ac:dyDescent="0.25">
      <c r="A375">
        <v>9</v>
      </c>
      <c r="B375" t="s">
        <v>874</v>
      </c>
      <c r="C375" t="s">
        <v>1019</v>
      </c>
      <c r="D375" t="str">
        <f>LEFT(evaluation_results_3[[#This Row],[PDF_FILE]],LEN(evaluation_results_3[[#This Row],[PDF_FILE]])-5)</f>
        <v>Helaba Invest_Asset Manager_EN</v>
      </c>
      <c r="E375">
        <v>2021</v>
      </c>
      <c r="F375" t="s">
        <v>189</v>
      </c>
      <c r="G375" t="s">
        <v>32</v>
      </c>
      <c r="H375" t="s">
        <v>16</v>
      </c>
    </row>
    <row r="376" spans="1:8" hidden="1" x14ac:dyDescent="0.25">
      <c r="A376">
        <v>10</v>
      </c>
      <c r="B376" t="s">
        <v>875</v>
      </c>
      <c r="C376" t="s">
        <v>1019</v>
      </c>
      <c r="D376" t="str">
        <f>LEFT(evaluation_results_3[[#This Row],[PDF_FILE]],LEN(evaluation_results_3[[#This Row],[PDF_FILE]])-5)</f>
        <v>Helaba Invest_Asset Manager_EN</v>
      </c>
      <c r="E376">
        <v>2021</v>
      </c>
      <c r="F376" t="s">
        <v>1017</v>
      </c>
      <c r="G376" t="s">
        <v>32</v>
      </c>
      <c r="H376" t="s">
        <v>16</v>
      </c>
    </row>
    <row r="377" spans="1:8" hidden="1" x14ac:dyDescent="0.25">
      <c r="A377">
        <v>10</v>
      </c>
      <c r="B377" t="s">
        <v>875</v>
      </c>
      <c r="C377" t="s">
        <v>1020</v>
      </c>
      <c r="D377" t="str">
        <f>LEFT(evaluation_results_3[[#This Row],[PDF_FILE]],LEN(evaluation_results_3[[#This Row],[PDF_FILE]])-5)</f>
        <v>Helaba Invest_Asset Manager_EN</v>
      </c>
      <c r="E377">
        <v>2022</v>
      </c>
      <c r="F377" t="s">
        <v>1017</v>
      </c>
      <c r="G377" t="s">
        <v>32</v>
      </c>
      <c r="H377" t="s">
        <v>16</v>
      </c>
    </row>
    <row r="378" spans="1:8" x14ac:dyDescent="0.25">
      <c r="A378">
        <v>6</v>
      </c>
      <c r="B378" t="s">
        <v>7</v>
      </c>
      <c r="C378" t="s">
        <v>345</v>
      </c>
      <c r="D378" t="str">
        <f>LEFT(evaluation_results_3[[#This Row],[PDF_FILE]],LEN(evaluation_results_3[[#This Row],[PDF_FILE]])-5)</f>
        <v>HSBC Holdings plc_Bank_EN</v>
      </c>
      <c r="E378">
        <v>2022</v>
      </c>
      <c r="F378" t="s">
        <v>346</v>
      </c>
      <c r="G378" t="s">
        <v>347</v>
      </c>
      <c r="H378" t="s">
        <v>16</v>
      </c>
    </row>
    <row r="379" spans="1:8" x14ac:dyDescent="0.25">
      <c r="A379">
        <v>6</v>
      </c>
      <c r="B379" t="s">
        <v>7</v>
      </c>
      <c r="C379" t="s">
        <v>345</v>
      </c>
      <c r="D379" t="str">
        <f>LEFT(evaluation_results_3[[#This Row],[PDF_FILE]],LEN(evaluation_results_3[[#This Row],[PDF_FILE]])-5)</f>
        <v>HSBC Holdings plc_Bank_EN</v>
      </c>
      <c r="E379">
        <v>2021</v>
      </c>
      <c r="F379" t="s">
        <v>348</v>
      </c>
      <c r="G379" t="s">
        <v>349</v>
      </c>
      <c r="H379" t="s">
        <v>16</v>
      </c>
    </row>
    <row r="380" spans="1:8" x14ac:dyDescent="0.25">
      <c r="A380">
        <v>6</v>
      </c>
      <c r="B380" t="s">
        <v>7</v>
      </c>
      <c r="C380" t="s">
        <v>345</v>
      </c>
      <c r="D380" t="str">
        <f>LEFT(evaluation_results_3[[#This Row],[PDF_FILE]],LEN(evaluation_results_3[[#This Row],[PDF_FILE]])-5)</f>
        <v>HSBC Holdings plc_Bank_EN</v>
      </c>
      <c r="E380">
        <v>2020</v>
      </c>
      <c r="F380" t="s">
        <v>350</v>
      </c>
      <c r="G380" t="s">
        <v>351</v>
      </c>
      <c r="H380" t="s">
        <v>16</v>
      </c>
    </row>
    <row r="381" spans="1:8" hidden="1" x14ac:dyDescent="0.25">
      <c r="A381">
        <v>6</v>
      </c>
      <c r="B381" t="s">
        <v>7</v>
      </c>
      <c r="C381" t="s">
        <v>345</v>
      </c>
      <c r="D381" t="str">
        <f>LEFT(evaluation_results_3[[#This Row],[PDF_FILE]],LEN(evaluation_results_3[[#This Row],[PDF_FILE]])-5)</f>
        <v>HSBC Holdings plc_Bank_EN</v>
      </c>
      <c r="E381">
        <v>2019</v>
      </c>
      <c r="F381" t="s">
        <v>352</v>
      </c>
      <c r="G381" t="s">
        <v>32</v>
      </c>
      <c r="H381" t="s">
        <v>16</v>
      </c>
    </row>
    <row r="382" spans="1:8" x14ac:dyDescent="0.25">
      <c r="A382">
        <v>7</v>
      </c>
      <c r="B382" t="s">
        <v>13</v>
      </c>
      <c r="C382" t="s">
        <v>345</v>
      </c>
      <c r="D382" t="str">
        <f>LEFT(evaluation_results_3[[#This Row],[PDF_FILE]],LEN(evaluation_results_3[[#This Row],[PDF_FILE]])-5)</f>
        <v>HSBC Holdings plc_Bank_EN</v>
      </c>
      <c r="E382">
        <v>2022</v>
      </c>
      <c r="F382" t="s">
        <v>353</v>
      </c>
      <c r="G382" t="s">
        <v>354</v>
      </c>
      <c r="H382" t="s">
        <v>16</v>
      </c>
    </row>
    <row r="383" spans="1:8" x14ac:dyDescent="0.25">
      <c r="A383">
        <v>7</v>
      </c>
      <c r="B383" t="s">
        <v>13</v>
      </c>
      <c r="C383" t="s">
        <v>345</v>
      </c>
      <c r="D383" t="str">
        <f>LEFT(evaluation_results_3[[#This Row],[PDF_FILE]],LEN(evaluation_results_3[[#This Row],[PDF_FILE]])-5)</f>
        <v>HSBC Holdings plc_Bank_EN</v>
      </c>
      <c r="E383">
        <v>2021</v>
      </c>
      <c r="F383" t="s">
        <v>355</v>
      </c>
      <c r="G383" t="s">
        <v>356</v>
      </c>
      <c r="H383" t="s">
        <v>16</v>
      </c>
    </row>
    <row r="384" spans="1:8" x14ac:dyDescent="0.25">
      <c r="A384">
        <v>7</v>
      </c>
      <c r="B384" t="s">
        <v>13</v>
      </c>
      <c r="C384" t="s">
        <v>345</v>
      </c>
      <c r="D384" t="str">
        <f>LEFT(evaluation_results_3[[#This Row],[PDF_FILE]],LEN(evaluation_results_3[[#This Row],[PDF_FILE]])-5)</f>
        <v>HSBC Holdings plc_Bank_EN</v>
      </c>
      <c r="E384">
        <v>2020</v>
      </c>
      <c r="F384" t="s">
        <v>357</v>
      </c>
      <c r="G384" t="s">
        <v>358</v>
      </c>
      <c r="H384" t="s">
        <v>16</v>
      </c>
    </row>
    <row r="385" spans="1:8" x14ac:dyDescent="0.25">
      <c r="A385">
        <v>8</v>
      </c>
      <c r="B385" t="s">
        <v>21</v>
      </c>
      <c r="C385" t="s">
        <v>345</v>
      </c>
      <c r="D385" t="str">
        <f>LEFT(evaluation_results_3[[#This Row],[PDF_FILE]],LEN(evaluation_results_3[[#This Row],[PDF_FILE]])-5)</f>
        <v>HSBC Holdings plc_Bank_EN</v>
      </c>
      <c r="E385">
        <v>2022</v>
      </c>
      <c r="F385" t="s">
        <v>359</v>
      </c>
      <c r="G385" t="s">
        <v>360</v>
      </c>
      <c r="H385" t="s">
        <v>16</v>
      </c>
    </row>
    <row r="386" spans="1:8" x14ac:dyDescent="0.25">
      <c r="A386">
        <v>8</v>
      </c>
      <c r="B386" t="s">
        <v>21</v>
      </c>
      <c r="C386" t="s">
        <v>345</v>
      </c>
      <c r="D386" t="str">
        <f>LEFT(evaluation_results_3[[#This Row],[PDF_FILE]],LEN(evaluation_results_3[[#This Row],[PDF_FILE]])-5)</f>
        <v>HSBC Holdings plc_Bank_EN</v>
      </c>
      <c r="E386">
        <v>2021</v>
      </c>
      <c r="F386" t="s">
        <v>361</v>
      </c>
      <c r="G386" t="s">
        <v>362</v>
      </c>
      <c r="H386" t="s">
        <v>16</v>
      </c>
    </row>
    <row r="387" spans="1:8" x14ac:dyDescent="0.25">
      <c r="A387">
        <v>8</v>
      </c>
      <c r="B387" t="s">
        <v>21</v>
      </c>
      <c r="C387" t="s">
        <v>345</v>
      </c>
      <c r="D387" t="str">
        <f>LEFT(evaluation_results_3[[#This Row],[PDF_FILE]],LEN(evaluation_results_3[[#This Row],[PDF_FILE]])-5)</f>
        <v>HSBC Holdings plc_Bank_EN</v>
      </c>
      <c r="E387">
        <v>2020</v>
      </c>
      <c r="F387" t="s">
        <v>363</v>
      </c>
      <c r="G387" t="s">
        <v>364</v>
      </c>
      <c r="H387" t="s">
        <v>16</v>
      </c>
    </row>
    <row r="388" spans="1:8" hidden="1" x14ac:dyDescent="0.25">
      <c r="A388">
        <v>8</v>
      </c>
      <c r="B388" t="s">
        <v>21</v>
      </c>
      <c r="C388" t="s">
        <v>345</v>
      </c>
      <c r="D388" t="str">
        <f>LEFT(evaluation_results_3[[#This Row],[PDF_FILE]],LEN(evaluation_results_3[[#This Row],[PDF_FILE]])-5)</f>
        <v>HSBC Holdings plc_Bank_EN</v>
      </c>
      <c r="E388">
        <v>2019</v>
      </c>
      <c r="F388" t="s">
        <v>365</v>
      </c>
      <c r="G388" t="s">
        <v>32</v>
      </c>
      <c r="H388" t="s">
        <v>16</v>
      </c>
    </row>
    <row r="389" spans="1:8" hidden="1" x14ac:dyDescent="0.25">
      <c r="A389">
        <v>9</v>
      </c>
      <c r="B389" t="s">
        <v>874</v>
      </c>
      <c r="C389" t="s">
        <v>345</v>
      </c>
      <c r="D389" t="str">
        <f>LEFT(evaluation_results_3[[#This Row],[PDF_FILE]],LEN(evaluation_results_3[[#This Row],[PDF_FILE]])-5)</f>
        <v>HSBC Holdings plc_Bank_EN</v>
      </c>
      <c r="E389">
        <v>2022</v>
      </c>
      <c r="F389" t="s">
        <v>1021</v>
      </c>
      <c r="G389" t="s">
        <v>32</v>
      </c>
      <c r="H389" t="s">
        <v>16</v>
      </c>
    </row>
    <row r="390" spans="1:8" hidden="1" x14ac:dyDescent="0.25">
      <c r="A390">
        <v>9</v>
      </c>
      <c r="B390" t="s">
        <v>874</v>
      </c>
      <c r="C390" t="s">
        <v>345</v>
      </c>
      <c r="D390" t="str">
        <f>LEFT(evaluation_results_3[[#This Row],[PDF_FILE]],LEN(evaluation_results_3[[#This Row],[PDF_FILE]])-5)</f>
        <v>HSBC Holdings plc_Bank_EN</v>
      </c>
      <c r="E390">
        <v>2021</v>
      </c>
      <c r="F390" t="s">
        <v>1022</v>
      </c>
      <c r="G390" t="s">
        <v>32</v>
      </c>
      <c r="H390" t="s">
        <v>16</v>
      </c>
    </row>
    <row r="391" spans="1:8" hidden="1" x14ac:dyDescent="0.25">
      <c r="A391">
        <v>6</v>
      </c>
      <c r="B391" t="s">
        <v>7</v>
      </c>
      <c r="C391" t="s">
        <v>366</v>
      </c>
      <c r="D391" t="str">
        <f>LEFT(evaluation_results_3[[#This Row],[PDF_FILE]],LEN(evaluation_results_3[[#This Row],[PDF_FILE]])-5)</f>
        <v>Intesa Sanpaolo_Bank_EN</v>
      </c>
      <c r="E391">
        <v>2019</v>
      </c>
      <c r="F391" t="s">
        <v>367</v>
      </c>
      <c r="G391" t="s">
        <v>32</v>
      </c>
      <c r="H391" t="s">
        <v>16</v>
      </c>
    </row>
    <row r="392" spans="1:8" x14ac:dyDescent="0.25">
      <c r="A392">
        <v>7</v>
      </c>
      <c r="B392" t="s">
        <v>13</v>
      </c>
      <c r="C392" t="s">
        <v>366</v>
      </c>
      <c r="D392" t="str">
        <f>LEFT(evaluation_results_3[[#This Row],[PDF_FILE]],LEN(evaluation_results_3[[#This Row],[PDF_FILE]])-5)</f>
        <v>Intesa Sanpaolo_Bank_EN</v>
      </c>
      <c r="E392">
        <v>2020</v>
      </c>
      <c r="F392" t="s">
        <v>368</v>
      </c>
      <c r="G392" t="s">
        <v>368</v>
      </c>
      <c r="H392" t="s">
        <v>10</v>
      </c>
    </row>
    <row r="393" spans="1:8" hidden="1" x14ac:dyDescent="0.25">
      <c r="A393">
        <v>7</v>
      </c>
      <c r="B393" t="s">
        <v>13</v>
      </c>
      <c r="C393" t="s">
        <v>366</v>
      </c>
      <c r="D393" t="str">
        <f>LEFT(evaluation_results_3[[#This Row],[PDF_FILE]],LEN(evaluation_results_3[[#This Row],[PDF_FILE]])-5)</f>
        <v>Intesa Sanpaolo_Bank_EN</v>
      </c>
      <c r="E393">
        <v>2017</v>
      </c>
      <c r="F393" t="s">
        <v>369</v>
      </c>
      <c r="G393" t="s">
        <v>32</v>
      </c>
      <c r="H393" t="s">
        <v>16</v>
      </c>
    </row>
    <row r="394" spans="1:8" hidden="1" x14ac:dyDescent="0.25">
      <c r="A394">
        <v>7</v>
      </c>
      <c r="B394" t="s">
        <v>13</v>
      </c>
      <c r="C394" t="s">
        <v>366</v>
      </c>
      <c r="D394" t="str">
        <f>LEFT(evaluation_results_3[[#This Row],[PDF_FILE]],LEN(evaluation_results_3[[#This Row],[PDF_FILE]])-5)</f>
        <v>Intesa Sanpaolo_Bank_EN</v>
      </c>
      <c r="E394">
        <v>2019</v>
      </c>
      <c r="F394" t="s">
        <v>370</v>
      </c>
      <c r="G394" t="s">
        <v>32</v>
      </c>
      <c r="H394" t="s">
        <v>16</v>
      </c>
    </row>
    <row r="395" spans="1:8" x14ac:dyDescent="0.25">
      <c r="A395">
        <v>8</v>
      </c>
      <c r="B395" t="s">
        <v>21</v>
      </c>
      <c r="C395" t="s">
        <v>366</v>
      </c>
      <c r="D395" t="str">
        <f>LEFT(evaluation_results_3[[#This Row],[PDF_FILE]],LEN(evaluation_results_3[[#This Row],[PDF_FILE]])-5)</f>
        <v>Intesa Sanpaolo_Bank_EN</v>
      </c>
      <c r="E395">
        <v>2020</v>
      </c>
      <c r="F395" t="s">
        <v>371</v>
      </c>
      <c r="G395" t="s">
        <v>851</v>
      </c>
      <c r="H395" t="s">
        <v>16</v>
      </c>
    </row>
    <row r="396" spans="1:8" hidden="1" x14ac:dyDescent="0.25">
      <c r="A396">
        <v>10</v>
      </c>
      <c r="B396" t="s">
        <v>875</v>
      </c>
      <c r="C396" t="s">
        <v>366</v>
      </c>
      <c r="D396" t="str">
        <f>LEFT(evaluation_results_3[[#This Row],[PDF_FILE]],LEN(evaluation_results_3[[#This Row],[PDF_FILE]])-5)</f>
        <v>Intesa Sanpaolo_Bank_EN</v>
      </c>
      <c r="E396">
        <v>2017</v>
      </c>
      <c r="F396" t="s">
        <v>1023</v>
      </c>
      <c r="G396" t="s">
        <v>32</v>
      </c>
      <c r="H396" t="s">
        <v>16</v>
      </c>
    </row>
    <row r="397" spans="1:8" hidden="1" x14ac:dyDescent="0.25">
      <c r="A397">
        <v>10</v>
      </c>
      <c r="B397" t="s">
        <v>875</v>
      </c>
      <c r="C397" t="s">
        <v>366</v>
      </c>
      <c r="D397" t="str">
        <f>LEFT(evaluation_results_3[[#This Row],[PDF_FILE]],LEN(evaluation_results_3[[#This Row],[PDF_FILE]])-5)</f>
        <v>Intesa Sanpaolo_Bank_EN</v>
      </c>
      <c r="E397">
        <v>2019</v>
      </c>
      <c r="F397" t="s">
        <v>1024</v>
      </c>
      <c r="G397" t="s">
        <v>32</v>
      </c>
      <c r="H397" t="s">
        <v>16</v>
      </c>
    </row>
    <row r="398" spans="1:8" hidden="1" x14ac:dyDescent="0.25">
      <c r="A398">
        <v>9</v>
      </c>
      <c r="B398" t="s">
        <v>874</v>
      </c>
      <c r="C398" t="s">
        <v>1025</v>
      </c>
      <c r="D398" t="str">
        <f>LEFT(evaluation_results_3[[#This Row],[PDF_FILE]],LEN(evaluation_results_3[[#This Row],[PDF_FILE]])-5)</f>
        <v>J.P. Morgan SE_Bank_EN</v>
      </c>
      <c r="E398">
        <v>2022</v>
      </c>
      <c r="F398" t="s">
        <v>170</v>
      </c>
      <c r="G398" t="s">
        <v>32</v>
      </c>
      <c r="H398" t="s">
        <v>16</v>
      </c>
    </row>
    <row r="399" spans="1:8" x14ac:dyDescent="0.25">
      <c r="A399">
        <v>6</v>
      </c>
      <c r="B399" t="s">
        <v>7</v>
      </c>
      <c r="C399" t="s">
        <v>372</v>
      </c>
      <c r="D399" t="str">
        <f>LEFT(evaluation_results_3[[#This Row],[PDF_FILE]],LEN(evaluation_results_3[[#This Row],[PDF_FILE]])-5)</f>
        <v>Janus Henderson Investors_AM_EN</v>
      </c>
      <c r="E399">
        <v>2022</v>
      </c>
      <c r="F399" t="s">
        <v>373</v>
      </c>
      <c r="G399" t="s">
        <v>373</v>
      </c>
      <c r="H399" t="s">
        <v>10</v>
      </c>
    </row>
    <row r="400" spans="1:8" x14ac:dyDescent="0.25">
      <c r="A400">
        <v>6</v>
      </c>
      <c r="B400" t="s">
        <v>7</v>
      </c>
      <c r="C400" t="s">
        <v>372</v>
      </c>
      <c r="D400" t="str">
        <f>LEFT(evaluation_results_3[[#This Row],[PDF_FILE]],LEN(evaluation_results_3[[#This Row],[PDF_FILE]])-5)</f>
        <v>Janus Henderson Investors_AM_EN</v>
      </c>
      <c r="E400">
        <v>2021</v>
      </c>
      <c r="F400" t="s">
        <v>374</v>
      </c>
      <c r="G400" t="s">
        <v>374</v>
      </c>
      <c r="H400" t="s">
        <v>10</v>
      </c>
    </row>
    <row r="401" spans="1:8" x14ac:dyDescent="0.25">
      <c r="A401">
        <v>6</v>
      </c>
      <c r="B401" t="s">
        <v>7</v>
      </c>
      <c r="C401" t="s">
        <v>372</v>
      </c>
      <c r="D401" t="str">
        <f>LEFT(evaluation_results_3[[#This Row],[PDF_FILE]],LEN(evaluation_results_3[[#This Row],[PDF_FILE]])-5)</f>
        <v>Janus Henderson Investors_AM_EN</v>
      </c>
      <c r="E401">
        <v>2020</v>
      </c>
      <c r="F401" t="s">
        <v>375</v>
      </c>
      <c r="G401" t="s">
        <v>375</v>
      </c>
      <c r="H401" t="s">
        <v>10</v>
      </c>
    </row>
    <row r="402" spans="1:8" x14ac:dyDescent="0.25">
      <c r="A402">
        <v>6</v>
      </c>
      <c r="B402" t="s">
        <v>7</v>
      </c>
      <c r="C402" t="s">
        <v>372</v>
      </c>
      <c r="D402" t="str">
        <f>LEFT(evaluation_results_3[[#This Row],[PDF_FILE]],LEN(evaluation_results_3[[#This Row],[PDF_FILE]])-5)</f>
        <v>Janus Henderson Investors_AM_EN</v>
      </c>
      <c r="E402">
        <v>2019</v>
      </c>
      <c r="F402" t="s">
        <v>376</v>
      </c>
      <c r="G402" t="s">
        <v>376</v>
      </c>
      <c r="H402" t="s">
        <v>10</v>
      </c>
    </row>
    <row r="403" spans="1:8" hidden="1" x14ac:dyDescent="0.25">
      <c r="A403">
        <v>7</v>
      </c>
      <c r="B403" t="s">
        <v>13</v>
      </c>
      <c r="C403" t="s">
        <v>372</v>
      </c>
      <c r="D403" t="str">
        <f>LEFT(evaluation_results_3[[#This Row],[PDF_FILE]],LEN(evaluation_results_3[[#This Row],[PDF_FILE]])-5)</f>
        <v>Janus Henderson Investors_AM_EN</v>
      </c>
      <c r="E403">
        <v>2022</v>
      </c>
      <c r="F403" t="s">
        <v>377</v>
      </c>
      <c r="G403" t="s">
        <v>32</v>
      </c>
      <c r="H403" t="s">
        <v>16</v>
      </c>
    </row>
    <row r="404" spans="1:8" hidden="1" x14ac:dyDescent="0.25">
      <c r="A404">
        <v>7</v>
      </c>
      <c r="B404" t="s">
        <v>13</v>
      </c>
      <c r="C404" t="s">
        <v>372</v>
      </c>
      <c r="D404" t="str">
        <f>LEFT(evaluation_results_3[[#This Row],[PDF_FILE]],LEN(evaluation_results_3[[#This Row],[PDF_FILE]])-5)</f>
        <v>Janus Henderson Investors_AM_EN</v>
      </c>
      <c r="E404">
        <v>2021</v>
      </c>
      <c r="F404" t="s">
        <v>379</v>
      </c>
      <c r="G404" t="s">
        <v>32</v>
      </c>
      <c r="H404" t="s">
        <v>16</v>
      </c>
    </row>
    <row r="405" spans="1:8" hidden="1" x14ac:dyDescent="0.25">
      <c r="A405">
        <v>7</v>
      </c>
      <c r="B405" t="s">
        <v>13</v>
      </c>
      <c r="C405" t="s">
        <v>372</v>
      </c>
      <c r="D405" t="str">
        <f>LEFT(evaluation_results_3[[#This Row],[PDF_FILE]],LEN(evaluation_results_3[[#This Row],[PDF_FILE]])-5)</f>
        <v>Janus Henderson Investors_AM_EN</v>
      </c>
      <c r="E405">
        <v>2020</v>
      </c>
      <c r="F405" t="s">
        <v>381</v>
      </c>
      <c r="G405" t="s">
        <v>32</v>
      </c>
      <c r="H405" t="s">
        <v>16</v>
      </c>
    </row>
    <row r="406" spans="1:8" hidden="1" x14ac:dyDescent="0.25">
      <c r="A406">
        <v>7</v>
      </c>
      <c r="B406" t="s">
        <v>13</v>
      </c>
      <c r="C406" t="s">
        <v>372</v>
      </c>
      <c r="D406" t="str">
        <f>LEFT(evaluation_results_3[[#This Row],[PDF_FILE]],LEN(evaluation_results_3[[#This Row],[PDF_FILE]])-5)</f>
        <v>Janus Henderson Investors_AM_EN</v>
      </c>
      <c r="E406">
        <v>2019</v>
      </c>
      <c r="F406" t="s">
        <v>383</v>
      </c>
      <c r="G406" t="s">
        <v>32</v>
      </c>
      <c r="H406" t="s">
        <v>16</v>
      </c>
    </row>
    <row r="407" spans="1:8" x14ac:dyDescent="0.25">
      <c r="A407">
        <v>8</v>
      </c>
      <c r="B407" t="s">
        <v>21</v>
      </c>
      <c r="C407" t="s">
        <v>372</v>
      </c>
      <c r="D407" t="str">
        <f>LEFT(evaluation_results_3[[#This Row],[PDF_FILE]],LEN(evaluation_results_3[[#This Row],[PDF_FILE]])-5)</f>
        <v>Janus Henderson Investors_AM_EN</v>
      </c>
      <c r="E407">
        <v>2022</v>
      </c>
      <c r="F407" t="s">
        <v>385</v>
      </c>
      <c r="G407" t="s">
        <v>386</v>
      </c>
      <c r="H407" t="s">
        <v>16</v>
      </c>
    </row>
    <row r="408" spans="1:8" x14ac:dyDescent="0.25">
      <c r="A408">
        <v>8</v>
      </c>
      <c r="B408" t="s">
        <v>21</v>
      </c>
      <c r="C408" t="s">
        <v>372</v>
      </c>
      <c r="D408" t="str">
        <f>LEFT(evaluation_results_3[[#This Row],[PDF_FILE]],LEN(evaluation_results_3[[#This Row],[PDF_FILE]])-5)</f>
        <v>Janus Henderson Investors_AM_EN</v>
      </c>
      <c r="E408">
        <v>2021</v>
      </c>
      <c r="F408" t="s">
        <v>387</v>
      </c>
      <c r="G408" t="s">
        <v>388</v>
      </c>
      <c r="H408" t="s">
        <v>16</v>
      </c>
    </row>
    <row r="409" spans="1:8" x14ac:dyDescent="0.25">
      <c r="A409">
        <v>8</v>
      </c>
      <c r="B409" t="s">
        <v>21</v>
      </c>
      <c r="C409" t="s">
        <v>372</v>
      </c>
      <c r="D409" t="str">
        <f>LEFT(evaluation_results_3[[#This Row],[PDF_FILE]],LEN(evaluation_results_3[[#This Row],[PDF_FILE]])-5)</f>
        <v>Janus Henderson Investors_AM_EN</v>
      </c>
      <c r="E409">
        <v>2020</v>
      </c>
      <c r="F409" t="s">
        <v>389</v>
      </c>
      <c r="G409" t="s">
        <v>390</v>
      </c>
      <c r="H409" t="s">
        <v>16</v>
      </c>
    </row>
    <row r="410" spans="1:8" x14ac:dyDescent="0.25">
      <c r="A410">
        <v>8</v>
      </c>
      <c r="B410" t="s">
        <v>21</v>
      </c>
      <c r="C410" t="s">
        <v>372</v>
      </c>
      <c r="D410" t="str">
        <f>LEFT(evaluation_results_3[[#This Row],[PDF_FILE]],LEN(evaluation_results_3[[#This Row],[PDF_FILE]])-5)</f>
        <v>Janus Henderson Investors_AM_EN</v>
      </c>
      <c r="E410">
        <v>2019</v>
      </c>
      <c r="F410" t="s">
        <v>391</v>
      </c>
      <c r="G410" t="s">
        <v>392</v>
      </c>
      <c r="H410" t="s">
        <v>16</v>
      </c>
    </row>
    <row r="411" spans="1:8" x14ac:dyDescent="0.25">
      <c r="A411">
        <v>9</v>
      </c>
      <c r="B411" t="s">
        <v>874</v>
      </c>
      <c r="C411" t="s">
        <v>372</v>
      </c>
      <c r="D411" t="str">
        <f>LEFT(evaluation_results_3[[#This Row],[PDF_FILE]],LEN(evaluation_results_3[[#This Row],[PDF_FILE]])-5)</f>
        <v>Janus Henderson Investors_AM_EN</v>
      </c>
      <c r="E411">
        <v>2022</v>
      </c>
      <c r="F411" t="s">
        <v>373</v>
      </c>
      <c r="G411" t="s">
        <v>377</v>
      </c>
      <c r="H411" t="s">
        <v>16</v>
      </c>
    </row>
    <row r="412" spans="1:8" x14ac:dyDescent="0.25">
      <c r="A412">
        <v>9</v>
      </c>
      <c r="B412" t="s">
        <v>874</v>
      </c>
      <c r="C412" t="s">
        <v>372</v>
      </c>
      <c r="D412" t="str">
        <f>LEFT(evaluation_results_3[[#This Row],[PDF_FILE]],LEN(evaluation_results_3[[#This Row],[PDF_FILE]])-5)</f>
        <v>Janus Henderson Investors_AM_EN</v>
      </c>
      <c r="E412">
        <v>2021</v>
      </c>
      <c r="F412" t="s">
        <v>374</v>
      </c>
      <c r="G412" t="s">
        <v>379</v>
      </c>
      <c r="H412" t="s">
        <v>16</v>
      </c>
    </row>
    <row r="413" spans="1:8" x14ac:dyDescent="0.25">
      <c r="A413">
        <v>9</v>
      </c>
      <c r="B413" t="s">
        <v>874</v>
      </c>
      <c r="C413" t="s">
        <v>372</v>
      </c>
      <c r="D413" t="str">
        <f>LEFT(evaluation_results_3[[#This Row],[PDF_FILE]],LEN(evaluation_results_3[[#This Row],[PDF_FILE]])-5)</f>
        <v>Janus Henderson Investors_AM_EN</v>
      </c>
      <c r="E413">
        <v>2020</v>
      </c>
      <c r="F413" t="s">
        <v>375</v>
      </c>
      <c r="G413" t="s">
        <v>381</v>
      </c>
      <c r="H413" t="s">
        <v>16</v>
      </c>
    </row>
    <row r="414" spans="1:8" x14ac:dyDescent="0.25">
      <c r="A414">
        <v>9</v>
      </c>
      <c r="B414" t="s">
        <v>874</v>
      </c>
      <c r="C414" t="s">
        <v>372</v>
      </c>
      <c r="D414" t="str">
        <f>LEFT(evaluation_results_3[[#This Row],[PDF_FILE]],LEN(evaluation_results_3[[#This Row],[PDF_FILE]])-5)</f>
        <v>Janus Henderson Investors_AM_EN</v>
      </c>
      <c r="E414">
        <v>2019</v>
      </c>
      <c r="F414" t="s">
        <v>376</v>
      </c>
      <c r="G414" t="s">
        <v>383</v>
      </c>
      <c r="H414" t="s">
        <v>16</v>
      </c>
    </row>
    <row r="415" spans="1:8" x14ac:dyDescent="0.25">
      <c r="A415">
        <v>10</v>
      </c>
      <c r="B415" t="s">
        <v>875</v>
      </c>
      <c r="C415" t="s">
        <v>372</v>
      </c>
      <c r="D415" t="str">
        <f>LEFT(evaluation_results_3[[#This Row],[PDF_FILE]],LEN(evaluation_results_3[[#This Row],[PDF_FILE]])-5)</f>
        <v>Janus Henderson Investors_AM_EN</v>
      </c>
      <c r="E415">
        <v>2022</v>
      </c>
      <c r="F415" t="s">
        <v>378</v>
      </c>
      <c r="G415" t="s">
        <v>378</v>
      </c>
      <c r="H415" t="s">
        <v>10</v>
      </c>
    </row>
    <row r="416" spans="1:8" x14ac:dyDescent="0.25">
      <c r="A416">
        <v>10</v>
      </c>
      <c r="B416" t="s">
        <v>875</v>
      </c>
      <c r="C416" t="s">
        <v>372</v>
      </c>
      <c r="D416" t="str">
        <f>LEFT(evaluation_results_3[[#This Row],[PDF_FILE]],LEN(evaluation_results_3[[#This Row],[PDF_FILE]])-5)</f>
        <v>Janus Henderson Investors_AM_EN</v>
      </c>
      <c r="E416">
        <v>2021</v>
      </c>
      <c r="F416" t="s">
        <v>380</v>
      </c>
      <c r="G416" t="s">
        <v>380</v>
      </c>
      <c r="H416" t="s">
        <v>10</v>
      </c>
    </row>
    <row r="417" spans="1:8" x14ac:dyDescent="0.25">
      <c r="A417">
        <v>10</v>
      </c>
      <c r="B417" t="s">
        <v>875</v>
      </c>
      <c r="C417" t="s">
        <v>372</v>
      </c>
      <c r="D417" t="str">
        <f>LEFT(evaluation_results_3[[#This Row],[PDF_FILE]],LEN(evaluation_results_3[[#This Row],[PDF_FILE]])-5)</f>
        <v>Janus Henderson Investors_AM_EN</v>
      </c>
      <c r="E417">
        <v>2020</v>
      </c>
      <c r="F417" t="s">
        <v>382</v>
      </c>
      <c r="G417" t="s">
        <v>382</v>
      </c>
      <c r="H417" t="s">
        <v>10</v>
      </c>
    </row>
    <row r="418" spans="1:8" x14ac:dyDescent="0.25">
      <c r="A418">
        <v>10</v>
      </c>
      <c r="B418" t="s">
        <v>875</v>
      </c>
      <c r="C418" t="s">
        <v>372</v>
      </c>
      <c r="D418" t="str">
        <f>LEFT(evaluation_results_3[[#This Row],[PDF_FILE]],LEN(evaluation_results_3[[#This Row],[PDF_FILE]])-5)</f>
        <v>Janus Henderson Investors_AM_EN</v>
      </c>
      <c r="E418">
        <v>2019</v>
      </c>
      <c r="F418" t="s">
        <v>384</v>
      </c>
      <c r="G418" t="s">
        <v>384</v>
      </c>
      <c r="H418" t="s">
        <v>10</v>
      </c>
    </row>
    <row r="419" spans="1:8" x14ac:dyDescent="0.25">
      <c r="A419">
        <v>6</v>
      </c>
      <c r="B419" t="s">
        <v>7</v>
      </c>
      <c r="C419" t="s">
        <v>393</v>
      </c>
      <c r="D419" t="str">
        <f>LEFT(evaluation_results_3[[#This Row],[PDF_FILE]],LEN(evaluation_results_3[[#This Row],[PDF_FILE]])-5)</f>
        <v>KBC Group_Bank_EN</v>
      </c>
      <c r="E419">
        <v>2018</v>
      </c>
      <c r="F419" t="s">
        <v>394</v>
      </c>
      <c r="G419" t="s">
        <v>395</v>
      </c>
      <c r="H419" t="s">
        <v>16</v>
      </c>
    </row>
    <row r="420" spans="1:8" x14ac:dyDescent="0.25">
      <c r="A420">
        <v>6</v>
      </c>
      <c r="B420" t="s">
        <v>7</v>
      </c>
      <c r="C420" t="s">
        <v>393</v>
      </c>
      <c r="D420" t="str">
        <f>LEFT(evaluation_results_3[[#This Row],[PDF_FILE]],LEN(evaluation_results_3[[#This Row],[PDF_FILE]])-5)</f>
        <v>KBC Group_Bank_EN</v>
      </c>
      <c r="E420">
        <v>2017</v>
      </c>
      <c r="F420" t="s">
        <v>289</v>
      </c>
      <c r="G420" t="s">
        <v>396</v>
      </c>
      <c r="H420" t="s">
        <v>16</v>
      </c>
    </row>
    <row r="421" spans="1:8" hidden="1" x14ac:dyDescent="0.25">
      <c r="A421">
        <v>6</v>
      </c>
      <c r="B421" t="s">
        <v>7</v>
      </c>
      <c r="C421" t="s">
        <v>393</v>
      </c>
      <c r="D421" t="str">
        <f>LEFT(evaluation_results_3[[#This Row],[PDF_FILE]],LEN(evaluation_results_3[[#This Row],[PDF_FILE]])-5)</f>
        <v>KBC Group_Bank_EN</v>
      </c>
      <c r="E421">
        <v>2016</v>
      </c>
      <c r="F421" t="s">
        <v>291</v>
      </c>
      <c r="G421" t="s">
        <v>32</v>
      </c>
      <c r="H421" t="s">
        <v>16</v>
      </c>
    </row>
    <row r="422" spans="1:8" hidden="1" x14ac:dyDescent="0.25">
      <c r="A422">
        <v>6</v>
      </c>
      <c r="B422" t="s">
        <v>7</v>
      </c>
      <c r="C422" t="s">
        <v>393</v>
      </c>
      <c r="D422" t="str">
        <f>LEFT(evaluation_results_3[[#This Row],[PDF_FILE]],LEN(evaluation_results_3[[#This Row],[PDF_FILE]])-5)</f>
        <v>KBC Group_Bank_EN</v>
      </c>
      <c r="E422">
        <v>2015</v>
      </c>
      <c r="F422" t="s">
        <v>397</v>
      </c>
      <c r="G422" t="s">
        <v>32</v>
      </c>
      <c r="H422" t="s">
        <v>16</v>
      </c>
    </row>
    <row r="423" spans="1:8" x14ac:dyDescent="0.25">
      <c r="A423">
        <v>7</v>
      </c>
      <c r="B423" t="s">
        <v>13</v>
      </c>
      <c r="C423" t="s">
        <v>393</v>
      </c>
      <c r="D423" t="str">
        <f>LEFT(evaluation_results_3[[#This Row],[PDF_FILE]],LEN(evaluation_results_3[[#This Row],[PDF_FILE]])-5)</f>
        <v>KBC Group_Bank_EN</v>
      </c>
      <c r="E423">
        <v>2018</v>
      </c>
      <c r="F423" t="s">
        <v>394</v>
      </c>
      <c r="G423" t="s">
        <v>398</v>
      </c>
      <c r="H423" t="s">
        <v>16</v>
      </c>
    </row>
    <row r="424" spans="1:8" x14ac:dyDescent="0.25">
      <c r="A424">
        <v>7</v>
      </c>
      <c r="B424" t="s">
        <v>13</v>
      </c>
      <c r="C424" t="s">
        <v>393</v>
      </c>
      <c r="D424" t="str">
        <f>LEFT(evaluation_results_3[[#This Row],[PDF_FILE]],LEN(evaluation_results_3[[#This Row],[PDF_FILE]])-5)</f>
        <v>KBC Group_Bank_EN</v>
      </c>
      <c r="E424">
        <v>2017</v>
      </c>
      <c r="F424" t="s">
        <v>289</v>
      </c>
      <c r="G424" t="s">
        <v>399</v>
      </c>
      <c r="H424" t="s">
        <v>16</v>
      </c>
    </row>
    <row r="425" spans="1:8" x14ac:dyDescent="0.25">
      <c r="A425">
        <v>8</v>
      </c>
      <c r="B425" t="s">
        <v>21</v>
      </c>
      <c r="C425" t="s">
        <v>393</v>
      </c>
      <c r="D425" t="str">
        <f>LEFT(evaluation_results_3[[#This Row],[PDF_FILE]],LEN(evaluation_results_3[[#This Row],[PDF_FILE]])-5)</f>
        <v>KBC Group_Bank_EN</v>
      </c>
      <c r="E425">
        <v>2018</v>
      </c>
      <c r="F425" t="s">
        <v>400</v>
      </c>
      <c r="G425" t="s">
        <v>400</v>
      </c>
      <c r="H425" t="s">
        <v>10</v>
      </c>
    </row>
    <row r="426" spans="1:8" x14ac:dyDescent="0.25">
      <c r="A426">
        <v>8</v>
      </c>
      <c r="B426" t="s">
        <v>21</v>
      </c>
      <c r="C426" t="s">
        <v>393</v>
      </c>
      <c r="D426" t="str">
        <f>LEFT(evaluation_results_3[[#This Row],[PDF_FILE]],LEN(evaluation_results_3[[#This Row],[PDF_FILE]])-5)</f>
        <v>KBC Group_Bank_EN</v>
      </c>
      <c r="E426">
        <v>2017</v>
      </c>
      <c r="F426" t="s">
        <v>401</v>
      </c>
      <c r="G426" t="s">
        <v>401</v>
      </c>
      <c r="H426" t="s">
        <v>10</v>
      </c>
    </row>
    <row r="427" spans="1:8" hidden="1" x14ac:dyDescent="0.25">
      <c r="A427">
        <v>9</v>
      </c>
      <c r="B427" t="s">
        <v>874</v>
      </c>
      <c r="C427" t="s">
        <v>393</v>
      </c>
      <c r="D427" t="str">
        <f>LEFT(evaluation_results_3[[#This Row],[PDF_FILE]],LEN(evaluation_results_3[[#This Row],[PDF_FILE]])-5)</f>
        <v>KBC Group_Bank_EN</v>
      </c>
      <c r="E427">
        <v>2018</v>
      </c>
      <c r="F427" t="s">
        <v>1026</v>
      </c>
      <c r="G427" t="s">
        <v>32</v>
      </c>
      <c r="H427" t="s">
        <v>16</v>
      </c>
    </row>
    <row r="428" spans="1:8" hidden="1" x14ac:dyDescent="0.25">
      <c r="A428">
        <v>9</v>
      </c>
      <c r="B428" t="s">
        <v>874</v>
      </c>
      <c r="C428" t="s">
        <v>393</v>
      </c>
      <c r="D428" t="str">
        <f>LEFT(evaluation_results_3[[#This Row],[PDF_FILE]],LEN(evaluation_results_3[[#This Row],[PDF_FILE]])-5)</f>
        <v>KBC Group_Bank_EN</v>
      </c>
      <c r="E428">
        <v>2017</v>
      </c>
      <c r="F428" t="s">
        <v>1027</v>
      </c>
      <c r="G428" t="s">
        <v>32</v>
      </c>
      <c r="H428" t="s">
        <v>16</v>
      </c>
    </row>
    <row r="429" spans="1:8" hidden="1" x14ac:dyDescent="0.25">
      <c r="A429">
        <v>9</v>
      </c>
      <c r="B429" t="s">
        <v>874</v>
      </c>
      <c r="C429" t="s">
        <v>393</v>
      </c>
      <c r="D429" t="str">
        <f>LEFT(evaluation_results_3[[#This Row],[PDF_FILE]],LEN(evaluation_results_3[[#This Row],[PDF_FILE]])-5)</f>
        <v>KBC Group_Bank_EN</v>
      </c>
      <c r="E429">
        <v>2016</v>
      </c>
      <c r="F429" t="s">
        <v>1028</v>
      </c>
      <c r="G429" t="s">
        <v>32</v>
      </c>
      <c r="H429" t="s">
        <v>16</v>
      </c>
    </row>
    <row r="430" spans="1:8" hidden="1" x14ac:dyDescent="0.25">
      <c r="A430">
        <v>9</v>
      </c>
      <c r="B430" t="s">
        <v>874</v>
      </c>
      <c r="C430" t="s">
        <v>393</v>
      </c>
      <c r="D430" t="str">
        <f>LEFT(evaluation_results_3[[#This Row],[PDF_FILE]],LEN(evaluation_results_3[[#This Row],[PDF_FILE]])-5)</f>
        <v>KBC Group_Bank_EN</v>
      </c>
      <c r="E430">
        <v>2015</v>
      </c>
      <c r="F430" t="s">
        <v>1029</v>
      </c>
      <c r="G430" t="s">
        <v>32</v>
      </c>
      <c r="H430" t="s">
        <v>16</v>
      </c>
    </row>
    <row r="431" spans="1:8" hidden="1" x14ac:dyDescent="0.25">
      <c r="A431">
        <v>9</v>
      </c>
      <c r="B431" t="s">
        <v>874</v>
      </c>
      <c r="C431" t="s">
        <v>393</v>
      </c>
      <c r="D431" t="str">
        <f>LEFT(evaluation_results_3[[#This Row],[PDF_FILE]],LEN(evaluation_results_3[[#This Row],[PDF_FILE]])-5)</f>
        <v>KBC Group_Bank_EN</v>
      </c>
      <c r="E431">
        <v>2014</v>
      </c>
      <c r="F431" t="s">
        <v>1030</v>
      </c>
      <c r="G431" t="s">
        <v>32</v>
      </c>
      <c r="H431" t="s">
        <v>16</v>
      </c>
    </row>
    <row r="432" spans="1:8" hidden="1" x14ac:dyDescent="0.25">
      <c r="A432">
        <v>10</v>
      </c>
      <c r="B432" t="s">
        <v>875</v>
      </c>
      <c r="C432" t="s">
        <v>393</v>
      </c>
      <c r="D432" t="str">
        <f>LEFT(evaluation_results_3[[#This Row],[PDF_FILE]],LEN(evaluation_results_3[[#This Row],[PDF_FILE]])-5)</f>
        <v>KBC Group_Bank_EN</v>
      </c>
      <c r="E432">
        <v>2018</v>
      </c>
      <c r="F432" t="s">
        <v>489</v>
      </c>
      <c r="G432" t="s">
        <v>32</v>
      </c>
      <c r="H432" t="s">
        <v>16</v>
      </c>
    </row>
    <row r="433" spans="1:8" hidden="1" x14ac:dyDescent="0.25">
      <c r="A433">
        <v>10</v>
      </c>
      <c r="B433" t="s">
        <v>875</v>
      </c>
      <c r="C433" t="s">
        <v>393</v>
      </c>
      <c r="D433" t="str">
        <f>LEFT(evaluation_results_3[[#This Row],[PDF_FILE]],LEN(evaluation_results_3[[#This Row],[PDF_FILE]])-5)</f>
        <v>KBC Group_Bank_EN</v>
      </c>
      <c r="E433">
        <v>2017</v>
      </c>
      <c r="F433" t="s">
        <v>489</v>
      </c>
      <c r="G433" t="s">
        <v>32</v>
      </c>
      <c r="H433" t="s">
        <v>16</v>
      </c>
    </row>
    <row r="434" spans="1:8" x14ac:dyDescent="0.25">
      <c r="A434">
        <v>6</v>
      </c>
      <c r="B434" t="s">
        <v>7</v>
      </c>
      <c r="C434" t="s">
        <v>402</v>
      </c>
      <c r="D434" t="str">
        <f>LEFT(evaluation_results_3[[#This Row],[PDF_FILE]],LEN(evaluation_results_3[[#This Row],[PDF_FILE]])-5)</f>
        <v>KBC Group_Bank_EN</v>
      </c>
      <c r="E434">
        <v>2019</v>
      </c>
      <c r="F434" t="s">
        <v>189</v>
      </c>
      <c r="G434" t="s">
        <v>403</v>
      </c>
      <c r="H434" t="s">
        <v>16</v>
      </c>
    </row>
    <row r="435" spans="1:8" x14ac:dyDescent="0.25">
      <c r="A435">
        <v>6</v>
      </c>
      <c r="B435" t="s">
        <v>7</v>
      </c>
      <c r="C435" t="s">
        <v>402</v>
      </c>
      <c r="D435" t="str">
        <f>LEFT(evaluation_results_3[[#This Row],[PDF_FILE]],LEN(evaluation_results_3[[#This Row],[PDF_FILE]])-5)</f>
        <v>KBC Group_Bank_EN</v>
      </c>
      <c r="E435">
        <v>2018</v>
      </c>
      <c r="F435" t="s">
        <v>394</v>
      </c>
      <c r="G435" t="s">
        <v>395</v>
      </c>
      <c r="H435" t="s">
        <v>16</v>
      </c>
    </row>
    <row r="436" spans="1:8" hidden="1" x14ac:dyDescent="0.25">
      <c r="A436">
        <v>6</v>
      </c>
      <c r="B436" t="s">
        <v>7</v>
      </c>
      <c r="C436" t="s">
        <v>402</v>
      </c>
      <c r="D436" t="str">
        <f>LEFT(evaluation_results_3[[#This Row],[PDF_FILE]],LEN(evaluation_results_3[[#This Row],[PDF_FILE]])-5)</f>
        <v>KBC Group_Bank_EN</v>
      </c>
      <c r="E436">
        <v>2017</v>
      </c>
      <c r="F436" t="s">
        <v>289</v>
      </c>
      <c r="G436" t="s">
        <v>32</v>
      </c>
      <c r="H436" t="s">
        <v>16</v>
      </c>
    </row>
    <row r="437" spans="1:8" hidden="1" x14ac:dyDescent="0.25">
      <c r="A437">
        <v>6</v>
      </c>
      <c r="B437" t="s">
        <v>7</v>
      </c>
      <c r="C437" t="s">
        <v>402</v>
      </c>
      <c r="D437" t="str">
        <f>LEFT(evaluation_results_3[[#This Row],[PDF_FILE]],LEN(evaluation_results_3[[#This Row],[PDF_FILE]])-5)</f>
        <v>KBC Group_Bank_EN</v>
      </c>
      <c r="E437">
        <v>2016</v>
      </c>
      <c r="F437" t="s">
        <v>291</v>
      </c>
      <c r="G437" t="s">
        <v>32</v>
      </c>
      <c r="H437" t="s">
        <v>16</v>
      </c>
    </row>
    <row r="438" spans="1:8" hidden="1" x14ac:dyDescent="0.25">
      <c r="A438">
        <v>6</v>
      </c>
      <c r="B438" t="s">
        <v>7</v>
      </c>
      <c r="C438" t="s">
        <v>402</v>
      </c>
      <c r="D438" t="str">
        <f>LEFT(evaluation_results_3[[#This Row],[PDF_FILE]],LEN(evaluation_results_3[[#This Row],[PDF_FILE]])-5)</f>
        <v>KBC Group_Bank_EN</v>
      </c>
      <c r="E438">
        <v>2015</v>
      </c>
      <c r="F438" t="s">
        <v>397</v>
      </c>
      <c r="G438" t="s">
        <v>32</v>
      </c>
      <c r="H438" t="s">
        <v>16</v>
      </c>
    </row>
    <row r="439" spans="1:8" x14ac:dyDescent="0.25">
      <c r="A439">
        <v>7</v>
      </c>
      <c r="B439" t="s">
        <v>13</v>
      </c>
      <c r="C439" t="s">
        <v>402</v>
      </c>
      <c r="D439" t="str">
        <f>LEFT(evaluation_results_3[[#This Row],[PDF_FILE]],LEN(evaluation_results_3[[#This Row],[PDF_FILE]])-5)</f>
        <v>KBC Group_Bank_EN</v>
      </c>
      <c r="E439">
        <v>2019</v>
      </c>
      <c r="F439" t="s">
        <v>189</v>
      </c>
      <c r="G439" t="s">
        <v>404</v>
      </c>
      <c r="H439" t="s">
        <v>16</v>
      </c>
    </row>
    <row r="440" spans="1:8" x14ac:dyDescent="0.25">
      <c r="A440">
        <v>7</v>
      </c>
      <c r="B440" t="s">
        <v>13</v>
      </c>
      <c r="C440" t="s">
        <v>402</v>
      </c>
      <c r="D440" t="str">
        <f>LEFT(evaluation_results_3[[#This Row],[PDF_FILE]],LEN(evaluation_results_3[[#This Row],[PDF_FILE]])-5)</f>
        <v>KBC Group_Bank_EN</v>
      </c>
      <c r="E440">
        <v>2018</v>
      </c>
      <c r="F440" t="s">
        <v>394</v>
      </c>
      <c r="G440" t="s">
        <v>398</v>
      </c>
      <c r="H440" t="s">
        <v>16</v>
      </c>
    </row>
    <row r="441" spans="1:8" hidden="1" x14ac:dyDescent="0.25">
      <c r="A441">
        <v>7</v>
      </c>
      <c r="B441" t="s">
        <v>13</v>
      </c>
      <c r="C441" t="s">
        <v>402</v>
      </c>
      <c r="D441" t="str">
        <f>LEFT(evaluation_results_3[[#This Row],[PDF_FILE]],LEN(evaluation_results_3[[#This Row],[PDF_FILE]])-5)</f>
        <v>KBC Group_Bank_EN</v>
      </c>
      <c r="E441">
        <v>2017</v>
      </c>
      <c r="F441" t="s">
        <v>289</v>
      </c>
      <c r="G441" t="s">
        <v>32</v>
      </c>
      <c r="H441" t="s">
        <v>16</v>
      </c>
    </row>
    <row r="442" spans="1:8" hidden="1" x14ac:dyDescent="0.25">
      <c r="A442">
        <v>7</v>
      </c>
      <c r="B442" t="s">
        <v>13</v>
      </c>
      <c r="C442" t="s">
        <v>402</v>
      </c>
      <c r="D442" t="str">
        <f>LEFT(evaluation_results_3[[#This Row],[PDF_FILE]],LEN(evaluation_results_3[[#This Row],[PDF_FILE]])-5)</f>
        <v>KBC Group_Bank_EN</v>
      </c>
      <c r="E442">
        <v>2016</v>
      </c>
      <c r="F442" t="s">
        <v>291</v>
      </c>
      <c r="G442" t="s">
        <v>32</v>
      </c>
      <c r="H442" t="s">
        <v>16</v>
      </c>
    </row>
    <row r="443" spans="1:8" hidden="1" x14ac:dyDescent="0.25">
      <c r="A443">
        <v>7</v>
      </c>
      <c r="B443" t="s">
        <v>13</v>
      </c>
      <c r="C443" t="s">
        <v>402</v>
      </c>
      <c r="D443" t="str">
        <f>LEFT(evaluation_results_3[[#This Row],[PDF_FILE]],LEN(evaluation_results_3[[#This Row],[PDF_FILE]])-5)</f>
        <v>KBC Group_Bank_EN</v>
      </c>
      <c r="E443">
        <v>2015</v>
      </c>
      <c r="F443" t="s">
        <v>397</v>
      </c>
      <c r="G443" t="s">
        <v>32</v>
      </c>
      <c r="H443" t="s">
        <v>16</v>
      </c>
    </row>
    <row r="444" spans="1:8" hidden="1" x14ac:dyDescent="0.25">
      <c r="A444">
        <v>9</v>
      </c>
      <c r="B444" t="s">
        <v>874</v>
      </c>
      <c r="C444" t="s">
        <v>402</v>
      </c>
      <c r="D444" t="str">
        <f>LEFT(evaluation_results_3[[#This Row],[PDF_FILE]],LEN(evaluation_results_3[[#This Row],[PDF_FILE]])-5)</f>
        <v>KBC Group_Bank_EN</v>
      </c>
      <c r="E444">
        <v>2018</v>
      </c>
      <c r="F444" t="s">
        <v>917</v>
      </c>
      <c r="G444" t="s">
        <v>32</v>
      </c>
      <c r="H444" t="s">
        <v>16</v>
      </c>
    </row>
    <row r="445" spans="1:8" hidden="1" x14ac:dyDescent="0.25">
      <c r="A445">
        <v>9</v>
      </c>
      <c r="B445" t="s">
        <v>874</v>
      </c>
      <c r="C445" t="s">
        <v>402</v>
      </c>
      <c r="D445" t="str">
        <f>LEFT(evaluation_results_3[[#This Row],[PDF_FILE]],LEN(evaluation_results_3[[#This Row],[PDF_FILE]])-5)</f>
        <v>KBC Group_Bank_EN</v>
      </c>
      <c r="E445">
        <v>2019</v>
      </c>
      <c r="F445" t="s">
        <v>1031</v>
      </c>
      <c r="G445" t="s">
        <v>32</v>
      </c>
      <c r="H445" t="s">
        <v>16</v>
      </c>
    </row>
    <row r="446" spans="1:8" hidden="1" x14ac:dyDescent="0.25">
      <c r="A446">
        <v>9</v>
      </c>
      <c r="B446" t="s">
        <v>874</v>
      </c>
      <c r="C446" t="s">
        <v>402</v>
      </c>
      <c r="D446" t="str">
        <f>LEFT(evaluation_results_3[[#This Row],[PDF_FILE]],LEN(evaluation_results_3[[#This Row],[PDF_FILE]])-5)</f>
        <v>KBC Group_Bank_EN</v>
      </c>
      <c r="E446">
        <v>2017</v>
      </c>
      <c r="F446" t="s">
        <v>1027</v>
      </c>
      <c r="G446" t="s">
        <v>32</v>
      </c>
      <c r="H446" t="s">
        <v>16</v>
      </c>
    </row>
    <row r="447" spans="1:8" hidden="1" x14ac:dyDescent="0.25">
      <c r="A447">
        <v>9</v>
      </c>
      <c r="B447" t="s">
        <v>874</v>
      </c>
      <c r="C447" t="s">
        <v>402</v>
      </c>
      <c r="D447" t="str">
        <f>LEFT(evaluation_results_3[[#This Row],[PDF_FILE]],LEN(evaluation_results_3[[#This Row],[PDF_FILE]])-5)</f>
        <v>KBC Group_Bank_EN</v>
      </c>
      <c r="E447">
        <v>2016</v>
      </c>
      <c r="F447" t="s">
        <v>1028</v>
      </c>
      <c r="G447" t="s">
        <v>32</v>
      </c>
      <c r="H447" t="s">
        <v>16</v>
      </c>
    </row>
    <row r="448" spans="1:8" hidden="1" x14ac:dyDescent="0.25">
      <c r="A448">
        <v>9</v>
      </c>
      <c r="B448" t="s">
        <v>874</v>
      </c>
      <c r="C448" t="s">
        <v>402</v>
      </c>
      <c r="D448" t="str">
        <f>LEFT(evaluation_results_3[[#This Row],[PDF_FILE]],LEN(evaluation_results_3[[#This Row],[PDF_FILE]])-5)</f>
        <v>KBC Group_Bank_EN</v>
      </c>
      <c r="E448">
        <v>2015</v>
      </c>
      <c r="F448" t="s">
        <v>1029</v>
      </c>
      <c r="G448" t="s">
        <v>32</v>
      </c>
      <c r="H448" t="s">
        <v>16</v>
      </c>
    </row>
    <row r="449" spans="1:8" x14ac:dyDescent="0.25">
      <c r="A449">
        <v>6</v>
      </c>
      <c r="B449" t="s">
        <v>7</v>
      </c>
      <c r="C449" t="s">
        <v>405</v>
      </c>
      <c r="D449" t="str">
        <f>LEFT(evaluation_results_3[[#This Row],[PDF_FILE]],LEN(evaluation_results_3[[#This Row],[PDF_FILE]])-5)</f>
        <v>KBC Group_Bank_EN</v>
      </c>
      <c r="E449">
        <v>2020</v>
      </c>
      <c r="F449" t="s">
        <v>406</v>
      </c>
      <c r="G449" t="s">
        <v>407</v>
      </c>
      <c r="H449" t="s">
        <v>16</v>
      </c>
    </row>
    <row r="450" spans="1:8" x14ac:dyDescent="0.25">
      <c r="A450">
        <v>6</v>
      </c>
      <c r="B450" t="s">
        <v>7</v>
      </c>
      <c r="C450" t="s">
        <v>405</v>
      </c>
      <c r="D450" t="str">
        <f>LEFT(evaluation_results_3[[#This Row],[PDF_FILE]],LEN(evaluation_results_3[[#This Row],[PDF_FILE]])-5)</f>
        <v>KBC Group_Bank_EN</v>
      </c>
      <c r="E450">
        <v>2019</v>
      </c>
      <c r="F450" t="s">
        <v>189</v>
      </c>
      <c r="G450" t="s">
        <v>403</v>
      </c>
      <c r="H450" t="s">
        <v>16</v>
      </c>
    </row>
    <row r="451" spans="1:8" hidden="1" x14ac:dyDescent="0.25">
      <c r="A451">
        <v>6</v>
      </c>
      <c r="B451" t="s">
        <v>7</v>
      </c>
      <c r="C451" t="s">
        <v>405</v>
      </c>
      <c r="D451" t="str">
        <f>LEFT(evaluation_results_3[[#This Row],[PDF_FILE]],LEN(evaluation_results_3[[#This Row],[PDF_FILE]])-5)</f>
        <v>KBC Group_Bank_EN</v>
      </c>
      <c r="E451">
        <v>2017</v>
      </c>
      <c r="F451" t="s">
        <v>289</v>
      </c>
      <c r="G451" t="s">
        <v>32</v>
      </c>
      <c r="H451" t="s">
        <v>16</v>
      </c>
    </row>
    <row r="452" spans="1:8" hidden="1" x14ac:dyDescent="0.25">
      <c r="A452">
        <v>6</v>
      </c>
      <c r="B452" t="s">
        <v>7</v>
      </c>
      <c r="C452" t="s">
        <v>405</v>
      </c>
      <c r="D452" t="str">
        <f>LEFT(evaluation_results_3[[#This Row],[PDF_FILE]],LEN(evaluation_results_3[[#This Row],[PDF_FILE]])-5)</f>
        <v>KBC Group_Bank_EN</v>
      </c>
      <c r="E452">
        <v>2016</v>
      </c>
      <c r="F452" t="s">
        <v>291</v>
      </c>
      <c r="G452" t="s">
        <v>32</v>
      </c>
      <c r="H452" t="s">
        <v>16</v>
      </c>
    </row>
    <row r="453" spans="1:8" hidden="1" x14ac:dyDescent="0.25">
      <c r="A453">
        <v>6</v>
      </c>
      <c r="B453" t="s">
        <v>7</v>
      </c>
      <c r="C453" t="s">
        <v>405</v>
      </c>
      <c r="D453" t="str">
        <f>LEFT(evaluation_results_3[[#This Row],[PDF_FILE]],LEN(evaluation_results_3[[#This Row],[PDF_FILE]])-5)</f>
        <v>KBC Group_Bank_EN</v>
      </c>
      <c r="E453">
        <v>2030</v>
      </c>
      <c r="F453" t="s">
        <v>408</v>
      </c>
      <c r="G453" t="s">
        <v>32</v>
      </c>
      <c r="H453" t="s">
        <v>16</v>
      </c>
    </row>
    <row r="454" spans="1:8" hidden="1" x14ac:dyDescent="0.25">
      <c r="A454">
        <v>6</v>
      </c>
      <c r="B454" t="s">
        <v>7</v>
      </c>
      <c r="C454" t="s">
        <v>405</v>
      </c>
      <c r="D454" t="str">
        <f>LEFT(evaluation_results_3[[#This Row],[PDF_FILE]],LEN(evaluation_results_3[[#This Row],[PDF_FILE]])-5)</f>
        <v>KBC Group_Bank_EN</v>
      </c>
      <c r="E454">
        <v>2018</v>
      </c>
      <c r="F454" t="s">
        <v>409</v>
      </c>
      <c r="G454" t="s">
        <v>32</v>
      </c>
      <c r="H454" t="s">
        <v>16</v>
      </c>
    </row>
    <row r="455" spans="1:8" x14ac:dyDescent="0.25">
      <c r="A455">
        <v>7</v>
      </c>
      <c r="B455" t="s">
        <v>13</v>
      </c>
      <c r="C455" t="s">
        <v>405</v>
      </c>
      <c r="D455" t="str">
        <f>LEFT(evaluation_results_3[[#This Row],[PDF_FILE]],LEN(evaluation_results_3[[#This Row],[PDF_FILE]])-5)</f>
        <v>KBC Group_Bank_EN</v>
      </c>
      <c r="E455">
        <v>2020</v>
      </c>
      <c r="F455" t="s">
        <v>406</v>
      </c>
      <c r="G455" t="s">
        <v>410</v>
      </c>
      <c r="H455" t="s">
        <v>16</v>
      </c>
    </row>
    <row r="456" spans="1:8" x14ac:dyDescent="0.25">
      <c r="A456">
        <v>7</v>
      </c>
      <c r="B456" t="s">
        <v>13</v>
      </c>
      <c r="C456" t="s">
        <v>405</v>
      </c>
      <c r="D456" t="str">
        <f>LEFT(evaluation_results_3[[#This Row],[PDF_FILE]],LEN(evaluation_results_3[[#This Row],[PDF_FILE]])-5)</f>
        <v>KBC Group_Bank_EN</v>
      </c>
      <c r="E456">
        <v>2019</v>
      </c>
      <c r="F456" t="s">
        <v>189</v>
      </c>
      <c r="G456" t="s">
        <v>404</v>
      </c>
      <c r="H456" t="s">
        <v>16</v>
      </c>
    </row>
    <row r="457" spans="1:8" hidden="1" x14ac:dyDescent="0.25">
      <c r="A457">
        <v>7</v>
      </c>
      <c r="B457" t="s">
        <v>13</v>
      </c>
      <c r="C457" t="s">
        <v>405</v>
      </c>
      <c r="D457" t="str">
        <f>LEFT(evaluation_results_3[[#This Row],[PDF_FILE]],LEN(evaluation_results_3[[#This Row],[PDF_FILE]])-5)</f>
        <v>KBC Group_Bank_EN</v>
      </c>
      <c r="E457">
        <v>2018</v>
      </c>
      <c r="F457" t="s">
        <v>394</v>
      </c>
      <c r="G457" t="s">
        <v>32</v>
      </c>
      <c r="H457" t="s">
        <v>16</v>
      </c>
    </row>
    <row r="458" spans="1:8" hidden="1" x14ac:dyDescent="0.25">
      <c r="A458">
        <v>7</v>
      </c>
      <c r="B458" t="s">
        <v>13</v>
      </c>
      <c r="C458" t="s">
        <v>405</v>
      </c>
      <c r="D458" t="str">
        <f>LEFT(evaluation_results_3[[#This Row],[PDF_FILE]],LEN(evaluation_results_3[[#This Row],[PDF_FILE]])-5)</f>
        <v>KBC Group_Bank_EN</v>
      </c>
      <c r="E458">
        <v>2017</v>
      </c>
      <c r="F458" t="s">
        <v>289</v>
      </c>
      <c r="G458" t="s">
        <v>32</v>
      </c>
      <c r="H458" t="s">
        <v>16</v>
      </c>
    </row>
    <row r="459" spans="1:8" hidden="1" x14ac:dyDescent="0.25">
      <c r="A459">
        <v>7</v>
      </c>
      <c r="B459" t="s">
        <v>13</v>
      </c>
      <c r="C459" t="s">
        <v>405</v>
      </c>
      <c r="D459" t="str">
        <f>LEFT(evaluation_results_3[[#This Row],[PDF_FILE]],LEN(evaluation_results_3[[#This Row],[PDF_FILE]])-5)</f>
        <v>KBC Group_Bank_EN</v>
      </c>
      <c r="E459">
        <v>2016</v>
      </c>
      <c r="F459" t="s">
        <v>291</v>
      </c>
      <c r="G459" t="s">
        <v>32</v>
      </c>
      <c r="H459" t="s">
        <v>16</v>
      </c>
    </row>
    <row r="460" spans="1:8" hidden="1" x14ac:dyDescent="0.25">
      <c r="A460">
        <v>9</v>
      </c>
      <c r="B460" t="s">
        <v>874</v>
      </c>
      <c r="C460" t="s">
        <v>405</v>
      </c>
      <c r="D460" t="str">
        <f>LEFT(evaluation_results_3[[#This Row],[PDF_FILE]],LEN(evaluation_results_3[[#This Row],[PDF_FILE]])-5)</f>
        <v>KBC Group_Bank_EN</v>
      </c>
      <c r="E460">
        <v>2020</v>
      </c>
      <c r="F460" t="s">
        <v>1032</v>
      </c>
      <c r="G460" t="s">
        <v>32</v>
      </c>
      <c r="H460" t="s">
        <v>16</v>
      </c>
    </row>
    <row r="461" spans="1:8" hidden="1" x14ac:dyDescent="0.25">
      <c r="A461">
        <v>9</v>
      </c>
      <c r="B461" t="s">
        <v>874</v>
      </c>
      <c r="C461" t="s">
        <v>405</v>
      </c>
      <c r="D461" t="str">
        <f>LEFT(evaluation_results_3[[#This Row],[PDF_FILE]],LEN(evaluation_results_3[[#This Row],[PDF_FILE]])-5)</f>
        <v>KBC Group_Bank_EN</v>
      </c>
      <c r="E461">
        <v>2019</v>
      </c>
      <c r="F461" t="s">
        <v>424</v>
      </c>
      <c r="G461" t="s">
        <v>32</v>
      </c>
      <c r="H461" t="s">
        <v>16</v>
      </c>
    </row>
    <row r="462" spans="1:8" hidden="1" x14ac:dyDescent="0.25">
      <c r="A462">
        <v>9</v>
      </c>
      <c r="B462" t="s">
        <v>874</v>
      </c>
      <c r="C462" t="s">
        <v>405</v>
      </c>
      <c r="D462" t="str">
        <f>LEFT(evaluation_results_3[[#This Row],[PDF_FILE]],LEN(evaluation_results_3[[#This Row],[PDF_FILE]])-5)</f>
        <v>KBC Group_Bank_EN</v>
      </c>
      <c r="E462">
        <v>2018</v>
      </c>
      <c r="F462" t="s">
        <v>1026</v>
      </c>
      <c r="G462" t="s">
        <v>32</v>
      </c>
      <c r="H462" t="s">
        <v>16</v>
      </c>
    </row>
    <row r="463" spans="1:8" hidden="1" x14ac:dyDescent="0.25">
      <c r="A463">
        <v>9</v>
      </c>
      <c r="B463" t="s">
        <v>874</v>
      </c>
      <c r="C463" t="s">
        <v>405</v>
      </c>
      <c r="D463" t="str">
        <f>LEFT(evaluation_results_3[[#This Row],[PDF_FILE]],LEN(evaluation_results_3[[#This Row],[PDF_FILE]])-5)</f>
        <v>KBC Group_Bank_EN</v>
      </c>
      <c r="E463">
        <v>2017</v>
      </c>
      <c r="F463" t="s">
        <v>1027</v>
      </c>
      <c r="G463" t="s">
        <v>32</v>
      </c>
      <c r="H463" t="s">
        <v>16</v>
      </c>
    </row>
    <row r="464" spans="1:8" hidden="1" x14ac:dyDescent="0.25">
      <c r="A464">
        <v>9</v>
      </c>
      <c r="B464" t="s">
        <v>874</v>
      </c>
      <c r="C464" t="s">
        <v>405</v>
      </c>
      <c r="D464" t="str">
        <f>LEFT(evaluation_results_3[[#This Row],[PDF_FILE]],LEN(evaluation_results_3[[#This Row],[PDF_FILE]])-5)</f>
        <v>KBC Group_Bank_EN</v>
      </c>
      <c r="E464">
        <v>2016</v>
      </c>
      <c r="F464" t="s">
        <v>1028</v>
      </c>
      <c r="G464" t="s">
        <v>32</v>
      </c>
      <c r="H464" t="s">
        <v>16</v>
      </c>
    </row>
    <row r="465" spans="1:8" hidden="1" x14ac:dyDescent="0.25">
      <c r="A465">
        <v>9</v>
      </c>
      <c r="B465" t="s">
        <v>874</v>
      </c>
      <c r="C465" t="s">
        <v>405</v>
      </c>
      <c r="D465" t="str">
        <f>LEFT(evaluation_results_3[[#This Row],[PDF_FILE]],LEN(evaluation_results_3[[#This Row],[PDF_FILE]])-5)</f>
        <v>KBC Group_Bank_EN</v>
      </c>
      <c r="E465">
        <v>2044</v>
      </c>
      <c r="F465" t="s">
        <v>1033</v>
      </c>
      <c r="G465" t="s">
        <v>32</v>
      </c>
      <c r="H465" t="s">
        <v>16</v>
      </c>
    </row>
    <row r="466" spans="1:8" hidden="1" x14ac:dyDescent="0.25">
      <c r="A466">
        <v>9</v>
      </c>
      <c r="B466" t="s">
        <v>874</v>
      </c>
      <c r="C466" t="s">
        <v>405</v>
      </c>
      <c r="D466" t="str">
        <f>LEFT(evaluation_results_3[[#This Row],[PDF_FILE]],LEN(evaluation_results_3[[#This Row],[PDF_FILE]])-5)</f>
        <v>KBC Group_Bank_EN</v>
      </c>
      <c r="E466">
        <v>2050</v>
      </c>
      <c r="F466" t="s">
        <v>1034</v>
      </c>
      <c r="G466" t="s">
        <v>32</v>
      </c>
      <c r="H466" t="s">
        <v>16</v>
      </c>
    </row>
    <row r="467" spans="1:8" hidden="1" x14ac:dyDescent="0.25">
      <c r="A467">
        <v>10</v>
      </c>
      <c r="B467" t="s">
        <v>875</v>
      </c>
      <c r="C467" t="s">
        <v>405</v>
      </c>
      <c r="D467" t="str">
        <f>LEFT(evaluation_results_3[[#This Row],[PDF_FILE]],LEN(evaluation_results_3[[#This Row],[PDF_FILE]])-5)</f>
        <v>KBC Group_Bank_EN</v>
      </c>
      <c r="E467">
        <v>2020</v>
      </c>
      <c r="F467" t="s">
        <v>144</v>
      </c>
      <c r="G467" t="s">
        <v>32</v>
      </c>
      <c r="H467" t="s">
        <v>16</v>
      </c>
    </row>
    <row r="468" spans="1:8" x14ac:dyDescent="0.25">
      <c r="A468">
        <v>6</v>
      </c>
      <c r="B468" t="s">
        <v>7</v>
      </c>
      <c r="C468" t="s">
        <v>411</v>
      </c>
      <c r="D468" t="str">
        <f>LEFT(evaluation_results_3[[#This Row],[PDF_FILE]],LEN(evaluation_results_3[[#This Row],[PDF_FILE]])-5)</f>
        <v>KBC Group_Bank_EN</v>
      </c>
      <c r="E468">
        <v>2020</v>
      </c>
      <c r="F468" t="s">
        <v>406</v>
      </c>
      <c r="G468" t="s">
        <v>407</v>
      </c>
      <c r="H468" t="s">
        <v>16</v>
      </c>
    </row>
    <row r="469" spans="1:8" hidden="1" x14ac:dyDescent="0.25">
      <c r="A469">
        <v>6</v>
      </c>
      <c r="B469" t="s">
        <v>7</v>
      </c>
      <c r="C469" t="s">
        <v>411</v>
      </c>
      <c r="D469" t="str">
        <f>LEFT(evaluation_results_3[[#This Row],[PDF_FILE]],LEN(evaluation_results_3[[#This Row],[PDF_FILE]])-5)</f>
        <v>KBC Group_Bank_EN</v>
      </c>
      <c r="E469">
        <v>2019</v>
      </c>
      <c r="F469" t="s">
        <v>189</v>
      </c>
      <c r="G469" t="s">
        <v>32</v>
      </c>
      <c r="H469" t="s">
        <v>16</v>
      </c>
    </row>
    <row r="470" spans="1:8" hidden="1" x14ac:dyDescent="0.25">
      <c r="A470">
        <v>6</v>
      </c>
      <c r="B470" t="s">
        <v>7</v>
      </c>
      <c r="C470" t="s">
        <v>411</v>
      </c>
      <c r="D470" t="str">
        <f>LEFT(evaluation_results_3[[#This Row],[PDF_FILE]],LEN(evaluation_results_3[[#This Row],[PDF_FILE]])-5)</f>
        <v>KBC Group_Bank_EN</v>
      </c>
      <c r="E470">
        <v>2018</v>
      </c>
      <c r="F470" t="s">
        <v>394</v>
      </c>
      <c r="G470" t="s">
        <v>32</v>
      </c>
      <c r="H470" t="s">
        <v>16</v>
      </c>
    </row>
    <row r="471" spans="1:8" hidden="1" x14ac:dyDescent="0.25">
      <c r="A471">
        <v>6</v>
      </c>
      <c r="B471" t="s">
        <v>7</v>
      </c>
      <c r="C471" t="s">
        <v>411</v>
      </c>
      <c r="D471" t="str">
        <f>LEFT(evaluation_results_3[[#This Row],[PDF_FILE]],LEN(evaluation_results_3[[#This Row],[PDF_FILE]])-5)</f>
        <v>KBC Group_Bank_EN</v>
      </c>
      <c r="E471">
        <v>2017</v>
      </c>
      <c r="F471" t="s">
        <v>289</v>
      </c>
      <c r="G471" t="s">
        <v>32</v>
      </c>
      <c r="H471" t="s">
        <v>16</v>
      </c>
    </row>
    <row r="472" spans="1:8" x14ac:dyDescent="0.25">
      <c r="A472">
        <v>6</v>
      </c>
      <c r="B472" t="s">
        <v>7</v>
      </c>
      <c r="C472" t="s">
        <v>411</v>
      </c>
      <c r="D472" t="str">
        <f>LEFT(evaluation_results_3[[#This Row],[PDF_FILE]],LEN(evaluation_results_3[[#This Row],[PDF_FILE]])-5)</f>
        <v>KBC Group_Bank_EN</v>
      </c>
      <c r="E472">
        <v>2021</v>
      </c>
      <c r="F472" t="s">
        <v>412</v>
      </c>
      <c r="G472" t="s">
        <v>413</v>
      </c>
      <c r="H472" t="s">
        <v>16</v>
      </c>
    </row>
    <row r="473" spans="1:8" hidden="1" x14ac:dyDescent="0.25">
      <c r="A473">
        <v>7</v>
      </c>
      <c r="B473" t="s">
        <v>13</v>
      </c>
      <c r="C473" t="s">
        <v>411</v>
      </c>
      <c r="D473" t="str">
        <f>LEFT(evaluation_results_3[[#This Row],[PDF_FILE]],LEN(evaluation_results_3[[#This Row],[PDF_FILE]])-5)</f>
        <v>KBC Group_Bank_EN</v>
      </c>
      <c r="E473">
        <v>2017</v>
      </c>
      <c r="F473" t="s">
        <v>414</v>
      </c>
      <c r="G473" t="s">
        <v>32</v>
      </c>
      <c r="H473" t="s">
        <v>16</v>
      </c>
    </row>
    <row r="474" spans="1:8" hidden="1" x14ac:dyDescent="0.25">
      <c r="A474">
        <v>7</v>
      </c>
      <c r="B474" t="s">
        <v>13</v>
      </c>
      <c r="C474" t="s">
        <v>411</v>
      </c>
      <c r="D474" t="str">
        <f>LEFT(evaluation_results_3[[#This Row],[PDF_FILE]],LEN(evaluation_results_3[[#This Row],[PDF_FILE]])-5)</f>
        <v>KBC Group_Bank_EN</v>
      </c>
      <c r="E474">
        <v>2018</v>
      </c>
      <c r="F474" t="s">
        <v>415</v>
      </c>
      <c r="G474" t="s">
        <v>32</v>
      </c>
      <c r="H474" t="s">
        <v>16</v>
      </c>
    </row>
    <row r="475" spans="1:8" hidden="1" x14ac:dyDescent="0.25">
      <c r="A475">
        <v>7</v>
      </c>
      <c r="B475" t="s">
        <v>13</v>
      </c>
      <c r="C475" t="s">
        <v>411</v>
      </c>
      <c r="D475" t="str">
        <f>LEFT(evaluation_results_3[[#This Row],[PDF_FILE]],LEN(evaluation_results_3[[#This Row],[PDF_FILE]])-5)</f>
        <v>KBC Group_Bank_EN</v>
      </c>
      <c r="E475">
        <v>2019</v>
      </c>
      <c r="F475" t="s">
        <v>416</v>
      </c>
      <c r="G475" t="s">
        <v>32</v>
      </c>
      <c r="H475" t="s">
        <v>16</v>
      </c>
    </row>
    <row r="476" spans="1:8" hidden="1" x14ac:dyDescent="0.25">
      <c r="A476">
        <v>7</v>
      </c>
      <c r="B476" t="s">
        <v>13</v>
      </c>
      <c r="C476" t="s">
        <v>411</v>
      </c>
      <c r="D476" t="str">
        <f>LEFT(evaluation_results_3[[#This Row],[PDF_FILE]],LEN(evaluation_results_3[[#This Row],[PDF_FILE]])-5)</f>
        <v>KBC Group_Bank_EN</v>
      </c>
      <c r="E476">
        <v>2020</v>
      </c>
      <c r="F476" t="s">
        <v>417</v>
      </c>
      <c r="G476" t="s">
        <v>32</v>
      </c>
      <c r="H476" t="s">
        <v>16</v>
      </c>
    </row>
    <row r="477" spans="1:8" hidden="1" x14ac:dyDescent="0.25">
      <c r="A477">
        <v>7</v>
      </c>
      <c r="B477" t="s">
        <v>13</v>
      </c>
      <c r="C477" t="s">
        <v>411</v>
      </c>
      <c r="D477" t="str">
        <f>LEFT(evaluation_results_3[[#This Row],[PDF_FILE]],LEN(evaluation_results_3[[#This Row],[PDF_FILE]])-5)</f>
        <v>KBC Group_Bank_EN</v>
      </c>
      <c r="E477">
        <v>2021</v>
      </c>
      <c r="F477" t="s">
        <v>353</v>
      </c>
      <c r="G477" t="s">
        <v>32</v>
      </c>
      <c r="H477" t="s">
        <v>16</v>
      </c>
    </row>
    <row r="478" spans="1:8" x14ac:dyDescent="0.25">
      <c r="A478">
        <v>8</v>
      </c>
      <c r="B478" t="s">
        <v>21</v>
      </c>
      <c r="C478" t="s">
        <v>411</v>
      </c>
      <c r="D478" t="str">
        <f>LEFT(evaluation_results_3[[#This Row],[PDF_FILE]],LEN(evaluation_results_3[[#This Row],[PDF_FILE]])-5)</f>
        <v>KBC Group_Bank_EN</v>
      </c>
      <c r="E478">
        <v>2021</v>
      </c>
      <c r="F478" t="s">
        <v>419</v>
      </c>
      <c r="G478" t="s">
        <v>419</v>
      </c>
      <c r="H478" t="s">
        <v>10</v>
      </c>
    </row>
    <row r="479" spans="1:8" x14ac:dyDescent="0.25">
      <c r="A479">
        <v>8</v>
      </c>
      <c r="B479" t="s">
        <v>21</v>
      </c>
      <c r="C479" t="s">
        <v>411</v>
      </c>
      <c r="D479" t="str">
        <f>LEFT(evaluation_results_3[[#This Row],[PDF_FILE]],LEN(evaluation_results_3[[#This Row],[PDF_FILE]])-5)</f>
        <v>KBC Group_Bank_EN</v>
      </c>
      <c r="E479">
        <v>2020</v>
      </c>
      <c r="F479" t="s">
        <v>420</v>
      </c>
      <c r="G479" t="s">
        <v>420</v>
      </c>
      <c r="H479" t="s">
        <v>10</v>
      </c>
    </row>
    <row r="480" spans="1:8" hidden="1" x14ac:dyDescent="0.25">
      <c r="A480">
        <v>9</v>
      </c>
      <c r="B480" t="s">
        <v>874</v>
      </c>
      <c r="C480" t="s">
        <v>411</v>
      </c>
      <c r="D480" t="str">
        <f>LEFT(evaluation_results_3[[#This Row],[PDF_FILE]],LEN(evaluation_results_3[[#This Row],[PDF_FILE]])-5)</f>
        <v>KBC Group_Bank_EN</v>
      </c>
      <c r="E480">
        <v>2022</v>
      </c>
      <c r="F480" t="s">
        <v>1035</v>
      </c>
      <c r="G480" t="s">
        <v>32</v>
      </c>
      <c r="H480" t="s">
        <v>16</v>
      </c>
    </row>
    <row r="481" spans="1:8" x14ac:dyDescent="0.25">
      <c r="A481">
        <v>9</v>
      </c>
      <c r="B481" t="s">
        <v>874</v>
      </c>
      <c r="C481" t="s">
        <v>411</v>
      </c>
      <c r="D481" t="str">
        <f>LEFT(evaluation_results_3[[#This Row],[PDF_FILE]],LEN(evaluation_results_3[[#This Row],[PDF_FILE]])-5)</f>
        <v>KBC Group_Bank_EN</v>
      </c>
      <c r="E481">
        <v>2021</v>
      </c>
      <c r="F481" t="s">
        <v>1036</v>
      </c>
      <c r="G481" t="s">
        <v>418</v>
      </c>
      <c r="H481" t="s">
        <v>16</v>
      </c>
    </row>
    <row r="482" spans="1:8" x14ac:dyDescent="0.25">
      <c r="A482">
        <v>9</v>
      </c>
      <c r="B482" t="s">
        <v>874</v>
      </c>
      <c r="C482" t="s">
        <v>411</v>
      </c>
      <c r="D482" t="str">
        <f>LEFT(evaluation_results_3[[#This Row],[PDF_FILE]],LEN(evaluation_results_3[[#This Row],[PDF_FILE]])-5)</f>
        <v>KBC Group_Bank_EN</v>
      </c>
      <c r="E482">
        <v>2020</v>
      </c>
      <c r="F482" t="s">
        <v>1037</v>
      </c>
      <c r="G482" t="s">
        <v>410</v>
      </c>
      <c r="H482" t="s">
        <v>16</v>
      </c>
    </row>
    <row r="483" spans="1:8" hidden="1" x14ac:dyDescent="0.25">
      <c r="A483">
        <v>9</v>
      </c>
      <c r="B483" t="s">
        <v>874</v>
      </c>
      <c r="C483" t="s">
        <v>411</v>
      </c>
      <c r="D483" t="str">
        <f>LEFT(evaluation_results_3[[#This Row],[PDF_FILE]],LEN(evaluation_results_3[[#This Row],[PDF_FILE]])-5)</f>
        <v>KBC Group_Bank_EN</v>
      </c>
      <c r="E483">
        <v>2019</v>
      </c>
      <c r="F483" t="s">
        <v>1038</v>
      </c>
      <c r="G483" t="s">
        <v>32</v>
      </c>
      <c r="H483" t="s">
        <v>16</v>
      </c>
    </row>
    <row r="484" spans="1:8" hidden="1" x14ac:dyDescent="0.25">
      <c r="A484">
        <v>9</v>
      </c>
      <c r="B484" t="s">
        <v>874</v>
      </c>
      <c r="C484" t="s">
        <v>411</v>
      </c>
      <c r="D484" t="str">
        <f>LEFT(evaluation_results_3[[#This Row],[PDF_FILE]],LEN(evaluation_results_3[[#This Row],[PDF_FILE]])-5)</f>
        <v>KBC Group_Bank_EN</v>
      </c>
      <c r="E484">
        <v>2018</v>
      </c>
      <c r="F484" t="s">
        <v>1026</v>
      </c>
      <c r="G484" t="s">
        <v>32</v>
      </c>
      <c r="H484" t="s">
        <v>16</v>
      </c>
    </row>
    <row r="485" spans="1:8" hidden="1" x14ac:dyDescent="0.25">
      <c r="A485">
        <v>9</v>
      </c>
      <c r="B485" t="s">
        <v>874</v>
      </c>
      <c r="C485" t="s">
        <v>411</v>
      </c>
      <c r="D485" t="str">
        <f>LEFT(evaluation_results_3[[#This Row],[PDF_FILE]],LEN(evaluation_results_3[[#This Row],[PDF_FILE]])-5)</f>
        <v>KBC Group_Bank_EN</v>
      </c>
      <c r="E485">
        <v>2017</v>
      </c>
      <c r="F485" t="s">
        <v>1027</v>
      </c>
      <c r="G485" t="s">
        <v>32</v>
      </c>
      <c r="H485" t="s">
        <v>16</v>
      </c>
    </row>
    <row r="486" spans="1:8" hidden="1" x14ac:dyDescent="0.25">
      <c r="A486">
        <v>10</v>
      </c>
      <c r="B486" t="s">
        <v>875</v>
      </c>
      <c r="C486" t="s">
        <v>411</v>
      </c>
      <c r="D486" t="str">
        <f>LEFT(evaluation_results_3[[#This Row],[PDF_FILE]],LEN(evaluation_results_3[[#This Row],[PDF_FILE]])-5)</f>
        <v>KBC Group_Bank_EN</v>
      </c>
      <c r="E486">
        <v>2021</v>
      </c>
      <c r="F486" t="s">
        <v>1037</v>
      </c>
      <c r="G486" t="s">
        <v>32</v>
      </c>
      <c r="H486" t="s">
        <v>16</v>
      </c>
    </row>
    <row r="487" spans="1:8" x14ac:dyDescent="0.25">
      <c r="A487">
        <v>6</v>
      </c>
      <c r="B487" t="s">
        <v>7</v>
      </c>
      <c r="C487" t="s">
        <v>421</v>
      </c>
      <c r="D487" t="str">
        <f>LEFT(evaluation_results_3[[#This Row],[PDF_FILE]],LEN(evaluation_results_3[[#This Row],[PDF_FILE]])-5)</f>
        <v>KBC Group_Bank_EN</v>
      </c>
      <c r="E487">
        <v>2022</v>
      </c>
      <c r="F487" t="s">
        <v>422</v>
      </c>
      <c r="G487" t="s">
        <v>423</v>
      </c>
      <c r="H487" t="s">
        <v>16</v>
      </c>
    </row>
    <row r="488" spans="1:8" x14ac:dyDescent="0.25">
      <c r="A488">
        <v>6</v>
      </c>
      <c r="B488" t="s">
        <v>7</v>
      </c>
      <c r="C488" t="s">
        <v>421</v>
      </c>
      <c r="D488" t="str">
        <f>LEFT(evaluation_results_3[[#This Row],[PDF_FILE]],LEN(evaluation_results_3[[#This Row],[PDF_FILE]])-5)</f>
        <v>KBC Group_Bank_EN</v>
      </c>
      <c r="E488">
        <v>2021</v>
      </c>
      <c r="F488" t="s">
        <v>424</v>
      </c>
      <c r="G488" t="s">
        <v>413</v>
      </c>
      <c r="H488" t="s">
        <v>16</v>
      </c>
    </row>
    <row r="489" spans="1:8" hidden="1" x14ac:dyDescent="0.25">
      <c r="A489">
        <v>6</v>
      </c>
      <c r="B489" t="s">
        <v>7</v>
      </c>
      <c r="C489" t="s">
        <v>421</v>
      </c>
      <c r="D489" t="str">
        <f>LEFT(evaluation_results_3[[#This Row],[PDF_FILE]],LEN(evaluation_results_3[[#This Row],[PDF_FILE]])-5)</f>
        <v>KBC Group_Bank_EN</v>
      </c>
      <c r="E489">
        <v>2020</v>
      </c>
      <c r="F489" t="s">
        <v>406</v>
      </c>
      <c r="G489" t="s">
        <v>32</v>
      </c>
      <c r="H489" t="s">
        <v>16</v>
      </c>
    </row>
    <row r="490" spans="1:8" hidden="1" x14ac:dyDescent="0.25">
      <c r="A490">
        <v>6</v>
      </c>
      <c r="B490" t="s">
        <v>7</v>
      </c>
      <c r="C490" t="s">
        <v>421</v>
      </c>
      <c r="D490" t="str">
        <f>LEFT(evaluation_results_3[[#This Row],[PDF_FILE]],LEN(evaluation_results_3[[#This Row],[PDF_FILE]])-5)</f>
        <v>KBC Group_Bank_EN</v>
      </c>
      <c r="E490">
        <v>2019</v>
      </c>
      <c r="F490" t="s">
        <v>189</v>
      </c>
      <c r="G490" t="s">
        <v>32</v>
      </c>
      <c r="H490" t="s">
        <v>16</v>
      </c>
    </row>
    <row r="491" spans="1:8" hidden="1" x14ac:dyDescent="0.25">
      <c r="A491">
        <v>6</v>
      </c>
      <c r="B491" t="s">
        <v>7</v>
      </c>
      <c r="C491" t="s">
        <v>421</v>
      </c>
      <c r="D491" t="str">
        <f>LEFT(evaluation_results_3[[#This Row],[PDF_FILE]],LEN(evaluation_results_3[[#This Row],[PDF_FILE]])-5)</f>
        <v>KBC Group_Bank_EN</v>
      </c>
      <c r="E491">
        <v>2018</v>
      </c>
      <c r="F491" t="s">
        <v>394</v>
      </c>
      <c r="G491" t="s">
        <v>32</v>
      </c>
      <c r="H491" t="s">
        <v>16</v>
      </c>
    </row>
    <row r="492" spans="1:8" hidden="1" x14ac:dyDescent="0.25">
      <c r="A492">
        <v>7</v>
      </c>
      <c r="B492" t="s">
        <v>13</v>
      </c>
      <c r="C492" t="s">
        <v>421</v>
      </c>
      <c r="D492" t="str">
        <f>LEFT(evaluation_results_3[[#This Row],[PDF_FILE]],LEN(evaluation_results_3[[#This Row],[PDF_FILE]])-5)</f>
        <v>KBC Group_Bank_EN</v>
      </c>
      <c r="E492">
        <v>2020</v>
      </c>
      <c r="F492" t="s">
        <v>406</v>
      </c>
      <c r="G492" t="s">
        <v>32</v>
      </c>
      <c r="H492" t="s">
        <v>16</v>
      </c>
    </row>
    <row r="493" spans="1:8" hidden="1" x14ac:dyDescent="0.25">
      <c r="A493">
        <v>7</v>
      </c>
      <c r="B493" t="s">
        <v>13</v>
      </c>
      <c r="C493" t="s">
        <v>421</v>
      </c>
      <c r="D493" t="str">
        <f>LEFT(evaluation_results_3[[#This Row],[PDF_FILE]],LEN(evaluation_results_3[[#This Row],[PDF_FILE]])-5)</f>
        <v>KBC Group_Bank_EN</v>
      </c>
      <c r="E493">
        <v>2019</v>
      </c>
      <c r="F493" t="s">
        <v>189</v>
      </c>
      <c r="G493" t="s">
        <v>32</v>
      </c>
      <c r="H493" t="s">
        <v>16</v>
      </c>
    </row>
    <row r="494" spans="1:8" hidden="1" x14ac:dyDescent="0.25">
      <c r="A494">
        <v>7</v>
      </c>
      <c r="B494" t="s">
        <v>13</v>
      </c>
      <c r="C494" t="s">
        <v>421</v>
      </c>
      <c r="D494" t="str">
        <f>LEFT(evaluation_results_3[[#This Row],[PDF_FILE]],LEN(evaluation_results_3[[#This Row],[PDF_FILE]])-5)</f>
        <v>KBC Group_Bank_EN</v>
      </c>
      <c r="E494">
        <v>2018</v>
      </c>
      <c r="F494" t="s">
        <v>394</v>
      </c>
      <c r="G494" t="s">
        <v>32</v>
      </c>
      <c r="H494" t="s">
        <v>16</v>
      </c>
    </row>
    <row r="495" spans="1:8" hidden="1" x14ac:dyDescent="0.25">
      <c r="A495">
        <v>7</v>
      </c>
      <c r="B495" t="s">
        <v>13</v>
      </c>
      <c r="C495" t="s">
        <v>421</v>
      </c>
      <c r="D495" t="str">
        <f>LEFT(evaluation_results_3[[#This Row],[PDF_FILE]],LEN(evaluation_results_3[[#This Row],[PDF_FILE]])-5)</f>
        <v>KBC Group_Bank_EN</v>
      </c>
      <c r="E495">
        <v>2021</v>
      </c>
      <c r="F495" t="s">
        <v>1039</v>
      </c>
      <c r="G495" t="s">
        <v>32</v>
      </c>
      <c r="H495" t="s">
        <v>16</v>
      </c>
    </row>
    <row r="496" spans="1:8" hidden="1" x14ac:dyDescent="0.25">
      <c r="A496">
        <v>7</v>
      </c>
      <c r="B496" t="s">
        <v>13</v>
      </c>
      <c r="C496" t="s">
        <v>421</v>
      </c>
      <c r="D496" t="str">
        <f>LEFT(evaluation_results_3[[#This Row],[PDF_FILE]],LEN(evaluation_results_3[[#This Row],[PDF_FILE]])-5)</f>
        <v>KBC Group_Bank_EN</v>
      </c>
      <c r="E496">
        <v>2022</v>
      </c>
      <c r="F496" t="s">
        <v>1036</v>
      </c>
      <c r="G496" t="s">
        <v>32</v>
      </c>
      <c r="H496" t="s">
        <v>16</v>
      </c>
    </row>
    <row r="497" spans="1:8" x14ac:dyDescent="0.25">
      <c r="A497">
        <v>8</v>
      </c>
      <c r="B497" t="s">
        <v>21</v>
      </c>
      <c r="C497" t="s">
        <v>421</v>
      </c>
      <c r="D497" t="str">
        <f>LEFT(evaluation_results_3[[#This Row],[PDF_FILE]],LEN(evaluation_results_3[[#This Row],[PDF_FILE]])-5)</f>
        <v>KBC Group_Bank_EN</v>
      </c>
      <c r="E497">
        <v>2022</v>
      </c>
      <c r="F497" t="s">
        <v>425</v>
      </c>
      <c r="G497" t="s">
        <v>428</v>
      </c>
      <c r="H497" t="s">
        <v>16</v>
      </c>
    </row>
    <row r="498" spans="1:8" x14ac:dyDescent="0.25">
      <c r="A498">
        <v>8</v>
      </c>
      <c r="B498" t="s">
        <v>21</v>
      </c>
      <c r="C498" t="s">
        <v>421</v>
      </c>
      <c r="D498" t="str">
        <f>LEFT(evaluation_results_3[[#This Row],[PDF_FILE]],LEN(evaluation_results_3[[#This Row],[PDF_FILE]])-5)</f>
        <v>KBC Group_Bank_EN</v>
      </c>
      <c r="E498">
        <v>2021</v>
      </c>
      <c r="F498" t="s">
        <v>427</v>
      </c>
      <c r="G498" t="s">
        <v>419</v>
      </c>
      <c r="H498" t="s">
        <v>16</v>
      </c>
    </row>
    <row r="499" spans="1:8" x14ac:dyDescent="0.25">
      <c r="A499">
        <v>9</v>
      </c>
      <c r="B499" t="s">
        <v>874</v>
      </c>
      <c r="C499" t="s">
        <v>421</v>
      </c>
      <c r="D499" t="str">
        <f>LEFT(evaluation_results_3[[#This Row],[PDF_FILE]],LEN(evaluation_results_3[[#This Row],[PDF_FILE]])-5)</f>
        <v>KBC Group_Bank_EN</v>
      </c>
      <c r="E499">
        <v>2022</v>
      </c>
      <c r="F499" t="s">
        <v>1040</v>
      </c>
      <c r="G499" t="s">
        <v>426</v>
      </c>
      <c r="H499" t="s">
        <v>16</v>
      </c>
    </row>
    <row r="500" spans="1:8" x14ac:dyDescent="0.25">
      <c r="A500">
        <v>9</v>
      </c>
      <c r="B500" t="s">
        <v>874</v>
      </c>
      <c r="C500" t="s">
        <v>421</v>
      </c>
      <c r="D500" t="str">
        <f>LEFT(evaluation_results_3[[#This Row],[PDF_FILE]],LEN(evaluation_results_3[[#This Row],[PDF_FILE]])-5)</f>
        <v>KBC Group_Bank_EN</v>
      </c>
      <c r="E500">
        <v>2021</v>
      </c>
      <c r="F500" t="s">
        <v>1041</v>
      </c>
      <c r="G500" t="s">
        <v>418</v>
      </c>
      <c r="H500" t="s">
        <v>16</v>
      </c>
    </row>
    <row r="501" spans="1:8" hidden="1" x14ac:dyDescent="0.25">
      <c r="A501">
        <v>9</v>
      </c>
      <c r="B501" t="s">
        <v>874</v>
      </c>
      <c r="C501" t="s">
        <v>421</v>
      </c>
      <c r="D501" t="str">
        <f>LEFT(evaluation_results_3[[#This Row],[PDF_FILE]],LEN(evaluation_results_3[[#This Row],[PDF_FILE]])-5)</f>
        <v>KBC Group_Bank_EN</v>
      </c>
      <c r="E501">
        <v>2020</v>
      </c>
      <c r="F501" t="s">
        <v>1042</v>
      </c>
      <c r="G501" t="s">
        <v>32</v>
      </c>
      <c r="H501" t="s">
        <v>16</v>
      </c>
    </row>
    <row r="502" spans="1:8" hidden="1" x14ac:dyDescent="0.25">
      <c r="A502">
        <v>9</v>
      </c>
      <c r="B502" t="s">
        <v>874</v>
      </c>
      <c r="C502" t="s">
        <v>421</v>
      </c>
      <c r="D502" t="str">
        <f>LEFT(evaluation_results_3[[#This Row],[PDF_FILE]],LEN(evaluation_results_3[[#This Row],[PDF_FILE]])-5)</f>
        <v>KBC Group_Bank_EN</v>
      </c>
      <c r="E502">
        <v>2019</v>
      </c>
      <c r="F502" t="s">
        <v>1038</v>
      </c>
      <c r="G502" t="s">
        <v>32</v>
      </c>
      <c r="H502" t="s">
        <v>16</v>
      </c>
    </row>
    <row r="503" spans="1:8" hidden="1" x14ac:dyDescent="0.25">
      <c r="A503">
        <v>9</v>
      </c>
      <c r="B503" t="s">
        <v>874</v>
      </c>
      <c r="C503" t="s">
        <v>421</v>
      </c>
      <c r="D503" t="str">
        <f>LEFT(evaluation_results_3[[#This Row],[PDF_FILE]],LEN(evaluation_results_3[[#This Row],[PDF_FILE]])-5)</f>
        <v>KBC Group_Bank_EN</v>
      </c>
      <c r="E503">
        <v>2018</v>
      </c>
      <c r="F503" t="s">
        <v>1026</v>
      </c>
      <c r="G503" t="s">
        <v>32</v>
      </c>
      <c r="H503" t="s">
        <v>16</v>
      </c>
    </row>
    <row r="504" spans="1:8" hidden="1" x14ac:dyDescent="0.25">
      <c r="A504">
        <v>10</v>
      </c>
      <c r="B504" t="s">
        <v>875</v>
      </c>
      <c r="C504" t="s">
        <v>421</v>
      </c>
      <c r="D504" t="str">
        <f>LEFT(evaluation_results_3[[#This Row],[PDF_FILE]],LEN(evaluation_results_3[[#This Row],[PDF_FILE]])-5)</f>
        <v>KBC Group_Bank_EN</v>
      </c>
      <c r="E504">
        <v>2022</v>
      </c>
      <c r="F504" t="s">
        <v>1043</v>
      </c>
      <c r="G504" t="s">
        <v>32</v>
      </c>
      <c r="H504" t="s">
        <v>16</v>
      </c>
    </row>
    <row r="505" spans="1:8" hidden="1" x14ac:dyDescent="0.25">
      <c r="A505">
        <v>9</v>
      </c>
      <c r="B505" t="s">
        <v>874</v>
      </c>
      <c r="C505" t="s">
        <v>1044</v>
      </c>
      <c r="D505" t="str">
        <f>LEFT(evaluation_results_3[[#This Row],[PDF_FILE]],LEN(evaluation_results_3[[#This Row],[PDF_FILE]])-5)</f>
        <v>Lloyds Banking Group_Bank_EN</v>
      </c>
      <c r="E505">
        <v>2019</v>
      </c>
      <c r="F505" t="s">
        <v>1045</v>
      </c>
      <c r="G505" t="s">
        <v>32</v>
      </c>
      <c r="H505" t="s">
        <v>16</v>
      </c>
    </row>
    <row r="506" spans="1:8" hidden="1" x14ac:dyDescent="0.25">
      <c r="A506">
        <v>9</v>
      </c>
      <c r="B506" t="s">
        <v>874</v>
      </c>
      <c r="C506" t="s">
        <v>1044</v>
      </c>
      <c r="D506" t="str">
        <f>LEFT(evaluation_results_3[[#This Row],[PDF_FILE]],LEN(evaluation_results_3[[#This Row],[PDF_FILE]])-5)</f>
        <v>Lloyds Banking Group_Bank_EN</v>
      </c>
      <c r="E506">
        <v>2018</v>
      </c>
      <c r="F506" t="s">
        <v>1046</v>
      </c>
      <c r="G506" t="s">
        <v>32</v>
      </c>
      <c r="H506" t="s">
        <v>16</v>
      </c>
    </row>
    <row r="507" spans="1:8" hidden="1" x14ac:dyDescent="0.25">
      <c r="A507">
        <v>9</v>
      </c>
      <c r="B507" t="s">
        <v>874</v>
      </c>
      <c r="C507" t="s">
        <v>1047</v>
      </c>
      <c r="D507" t="str">
        <f>LEFT(evaluation_results_3[[#This Row],[PDF_FILE]],LEN(evaluation_results_3[[#This Row],[PDF_FILE]])-5)</f>
        <v>Lloyds Banking Group_Bank_EN</v>
      </c>
      <c r="E507">
        <v>2019</v>
      </c>
      <c r="F507" t="s">
        <v>1048</v>
      </c>
      <c r="G507" t="s">
        <v>32</v>
      </c>
      <c r="H507" t="s">
        <v>16</v>
      </c>
    </row>
    <row r="508" spans="1:8" hidden="1" x14ac:dyDescent="0.25">
      <c r="A508">
        <v>9</v>
      </c>
      <c r="B508" t="s">
        <v>874</v>
      </c>
      <c r="C508" t="s">
        <v>1047</v>
      </c>
      <c r="D508" t="str">
        <f>LEFT(evaluation_results_3[[#This Row],[PDF_FILE]],LEN(evaluation_results_3[[#This Row],[PDF_FILE]])-5)</f>
        <v>Lloyds Banking Group_Bank_EN</v>
      </c>
      <c r="E508">
        <v>2020</v>
      </c>
      <c r="F508" t="s">
        <v>1049</v>
      </c>
      <c r="G508" t="s">
        <v>32</v>
      </c>
      <c r="H508" t="s">
        <v>16</v>
      </c>
    </row>
    <row r="509" spans="1:8" hidden="1" x14ac:dyDescent="0.25">
      <c r="A509">
        <v>9</v>
      </c>
      <c r="B509" t="s">
        <v>874</v>
      </c>
      <c r="C509" t="s">
        <v>1047</v>
      </c>
      <c r="D509" t="str">
        <f>LEFT(evaluation_results_3[[#This Row],[PDF_FILE]],LEN(evaluation_results_3[[#This Row],[PDF_FILE]])-5)</f>
        <v>Lloyds Banking Group_Bank_EN</v>
      </c>
      <c r="E509">
        <v>2018</v>
      </c>
      <c r="F509" t="s">
        <v>1045</v>
      </c>
      <c r="G509" t="s">
        <v>32</v>
      </c>
      <c r="H509" t="s">
        <v>16</v>
      </c>
    </row>
    <row r="510" spans="1:8" hidden="1" x14ac:dyDescent="0.25">
      <c r="A510">
        <v>9</v>
      </c>
      <c r="B510" t="s">
        <v>874</v>
      </c>
      <c r="C510" t="s">
        <v>1050</v>
      </c>
      <c r="D510" t="str">
        <f>LEFT(evaluation_results_3[[#This Row],[PDF_FILE]],LEN(evaluation_results_3[[#This Row],[PDF_FILE]])-5)</f>
        <v>Lloyds Banking Group_Bank_EN</v>
      </c>
      <c r="E510">
        <v>2021</v>
      </c>
      <c r="F510" t="s">
        <v>1051</v>
      </c>
      <c r="G510" t="s">
        <v>32</v>
      </c>
      <c r="H510" t="s">
        <v>16</v>
      </c>
    </row>
    <row r="511" spans="1:8" hidden="1" x14ac:dyDescent="0.25">
      <c r="A511">
        <v>9</v>
      </c>
      <c r="B511" t="s">
        <v>874</v>
      </c>
      <c r="C511" t="s">
        <v>1052</v>
      </c>
      <c r="D511" t="str">
        <f>LEFT(evaluation_results_3[[#This Row],[PDF_FILE]],LEN(evaluation_results_3[[#This Row],[PDF_FILE]])-5)</f>
        <v>Lloyds Banking Group_Bank_EN</v>
      </c>
      <c r="E511">
        <v>2022</v>
      </c>
      <c r="F511" t="s">
        <v>1039</v>
      </c>
      <c r="G511" t="s">
        <v>32</v>
      </c>
      <c r="H511" t="s">
        <v>16</v>
      </c>
    </row>
    <row r="512" spans="1:8" hidden="1" x14ac:dyDescent="0.25">
      <c r="A512">
        <v>9</v>
      </c>
      <c r="B512" t="s">
        <v>874</v>
      </c>
      <c r="C512" t="s">
        <v>1052</v>
      </c>
      <c r="D512" t="str">
        <f>LEFT(evaluation_results_3[[#This Row],[PDF_FILE]],LEN(evaluation_results_3[[#This Row],[PDF_FILE]])-5)</f>
        <v>Lloyds Banking Group_Bank_EN</v>
      </c>
      <c r="E512">
        <v>2021</v>
      </c>
      <c r="F512" t="s">
        <v>1053</v>
      </c>
      <c r="G512" t="s">
        <v>32</v>
      </c>
      <c r="H512" t="s">
        <v>16</v>
      </c>
    </row>
    <row r="513" spans="1:8" x14ac:dyDescent="0.25">
      <c r="A513">
        <v>6</v>
      </c>
      <c r="B513" t="s">
        <v>7</v>
      </c>
      <c r="C513" t="s">
        <v>435</v>
      </c>
      <c r="D513" t="str">
        <f>LEFT(evaluation_results_3[[#This Row],[PDF_FILE]],LEN(evaluation_results_3[[#This Row],[PDF_FILE]])-5)</f>
        <v>M&amp;G Investments_AM_EN</v>
      </c>
      <c r="E513">
        <v>2022</v>
      </c>
      <c r="F513" t="s">
        <v>388</v>
      </c>
      <c r="G513" t="s">
        <v>436</v>
      </c>
      <c r="H513" t="s">
        <v>16</v>
      </c>
    </row>
    <row r="514" spans="1:8" x14ac:dyDescent="0.25">
      <c r="A514">
        <v>6</v>
      </c>
      <c r="B514" t="s">
        <v>7</v>
      </c>
      <c r="C514" t="s">
        <v>435</v>
      </c>
      <c r="D514" t="str">
        <f>LEFT(evaluation_results_3[[#This Row],[PDF_FILE]],LEN(evaluation_results_3[[#This Row],[PDF_FILE]])-5)</f>
        <v>M&amp;G Investments_AM_EN</v>
      </c>
      <c r="E514">
        <v>2021</v>
      </c>
      <c r="F514" t="s">
        <v>437</v>
      </c>
      <c r="G514" t="s">
        <v>437</v>
      </c>
      <c r="H514" t="s">
        <v>10</v>
      </c>
    </row>
    <row r="515" spans="1:8" x14ac:dyDescent="0.25">
      <c r="A515">
        <v>6</v>
      </c>
      <c r="B515" t="s">
        <v>7</v>
      </c>
      <c r="C515" t="s">
        <v>435</v>
      </c>
      <c r="D515" t="str">
        <f>LEFT(evaluation_results_3[[#This Row],[PDF_FILE]],LEN(evaluation_results_3[[#This Row],[PDF_FILE]])-5)</f>
        <v>M&amp;G Investments_AM_EN</v>
      </c>
      <c r="E515">
        <v>2019</v>
      </c>
      <c r="F515" t="s">
        <v>438</v>
      </c>
      <c r="G515" t="s">
        <v>438</v>
      </c>
      <c r="H515" t="s">
        <v>10</v>
      </c>
    </row>
    <row r="516" spans="1:8" hidden="1" x14ac:dyDescent="0.25">
      <c r="A516">
        <v>7</v>
      </c>
      <c r="B516" t="s">
        <v>13</v>
      </c>
      <c r="C516" t="s">
        <v>435</v>
      </c>
      <c r="D516" t="str">
        <f>LEFT(evaluation_results_3[[#This Row],[PDF_FILE]],LEN(evaluation_results_3[[#This Row],[PDF_FILE]])-5)</f>
        <v>M&amp;G Investments_AM_EN</v>
      </c>
      <c r="E516">
        <v>2022</v>
      </c>
      <c r="F516" t="s">
        <v>989</v>
      </c>
      <c r="G516" t="s">
        <v>32</v>
      </c>
      <c r="H516" t="s">
        <v>16</v>
      </c>
    </row>
    <row r="517" spans="1:8" hidden="1" x14ac:dyDescent="0.25">
      <c r="A517">
        <v>7</v>
      </c>
      <c r="B517" t="s">
        <v>13</v>
      </c>
      <c r="C517" t="s">
        <v>435</v>
      </c>
      <c r="D517" t="str">
        <f>LEFT(evaluation_results_3[[#This Row],[PDF_FILE]],LEN(evaluation_results_3[[#This Row],[PDF_FILE]])-5)</f>
        <v>M&amp;G Investments_AM_EN</v>
      </c>
      <c r="E517">
        <v>2021</v>
      </c>
      <c r="F517" t="s">
        <v>1054</v>
      </c>
      <c r="G517" t="s">
        <v>32</v>
      </c>
      <c r="H517" t="s">
        <v>16</v>
      </c>
    </row>
    <row r="518" spans="1:8" x14ac:dyDescent="0.25">
      <c r="A518">
        <v>8</v>
      </c>
      <c r="B518" t="s">
        <v>21</v>
      </c>
      <c r="C518" t="s">
        <v>435</v>
      </c>
      <c r="D518" t="str">
        <f>LEFT(evaluation_results_3[[#This Row],[PDF_FILE]],LEN(evaluation_results_3[[#This Row],[PDF_FILE]])-5)</f>
        <v>M&amp;G Investments_AM_EN</v>
      </c>
      <c r="E518">
        <v>2022</v>
      </c>
      <c r="F518" t="s">
        <v>441</v>
      </c>
      <c r="G518" t="s">
        <v>680</v>
      </c>
      <c r="H518" t="s">
        <v>16</v>
      </c>
    </row>
    <row r="519" spans="1:8" x14ac:dyDescent="0.25">
      <c r="A519">
        <v>8</v>
      </c>
      <c r="B519" t="s">
        <v>21</v>
      </c>
      <c r="C519" t="s">
        <v>435</v>
      </c>
      <c r="D519" t="str">
        <f>LEFT(evaluation_results_3[[#This Row],[PDF_FILE]],LEN(evaluation_results_3[[#This Row],[PDF_FILE]])-5)</f>
        <v>M&amp;G Investments_AM_EN</v>
      </c>
      <c r="E519">
        <v>2021</v>
      </c>
      <c r="F519" t="s">
        <v>442</v>
      </c>
      <c r="G519" t="s">
        <v>675</v>
      </c>
      <c r="H519" t="s">
        <v>16</v>
      </c>
    </row>
    <row r="520" spans="1:8" x14ac:dyDescent="0.25">
      <c r="A520">
        <v>9</v>
      </c>
      <c r="B520" t="s">
        <v>874</v>
      </c>
      <c r="C520" t="s">
        <v>435</v>
      </c>
      <c r="D520" t="str">
        <f>LEFT(evaluation_results_3[[#This Row],[PDF_FILE]],LEN(evaluation_results_3[[#This Row],[PDF_FILE]])-5)</f>
        <v>M&amp;G Investments_AM_EN</v>
      </c>
      <c r="E520">
        <v>2022</v>
      </c>
      <c r="F520" t="s">
        <v>223</v>
      </c>
      <c r="G520" t="s">
        <v>477</v>
      </c>
      <c r="H520" t="s">
        <v>16</v>
      </c>
    </row>
    <row r="521" spans="1:8" x14ac:dyDescent="0.25">
      <c r="A521">
        <v>9</v>
      </c>
      <c r="B521" t="s">
        <v>874</v>
      </c>
      <c r="C521" t="s">
        <v>435</v>
      </c>
      <c r="D521" t="str">
        <f>LEFT(evaluation_results_3[[#This Row],[PDF_FILE]],LEN(evaluation_results_3[[#This Row],[PDF_FILE]])-5)</f>
        <v>M&amp;G Investments_AM_EN</v>
      </c>
      <c r="E521">
        <v>2021</v>
      </c>
      <c r="F521" t="s">
        <v>439</v>
      </c>
      <c r="G521" t="s">
        <v>439</v>
      </c>
      <c r="H521" t="s">
        <v>10</v>
      </c>
    </row>
    <row r="522" spans="1:8" x14ac:dyDescent="0.25">
      <c r="A522">
        <v>9</v>
      </c>
      <c r="B522" t="s">
        <v>874</v>
      </c>
      <c r="C522" t="s">
        <v>435</v>
      </c>
      <c r="D522" t="str">
        <f>LEFT(evaluation_results_3[[#This Row],[PDF_FILE]],LEN(evaluation_results_3[[#This Row],[PDF_FILE]])-5)</f>
        <v>M&amp;G Investments_AM_EN</v>
      </c>
      <c r="E522">
        <v>2019</v>
      </c>
      <c r="F522" t="s">
        <v>440</v>
      </c>
      <c r="G522" t="s">
        <v>440</v>
      </c>
      <c r="H522" t="s">
        <v>10</v>
      </c>
    </row>
    <row r="523" spans="1:8" x14ac:dyDescent="0.25">
      <c r="A523">
        <v>10</v>
      </c>
      <c r="B523" t="s">
        <v>875</v>
      </c>
      <c r="C523" t="s">
        <v>435</v>
      </c>
      <c r="D523" t="str">
        <f>LEFT(evaluation_results_3[[#This Row],[PDF_FILE]],LEN(evaluation_results_3[[#This Row],[PDF_FILE]])-5)</f>
        <v>M&amp;G Investments_AM_EN</v>
      </c>
      <c r="E523">
        <v>2022</v>
      </c>
      <c r="F523" t="s">
        <v>1055</v>
      </c>
      <c r="G523" t="s">
        <v>678</v>
      </c>
      <c r="H523" t="s">
        <v>16</v>
      </c>
    </row>
    <row r="524" spans="1:8" x14ac:dyDescent="0.25">
      <c r="A524">
        <v>10</v>
      </c>
      <c r="B524" t="s">
        <v>875</v>
      </c>
      <c r="C524" t="s">
        <v>435</v>
      </c>
      <c r="D524" t="str">
        <f>LEFT(evaluation_results_3[[#This Row],[PDF_FILE]],LEN(evaluation_results_3[[#This Row],[PDF_FILE]])-5)</f>
        <v>M&amp;G Investments_AM_EN</v>
      </c>
      <c r="E524">
        <v>2021</v>
      </c>
      <c r="F524" t="s">
        <v>679</v>
      </c>
      <c r="G524" t="s">
        <v>679</v>
      </c>
      <c r="H524" t="s">
        <v>10</v>
      </c>
    </row>
    <row r="525" spans="1:8" x14ac:dyDescent="0.25">
      <c r="A525">
        <v>10</v>
      </c>
      <c r="B525" t="s">
        <v>875</v>
      </c>
      <c r="C525" t="s">
        <v>435</v>
      </c>
      <c r="D525" t="str">
        <f>LEFT(evaluation_results_3[[#This Row],[PDF_FILE]],LEN(evaluation_results_3[[#This Row],[PDF_FILE]])-5)</f>
        <v>M&amp;G Investments_AM_EN</v>
      </c>
      <c r="E525">
        <v>2019</v>
      </c>
      <c r="F525" t="s">
        <v>430</v>
      </c>
      <c r="G525" t="s">
        <v>430</v>
      </c>
      <c r="H525" t="s">
        <v>10</v>
      </c>
    </row>
    <row r="526" spans="1:8" hidden="1" x14ac:dyDescent="0.25">
      <c r="A526">
        <v>9</v>
      </c>
      <c r="B526" t="s">
        <v>874</v>
      </c>
      <c r="C526" t="s">
        <v>1056</v>
      </c>
      <c r="D526" t="str">
        <f>LEFT(evaluation_results_3[[#This Row],[PDF_FILE]],LEN(evaluation_results_3[[#This Row],[PDF_FILE]])-5)</f>
        <v>Misr Bank Europe GmbH_Bank_EN</v>
      </c>
      <c r="E526">
        <v>2019</v>
      </c>
      <c r="F526" t="s">
        <v>1057</v>
      </c>
      <c r="G526" t="s">
        <v>32</v>
      </c>
      <c r="H526" t="s">
        <v>16</v>
      </c>
    </row>
    <row r="527" spans="1:8" hidden="1" x14ac:dyDescent="0.25">
      <c r="A527">
        <v>10</v>
      </c>
      <c r="B527" t="s">
        <v>875</v>
      </c>
      <c r="C527" t="s">
        <v>1058</v>
      </c>
      <c r="D527" t="str">
        <f>LEFT(evaluation_results_3[[#This Row],[PDF_FILE]],LEN(evaluation_results_3[[#This Row],[PDF_FILE]])-5)</f>
        <v>Misr Bank Europe GmbH_Bank_EN</v>
      </c>
      <c r="E527">
        <v>2020</v>
      </c>
      <c r="F527" t="s">
        <v>1059</v>
      </c>
      <c r="G527" t="s">
        <v>32</v>
      </c>
      <c r="H527" t="s">
        <v>16</v>
      </c>
    </row>
    <row r="528" spans="1:8" hidden="1" x14ac:dyDescent="0.25">
      <c r="A528">
        <v>10</v>
      </c>
      <c r="B528" t="s">
        <v>875</v>
      </c>
      <c r="C528" t="s">
        <v>1060</v>
      </c>
      <c r="D528" t="str">
        <f>LEFT(evaluation_results_3[[#This Row],[PDF_FILE]],LEN(evaluation_results_3[[#This Row],[PDF_FILE]])-5)</f>
        <v>Misr Bank Europe GmbH_Bank_EN</v>
      </c>
      <c r="E528">
        <v>2021</v>
      </c>
      <c r="F528" t="s">
        <v>1061</v>
      </c>
      <c r="G528" t="s">
        <v>32</v>
      </c>
      <c r="H528" t="s">
        <v>16</v>
      </c>
    </row>
    <row r="529" spans="1:8" hidden="1" x14ac:dyDescent="0.25">
      <c r="A529">
        <v>7</v>
      </c>
      <c r="B529" t="s">
        <v>13</v>
      </c>
      <c r="C529" t="s">
        <v>443</v>
      </c>
      <c r="D529" t="str">
        <f>LEFT(evaluation_results_3[[#This Row],[PDF_FILE]],LEN(evaluation_results_3[[#This Row],[PDF_FILE]])-5)</f>
        <v>National Bank of Greece_Bank_EN</v>
      </c>
      <c r="E529">
        <v>2018</v>
      </c>
      <c r="F529" t="s">
        <v>444</v>
      </c>
      <c r="G529" t="s">
        <v>32</v>
      </c>
      <c r="H529" t="s">
        <v>16</v>
      </c>
    </row>
    <row r="530" spans="1:8" hidden="1" x14ac:dyDescent="0.25">
      <c r="A530">
        <v>7</v>
      </c>
      <c r="B530" t="s">
        <v>13</v>
      </c>
      <c r="C530" t="s">
        <v>445</v>
      </c>
      <c r="D530" t="str">
        <f>LEFT(evaluation_results_3[[#This Row],[PDF_FILE]],LEN(evaluation_results_3[[#This Row],[PDF_FILE]])-5)</f>
        <v>National Bank of Greece_Bank_EN</v>
      </c>
      <c r="E530">
        <v>2019</v>
      </c>
      <c r="F530" t="s">
        <v>446</v>
      </c>
      <c r="G530" t="s">
        <v>32</v>
      </c>
      <c r="H530" t="s">
        <v>16</v>
      </c>
    </row>
    <row r="531" spans="1:8" x14ac:dyDescent="0.25">
      <c r="A531">
        <v>6</v>
      </c>
      <c r="B531" t="s">
        <v>7</v>
      </c>
      <c r="C531" t="s">
        <v>447</v>
      </c>
      <c r="D531" t="str">
        <f>LEFT(evaluation_results_3[[#This Row],[PDF_FILE]],LEN(evaluation_results_3[[#This Row],[PDF_FILE]])-5)</f>
        <v>National Bank of Greece_Bank_EN</v>
      </c>
      <c r="E531">
        <v>2019</v>
      </c>
      <c r="F531" t="s">
        <v>448</v>
      </c>
      <c r="G531" t="s">
        <v>449</v>
      </c>
      <c r="H531" t="s">
        <v>16</v>
      </c>
    </row>
    <row r="532" spans="1:8" x14ac:dyDescent="0.25">
      <c r="A532">
        <v>6</v>
      </c>
      <c r="B532" t="s">
        <v>7</v>
      </c>
      <c r="C532" t="s">
        <v>447</v>
      </c>
      <c r="D532" t="str">
        <f>LEFT(evaluation_results_3[[#This Row],[PDF_FILE]],LEN(evaluation_results_3[[#This Row],[PDF_FILE]])-5)</f>
        <v>National Bank of Greece_Bank_EN</v>
      </c>
      <c r="E532">
        <v>2020</v>
      </c>
      <c r="F532" t="s">
        <v>450</v>
      </c>
      <c r="G532" t="s">
        <v>451</v>
      </c>
      <c r="H532" t="s">
        <v>16</v>
      </c>
    </row>
    <row r="533" spans="1:8" x14ac:dyDescent="0.25">
      <c r="A533">
        <v>6</v>
      </c>
      <c r="B533" t="s">
        <v>7</v>
      </c>
      <c r="C533" t="s">
        <v>447</v>
      </c>
      <c r="D533" t="str">
        <f>LEFT(evaluation_results_3[[#This Row],[PDF_FILE]],LEN(evaluation_results_3[[#This Row],[PDF_FILE]])-5)</f>
        <v>National Bank of Greece_Bank_EN</v>
      </c>
      <c r="E533">
        <v>2021</v>
      </c>
      <c r="F533" t="s">
        <v>452</v>
      </c>
      <c r="G533" t="s">
        <v>453</v>
      </c>
      <c r="H533" t="s">
        <v>16</v>
      </c>
    </row>
    <row r="534" spans="1:8" x14ac:dyDescent="0.25">
      <c r="A534">
        <v>8</v>
      </c>
      <c r="B534" t="s">
        <v>21</v>
      </c>
      <c r="C534" t="s">
        <v>447</v>
      </c>
      <c r="D534" t="str">
        <f>LEFT(evaluation_results_3[[#This Row],[PDF_FILE]],LEN(evaluation_results_3[[#This Row],[PDF_FILE]])-5)</f>
        <v>National Bank of Greece_Bank_EN</v>
      </c>
      <c r="E534">
        <v>2020</v>
      </c>
      <c r="F534" t="s">
        <v>454</v>
      </c>
      <c r="G534" t="s">
        <v>455</v>
      </c>
      <c r="H534" t="s">
        <v>16</v>
      </c>
    </row>
    <row r="535" spans="1:8" x14ac:dyDescent="0.25">
      <c r="A535">
        <v>8</v>
      </c>
      <c r="B535" t="s">
        <v>21</v>
      </c>
      <c r="C535" t="s">
        <v>447</v>
      </c>
      <c r="D535" t="str">
        <f>LEFT(evaluation_results_3[[#This Row],[PDF_FILE]],LEN(evaluation_results_3[[#This Row],[PDF_FILE]])-5)</f>
        <v>National Bank of Greece_Bank_EN</v>
      </c>
      <c r="E535">
        <v>2021</v>
      </c>
      <c r="F535" t="s">
        <v>456</v>
      </c>
      <c r="G535" t="s">
        <v>457</v>
      </c>
      <c r="H535" t="s">
        <v>16</v>
      </c>
    </row>
    <row r="536" spans="1:8" x14ac:dyDescent="0.25">
      <c r="A536">
        <v>8</v>
      </c>
      <c r="B536" t="s">
        <v>21</v>
      </c>
      <c r="C536" t="s">
        <v>447</v>
      </c>
      <c r="D536" t="str">
        <f>LEFT(evaluation_results_3[[#This Row],[PDF_FILE]],LEN(evaluation_results_3[[#This Row],[PDF_FILE]])-5)</f>
        <v>National Bank of Greece_Bank_EN</v>
      </c>
      <c r="E536">
        <v>2019</v>
      </c>
      <c r="F536" t="s">
        <v>189</v>
      </c>
      <c r="G536" t="s">
        <v>458</v>
      </c>
      <c r="H536" t="s">
        <v>16</v>
      </c>
    </row>
    <row r="537" spans="1:8" hidden="1" x14ac:dyDescent="0.25">
      <c r="A537">
        <v>9</v>
      </c>
      <c r="B537" t="s">
        <v>874</v>
      </c>
      <c r="C537" t="s">
        <v>447</v>
      </c>
      <c r="D537" t="str">
        <f>LEFT(evaluation_results_3[[#This Row],[PDF_FILE]],LEN(evaluation_results_3[[#This Row],[PDF_FILE]])-5)</f>
        <v>National Bank of Greece_Bank_EN</v>
      </c>
      <c r="E537">
        <v>2019</v>
      </c>
      <c r="F537" t="s">
        <v>1062</v>
      </c>
      <c r="G537" t="s">
        <v>32</v>
      </c>
      <c r="H537" t="s">
        <v>16</v>
      </c>
    </row>
    <row r="538" spans="1:8" x14ac:dyDescent="0.25">
      <c r="A538">
        <v>9</v>
      </c>
      <c r="B538" t="s">
        <v>874</v>
      </c>
      <c r="C538" t="s">
        <v>447</v>
      </c>
      <c r="D538" t="str">
        <f>LEFT(evaluation_results_3[[#This Row],[PDF_FILE]],LEN(evaluation_results_3[[#This Row],[PDF_FILE]])-5)</f>
        <v>National Bank of Greece_Bank_EN</v>
      </c>
      <c r="E538">
        <v>2020</v>
      </c>
      <c r="F538" t="s">
        <v>1063</v>
      </c>
      <c r="G538" t="s">
        <v>634</v>
      </c>
      <c r="H538" t="s">
        <v>16</v>
      </c>
    </row>
    <row r="539" spans="1:8" x14ac:dyDescent="0.25">
      <c r="A539">
        <v>9</v>
      </c>
      <c r="B539" t="s">
        <v>874</v>
      </c>
      <c r="C539" t="s">
        <v>447</v>
      </c>
      <c r="D539" t="str">
        <f>LEFT(evaluation_results_3[[#This Row],[PDF_FILE]],LEN(evaluation_results_3[[#This Row],[PDF_FILE]])-5)</f>
        <v>National Bank of Greece_Bank_EN</v>
      </c>
      <c r="E539">
        <v>2021</v>
      </c>
      <c r="F539" t="s">
        <v>1064</v>
      </c>
      <c r="G539" t="s">
        <v>633</v>
      </c>
      <c r="H539" t="s">
        <v>16</v>
      </c>
    </row>
    <row r="540" spans="1:8" hidden="1" x14ac:dyDescent="0.25">
      <c r="A540">
        <v>6</v>
      </c>
      <c r="B540" t="s">
        <v>7</v>
      </c>
      <c r="C540" t="s">
        <v>459</v>
      </c>
      <c r="D540" t="str">
        <f>LEFT(evaluation_results_3[[#This Row],[PDF_FILE]],LEN(evaluation_results_3[[#This Row],[PDF_FILE]])-5)</f>
        <v>National Bank of Greece_Bank_EN</v>
      </c>
      <c r="E540">
        <v>2016</v>
      </c>
      <c r="F540" t="s">
        <v>460</v>
      </c>
      <c r="G540" t="s">
        <v>32</v>
      </c>
      <c r="H540" t="s">
        <v>16</v>
      </c>
    </row>
    <row r="541" spans="1:8" hidden="1" x14ac:dyDescent="0.25">
      <c r="A541">
        <v>7</v>
      </c>
      <c r="B541" t="s">
        <v>13</v>
      </c>
      <c r="C541" t="s">
        <v>459</v>
      </c>
      <c r="D541" t="str">
        <f>LEFT(evaluation_results_3[[#This Row],[PDF_FILE]],LEN(evaluation_results_3[[#This Row],[PDF_FILE]])-5)</f>
        <v>National Bank of Greece_Bank_EN</v>
      </c>
      <c r="E541">
        <v>2022</v>
      </c>
      <c r="F541" t="s">
        <v>1065</v>
      </c>
      <c r="G541" t="s">
        <v>32</v>
      </c>
      <c r="H541" t="s">
        <v>16</v>
      </c>
    </row>
    <row r="542" spans="1:8" x14ac:dyDescent="0.25">
      <c r="A542">
        <v>8</v>
      </c>
      <c r="B542" t="s">
        <v>21</v>
      </c>
      <c r="C542" t="s">
        <v>459</v>
      </c>
      <c r="D542" t="str">
        <f>LEFT(evaluation_results_3[[#This Row],[PDF_FILE]],LEN(evaluation_results_3[[#This Row],[PDF_FILE]])-5)</f>
        <v>National Bank of Greece_Bank_EN</v>
      </c>
      <c r="E542">
        <v>2022</v>
      </c>
      <c r="F542" t="s">
        <v>466</v>
      </c>
      <c r="G542" t="s">
        <v>467</v>
      </c>
      <c r="H542" t="s">
        <v>16</v>
      </c>
    </row>
    <row r="543" spans="1:8" x14ac:dyDescent="0.25">
      <c r="A543">
        <v>9</v>
      </c>
      <c r="B543" t="s">
        <v>874</v>
      </c>
      <c r="C543" t="s">
        <v>459</v>
      </c>
      <c r="D543" t="str">
        <f>LEFT(evaluation_results_3[[#This Row],[PDF_FILE]],LEN(evaluation_results_3[[#This Row],[PDF_FILE]])-5)</f>
        <v>National Bank of Greece_Bank_EN</v>
      </c>
      <c r="E543">
        <v>2020</v>
      </c>
      <c r="F543" t="s">
        <v>464</v>
      </c>
      <c r="G543" t="s">
        <v>890</v>
      </c>
      <c r="H543" t="s">
        <v>16</v>
      </c>
    </row>
    <row r="544" spans="1:8" x14ac:dyDescent="0.25">
      <c r="A544">
        <v>10</v>
      </c>
      <c r="B544" t="s">
        <v>875</v>
      </c>
      <c r="C544" t="s">
        <v>459</v>
      </c>
      <c r="D544" t="str">
        <f>LEFT(evaluation_results_3[[#This Row],[PDF_FILE]],LEN(evaluation_results_3[[#This Row],[PDF_FILE]])-5)</f>
        <v>National Bank of Greece_Bank_EN</v>
      </c>
      <c r="E544">
        <v>2020</v>
      </c>
      <c r="F544" t="s">
        <v>461</v>
      </c>
      <c r="G544" t="s">
        <v>465</v>
      </c>
      <c r="H544" t="s">
        <v>16</v>
      </c>
    </row>
    <row r="545" spans="1:8" x14ac:dyDescent="0.25">
      <c r="A545">
        <v>10</v>
      </c>
      <c r="B545" t="s">
        <v>875</v>
      </c>
      <c r="C545" t="s">
        <v>459</v>
      </c>
      <c r="D545" t="str">
        <f>LEFT(evaluation_results_3[[#This Row],[PDF_FILE]],LEN(evaluation_results_3[[#This Row],[PDF_FILE]])-5)</f>
        <v>National Bank of Greece_Bank_EN</v>
      </c>
      <c r="E545">
        <v>2021</v>
      </c>
      <c r="F545" t="s">
        <v>461</v>
      </c>
      <c r="G545" t="s">
        <v>462</v>
      </c>
      <c r="H545" t="s">
        <v>16</v>
      </c>
    </row>
    <row r="546" spans="1:8" x14ac:dyDescent="0.25">
      <c r="A546">
        <v>10</v>
      </c>
      <c r="B546" t="s">
        <v>875</v>
      </c>
      <c r="C546" t="s">
        <v>459</v>
      </c>
      <c r="D546" t="str">
        <f>LEFT(evaluation_results_3[[#This Row],[PDF_FILE]],LEN(evaluation_results_3[[#This Row],[PDF_FILE]])-5)</f>
        <v>National Bank of Greece_Bank_EN</v>
      </c>
      <c r="E546">
        <v>2022</v>
      </c>
      <c r="F546" t="s">
        <v>461</v>
      </c>
      <c r="G546" t="s">
        <v>463</v>
      </c>
      <c r="H546" t="s">
        <v>16</v>
      </c>
    </row>
    <row r="547" spans="1:8" hidden="1" x14ac:dyDescent="0.25">
      <c r="A547">
        <v>7</v>
      </c>
      <c r="B547" t="s">
        <v>13</v>
      </c>
      <c r="C547" t="s">
        <v>468</v>
      </c>
      <c r="D547" t="str">
        <f>LEFT(evaluation_results_3[[#This Row],[PDF_FILE]],LEN(evaluation_results_3[[#This Row],[PDF_FILE]])-5)</f>
        <v>NN Investment Partners_AM_EN</v>
      </c>
      <c r="E547">
        <v>2018</v>
      </c>
      <c r="F547" t="s">
        <v>469</v>
      </c>
      <c r="G547" t="s">
        <v>32</v>
      </c>
      <c r="H547" t="s">
        <v>16</v>
      </c>
    </row>
    <row r="548" spans="1:8" hidden="1" x14ac:dyDescent="0.25">
      <c r="A548">
        <v>7</v>
      </c>
      <c r="B548" t="s">
        <v>13</v>
      </c>
      <c r="C548" t="s">
        <v>468</v>
      </c>
      <c r="D548" t="str">
        <f>LEFT(evaluation_results_3[[#This Row],[PDF_FILE]],LEN(evaluation_results_3[[#This Row],[PDF_FILE]])-5)</f>
        <v>NN Investment Partners_AM_EN</v>
      </c>
      <c r="E548">
        <v>2017</v>
      </c>
      <c r="F548" t="s">
        <v>470</v>
      </c>
      <c r="G548" t="s">
        <v>32</v>
      </c>
      <c r="H548" t="s">
        <v>16</v>
      </c>
    </row>
    <row r="549" spans="1:8" hidden="1" x14ac:dyDescent="0.25">
      <c r="A549">
        <v>7</v>
      </c>
      <c r="B549" t="s">
        <v>13</v>
      </c>
      <c r="C549" t="s">
        <v>468</v>
      </c>
      <c r="D549" t="str">
        <f>LEFT(evaluation_results_3[[#This Row],[PDF_FILE]],LEN(evaluation_results_3[[#This Row],[PDF_FILE]])-5)</f>
        <v>NN Investment Partners_AM_EN</v>
      </c>
      <c r="E549">
        <v>2016</v>
      </c>
      <c r="F549" t="s">
        <v>471</v>
      </c>
      <c r="G549" t="s">
        <v>32</v>
      </c>
      <c r="H549" t="s">
        <v>16</v>
      </c>
    </row>
    <row r="550" spans="1:8" hidden="1" x14ac:dyDescent="0.25">
      <c r="A550">
        <v>9</v>
      </c>
      <c r="B550" t="s">
        <v>874</v>
      </c>
      <c r="C550" t="s">
        <v>468</v>
      </c>
      <c r="D550" t="str">
        <f>LEFT(evaluation_results_3[[#This Row],[PDF_FILE]],LEN(evaluation_results_3[[#This Row],[PDF_FILE]])-5)</f>
        <v>NN Investment Partners_AM_EN</v>
      </c>
      <c r="E550">
        <v>2018</v>
      </c>
      <c r="F550" t="s">
        <v>1035</v>
      </c>
      <c r="G550" t="s">
        <v>32</v>
      </c>
      <c r="H550" t="s">
        <v>16</v>
      </c>
    </row>
    <row r="551" spans="1:8" hidden="1" x14ac:dyDescent="0.25">
      <c r="A551">
        <v>7</v>
      </c>
      <c r="B551" t="s">
        <v>13</v>
      </c>
      <c r="C551" t="s">
        <v>472</v>
      </c>
      <c r="D551" t="str">
        <f>LEFT(evaluation_results_3[[#This Row],[PDF_FILE]],LEN(evaluation_results_3[[#This Row],[PDF_FILE]])-5)</f>
        <v>NN Investment Partners_AM_EN</v>
      </c>
      <c r="E551">
        <v>2019</v>
      </c>
      <c r="F551" t="s">
        <v>473</v>
      </c>
      <c r="G551" t="s">
        <v>32</v>
      </c>
      <c r="H551" t="s">
        <v>16</v>
      </c>
    </row>
    <row r="552" spans="1:8" hidden="1" x14ac:dyDescent="0.25">
      <c r="A552">
        <v>7</v>
      </c>
      <c r="B552" t="s">
        <v>13</v>
      </c>
      <c r="C552" t="s">
        <v>472</v>
      </c>
      <c r="D552" t="str">
        <f>LEFT(evaluation_results_3[[#This Row],[PDF_FILE]],LEN(evaluation_results_3[[#This Row],[PDF_FILE]])-5)</f>
        <v>NN Investment Partners_AM_EN</v>
      </c>
      <c r="E552">
        <v>2018</v>
      </c>
      <c r="F552" t="s">
        <v>469</v>
      </c>
      <c r="G552" t="s">
        <v>32</v>
      </c>
      <c r="H552" t="s">
        <v>16</v>
      </c>
    </row>
    <row r="553" spans="1:8" hidden="1" x14ac:dyDescent="0.25">
      <c r="A553">
        <v>7</v>
      </c>
      <c r="B553" t="s">
        <v>13</v>
      </c>
      <c r="C553" t="s">
        <v>472</v>
      </c>
      <c r="D553" t="str">
        <f>LEFT(evaluation_results_3[[#This Row],[PDF_FILE]],LEN(evaluation_results_3[[#This Row],[PDF_FILE]])-5)</f>
        <v>NN Investment Partners_AM_EN</v>
      </c>
      <c r="E553">
        <v>2017</v>
      </c>
      <c r="F553" t="s">
        <v>470</v>
      </c>
      <c r="G553" t="s">
        <v>32</v>
      </c>
      <c r="H553" t="s">
        <v>16</v>
      </c>
    </row>
    <row r="554" spans="1:8" hidden="1" x14ac:dyDescent="0.25">
      <c r="A554">
        <v>9</v>
      </c>
      <c r="B554" t="s">
        <v>874</v>
      </c>
      <c r="C554" t="s">
        <v>472</v>
      </c>
      <c r="D554" t="str">
        <f>LEFT(evaluation_results_3[[#This Row],[PDF_FILE]],LEN(evaluation_results_3[[#This Row],[PDF_FILE]])-5)</f>
        <v>NN Investment Partners_AM_EN</v>
      </c>
      <c r="E554">
        <v>2019</v>
      </c>
      <c r="F554" t="s">
        <v>1066</v>
      </c>
      <c r="G554" t="s">
        <v>32</v>
      </c>
      <c r="H554" t="s">
        <v>16</v>
      </c>
    </row>
    <row r="555" spans="1:8" hidden="1" x14ac:dyDescent="0.25">
      <c r="A555">
        <v>9</v>
      </c>
      <c r="B555" t="s">
        <v>874</v>
      </c>
      <c r="C555" t="s">
        <v>472</v>
      </c>
      <c r="D555" t="str">
        <f>LEFT(evaluation_results_3[[#This Row],[PDF_FILE]],LEN(evaluation_results_3[[#This Row],[PDF_FILE]])-5)</f>
        <v>NN Investment Partners_AM_EN</v>
      </c>
      <c r="E555">
        <v>2018</v>
      </c>
      <c r="F555" t="s">
        <v>1035</v>
      </c>
      <c r="G555" t="s">
        <v>32</v>
      </c>
      <c r="H555" t="s">
        <v>16</v>
      </c>
    </row>
    <row r="556" spans="1:8" hidden="1" x14ac:dyDescent="0.25">
      <c r="A556">
        <v>6</v>
      </c>
      <c r="B556" t="s">
        <v>7</v>
      </c>
      <c r="C556" t="s">
        <v>474</v>
      </c>
      <c r="D556" t="str">
        <f>LEFT(evaluation_results_3[[#This Row],[PDF_FILE]],LEN(evaluation_results_3[[#This Row],[PDF_FILE]])-5)</f>
        <v>NN Investment Partners_AM_EN</v>
      </c>
      <c r="E556">
        <v>2019</v>
      </c>
      <c r="F556" t="s">
        <v>118</v>
      </c>
      <c r="G556" t="s">
        <v>32</v>
      </c>
      <c r="H556" t="s">
        <v>16</v>
      </c>
    </row>
    <row r="557" spans="1:8" hidden="1" x14ac:dyDescent="0.25">
      <c r="A557">
        <v>7</v>
      </c>
      <c r="B557" t="s">
        <v>13</v>
      </c>
      <c r="C557" t="s">
        <v>474</v>
      </c>
      <c r="D557" t="str">
        <f>LEFT(evaluation_results_3[[#This Row],[PDF_FILE]],LEN(evaluation_results_3[[#This Row],[PDF_FILE]])-5)</f>
        <v>NN Investment Partners_AM_EN</v>
      </c>
      <c r="E557">
        <v>2020</v>
      </c>
      <c r="F557" t="s">
        <v>475</v>
      </c>
      <c r="G557" t="s">
        <v>32</v>
      </c>
      <c r="H557" t="s">
        <v>16</v>
      </c>
    </row>
    <row r="558" spans="1:8" hidden="1" x14ac:dyDescent="0.25">
      <c r="A558">
        <v>7</v>
      </c>
      <c r="B558" t="s">
        <v>13</v>
      </c>
      <c r="C558" t="s">
        <v>474</v>
      </c>
      <c r="D558" t="str">
        <f>LEFT(evaluation_results_3[[#This Row],[PDF_FILE]],LEN(evaluation_results_3[[#This Row],[PDF_FILE]])-5)</f>
        <v>NN Investment Partners_AM_EN</v>
      </c>
      <c r="E558">
        <v>2019</v>
      </c>
      <c r="F558" t="s">
        <v>406</v>
      </c>
      <c r="G558" t="s">
        <v>32</v>
      </c>
      <c r="H558" t="s">
        <v>16</v>
      </c>
    </row>
    <row r="559" spans="1:8" hidden="1" x14ac:dyDescent="0.25">
      <c r="A559">
        <v>7</v>
      </c>
      <c r="B559" t="s">
        <v>13</v>
      </c>
      <c r="C559" t="s">
        <v>474</v>
      </c>
      <c r="D559" t="str">
        <f>LEFT(evaluation_results_3[[#This Row],[PDF_FILE]],LEN(evaluation_results_3[[#This Row],[PDF_FILE]])-5)</f>
        <v>NN Investment Partners_AM_EN</v>
      </c>
      <c r="E559">
        <v>2018</v>
      </c>
      <c r="F559" t="s">
        <v>470</v>
      </c>
      <c r="G559" t="s">
        <v>32</v>
      </c>
      <c r="H559" t="s">
        <v>16</v>
      </c>
    </row>
    <row r="560" spans="1:8" hidden="1" x14ac:dyDescent="0.25">
      <c r="A560">
        <v>9</v>
      </c>
      <c r="B560" t="s">
        <v>874</v>
      </c>
      <c r="C560" t="s">
        <v>474</v>
      </c>
      <c r="D560" t="str">
        <f>LEFT(evaluation_results_3[[#This Row],[PDF_FILE]],LEN(evaluation_results_3[[#This Row],[PDF_FILE]])-5)</f>
        <v>NN Investment Partners_AM_EN</v>
      </c>
      <c r="E560">
        <v>2020</v>
      </c>
      <c r="F560" t="s">
        <v>1067</v>
      </c>
      <c r="G560" t="s">
        <v>32</v>
      </c>
      <c r="H560" t="s">
        <v>16</v>
      </c>
    </row>
    <row r="561" spans="1:8" hidden="1" x14ac:dyDescent="0.25">
      <c r="A561">
        <v>6</v>
      </c>
      <c r="B561" t="s">
        <v>7</v>
      </c>
      <c r="C561" t="s">
        <v>476</v>
      </c>
      <c r="D561" t="str">
        <f>LEFT(evaluation_results_3[[#This Row],[PDF_FILE]],LEN(evaluation_results_3[[#This Row],[PDF_FILE]])-5)</f>
        <v>NN Investment Partners_AM_EN</v>
      </c>
      <c r="E561">
        <v>2021</v>
      </c>
      <c r="F561" t="s">
        <v>477</v>
      </c>
      <c r="G561" t="s">
        <v>32</v>
      </c>
      <c r="H561" t="s">
        <v>16</v>
      </c>
    </row>
    <row r="562" spans="1:8" hidden="1" x14ac:dyDescent="0.25">
      <c r="A562">
        <v>6</v>
      </c>
      <c r="B562" t="s">
        <v>7</v>
      </c>
      <c r="C562" t="s">
        <v>476</v>
      </c>
      <c r="D562" t="str">
        <f>LEFT(evaluation_results_3[[#This Row],[PDF_FILE]],LEN(evaluation_results_3[[#This Row],[PDF_FILE]])-5)</f>
        <v>NN Investment Partners_AM_EN</v>
      </c>
      <c r="E562">
        <v>2023</v>
      </c>
      <c r="F562" t="s">
        <v>478</v>
      </c>
      <c r="G562" t="s">
        <v>32</v>
      </c>
      <c r="H562" t="s">
        <v>16</v>
      </c>
    </row>
    <row r="563" spans="1:8" hidden="1" x14ac:dyDescent="0.25">
      <c r="A563">
        <v>7</v>
      </c>
      <c r="B563" t="s">
        <v>13</v>
      </c>
      <c r="C563" t="s">
        <v>476</v>
      </c>
      <c r="D563" t="str">
        <f>LEFT(evaluation_results_3[[#This Row],[PDF_FILE]],LEN(evaluation_results_3[[#This Row],[PDF_FILE]])-5)</f>
        <v>NN Investment Partners_AM_EN</v>
      </c>
      <c r="E563">
        <v>2021</v>
      </c>
      <c r="F563" t="s">
        <v>479</v>
      </c>
      <c r="G563" t="s">
        <v>32</v>
      </c>
      <c r="H563" t="s">
        <v>16</v>
      </c>
    </row>
    <row r="564" spans="1:8" hidden="1" x14ac:dyDescent="0.25">
      <c r="A564">
        <v>7</v>
      </c>
      <c r="B564" t="s">
        <v>13</v>
      </c>
      <c r="C564" t="s">
        <v>476</v>
      </c>
      <c r="D564" t="str">
        <f>LEFT(evaluation_results_3[[#This Row],[PDF_FILE]],LEN(evaluation_results_3[[#This Row],[PDF_FILE]])-5)</f>
        <v>NN Investment Partners_AM_EN</v>
      </c>
      <c r="E564">
        <v>2020</v>
      </c>
      <c r="F564" t="s">
        <v>480</v>
      </c>
      <c r="G564" t="s">
        <v>32</v>
      </c>
      <c r="H564" t="s">
        <v>16</v>
      </c>
    </row>
    <row r="565" spans="1:8" hidden="1" x14ac:dyDescent="0.25">
      <c r="A565">
        <v>7</v>
      </c>
      <c r="B565" t="s">
        <v>13</v>
      </c>
      <c r="C565" t="s">
        <v>476</v>
      </c>
      <c r="D565" t="str">
        <f>LEFT(evaluation_results_3[[#This Row],[PDF_FILE]],LEN(evaluation_results_3[[#This Row],[PDF_FILE]])-5)</f>
        <v>NN Investment Partners_AM_EN</v>
      </c>
      <c r="E565">
        <v>2019</v>
      </c>
      <c r="F565" t="s">
        <v>231</v>
      </c>
      <c r="G565" t="s">
        <v>32</v>
      </c>
      <c r="H565" t="s">
        <v>16</v>
      </c>
    </row>
    <row r="566" spans="1:8" hidden="1" x14ac:dyDescent="0.25">
      <c r="A566">
        <v>9</v>
      </c>
      <c r="B566" t="s">
        <v>874</v>
      </c>
      <c r="C566" t="s">
        <v>476</v>
      </c>
      <c r="D566" t="str">
        <f>LEFT(evaluation_results_3[[#This Row],[PDF_FILE]],LEN(evaluation_results_3[[#This Row],[PDF_FILE]])-5)</f>
        <v>NN Investment Partners_AM_EN</v>
      </c>
      <c r="E566">
        <v>2021</v>
      </c>
      <c r="F566" t="s">
        <v>1068</v>
      </c>
      <c r="G566" t="s">
        <v>32</v>
      </c>
      <c r="H566" t="s">
        <v>16</v>
      </c>
    </row>
    <row r="567" spans="1:8" hidden="1" x14ac:dyDescent="0.25">
      <c r="A567">
        <v>9</v>
      </c>
      <c r="B567" t="s">
        <v>874</v>
      </c>
      <c r="C567" t="s">
        <v>476</v>
      </c>
      <c r="D567" t="str">
        <f>LEFT(evaluation_results_3[[#This Row],[PDF_FILE]],LEN(evaluation_results_3[[#This Row],[PDF_FILE]])-5)</f>
        <v>NN Investment Partners_AM_EN</v>
      </c>
      <c r="E567">
        <v>2020</v>
      </c>
      <c r="F567" t="s">
        <v>1069</v>
      </c>
      <c r="G567" t="s">
        <v>32</v>
      </c>
      <c r="H567" t="s">
        <v>16</v>
      </c>
    </row>
    <row r="568" spans="1:8" hidden="1" x14ac:dyDescent="0.25">
      <c r="A568">
        <v>10</v>
      </c>
      <c r="B568" t="s">
        <v>875</v>
      </c>
      <c r="C568" t="s">
        <v>476</v>
      </c>
      <c r="D568" t="str">
        <f>LEFT(evaluation_results_3[[#This Row],[PDF_FILE]],LEN(evaluation_results_3[[#This Row],[PDF_FILE]])-5)</f>
        <v>NN Investment Partners_AM_EN</v>
      </c>
      <c r="E568">
        <v>2021</v>
      </c>
      <c r="F568" t="s">
        <v>1070</v>
      </c>
      <c r="G568" t="s">
        <v>32</v>
      </c>
      <c r="H568" t="s">
        <v>16</v>
      </c>
    </row>
    <row r="569" spans="1:8" hidden="1" x14ac:dyDescent="0.25">
      <c r="A569">
        <v>10</v>
      </c>
      <c r="B569" t="s">
        <v>875</v>
      </c>
      <c r="C569" t="s">
        <v>476</v>
      </c>
      <c r="D569" t="str">
        <f>LEFT(evaluation_results_3[[#This Row],[PDF_FILE]],LEN(evaluation_results_3[[#This Row],[PDF_FILE]])-5)</f>
        <v>NN Investment Partners_AM_EN</v>
      </c>
      <c r="E569">
        <v>2020</v>
      </c>
      <c r="F569" t="s">
        <v>1071</v>
      </c>
      <c r="G569" t="s">
        <v>32</v>
      </c>
      <c r="H569" t="s">
        <v>16</v>
      </c>
    </row>
    <row r="570" spans="1:8" x14ac:dyDescent="0.25">
      <c r="A570">
        <v>6</v>
      </c>
      <c r="B570" t="s">
        <v>7</v>
      </c>
      <c r="C570" t="s">
        <v>481</v>
      </c>
      <c r="D570" t="str">
        <f>LEFT(evaluation_results_3[[#This Row],[PDF_FILE]],LEN(evaluation_results_3[[#This Row],[PDF_FILE]])-5)</f>
        <v>NN Investment Partners_AM_EN</v>
      </c>
      <c r="E570">
        <v>2022</v>
      </c>
      <c r="F570" t="s">
        <v>480</v>
      </c>
      <c r="G570" t="s">
        <v>482</v>
      </c>
      <c r="H570" t="s">
        <v>16</v>
      </c>
    </row>
    <row r="571" spans="1:8" x14ac:dyDescent="0.25">
      <c r="A571">
        <v>6</v>
      </c>
      <c r="B571" t="s">
        <v>7</v>
      </c>
      <c r="C571" t="s">
        <v>481</v>
      </c>
      <c r="D571" t="str">
        <f>LEFT(evaluation_results_3[[#This Row],[PDF_FILE]],LEN(evaluation_results_3[[#This Row],[PDF_FILE]])-5)</f>
        <v>NN Investment Partners_AM_EN</v>
      </c>
      <c r="E571">
        <v>2021</v>
      </c>
      <c r="F571" t="s">
        <v>480</v>
      </c>
      <c r="G571" t="s">
        <v>482</v>
      </c>
      <c r="H571" t="s">
        <v>16</v>
      </c>
    </row>
    <row r="572" spans="1:8" x14ac:dyDescent="0.25">
      <c r="A572">
        <v>6</v>
      </c>
      <c r="B572" t="s">
        <v>7</v>
      </c>
      <c r="C572" t="s">
        <v>481</v>
      </c>
      <c r="D572" t="str">
        <f>LEFT(evaluation_results_3[[#This Row],[PDF_FILE]],LEN(evaluation_results_3[[#This Row],[PDF_FILE]])-5)</f>
        <v>NN Investment Partners_AM_EN</v>
      </c>
      <c r="E572">
        <v>2020</v>
      </c>
      <c r="F572" t="s">
        <v>483</v>
      </c>
      <c r="G572" t="s">
        <v>484</v>
      </c>
      <c r="H572" t="s">
        <v>16</v>
      </c>
    </row>
    <row r="573" spans="1:8" hidden="1" x14ac:dyDescent="0.25">
      <c r="A573">
        <v>7</v>
      </c>
      <c r="B573" t="s">
        <v>13</v>
      </c>
      <c r="C573" t="s">
        <v>481</v>
      </c>
      <c r="D573" t="str">
        <f>LEFT(evaluation_results_3[[#This Row],[PDF_FILE]],LEN(evaluation_results_3[[#This Row],[PDF_FILE]])-5)</f>
        <v>NN Investment Partners_AM_EN</v>
      </c>
      <c r="E573">
        <v>2022</v>
      </c>
      <c r="F573" t="s">
        <v>1072</v>
      </c>
      <c r="G573" t="s">
        <v>32</v>
      </c>
      <c r="H573" t="s">
        <v>16</v>
      </c>
    </row>
    <row r="574" spans="1:8" x14ac:dyDescent="0.25">
      <c r="A574">
        <v>8</v>
      </c>
      <c r="B574" t="s">
        <v>21</v>
      </c>
      <c r="C574" t="s">
        <v>481</v>
      </c>
      <c r="D574" t="str">
        <f>LEFT(evaluation_results_3[[#This Row],[PDF_FILE]],LEN(evaluation_results_3[[#This Row],[PDF_FILE]])-5)</f>
        <v>NN Investment Partners_AM_EN</v>
      </c>
      <c r="E574">
        <v>2022</v>
      </c>
      <c r="F574" t="s">
        <v>189</v>
      </c>
      <c r="G574" t="s">
        <v>189</v>
      </c>
      <c r="H574" t="s">
        <v>10</v>
      </c>
    </row>
    <row r="575" spans="1:8" x14ac:dyDescent="0.25">
      <c r="A575">
        <v>8</v>
      </c>
      <c r="B575" t="s">
        <v>21</v>
      </c>
      <c r="C575" t="s">
        <v>481</v>
      </c>
      <c r="D575" t="str">
        <f>LEFT(evaluation_results_3[[#This Row],[PDF_FILE]],LEN(evaluation_results_3[[#This Row],[PDF_FILE]])-5)</f>
        <v>NN Investment Partners_AM_EN</v>
      </c>
      <c r="E575">
        <v>2021</v>
      </c>
      <c r="F575" t="s">
        <v>479</v>
      </c>
      <c r="G575" t="s">
        <v>479</v>
      </c>
      <c r="H575" t="s">
        <v>10</v>
      </c>
    </row>
    <row r="576" spans="1:8" x14ac:dyDescent="0.25">
      <c r="A576">
        <v>8</v>
      </c>
      <c r="B576" t="s">
        <v>21</v>
      </c>
      <c r="C576" t="s">
        <v>481</v>
      </c>
      <c r="D576" t="str">
        <f>LEFT(evaluation_results_3[[#This Row],[PDF_FILE]],LEN(evaluation_results_3[[#This Row],[PDF_FILE]])-5)</f>
        <v>NN Investment Partners_AM_EN</v>
      </c>
      <c r="E576">
        <v>2020</v>
      </c>
      <c r="F576" t="s">
        <v>424</v>
      </c>
      <c r="G576" t="s">
        <v>424</v>
      </c>
      <c r="H576" t="s">
        <v>10</v>
      </c>
    </row>
    <row r="577" spans="1:8" x14ac:dyDescent="0.25">
      <c r="A577">
        <v>9</v>
      </c>
      <c r="B577" t="s">
        <v>874</v>
      </c>
      <c r="C577" t="s">
        <v>481</v>
      </c>
      <c r="D577" t="str">
        <f>LEFT(evaluation_results_3[[#This Row],[PDF_FILE]],LEN(evaluation_results_3[[#This Row],[PDF_FILE]])-5)</f>
        <v>NN Investment Partners_AM_EN</v>
      </c>
      <c r="E577">
        <v>2022</v>
      </c>
      <c r="F577" t="s">
        <v>223</v>
      </c>
      <c r="G577" t="s">
        <v>223</v>
      </c>
      <c r="H577" t="s">
        <v>10</v>
      </c>
    </row>
    <row r="578" spans="1:8" x14ac:dyDescent="0.25">
      <c r="A578">
        <v>9</v>
      </c>
      <c r="B578" t="s">
        <v>874</v>
      </c>
      <c r="C578" t="s">
        <v>481</v>
      </c>
      <c r="D578" t="str">
        <f>LEFT(evaluation_results_3[[#This Row],[PDF_FILE]],LEN(evaluation_results_3[[#This Row],[PDF_FILE]])-5)</f>
        <v>NN Investment Partners_AM_EN</v>
      </c>
      <c r="E578">
        <v>2021</v>
      </c>
      <c r="F578" t="s">
        <v>484</v>
      </c>
      <c r="G578" t="s">
        <v>484</v>
      </c>
      <c r="H578" t="s">
        <v>10</v>
      </c>
    </row>
    <row r="579" spans="1:8" x14ac:dyDescent="0.25">
      <c r="A579">
        <v>9</v>
      </c>
      <c r="B579" t="s">
        <v>874</v>
      </c>
      <c r="C579" t="s">
        <v>481</v>
      </c>
      <c r="D579" t="str">
        <f>LEFT(evaluation_results_3[[#This Row],[PDF_FILE]],LEN(evaluation_results_3[[#This Row],[PDF_FILE]])-5)</f>
        <v>NN Investment Partners_AM_EN</v>
      </c>
      <c r="E579">
        <v>2020</v>
      </c>
      <c r="F579" t="s">
        <v>484</v>
      </c>
      <c r="G579" t="s">
        <v>484</v>
      </c>
      <c r="H579" t="s">
        <v>10</v>
      </c>
    </row>
    <row r="580" spans="1:8" x14ac:dyDescent="0.25">
      <c r="A580">
        <v>10</v>
      </c>
      <c r="B580" t="s">
        <v>875</v>
      </c>
      <c r="C580" t="s">
        <v>481</v>
      </c>
      <c r="D580" t="str">
        <f>LEFT(evaluation_results_3[[#This Row],[PDF_FILE]],LEN(evaluation_results_3[[#This Row],[PDF_FILE]])-5)</f>
        <v>NN Investment Partners_AM_EN</v>
      </c>
      <c r="E580">
        <v>2022</v>
      </c>
      <c r="F580" t="s">
        <v>142</v>
      </c>
      <c r="G580" t="s">
        <v>142</v>
      </c>
      <c r="H580" t="s">
        <v>10</v>
      </c>
    </row>
    <row r="581" spans="1:8" x14ac:dyDescent="0.25">
      <c r="A581">
        <v>10</v>
      </c>
      <c r="B581" t="s">
        <v>875</v>
      </c>
      <c r="C581" t="s">
        <v>481</v>
      </c>
      <c r="D581" t="str">
        <f>LEFT(evaluation_results_3[[#This Row],[PDF_FILE]],LEN(evaluation_results_3[[#This Row],[PDF_FILE]])-5)</f>
        <v>NN Investment Partners_AM_EN</v>
      </c>
      <c r="E581">
        <v>2021</v>
      </c>
      <c r="F581" t="s">
        <v>485</v>
      </c>
      <c r="G581" t="s">
        <v>485</v>
      </c>
      <c r="H581" t="s">
        <v>10</v>
      </c>
    </row>
    <row r="582" spans="1:8" x14ac:dyDescent="0.25">
      <c r="A582">
        <v>10</v>
      </c>
      <c r="B582" t="s">
        <v>875</v>
      </c>
      <c r="C582" t="s">
        <v>481</v>
      </c>
      <c r="D582" t="str">
        <f>LEFT(evaluation_results_3[[#This Row],[PDF_FILE]],LEN(evaluation_results_3[[#This Row],[PDF_FILE]])-5)</f>
        <v>NN Investment Partners_AM_EN</v>
      </c>
      <c r="E582">
        <v>2020</v>
      </c>
      <c r="F582" t="s">
        <v>486</v>
      </c>
      <c r="G582" t="s">
        <v>486</v>
      </c>
      <c r="H582" t="s">
        <v>10</v>
      </c>
    </row>
    <row r="583" spans="1:8" hidden="1" x14ac:dyDescent="0.25">
      <c r="A583">
        <v>6</v>
      </c>
      <c r="B583" t="s">
        <v>7</v>
      </c>
      <c r="C583" t="s">
        <v>487</v>
      </c>
      <c r="D583" t="str">
        <f>LEFT(evaluation_results_3[[#This Row],[PDF_FILE]],LEN(evaluation_results_3[[#This Row],[PDF_FILE]])-5)</f>
        <v>Nordea Bank_Bank_EN</v>
      </c>
      <c r="E583">
        <v>2016</v>
      </c>
      <c r="F583" t="s">
        <v>488</v>
      </c>
      <c r="G583" t="s">
        <v>32</v>
      </c>
      <c r="H583" t="s">
        <v>16</v>
      </c>
    </row>
    <row r="584" spans="1:8" hidden="1" x14ac:dyDescent="0.25">
      <c r="A584">
        <v>7</v>
      </c>
      <c r="B584" t="s">
        <v>13</v>
      </c>
      <c r="C584" t="s">
        <v>487</v>
      </c>
      <c r="D584" t="str">
        <f>LEFT(evaluation_results_3[[#This Row],[PDF_FILE]],LEN(evaluation_results_3[[#This Row],[PDF_FILE]])-5)</f>
        <v>Nordea Bank_Bank_EN</v>
      </c>
      <c r="E584">
        <v>2018</v>
      </c>
      <c r="F584" t="s">
        <v>489</v>
      </c>
      <c r="G584" t="s">
        <v>32</v>
      </c>
      <c r="H584" t="s">
        <v>16</v>
      </c>
    </row>
    <row r="585" spans="1:8" hidden="1" x14ac:dyDescent="0.25">
      <c r="A585">
        <v>8</v>
      </c>
      <c r="B585" t="s">
        <v>21</v>
      </c>
      <c r="C585" t="s">
        <v>487</v>
      </c>
      <c r="D585" t="str">
        <f>LEFT(evaluation_results_3[[#This Row],[PDF_FILE]],LEN(evaluation_results_3[[#This Row],[PDF_FILE]])-5)</f>
        <v>Nordea Bank_Bank_EN</v>
      </c>
      <c r="E585">
        <v>2018</v>
      </c>
      <c r="F585" t="s">
        <v>490</v>
      </c>
      <c r="G585" t="s">
        <v>32</v>
      </c>
      <c r="H585" t="s">
        <v>16</v>
      </c>
    </row>
    <row r="586" spans="1:8" hidden="1" x14ac:dyDescent="0.25">
      <c r="A586">
        <v>6</v>
      </c>
      <c r="B586" t="s">
        <v>7</v>
      </c>
      <c r="C586" t="s">
        <v>491</v>
      </c>
      <c r="D586" t="str">
        <f>LEFT(evaluation_results_3[[#This Row],[PDF_FILE]],LEN(evaluation_results_3[[#This Row],[PDF_FILE]])-5)</f>
        <v>Nordea Bank_Bank_EN</v>
      </c>
      <c r="E586">
        <v>2016</v>
      </c>
      <c r="F586" t="s">
        <v>492</v>
      </c>
      <c r="G586" t="s">
        <v>32</v>
      </c>
      <c r="H586" t="s">
        <v>16</v>
      </c>
    </row>
    <row r="587" spans="1:8" hidden="1" x14ac:dyDescent="0.25">
      <c r="A587">
        <v>7</v>
      </c>
      <c r="B587" t="s">
        <v>13</v>
      </c>
      <c r="C587" t="s">
        <v>491</v>
      </c>
      <c r="D587" t="str">
        <f>LEFT(evaluation_results_3[[#This Row],[PDF_FILE]],LEN(evaluation_results_3[[#This Row],[PDF_FILE]])-5)</f>
        <v>Nordea Bank_Bank_EN</v>
      </c>
      <c r="E587">
        <v>2019</v>
      </c>
      <c r="F587" t="s">
        <v>489</v>
      </c>
      <c r="G587" t="s">
        <v>32</v>
      </c>
      <c r="H587" t="s">
        <v>16</v>
      </c>
    </row>
    <row r="588" spans="1:8" hidden="1" x14ac:dyDescent="0.25">
      <c r="A588">
        <v>7</v>
      </c>
      <c r="B588" t="s">
        <v>13</v>
      </c>
      <c r="C588" t="s">
        <v>491</v>
      </c>
      <c r="D588" t="str">
        <f>LEFT(evaluation_results_3[[#This Row],[PDF_FILE]],LEN(evaluation_results_3[[#This Row],[PDF_FILE]])-5)</f>
        <v>Nordea Bank_Bank_EN</v>
      </c>
      <c r="E588">
        <v>2018</v>
      </c>
      <c r="F588" t="s">
        <v>489</v>
      </c>
      <c r="G588" t="s">
        <v>32</v>
      </c>
      <c r="H588" t="s">
        <v>16</v>
      </c>
    </row>
    <row r="589" spans="1:8" hidden="1" x14ac:dyDescent="0.25">
      <c r="A589">
        <v>8</v>
      </c>
      <c r="B589" t="s">
        <v>21</v>
      </c>
      <c r="C589" t="s">
        <v>491</v>
      </c>
      <c r="D589" t="str">
        <f>LEFT(evaluation_results_3[[#This Row],[PDF_FILE]],LEN(evaluation_results_3[[#This Row],[PDF_FILE]])-5)</f>
        <v>Nordea Bank_Bank_EN</v>
      </c>
      <c r="E589">
        <v>2019</v>
      </c>
      <c r="F589" t="s">
        <v>493</v>
      </c>
      <c r="G589" t="s">
        <v>32</v>
      </c>
      <c r="H589" t="s">
        <v>16</v>
      </c>
    </row>
    <row r="590" spans="1:8" hidden="1" x14ac:dyDescent="0.25">
      <c r="A590">
        <v>8</v>
      </c>
      <c r="B590" t="s">
        <v>21</v>
      </c>
      <c r="C590" t="s">
        <v>491</v>
      </c>
      <c r="D590" t="str">
        <f>LEFT(evaluation_results_3[[#This Row],[PDF_FILE]],LEN(evaluation_results_3[[#This Row],[PDF_FILE]])-5)</f>
        <v>Nordea Bank_Bank_EN</v>
      </c>
      <c r="E590">
        <v>2018</v>
      </c>
      <c r="F590" t="s">
        <v>494</v>
      </c>
      <c r="G590" t="s">
        <v>32</v>
      </c>
      <c r="H590" t="s">
        <v>16</v>
      </c>
    </row>
    <row r="591" spans="1:8" hidden="1" x14ac:dyDescent="0.25">
      <c r="A591">
        <v>9</v>
      </c>
      <c r="B591" t="s">
        <v>874</v>
      </c>
      <c r="C591" t="s">
        <v>491</v>
      </c>
      <c r="D591" t="str">
        <f>LEFT(evaluation_results_3[[#This Row],[PDF_FILE]],LEN(evaluation_results_3[[#This Row],[PDF_FILE]])-5)</f>
        <v>Nordea Bank_Bank_EN</v>
      </c>
      <c r="E591">
        <v>2019</v>
      </c>
      <c r="F591" t="s">
        <v>1073</v>
      </c>
      <c r="G591" t="s">
        <v>32</v>
      </c>
      <c r="H591" t="s">
        <v>16</v>
      </c>
    </row>
    <row r="592" spans="1:8" hidden="1" x14ac:dyDescent="0.25">
      <c r="A592">
        <v>9</v>
      </c>
      <c r="B592" t="s">
        <v>874</v>
      </c>
      <c r="C592" t="s">
        <v>491</v>
      </c>
      <c r="D592" t="str">
        <f>LEFT(evaluation_results_3[[#This Row],[PDF_FILE]],LEN(evaluation_results_3[[#This Row],[PDF_FILE]])-5)</f>
        <v>Nordea Bank_Bank_EN</v>
      </c>
      <c r="E592">
        <v>2018</v>
      </c>
      <c r="F592" t="s">
        <v>424</v>
      </c>
      <c r="G592" t="s">
        <v>32</v>
      </c>
      <c r="H592" t="s">
        <v>16</v>
      </c>
    </row>
    <row r="593" spans="1:8" hidden="1" x14ac:dyDescent="0.25">
      <c r="A593">
        <v>6</v>
      </c>
      <c r="B593" t="s">
        <v>7</v>
      </c>
      <c r="C593" t="s">
        <v>495</v>
      </c>
      <c r="D593" t="str">
        <f>LEFT(evaluation_results_3[[#This Row],[PDF_FILE]],LEN(evaluation_results_3[[#This Row],[PDF_FILE]])-5)</f>
        <v>Nordea Bank_Bank_EN</v>
      </c>
      <c r="E593">
        <v>2016</v>
      </c>
      <c r="F593" t="s">
        <v>496</v>
      </c>
      <c r="G593" t="s">
        <v>32</v>
      </c>
      <c r="H593" t="s">
        <v>16</v>
      </c>
    </row>
    <row r="594" spans="1:8" hidden="1" x14ac:dyDescent="0.25">
      <c r="A594">
        <v>7</v>
      </c>
      <c r="B594" t="s">
        <v>13</v>
      </c>
      <c r="C594" t="s">
        <v>495</v>
      </c>
      <c r="D594" t="str">
        <f>LEFT(evaluation_results_3[[#This Row],[PDF_FILE]],LEN(evaluation_results_3[[#This Row],[PDF_FILE]])-5)</f>
        <v>Nordea Bank_Bank_EN</v>
      </c>
      <c r="E594">
        <v>2020</v>
      </c>
      <c r="F594" t="s">
        <v>497</v>
      </c>
      <c r="G594" t="s">
        <v>32</v>
      </c>
      <c r="H594" t="s">
        <v>16</v>
      </c>
    </row>
    <row r="595" spans="1:8" hidden="1" x14ac:dyDescent="0.25">
      <c r="A595">
        <v>7</v>
      </c>
      <c r="B595" t="s">
        <v>13</v>
      </c>
      <c r="C595" t="s">
        <v>495</v>
      </c>
      <c r="D595" t="str">
        <f>LEFT(evaluation_results_3[[#This Row],[PDF_FILE]],LEN(evaluation_results_3[[#This Row],[PDF_FILE]])-5)</f>
        <v>Nordea Bank_Bank_EN</v>
      </c>
      <c r="E595">
        <v>2018</v>
      </c>
      <c r="F595" t="s">
        <v>498</v>
      </c>
      <c r="G595" t="s">
        <v>32</v>
      </c>
      <c r="H595" t="s">
        <v>16</v>
      </c>
    </row>
    <row r="596" spans="1:8" hidden="1" x14ac:dyDescent="0.25">
      <c r="A596">
        <v>7</v>
      </c>
      <c r="B596" t="s">
        <v>13</v>
      </c>
      <c r="C596" t="s">
        <v>495</v>
      </c>
      <c r="D596" t="str">
        <f>LEFT(evaluation_results_3[[#This Row],[PDF_FILE]],LEN(evaluation_results_3[[#This Row],[PDF_FILE]])-5)</f>
        <v>Nordea Bank_Bank_EN</v>
      </c>
      <c r="E596">
        <v>2019</v>
      </c>
      <c r="F596" t="s">
        <v>499</v>
      </c>
      <c r="G596" t="s">
        <v>32</v>
      </c>
      <c r="H596" t="s">
        <v>16</v>
      </c>
    </row>
    <row r="597" spans="1:8" hidden="1" x14ac:dyDescent="0.25">
      <c r="A597">
        <v>8</v>
      </c>
      <c r="B597" t="s">
        <v>21</v>
      </c>
      <c r="C597" t="s">
        <v>495</v>
      </c>
      <c r="D597" t="str">
        <f>LEFT(evaluation_results_3[[#This Row],[PDF_FILE]],LEN(evaluation_results_3[[#This Row],[PDF_FILE]])-5)</f>
        <v>Nordea Bank_Bank_EN</v>
      </c>
      <c r="E597">
        <v>2020</v>
      </c>
      <c r="F597" t="s">
        <v>500</v>
      </c>
      <c r="G597" t="s">
        <v>32</v>
      </c>
      <c r="H597" t="s">
        <v>16</v>
      </c>
    </row>
    <row r="598" spans="1:8" hidden="1" x14ac:dyDescent="0.25">
      <c r="A598">
        <v>8</v>
      </c>
      <c r="B598" t="s">
        <v>21</v>
      </c>
      <c r="C598" t="s">
        <v>495</v>
      </c>
      <c r="D598" t="str">
        <f>LEFT(evaluation_results_3[[#This Row],[PDF_FILE]],LEN(evaluation_results_3[[#This Row],[PDF_FILE]])-5)</f>
        <v>Nordea Bank_Bank_EN</v>
      </c>
      <c r="E598">
        <v>2019</v>
      </c>
      <c r="F598" t="s">
        <v>501</v>
      </c>
      <c r="G598" t="s">
        <v>32</v>
      </c>
      <c r="H598" t="s">
        <v>16</v>
      </c>
    </row>
    <row r="599" spans="1:8" hidden="1" x14ac:dyDescent="0.25">
      <c r="A599">
        <v>8</v>
      </c>
      <c r="B599" t="s">
        <v>21</v>
      </c>
      <c r="C599" t="s">
        <v>495</v>
      </c>
      <c r="D599" t="str">
        <f>LEFT(evaluation_results_3[[#This Row],[PDF_FILE]],LEN(evaluation_results_3[[#This Row],[PDF_FILE]])-5)</f>
        <v>Nordea Bank_Bank_EN</v>
      </c>
      <c r="E599">
        <v>2018</v>
      </c>
      <c r="F599" t="s">
        <v>486</v>
      </c>
      <c r="G599" t="s">
        <v>32</v>
      </c>
      <c r="H599" t="s">
        <v>16</v>
      </c>
    </row>
    <row r="600" spans="1:8" hidden="1" x14ac:dyDescent="0.25">
      <c r="A600">
        <v>6</v>
      </c>
      <c r="B600" t="s">
        <v>7</v>
      </c>
      <c r="C600" t="s">
        <v>502</v>
      </c>
      <c r="D600" t="str">
        <f>LEFT(evaluation_results_3[[#This Row],[PDF_FILE]],LEN(evaluation_results_3[[#This Row],[PDF_FILE]])-5)</f>
        <v>Nordea Bank_Bank_EN</v>
      </c>
      <c r="E600">
        <v>2016</v>
      </c>
      <c r="F600" t="s">
        <v>488</v>
      </c>
      <c r="G600" t="s">
        <v>32</v>
      </c>
      <c r="H600" t="s">
        <v>16</v>
      </c>
    </row>
    <row r="601" spans="1:8" hidden="1" x14ac:dyDescent="0.25">
      <c r="A601">
        <v>7</v>
      </c>
      <c r="B601" t="s">
        <v>13</v>
      </c>
      <c r="C601" t="s">
        <v>503</v>
      </c>
      <c r="D601" t="str">
        <f>LEFT(evaluation_results_3[[#This Row],[PDF_FILE]],LEN(evaluation_results_3[[#This Row],[PDF_FILE]])-5)</f>
        <v>OTP Bank_Bank_EN</v>
      </c>
      <c r="E601">
        <v>2014</v>
      </c>
      <c r="F601" t="s">
        <v>504</v>
      </c>
      <c r="G601" t="s">
        <v>32</v>
      </c>
      <c r="H601" t="s">
        <v>16</v>
      </c>
    </row>
    <row r="602" spans="1:8" hidden="1" x14ac:dyDescent="0.25">
      <c r="A602">
        <v>7</v>
      </c>
      <c r="B602" t="s">
        <v>13</v>
      </c>
      <c r="C602" t="s">
        <v>503</v>
      </c>
      <c r="D602" t="str">
        <f>LEFT(evaluation_results_3[[#This Row],[PDF_FILE]],LEN(evaluation_results_3[[#This Row],[PDF_FILE]])-5)</f>
        <v>OTP Bank_Bank_EN</v>
      </c>
      <c r="E602">
        <v>2015</v>
      </c>
      <c r="F602" t="s">
        <v>505</v>
      </c>
      <c r="G602" t="s">
        <v>32</v>
      </c>
      <c r="H602" t="s">
        <v>16</v>
      </c>
    </row>
    <row r="603" spans="1:8" hidden="1" x14ac:dyDescent="0.25">
      <c r="A603">
        <v>7</v>
      </c>
      <c r="B603" t="s">
        <v>13</v>
      </c>
      <c r="C603" t="s">
        <v>503</v>
      </c>
      <c r="D603" t="str">
        <f>LEFT(evaluation_results_3[[#This Row],[PDF_FILE]],LEN(evaluation_results_3[[#This Row],[PDF_FILE]])-5)</f>
        <v>OTP Bank_Bank_EN</v>
      </c>
      <c r="E603">
        <v>2016</v>
      </c>
      <c r="F603" t="s">
        <v>506</v>
      </c>
      <c r="G603" t="s">
        <v>32</v>
      </c>
      <c r="H603" t="s">
        <v>16</v>
      </c>
    </row>
    <row r="604" spans="1:8" hidden="1" x14ac:dyDescent="0.25">
      <c r="A604">
        <v>7</v>
      </c>
      <c r="B604" t="s">
        <v>13</v>
      </c>
      <c r="C604" t="s">
        <v>503</v>
      </c>
      <c r="D604" t="str">
        <f>LEFT(evaluation_results_3[[#This Row],[PDF_FILE]],LEN(evaluation_results_3[[#This Row],[PDF_FILE]])-5)</f>
        <v>OTP Bank_Bank_EN</v>
      </c>
      <c r="E604">
        <v>2017</v>
      </c>
      <c r="F604" t="s">
        <v>507</v>
      </c>
      <c r="G604" t="s">
        <v>32</v>
      </c>
      <c r="H604" t="s">
        <v>16</v>
      </c>
    </row>
    <row r="605" spans="1:8" hidden="1" x14ac:dyDescent="0.25">
      <c r="A605">
        <v>7</v>
      </c>
      <c r="B605" t="s">
        <v>13</v>
      </c>
      <c r="C605" t="s">
        <v>503</v>
      </c>
      <c r="D605" t="str">
        <f>LEFT(evaluation_results_3[[#This Row],[PDF_FILE]],LEN(evaluation_results_3[[#This Row],[PDF_FILE]])-5)</f>
        <v>OTP Bank_Bank_EN</v>
      </c>
      <c r="E605">
        <v>2018</v>
      </c>
      <c r="F605" t="s">
        <v>508</v>
      </c>
      <c r="G605" t="s">
        <v>32</v>
      </c>
      <c r="H605" t="s">
        <v>16</v>
      </c>
    </row>
    <row r="606" spans="1:8" hidden="1" x14ac:dyDescent="0.25">
      <c r="A606">
        <v>9</v>
      </c>
      <c r="B606" t="s">
        <v>874</v>
      </c>
      <c r="C606" t="s">
        <v>503</v>
      </c>
      <c r="D606" t="str">
        <f>LEFT(evaluation_results_3[[#This Row],[PDF_FILE]],LEN(evaluation_results_3[[#This Row],[PDF_FILE]])-5)</f>
        <v>OTP Bank_Bank_EN</v>
      </c>
      <c r="E606">
        <v>2018</v>
      </c>
      <c r="F606" t="s">
        <v>1074</v>
      </c>
      <c r="G606" t="s">
        <v>32</v>
      </c>
      <c r="H606" t="s">
        <v>16</v>
      </c>
    </row>
    <row r="607" spans="1:8" hidden="1" x14ac:dyDescent="0.25">
      <c r="A607">
        <v>9</v>
      </c>
      <c r="B607" t="s">
        <v>874</v>
      </c>
      <c r="C607" t="s">
        <v>503</v>
      </c>
      <c r="D607" t="str">
        <f>LEFT(evaluation_results_3[[#This Row],[PDF_FILE]],LEN(evaluation_results_3[[#This Row],[PDF_FILE]])-5)</f>
        <v>OTP Bank_Bank_EN</v>
      </c>
      <c r="E607">
        <v>2011</v>
      </c>
      <c r="F607" t="s">
        <v>1075</v>
      </c>
      <c r="G607" t="s">
        <v>32</v>
      </c>
      <c r="H607" t="s">
        <v>16</v>
      </c>
    </row>
    <row r="608" spans="1:8" x14ac:dyDescent="0.25">
      <c r="A608">
        <v>6</v>
      </c>
      <c r="B608" t="s">
        <v>7</v>
      </c>
      <c r="C608" t="s">
        <v>509</v>
      </c>
      <c r="D608" t="str">
        <f>LEFT(evaluation_results_3[[#This Row],[PDF_FILE]],LEN(evaluation_results_3[[#This Row],[PDF_FILE]])-5)</f>
        <v>OTP Bank_Bank_EN</v>
      </c>
      <c r="E608">
        <v>2015</v>
      </c>
      <c r="F608" t="s">
        <v>510</v>
      </c>
      <c r="G608" t="s">
        <v>510</v>
      </c>
      <c r="H608" t="s">
        <v>10</v>
      </c>
    </row>
    <row r="609" spans="1:8" x14ac:dyDescent="0.25">
      <c r="A609">
        <v>6</v>
      </c>
      <c r="B609" t="s">
        <v>7</v>
      </c>
      <c r="C609" t="s">
        <v>509</v>
      </c>
      <c r="D609" t="str">
        <f>LEFT(evaluation_results_3[[#This Row],[PDF_FILE]],LEN(evaluation_results_3[[#This Row],[PDF_FILE]])-5)</f>
        <v>OTP Bank_Bank_EN</v>
      </c>
      <c r="E609">
        <v>2016</v>
      </c>
      <c r="F609" t="s">
        <v>511</v>
      </c>
      <c r="G609" t="s">
        <v>511</v>
      </c>
      <c r="H609" t="s">
        <v>10</v>
      </c>
    </row>
    <row r="610" spans="1:8" x14ac:dyDescent="0.25">
      <c r="A610">
        <v>6</v>
      </c>
      <c r="B610" t="s">
        <v>7</v>
      </c>
      <c r="C610" t="s">
        <v>509</v>
      </c>
      <c r="D610" t="str">
        <f>LEFT(evaluation_results_3[[#This Row],[PDF_FILE]],LEN(evaluation_results_3[[#This Row],[PDF_FILE]])-5)</f>
        <v>OTP Bank_Bank_EN</v>
      </c>
      <c r="E610">
        <v>2017</v>
      </c>
      <c r="F610" t="s">
        <v>512</v>
      </c>
      <c r="G610" t="s">
        <v>512</v>
      </c>
      <c r="H610" t="s">
        <v>10</v>
      </c>
    </row>
    <row r="611" spans="1:8" hidden="1" x14ac:dyDescent="0.25">
      <c r="A611">
        <v>9</v>
      </c>
      <c r="B611" t="s">
        <v>874</v>
      </c>
      <c r="C611" t="s">
        <v>509</v>
      </c>
      <c r="D611" t="str">
        <f>LEFT(evaluation_results_3[[#This Row],[PDF_FILE]],LEN(evaluation_results_3[[#This Row],[PDF_FILE]])-5)</f>
        <v>OTP Bank_Bank_EN</v>
      </c>
      <c r="E611">
        <v>2099</v>
      </c>
      <c r="F611" t="s">
        <v>912</v>
      </c>
      <c r="G611" t="s">
        <v>32</v>
      </c>
      <c r="H611" t="s">
        <v>16</v>
      </c>
    </row>
    <row r="612" spans="1:8" hidden="1" x14ac:dyDescent="0.25">
      <c r="A612">
        <v>7</v>
      </c>
      <c r="B612" t="s">
        <v>13</v>
      </c>
      <c r="C612" t="s">
        <v>513</v>
      </c>
      <c r="D612" t="str">
        <f>LEFT(evaluation_results_3[[#This Row],[PDF_FILE]],LEN(evaluation_results_3[[#This Row],[PDF_FILE]])-5)</f>
        <v>OTP Bank_Bank_EN</v>
      </c>
      <c r="E612">
        <v>2020</v>
      </c>
      <c r="F612" t="s">
        <v>518</v>
      </c>
      <c r="G612" t="s">
        <v>32</v>
      </c>
      <c r="H612" t="s">
        <v>16</v>
      </c>
    </row>
    <row r="613" spans="1:8" hidden="1" x14ac:dyDescent="0.25">
      <c r="A613">
        <v>8</v>
      </c>
      <c r="B613" t="s">
        <v>21</v>
      </c>
      <c r="C613" t="s">
        <v>513</v>
      </c>
      <c r="D613" t="str">
        <f>LEFT(evaluation_results_3[[#This Row],[PDF_FILE]],LEN(evaluation_results_3[[#This Row],[PDF_FILE]])-5)</f>
        <v>OTP Bank_Bank_EN</v>
      </c>
      <c r="E613">
        <v>2020</v>
      </c>
      <c r="F613" t="s">
        <v>518</v>
      </c>
      <c r="G613" t="s">
        <v>32</v>
      </c>
      <c r="H613" t="s">
        <v>16</v>
      </c>
    </row>
    <row r="614" spans="1:8" x14ac:dyDescent="0.25">
      <c r="A614">
        <v>9</v>
      </c>
      <c r="B614" t="s">
        <v>874</v>
      </c>
      <c r="C614" t="s">
        <v>513</v>
      </c>
      <c r="D614" t="str">
        <f>LEFT(evaluation_results_3[[#This Row],[PDF_FILE]],LEN(evaluation_results_3[[#This Row],[PDF_FILE]])-5)</f>
        <v>OTP Bank_Bank_EN</v>
      </c>
      <c r="E614">
        <v>2018</v>
      </c>
      <c r="F614" t="s">
        <v>892</v>
      </c>
      <c r="G614" t="s">
        <v>892</v>
      </c>
      <c r="H614" t="s">
        <v>10</v>
      </c>
    </row>
    <row r="615" spans="1:8" x14ac:dyDescent="0.25">
      <c r="A615">
        <v>9</v>
      </c>
      <c r="B615" t="s">
        <v>874</v>
      </c>
      <c r="C615" t="s">
        <v>513</v>
      </c>
      <c r="D615" t="str">
        <f>LEFT(evaluation_results_3[[#This Row],[PDF_FILE]],LEN(evaluation_results_3[[#This Row],[PDF_FILE]])-5)</f>
        <v>OTP Bank_Bank_EN</v>
      </c>
      <c r="E615">
        <v>2019</v>
      </c>
      <c r="F615" t="s">
        <v>893</v>
      </c>
      <c r="G615" t="s">
        <v>893</v>
      </c>
      <c r="H615" t="s">
        <v>10</v>
      </c>
    </row>
    <row r="616" spans="1:8" x14ac:dyDescent="0.25">
      <c r="A616">
        <v>10</v>
      </c>
      <c r="B616" t="s">
        <v>875</v>
      </c>
      <c r="C616" t="s">
        <v>513</v>
      </c>
      <c r="D616" t="str">
        <f>LEFT(evaluation_results_3[[#This Row],[PDF_FILE]],LEN(evaluation_results_3[[#This Row],[PDF_FILE]])-5)</f>
        <v>OTP Bank_Bank_EN</v>
      </c>
      <c r="E616">
        <v>2016</v>
      </c>
      <c r="F616" t="s">
        <v>514</v>
      </c>
      <c r="G616" t="s">
        <v>514</v>
      </c>
      <c r="H616" t="s">
        <v>10</v>
      </c>
    </row>
    <row r="617" spans="1:8" x14ac:dyDescent="0.25">
      <c r="A617">
        <v>10</v>
      </c>
      <c r="B617" t="s">
        <v>875</v>
      </c>
      <c r="C617" t="s">
        <v>513</v>
      </c>
      <c r="D617" t="str">
        <f>LEFT(evaluation_results_3[[#This Row],[PDF_FILE]],LEN(evaluation_results_3[[#This Row],[PDF_FILE]])-5)</f>
        <v>OTP Bank_Bank_EN</v>
      </c>
      <c r="E617">
        <v>2017</v>
      </c>
      <c r="F617" t="s">
        <v>515</v>
      </c>
      <c r="G617" t="s">
        <v>515</v>
      </c>
      <c r="H617" t="s">
        <v>10</v>
      </c>
    </row>
    <row r="618" spans="1:8" x14ac:dyDescent="0.25">
      <c r="A618">
        <v>10</v>
      </c>
      <c r="B618" t="s">
        <v>875</v>
      </c>
      <c r="C618" t="s">
        <v>513</v>
      </c>
      <c r="D618" t="str">
        <f>LEFT(evaluation_results_3[[#This Row],[PDF_FILE]],LEN(evaluation_results_3[[#This Row],[PDF_FILE]])-5)</f>
        <v>OTP Bank_Bank_EN</v>
      </c>
      <c r="E618">
        <v>2018</v>
      </c>
      <c r="F618" t="s">
        <v>516</v>
      </c>
      <c r="G618" t="s">
        <v>516</v>
      </c>
      <c r="H618" t="s">
        <v>10</v>
      </c>
    </row>
    <row r="619" spans="1:8" x14ac:dyDescent="0.25">
      <c r="A619">
        <v>10</v>
      </c>
      <c r="B619" t="s">
        <v>875</v>
      </c>
      <c r="C619" t="s">
        <v>513</v>
      </c>
      <c r="D619" t="str">
        <f>LEFT(evaluation_results_3[[#This Row],[PDF_FILE]],LEN(evaluation_results_3[[#This Row],[PDF_FILE]])-5)</f>
        <v>OTP Bank_Bank_EN</v>
      </c>
      <c r="E619">
        <v>2019</v>
      </c>
      <c r="F619" t="s">
        <v>517</v>
      </c>
      <c r="G619" t="s">
        <v>517</v>
      </c>
      <c r="H619" t="s">
        <v>10</v>
      </c>
    </row>
    <row r="620" spans="1:8" x14ac:dyDescent="0.25">
      <c r="A620">
        <v>6</v>
      </c>
      <c r="B620" t="s">
        <v>7</v>
      </c>
      <c r="C620" t="s">
        <v>519</v>
      </c>
      <c r="D620" t="str">
        <f>LEFT(evaluation_results_3[[#This Row],[PDF_FILE]],LEN(evaluation_results_3[[#This Row],[PDF_FILE]])-5)</f>
        <v>OTP Bank_Bank_EN</v>
      </c>
      <c r="E620">
        <v>2017</v>
      </c>
      <c r="F620" t="s">
        <v>512</v>
      </c>
      <c r="G620" t="s">
        <v>512</v>
      </c>
      <c r="H620" t="s">
        <v>10</v>
      </c>
    </row>
    <row r="621" spans="1:8" x14ac:dyDescent="0.25">
      <c r="A621">
        <v>6</v>
      </c>
      <c r="B621" t="s">
        <v>7</v>
      </c>
      <c r="C621" t="s">
        <v>519</v>
      </c>
      <c r="D621" t="str">
        <f>LEFT(evaluation_results_3[[#This Row],[PDF_FILE]],LEN(evaluation_results_3[[#This Row],[PDF_FILE]])-5)</f>
        <v>OTP Bank_Bank_EN</v>
      </c>
      <c r="E621">
        <v>2018</v>
      </c>
      <c r="F621" t="s">
        <v>520</v>
      </c>
      <c r="G621" t="s">
        <v>520</v>
      </c>
      <c r="H621" t="s">
        <v>10</v>
      </c>
    </row>
    <row r="622" spans="1:8" x14ac:dyDescent="0.25">
      <c r="A622">
        <v>6</v>
      </c>
      <c r="B622" t="s">
        <v>7</v>
      </c>
      <c r="C622" t="s">
        <v>519</v>
      </c>
      <c r="D622" t="str">
        <f>LEFT(evaluation_results_3[[#This Row],[PDF_FILE]],LEN(evaluation_results_3[[#This Row],[PDF_FILE]])-5)</f>
        <v>OTP Bank_Bank_EN</v>
      </c>
      <c r="E622">
        <v>2019</v>
      </c>
      <c r="F622" t="s">
        <v>521</v>
      </c>
      <c r="G622" t="s">
        <v>521</v>
      </c>
      <c r="H622" t="s">
        <v>10</v>
      </c>
    </row>
    <row r="623" spans="1:8" hidden="1" x14ac:dyDescent="0.25">
      <c r="A623">
        <v>7</v>
      </c>
      <c r="B623" t="s">
        <v>13</v>
      </c>
      <c r="C623" t="s">
        <v>519</v>
      </c>
      <c r="D623" t="str">
        <f>LEFT(evaluation_results_3[[#This Row],[PDF_FILE]],LEN(evaluation_results_3[[#This Row],[PDF_FILE]])-5)</f>
        <v>OTP Bank_Bank_EN</v>
      </c>
      <c r="E623">
        <v>2021</v>
      </c>
      <c r="F623" t="s">
        <v>109</v>
      </c>
      <c r="G623" t="s">
        <v>32</v>
      </c>
      <c r="H623" t="s">
        <v>16</v>
      </c>
    </row>
    <row r="624" spans="1:8" x14ac:dyDescent="0.25">
      <c r="A624">
        <v>9</v>
      </c>
      <c r="B624" t="s">
        <v>874</v>
      </c>
      <c r="C624" t="s">
        <v>519</v>
      </c>
      <c r="D624" t="str">
        <f>LEFT(evaluation_results_3[[#This Row],[PDF_FILE]],LEN(evaluation_results_3[[#This Row],[PDF_FILE]])-5)</f>
        <v>OTP Bank_Bank_EN</v>
      </c>
      <c r="E624">
        <v>2021</v>
      </c>
      <c r="F624" t="s">
        <v>485</v>
      </c>
      <c r="G624" t="s">
        <v>895</v>
      </c>
      <c r="H624" t="s">
        <v>16</v>
      </c>
    </row>
    <row r="625" spans="1:8" x14ac:dyDescent="0.25">
      <c r="A625">
        <v>6</v>
      </c>
      <c r="B625" t="s">
        <v>7</v>
      </c>
      <c r="C625" t="s">
        <v>523</v>
      </c>
      <c r="D625" t="str">
        <f>LEFT(evaluation_results_3[[#This Row],[PDF_FILE]],LEN(evaluation_results_3[[#This Row],[PDF_FILE]])-5)</f>
        <v>OTP Bank_Bank_EN</v>
      </c>
      <c r="E625">
        <v>2018</v>
      </c>
      <c r="F625" t="s">
        <v>520</v>
      </c>
      <c r="G625" t="s">
        <v>520</v>
      </c>
      <c r="H625" t="s">
        <v>10</v>
      </c>
    </row>
    <row r="626" spans="1:8" x14ac:dyDescent="0.25">
      <c r="A626">
        <v>6</v>
      </c>
      <c r="B626" t="s">
        <v>7</v>
      </c>
      <c r="C626" t="s">
        <v>523</v>
      </c>
      <c r="D626" t="str">
        <f>LEFT(evaluation_results_3[[#This Row],[PDF_FILE]],LEN(evaluation_results_3[[#This Row],[PDF_FILE]])-5)</f>
        <v>OTP Bank_Bank_EN</v>
      </c>
      <c r="E626">
        <v>2019</v>
      </c>
      <c r="F626" t="s">
        <v>521</v>
      </c>
      <c r="G626" t="s">
        <v>521</v>
      </c>
      <c r="H626" t="s">
        <v>10</v>
      </c>
    </row>
    <row r="627" spans="1:8" x14ac:dyDescent="0.25">
      <c r="A627">
        <v>6</v>
      </c>
      <c r="B627" t="s">
        <v>7</v>
      </c>
      <c r="C627" t="s">
        <v>523</v>
      </c>
      <c r="D627" t="str">
        <f>LEFT(evaluation_results_3[[#This Row],[PDF_FILE]],LEN(evaluation_results_3[[#This Row],[PDF_FILE]])-5)</f>
        <v>OTP Bank_Bank_EN</v>
      </c>
      <c r="E627">
        <v>2021</v>
      </c>
      <c r="F627" t="s">
        <v>524</v>
      </c>
      <c r="G627" t="s">
        <v>524</v>
      </c>
      <c r="H627" t="s">
        <v>10</v>
      </c>
    </row>
    <row r="628" spans="1:8" x14ac:dyDescent="0.25">
      <c r="A628">
        <v>6</v>
      </c>
      <c r="B628" t="s">
        <v>7</v>
      </c>
      <c r="C628" t="s">
        <v>523</v>
      </c>
      <c r="D628" t="str">
        <f>LEFT(evaluation_results_3[[#This Row],[PDF_FILE]],LEN(evaluation_results_3[[#This Row],[PDF_FILE]])-5)</f>
        <v>OTP Bank_Bank_EN</v>
      </c>
      <c r="E628">
        <v>2022</v>
      </c>
      <c r="F628" t="s">
        <v>525</v>
      </c>
      <c r="G628" t="s">
        <v>525</v>
      </c>
      <c r="H628" t="s">
        <v>10</v>
      </c>
    </row>
    <row r="629" spans="1:8" x14ac:dyDescent="0.25">
      <c r="A629">
        <v>9</v>
      </c>
      <c r="B629" t="s">
        <v>874</v>
      </c>
      <c r="C629" t="s">
        <v>523</v>
      </c>
      <c r="D629" t="str">
        <f>LEFT(evaluation_results_3[[#This Row],[PDF_FILE]],LEN(evaluation_results_3[[#This Row],[PDF_FILE]])-5)</f>
        <v>OTP Bank_Bank_EN</v>
      </c>
      <c r="E629">
        <v>2018</v>
      </c>
      <c r="F629" t="s">
        <v>1076</v>
      </c>
      <c r="G629" t="s">
        <v>892</v>
      </c>
      <c r="H629" t="s">
        <v>16</v>
      </c>
    </row>
    <row r="630" spans="1:8" x14ac:dyDescent="0.25">
      <c r="A630">
        <v>9</v>
      </c>
      <c r="B630" t="s">
        <v>874</v>
      </c>
      <c r="C630" t="s">
        <v>523</v>
      </c>
      <c r="D630" t="str">
        <f>LEFT(evaluation_results_3[[#This Row],[PDF_FILE]],LEN(evaluation_results_3[[#This Row],[PDF_FILE]])-5)</f>
        <v>OTP Bank_Bank_EN</v>
      </c>
      <c r="E630">
        <v>2019</v>
      </c>
      <c r="F630" t="s">
        <v>1077</v>
      </c>
      <c r="G630" t="s">
        <v>896</v>
      </c>
      <c r="H630" t="s">
        <v>16</v>
      </c>
    </row>
    <row r="631" spans="1:8" x14ac:dyDescent="0.25">
      <c r="A631">
        <v>9</v>
      </c>
      <c r="B631" t="s">
        <v>874</v>
      </c>
      <c r="C631" t="s">
        <v>523</v>
      </c>
      <c r="D631" t="str">
        <f>LEFT(evaluation_results_3[[#This Row],[PDF_FILE]],LEN(evaluation_results_3[[#This Row],[PDF_FILE]])-5)</f>
        <v>OTP Bank_Bank_EN</v>
      </c>
      <c r="E631">
        <v>2021</v>
      </c>
      <c r="F631" t="s">
        <v>1078</v>
      </c>
      <c r="G631" t="s">
        <v>895</v>
      </c>
      <c r="H631" t="s">
        <v>16</v>
      </c>
    </row>
    <row r="632" spans="1:8" x14ac:dyDescent="0.25">
      <c r="A632">
        <v>9</v>
      </c>
      <c r="B632" t="s">
        <v>874</v>
      </c>
      <c r="C632" t="s">
        <v>523</v>
      </c>
      <c r="D632" t="str">
        <f>LEFT(evaluation_results_3[[#This Row],[PDF_FILE]],LEN(evaluation_results_3[[#This Row],[PDF_FILE]])-5)</f>
        <v>OTP Bank_Bank_EN</v>
      </c>
      <c r="E632">
        <v>2022</v>
      </c>
      <c r="F632" t="s">
        <v>526</v>
      </c>
      <c r="G632" t="s">
        <v>898</v>
      </c>
      <c r="H632" t="s">
        <v>16</v>
      </c>
    </row>
    <row r="633" spans="1:8" x14ac:dyDescent="0.25">
      <c r="A633">
        <v>10</v>
      </c>
      <c r="B633" t="s">
        <v>875</v>
      </c>
      <c r="C633" t="s">
        <v>523</v>
      </c>
      <c r="D633" t="str">
        <f>LEFT(evaluation_results_3[[#This Row],[PDF_FILE]],LEN(evaluation_results_3[[#This Row],[PDF_FILE]])-5)</f>
        <v>OTP Bank_Bank_EN</v>
      </c>
      <c r="E633">
        <v>2019</v>
      </c>
      <c r="F633" t="s">
        <v>1079</v>
      </c>
      <c r="G633" t="s">
        <v>517</v>
      </c>
      <c r="H633" t="s">
        <v>16</v>
      </c>
    </row>
    <row r="634" spans="1:8" x14ac:dyDescent="0.25">
      <c r="A634">
        <v>10</v>
      </c>
      <c r="B634" t="s">
        <v>875</v>
      </c>
      <c r="C634" t="s">
        <v>523</v>
      </c>
      <c r="D634" t="str">
        <f>LEFT(evaluation_results_3[[#This Row],[PDF_FILE]],LEN(evaluation_results_3[[#This Row],[PDF_FILE]])-5)</f>
        <v>OTP Bank_Bank_EN</v>
      </c>
      <c r="E634">
        <v>2021</v>
      </c>
      <c r="F634" t="s">
        <v>1080</v>
      </c>
      <c r="G634" t="s">
        <v>522</v>
      </c>
      <c r="H634" t="s">
        <v>16</v>
      </c>
    </row>
    <row r="635" spans="1:8" x14ac:dyDescent="0.25">
      <c r="A635">
        <v>10</v>
      </c>
      <c r="B635" t="s">
        <v>875</v>
      </c>
      <c r="C635" t="s">
        <v>523</v>
      </c>
      <c r="D635" t="str">
        <f>LEFT(evaluation_results_3[[#This Row],[PDF_FILE]],LEN(evaluation_results_3[[#This Row],[PDF_FILE]])-5)</f>
        <v>OTP Bank_Bank_EN</v>
      </c>
      <c r="E635">
        <v>2022</v>
      </c>
      <c r="F635" t="s">
        <v>1081</v>
      </c>
      <c r="G635" t="s">
        <v>527</v>
      </c>
      <c r="H635" t="s">
        <v>16</v>
      </c>
    </row>
    <row r="636" spans="1:8" hidden="1" x14ac:dyDescent="0.25">
      <c r="A636">
        <v>10</v>
      </c>
      <c r="B636" t="s">
        <v>875</v>
      </c>
      <c r="C636" t="s">
        <v>1082</v>
      </c>
      <c r="D636" t="str">
        <f>LEFT(evaluation_results_3[[#This Row],[PDF_FILE]],LEN(evaluation_results_3[[#This Row],[PDF_FILE]])-5)</f>
        <v>OYAK ANKER Bank GmbH_Bank_EN</v>
      </c>
      <c r="E636">
        <v>2018</v>
      </c>
      <c r="F636" t="s">
        <v>489</v>
      </c>
      <c r="G636" t="s">
        <v>32</v>
      </c>
      <c r="H636" t="s">
        <v>16</v>
      </c>
    </row>
    <row r="637" spans="1:8" hidden="1" x14ac:dyDescent="0.25">
      <c r="A637">
        <v>10</v>
      </c>
      <c r="B637" t="s">
        <v>875</v>
      </c>
      <c r="C637" t="s">
        <v>1083</v>
      </c>
      <c r="D637" t="str">
        <f>LEFT(evaluation_results_3[[#This Row],[PDF_FILE]],LEN(evaluation_results_3[[#This Row],[PDF_FILE]])-5)</f>
        <v>OYAK ANKER Bank GmbH_Bank_EN</v>
      </c>
      <c r="E637">
        <v>2019</v>
      </c>
      <c r="F637" t="s">
        <v>489</v>
      </c>
      <c r="G637" t="s">
        <v>32</v>
      </c>
      <c r="H637" t="s">
        <v>16</v>
      </c>
    </row>
    <row r="638" spans="1:8" hidden="1" x14ac:dyDescent="0.25">
      <c r="A638">
        <v>9</v>
      </c>
      <c r="B638" t="s">
        <v>874</v>
      </c>
      <c r="C638" t="s">
        <v>1084</v>
      </c>
      <c r="D638" t="str">
        <f>LEFT(evaluation_results_3[[#This Row],[PDF_FILE]],LEN(evaluation_results_3[[#This Row],[PDF_FILE]])-5)</f>
        <v>OYAK ANKER Bank GmbH_Bank_EN</v>
      </c>
      <c r="E638">
        <v>2025</v>
      </c>
      <c r="F638" t="s">
        <v>146</v>
      </c>
      <c r="G638" t="s">
        <v>32</v>
      </c>
      <c r="H638" t="s">
        <v>16</v>
      </c>
    </row>
    <row r="639" spans="1:8" x14ac:dyDescent="0.25">
      <c r="A639">
        <v>6</v>
      </c>
      <c r="B639" t="s">
        <v>7</v>
      </c>
      <c r="C639" t="s">
        <v>528</v>
      </c>
      <c r="D639" t="str">
        <f>LEFT(evaluation_results_3[[#This Row],[PDF_FILE]],LEN(evaluation_results_3[[#This Row],[PDF_FILE]])-5)</f>
        <v>Raiffeisen Bank International_Bank_EN</v>
      </c>
      <c r="E639">
        <v>2018</v>
      </c>
      <c r="F639" t="s">
        <v>529</v>
      </c>
      <c r="G639" t="s">
        <v>529</v>
      </c>
      <c r="H639" t="s">
        <v>10</v>
      </c>
    </row>
    <row r="640" spans="1:8" x14ac:dyDescent="0.25">
      <c r="A640">
        <v>6</v>
      </c>
      <c r="B640" t="s">
        <v>7</v>
      </c>
      <c r="C640" t="s">
        <v>528</v>
      </c>
      <c r="D640" t="str">
        <f>LEFT(evaluation_results_3[[#This Row],[PDF_FILE]],LEN(evaluation_results_3[[#This Row],[PDF_FILE]])-5)</f>
        <v>Raiffeisen Bank International_Bank_EN</v>
      </c>
      <c r="E640">
        <v>2017</v>
      </c>
      <c r="F640" t="s">
        <v>530</v>
      </c>
      <c r="G640" t="s">
        <v>530</v>
      </c>
      <c r="H640" t="s">
        <v>10</v>
      </c>
    </row>
    <row r="641" spans="1:8" hidden="1" x14ac:dyDescent="0.25">
      <c r="A641">
        <v>7</v>
      </c>
      <c r="B641" t="s">
        <v>13</v>
      </c>
      <c r="C641" t="s">
        <v>528</v>
      </c>
      <c r="D641" t="str">
        <f>LEFT(evaluation_results_3[[#This Row],[PDF_FILE]],LEN(evaluation_results_3[[#This Row],[PDF_FILE]])-5)</f>
        <v>Raiffeisen Bank International_Bank_EN</v>
      </c>
      <c r="E641">
        <v>2018</v>
      </c>
      <c r="F641" t="s">
        <v>1041</v>
      </c>
      <c r="G641" t="s">
        <v>32</v>
      </c>
      <c r="H641" t="s">
        <v>16</v>
      </c>
    </row>
    <row r="642" spans="1:8" x14ac:dyDescent="0.25">
      <c r="A642">
        <v>8</v>
      </c>
      <c r="B642" t="s">
        <v>21</v>
      </c>
      <c r="C642" t="s">
        <v>528</v>
      </c>
      <c r="D642" t="str">
        <f>LEFT(evaluation_results_3[[#This Row],[PDF_FILE]],LEN(evaluation_results_3[[#This Row],[PDF_FILE]])-5)</f>
        <v>Raiffeisen Bank International_Bank_EN</v>
      </c>
      <c r="E642">
        <v>2018</v>
      </c>
      <c r="F642" t="s">
        <v>535</v>
      </c>
      <c r="G642" t="s">
        <v>535</v>
      </c>
      <c r="H642" t="s">
        <v>10</v>
      </c>
    </row>
    <row r="643" spans="1:8" x14ac:dyDescent="0.25">
      <c r="A643">
        <v>8</v>
      </c>
      <c r="B643" t="s">
        <v>21</v>
      </c>
      <c r="C643" t="s">
        <v>528</v>
      </c>
      <c r="D643" t="str">
        <f>LEFT(evaluation_results_3[[#This Row],[PDF_FILE]],LEN(evaluation_results_3[[#This Row],[PDF_FILE]])-5)</f>
        <v>Raiffeisen Bank International_Bank_EN</v>
      </c>
      <c r="E643">
        <v>2017</v>
      </c>
      <c r="F643" t="s">
        <v>536</v>
      </c>
      <c r="G643" t="s">
        <v>536</v>
      </c>
      <c r="H643" t="s">
        <v>10</v>
      </c>
    </row>
    <row r="644" spans="1:8" x14ac:dyDescent="0.25">
      <c r="A644">
        <v>9</v>
      </c>
      <c r="B644" t="s">
        <v>874</v>
      </c>
      <c r="C644" t="s">
        <v>528</v>
      </c>
      <c r="D644" t="str">
        <f>LEFT(evaluation_results_3[[#This Row],[PDF_FILE]],LEN(evaluation_results_3[[#This Row],[PDF_FILE]])-5)</f>
        <v>Raiffeisen Bank International_Bank_EN</v>
      </c>
      <c r="E644">
        <v>2018</v>
      </c>
      <c r="F644" t="s">
        <v>531</v>
      </c>
      <c r="G644" t="s">
        <v>531</v>
      </c>
      <c r="H644" t="s">
        <v>10</v>
      </c>
    </row>
    <row r="645" spans="1:8" x14ac:dyDescent="0.25">
      <c r="A645">
        <v>9</v>
      </c>
      <c r="B645" t="s">
        <v>874</v>
      </c>
      <c r="C645" t="s">
        <v>528</v>
      </c>
      <c r="D645" t="str">
        <f>LEFT(evaluation_results_3[[#This Row],[PDF_FILE]],LEN(evaluation_results_3[[#This Row],[PDF_FILE]])-5)</f>
        <v>Raiffeisen Bank International_Bank_EN</v>
      </c>
      <c r="E645">
        <v>2017</v>
      </c>
      <c r="F645" t="s">
        <v>533</v>
      </c>
      <c r="G645" t="s">
        <v>533</v>
      </c>
      <c r="H645" t="s">
        <v>10</v>
      </c>
    </row>
    <row r="646" spans="1:8" x14ac:dyDescent="0.25">
      <c r="A646">
        <v>10</v>
      </c>
      <c r="B646" t="s">
        <v>875</v>
      </c>
      <c r="C646" t="s">
        <v>528</v>
      </c>
      <c r="D646" t="str">
        <f>LEFT(evaluation_results_3[[#This Row],[PDF_FILE]],LEN(evaluation_results_3[[#This Row],[PDF_FILE]])-5)</f>
        <v>Raiffeisen Bank International_Bank_EN</v>
      </c>
      <c r="E646">
        <v>2018</v>
      </c>
      <c r="F646" t="s">
        <v>532</v>
      </c>
      <c r="G646" t="s">
        <v>532</v>
      </c>
      <c r="H646" t="s">
        <v>10</v>
      </c>
    </row>
    <row r="647" spans="1:8" x14ac:dyDescent="0.25">
      <c r="A647">
        <v>10</v>
      </c>
      <c r="B647" t="s">
        <v>875</v>
      </c>
      <c r="C647" t="s">
        <v>528</v>
      </c>
      <c r="D647" t="str">
        <f>LEFT(evaluation_results_3[[#This Row],[PDF_FILE]],LEN(evaluation_results_3[[#This Row],[PDF_FILE]])-5)</f>
        <v>Raiffeisen Bank International_Bank_EN</v>
      </c>
      <c r="E647">
        <v>2017</v>
      </c>
      <c r="F647" t="s">
        <v>534</v>
      </c>
      <c r="G647" t="s">
        <v>534</v>
      </c>
      <c r="H647" t="s">
        <v>10</v>
      </c>
    </row>
    <row r="648" spans="1:8" hidden="1" x14ac:dyDescent="0.25">
      <c r="A648">
        <v>6</v>
      </c>
      <c r="B648" t="s">
        <v>7</v>
      </c>
      <c r="C648" t="s">
        <v>537</v>
      </c>
      <c r="D648" t="str">
        <f>LEFT(evaluation_results_3[[#This Row],[PDF_FILE]],LEN(evaluation_results_3[[#This Row],[PDF_FILE]])-5)</f>
        <v>Raiffeisen Bank International_Bank_EN</v>
      </c>
      <c r="E648">
        <v>2016</v>
      </c>
      <c r="F648" t="s">
        <v>538</v>
      </c>
      <c r="G648" t="s">
        <v>32</v>
      </c>
      <c r="H648" t="s">
        <v>16</v>
      </c>
    </row>
    <row r="649" spans="1:8" hidden="1" x14ac:dyDescent="0.25">
      <c r="A649">
        <v>7</v>
      </c>
      <c r="B649" t="s">
        <v>13</v>
      </c>
      <c r="C649" t="s">
        <v>537</v>
      </c>
      <c r="D649" t="str">
        <f>LEFT(evaluation_results_3[[#This Row],[PDF_FILE]],LEN(evaluation_results_3[[#This Row],[PDF_FILE]])-5)</f>
        <v>Raiffeisen Bank International_Bank_EN</v>
      </c>
      <c r="E649">
        <v>2019</v>
      </c>
      <c r="F649" t="s">
        <v>539</v>
      </c>
      <c r="G649" t="s">
        <v>32</v>
      </c>
      <c r="H649" t="s">
        <v>16</v>
      </c>
    </row>
    <row r="650" spans="1:8" x14ac:dyDescent="0.25">
      <c r="A650">
        <v>9</v>
      </c>
      <c r="B650" t="s">
        <v>874</v>
      </c>
      <c r="C650" t="s">
        <v>537</v>
      </c>
      <c r="D650" t="str">
        <f>LEFT(evaluation_results_3[[#This Row],[PDF_FILE]],LEN(evaluation_results_3[[#This Row],[PDF_FILE]])-5)</f>
        <v>Raiffeisen Bank International_Bank_EN</v>
      </c>
      <c r="E650">
        <v>2019</v>
      </c>
      <c r="F650" t="s">
        <v>1085</v>
      </c>
      <c r="G650" t="s">
        <v>540</v>
      </c>
      <c r="H650" t="s">
        <v>16</v>
      </c>
    </row>
    <row r="651" spans="1:8" x14ac:dyDescent="0.25">
      <c r="A651">
        <v>6</v>
      </c>
      <c r="B651" t="s">
        <v>7</v>
      </c>
      <c r="C651" t="s">
        <v>541</v>
      </c>
      <c r="D651" t="str">
        <f>LEFT(evaluation_results_3[[#This Row],[PDF_FILE]],LEN(evaluation_results_3[[#This Row],[PDF_FILE]])-5)</f>
        <v>Raiffeisen Bank International_Bank_EN</v>
      </c>
      <c r="E651">
        <v>2020</v>
      </c>
      <c r="F651" t="s">
        <v>542</v>
      </c>
      <c r="G651" t="s">
        <v>543</v>
      </c>
      <c r="H651" t="s">
        <v>16</v>
      </c>
    </row>
    <row r="652" spans="1:8" hidden="1" x14ac:dyDescent="0.25">
      <c r="A652">
        <v>7</v>
      </c>
      <c r="B652" t="s">
        <v>13</v>
      </c>
      <c r="C652" t="s">
        <v>541</v>
      </c>
      <c r="D652" t="str">
        <f>LEFT(evaluation_results_3[[#This Row],[PDF_FILE]],LEN(evaluation_results_3[[#This Row],[PDF_FILE]])-5)</f>
        <v>Raiffeisen Bank International_Bank_EN</v>
      </c>
      <c r="E652">
        <v>2020</v>
      </c>
      <c r="F652" t="s">
        <v>1086</v>
      </c>
      <c r="G652" t="s">
        <v>32</v>
      </c>
      <c r="H652" t="s">
        <v>16</v>
      </c>
    </row>
    <row r="653" spans="1:8" x14ac:dyDescent="0.25">
      <c r="A653">
        <v>9</v>
      </c>
      <c r="B653" t="s">
        <v>874</v>
      </c>
      <c r="C653" t="s">
        <v>541</v>
      </c>
      <c r="D653" t="str">
        <f>LEFT(evaluation_results_3[[#This Row],[PDF_FILE]],LEN(evaluation_results_3[[#This Row],[PDF_FILE]])-5)</f>
        <v>Raiffeisen Bank International_Bank_EN</v>
      </c>
      <c r="E653">
        <v>2020</v>
      </c>
      <c r="F653" t="s">
        <v>544</v>
      </c>
      <c r="G653" t="s">
        <v>902</v>
      </c>
      <c r="H653" t="s">
        <v>16</v>
      </c>
    </row>
    <row r="654" spans="1:8" x14ac:dyDescent="0.25">
      <c r="A654">
        <v>6</v>
      </c>
      <c r="B654" t="s">
        <v>7</v>
      </c>
      <c r="C654" t="s">
        <v>546</v>
      </c>
      <c r="D654" t="str">
        <f>LEFT(evaluation_results_3[[#This Row],[PDF_FILE]],LEN(evaluation_results_3[[#This Row],[PDF_FILE]])-5)</f>
        <v>Raiffeisen Bank International_Bank_EN</v>
      </c>
      <c r="E654">
        <v>2021</v>
      </c>
      <c r="F654" t="s">
        <v>547</v>
      </c>
      <c r="G654" t="s">
        <v>547</v>
      </c>
      <c r="H654" t="s">
        <v>10</v>
      </c>
    </row>
    <row r="655" spans="1:8" x14ac:dyDescent="0.25">
      <c r="A655">
        <v>6</v>
      </c>
      <c r="B655" t="s">
        <v>7</v>
      </c>
      <c r="C655" t="s">
        <v>546</v>
      </c>
      <c r="D655" t="str">
        <f>LEFT(evaluation_results_3[[#This Row],[PDF_FILE]],LEN(evaluation_results_3[[#This Row],[PDF_FILE]])-5)</f>
        <v>Raiffeisen Bank International_Bank_EN</v>
      </c>
      <c r="E655">
        <v>2020</v>
      </c>
      <c r="F655" t="s">
        <v>548</v>
      </c>
      <c r="G655" t="s">
        <v>548</v>
      </c>
      <c r="H655" t="s">
        <v>10</v>
      </c>
    </row>
    <row r="656" spans="1:8" hidden="1" x14ac:dyDescent="0.25">
      <c r="A656">
        <v>7</v>
      </c>
      <c r="B656" t="s">
        <v>13</v>
      </c>
      <c r="C656" t="s">
        <v>546</v>
      </c>
      <c r="D656" t="str">
        <f>LEFT(evaluation_results_3[[#This Row],[PDF_FILE]],LEN(evaluation_results_3[[#This Row],[PDF_FILE]])-5)</f>
        <v>Raiffeisen Bank International_Bank_EN</v>
      </c>
      <c r="E656">
        <v>2021</v>
      </c>
      <c r="F656" t="s">
        <v>1087</v>
      </c>
      <c r="G656" t="s">
        <v>32</v>
      </c>
      <c r="H656" t="s">
        <v>16</v>
      </c>
    </row>
    <row r="657" spans="1:8" hidden="1" x14ac:dyDescent="0.25">
      <c r="A657">
        <v>7</v>
      </c>
      <c r="B657" t="s">
        <v>13</v>
      </c>
      <c r="C657" t="s">
        <v>546</v>
      </c>
      <c r="D657" t="str">
        <f>LEFT(evaluation_results_3[[#This Row],[PDF_FILE]],LEN(evaluation_results_3[[#This Row],[PDF_FILE]])-5)</f>
        <v>Raiffeisen Bank International_Bank_EN</v>
      </c>
      <c r="E657">
        <v>2020</v>
      </c>
      <c r="F657" t="s">
        <v>1088</v>
      </c>
      <c r="G657" t="s">
        <v>32</v>
      </c>
      <c r="H657" t="s">
        <v>16</v>
      </c>
    </row>
    <row r="658" spans="1:8" x14ac:dyDescent="0.25">
      <c r="A658">
        <v>8</v>
      </c>
      <c r="B658" t="s">
        <v>21</v>
      </c>
      <c r="C658" t="s">
        <v>546</v>
      </c>
      <c r="D658" t="str">
        <f>LEFT(evaluation_results_3[[#This Row],[PDF_FILE]],LEN(evaluation_results_3[[#This Row],[PDF_FILE]])-5)</f>
        <v>Raiffeisen Bank International_Bank_EN</v>
      </c>
      <c r="E658">
        <v>2021</v>
      </c>
      <c r="F658" t="s">
        <v>553</v>
      </c>
      <c r="G658" t="s">
        <v>553</v>
      </c>
      <c r="H658" t="s">
        <v>10</v>
      </c>
    </row>
    <row r="659" spans="1:8" x14ac:dyDescent="0.25">
      <c r="A659">
        <v>8</v>
      </c>
      <c r="B659" t="s">
        <v>21</v>
      </c>
      <c r="C659" t="s">
        <v>546</v>
      </c>
      <c r="D659" t="str">
        <f>LEFT(evaluation_results_3[[#This Row],[PDF_FILE]],LEN(evaluation_results_3[[#This Row],[PDF_FILE]])-5)</f>
        <v>Raiffeisen Bank International_Bank_EN</v>
      </c>
      <c r="E659">
        <v>2020</v>
      </c>
      <c r="F659" t="s">
        <v>554</v>
      </c>
      <c r="G659" t="s">
        <v>554</v>
      </c>
      <c r="H659" t="s">
        <v>10</v>
      </c>
    </row>
    <row r="660" spans="1:8" x14ac:dyDescent="0.25">
      <c r="A660">
        <v>9</v>
      </c>
      <c r="B660" t="s">
        <v>874</v>
      </c>
      <c r="C660" t="s">
        <v>546</v>
      </c>
      <c r="D660" t="str">
        <f>LEFT(evaluation_results_3[[#This Row],[PDF_FILE]],LEN(evaluation_results_3[[#This Row],[PDF_FILE]])-5)</f>
        <v>Raiffeisen Bank International_Bank_EN</v>
      </c>
      <c r="E660">
        <v>2021</v>
      </c>
      <c r="F660" t="s">
        <v>549</v>
      </c>
      <c r="G660" t="s">
        <v>549</v>
      </c>
      <c r="H660" t="s">
        <v>10</v>
      </c>
    </row>
    <row r="661" spans="1:8" x14ac:dyDescent="0.25">
      <c r="A661">
        <v>9</v>
      </c>
      <c r="B661" t="s">
        <v>874</v>
      </c>
      <c r="C661" t="s">
        <v>546</v>
      </c>
      <c r="D661" t="str">
        <f>LEFT(evaluation_results_3[[#This Row],[PDF_FILE]],LEN(evaluation_results_3[[#This Row],[PDF_FILE]])-5)</f>
        <v>Raiffeisen Bank International_Bank_EN</v>
      </c>
      <c r="E661">
        <v>2020</v>
      </c>
      <c r="F661" t="s">
        <v>551</v>
      </c>
      <c r="G661" t="s">
        <v>551</v>
      </c>
      <c r="H661" t="s">
        <v>10</v>
      </c>
    </row>
    <row r="662" spans="1:8" x14ac:dyDescent="0.25">
      <c r="A662">
        <v>10</v>
      </c>
      <c r="B662" t="s">
        <v>875</v>
      </c>
      <c r="C662" t="s">
        <v>546</v>
      </c>
      <c r="D662" t="str">
        <f>LEFT(evaluation_results_3[[#This Row],[PDF_FILE]],LEN(evaluation_results_3[[#This Row],[PDF_FILE]])-5)</f>
        <v>Raiffeisen Bank International_Bank_EN</v>
      </c>
      <c r="E662">
        <v>2021</v>
      </c>
      <c r="F662" t="s">
        <v>550</v>
      </c>
      <c r="G662" t="s">
        <v>550</v>
      </c>
      <c r="H662" t="s">
        <v>10</v>
      </c>
    </row>
    <row r="663" spans="1:8" x14ac:dyDescent="0.25">
      <c r="A663">
        <v>10</v>
      </c>
      <c r="B663" t="s">
        <v>875</v>
      </c>
      <c r="C663" t="s">
        <v>546</v>
      </c>
      <c r="D663" t="str">
        <f>LEFT(evaluation_results_3[[#This Row],[PDF_FILE]],LEN(evaluation_results_3[[#This Row],[PDF_FILE]])-5)</f>
        <v>Raiffeisen Bank International_Bank_EN</v>
      </c>
      <c r="E663">
        <v>2020</v>
      </c>
      <c r="F663" t="s">
        <v>552</v>
      </c>
      <c r="G663" t="s">
        <v>552</v>
      </c>
      <c r="H663" t="s">
        <v>10</v>
      </c>
    </row>
    <row r="664" spans="1:8" x14ac:dyDescent="0.25">
      <c r="A664">
        <v>6</v>
      </c>
      <c r="B664" t="s">
        <v>7</v>
      </c>
      <c r="C664" t="s">
        <v>555</v>
      </c>
      <c r="D664" t="str">
        <f>LEFT(evaluation_results_3[[#This Row],[PDF_FILE]],LEN(evaluation_results_3[[#This Row],[PDF_FILE]])-5)</f>
        <v>Raiffeisen Bank International_Bank_EN</v>
      </c>
      <c r="E664">
        <v>2022</v>
      </c>
      <c r="F664" t="s">
        <v>556</v>
      </c>
      <c r="G664" t="s">
        <v>556</v>
      </c>
      <c r="H664" t="s">
        <v>10</v>
      </c>
    </row>
    <row r="665" spans="1:8" x14ac:dyDescent="0.25">
      <c r="A665">
        <v>6</v>
      </c>
      <c r="B665" t="s">
        <v>7</v>
      </c>
      <c r="C665" t="s">
        <v>555</v>
      </c>
      <c r="D665" t="str">
        <f>LEFT(evaluation_results_3[[#This Row],[PDF_FILE]],LEN(evaluation_results_3[[#This Row],[PDF_FILE]])-5)</f>
        <v>Raiffeisen Bank International_Bank_EN</v>
      </c>
      <c r="E665">
        <v>2021</v>
      </c>
      <c r="F665" t="s">
        <v>547</v>
      </c>
      <c r="G665" t="s">
        <v>547</v>
      </c>
      <c r="H665" t="s">
        <v>10</v>
      </c>
    </row>
    <row r="666" spans="1:8" hidden="1" x14ac:dyDescent="0.25">
      <c r="A666">
        <v>7</v>
      </c>
      <c r="B666" t="s">
        <v>13</v>
      </c>
      <c r="C666" t="s">
        <v>555</v>
      </c>
      <c r="D666" t="str">
        <f>LEFT(evaluation_results_3[[#This Row],[PDF_FILE]],LEN(evaluation_results_3[[#This Row],[PDF_FILE]])-5)</f>
        <v>Raiffeisen Bank International_Bank_EN</v>
      </c>
      <c r="E666">
        <v>2040</v>
      </c>
      <c r="F666" t="s">
        <v>1089</v>
      </c>
      <c r="G666" t="s">
        <v>32</v>
      </c>
      <c r="H666" t="s">
        <v>16</v>
      </c>
    </row>
    <row r="667" spans="1:8" hidden="1" x14ac:dyDescent="0.25">
      <c r="A667">
        <v>7</v>
      </c>
      <c r="B667" t="s">
        <v>13</v>
      </c>
      <c r="C667" t="s">
        <v>555</v>
      </c>
      <c r="D667" t="str">
        <f>LEFT(evaluation_results_3[[#This Row],[PDF_FILE]],LEN(evaluation_results_3[[#This Row],[PDF_FILE]])-5)</f>
        <v>Raiffeisen Bank International_Bank_EN</v>
      </c>
      <c r="E667">
        <v>2027</v>
      </c>
      <c r="F667" t="s">
        <v>1090</v>
      </c>
      <c r="G667" t="s">
        <v>32</v>
      </c>
      <c r="H667" t="s">
        <v>16</v>
      </c>
    </row>
    <row r="668" spans="1:8" hidden="1" x14ac:dyDescent="0.25">
      <c r="A668">
        <v>7</v>
      </c>
      <c r="B668" t="s">
        <v>13</v>
      </c>
      <c r="C668" t="s">
        <v>555</v>
      </c>
      <c r="D668" t="str">
        <f>LEFT(evaluation_results_3[[#This Row],[PDF_FILE]],LEN(evaluation_results_3[[#This Row],[PDF_FILE]])-5)</f>
        <v>Raiffeisen Bank International_Bank_EN</v>
      </c>
      <c r="E668">
        <v>2022</v>
      </c>
      <c r="F668" t="s">
        <v>1091</v>
      </c>
      <c r="G668" t="s">
        <v>32</v>
      </c>
      <c r="H668" t="s">
        <v>16</v>
      </c>
    </row>
    <row r="669" spans="1:8" x14ac:dyDescent="0.25">
      <c r="A669">
        <v>8</v>
      </c>
      <c r="B669" t="s">
        <v>21</v>
      </c>
      <c r="C669" t="s">
        <v>555</v>
      </c>
      <c r="D669" t="str">
        <f>LEFT(evaluation_results_3[[#This Row],[PDF_FILE]],LEN(evaluation_results_3[[#This Row],[PDF_FILE]])-5)</f>
        <v>Raiffeisen Bank International_Bank_EN</v>
      </c>
      <c r="E669">
        <v>2022</v>
      </c>
      <c r="F669" t="s">
        <v>560</v>
      </c>
      <c r="G669" t="s">
        <v>560</v>
      </c>
      <c r="H669" t="s">
        <v>10</v>
      </c>
    </row>
    <row r="670" spans="1:8" x14ac:dyDescent="0.25">
      <c r="A670">
        <v>8</v>
      </c>
      <c r="B670" t="s">
        <v>21</v>
      </c>
      <c r="C670" t="s">
        <v>555</v>
      </c>
      <c r="D670" t="str">
        <f>LEFT(evaluation_results_3[[#This Row],[PDF_FILE]],LEN(evaluation_results_3[[#This Row],[PDF_FILE]])-5)</f>
        <v>Raiffeisen Bank International_Bank_EN</v>
      </c>
      <c r="E670">
        <v>2021</v>
      </c>
      <c r="F670" t="s">
        <v>553</v>
      </c>
      <c r="G670" t="s">
        <v>553</v>
      </c>
      <c r="H670" t="s">
        <v>10</v>
      </c>
    </row>
    <row r="671" spans="1:8" x14ac:dyDescent="0.25">
      <c r="A671">
        <v>9</v>
      </c>
      <c r="B671" t="s">
        <v>874</v>
      </c>
      <c r="C671" t="s">
        <v>555</v>
      </c>
      <c r="D671" t="str">
        <f>LEFT(evaluation_results_3[[#This Row],[PDF_FILE]],LEN(evaluation_results_3[[#This Row],[PDF_FILE]])-5)</f>
        <v>Raiffeisen Bank International_Bank_EN</v>
      </c>
      <c r="E671">
        <v>2022</v>
      </c>
      <c r="F671" t="s">
        <v>557</v>
      </c>
      <c r="G671" t="s">
        <v>557</v>
      </c>
      <c r="H671" t="s">
        <v>10</v>
      </c>
    </row>
    <row r="672" spans="1:8" x14ac:dyDescent="0.25">
      <c r="A672">
        <v>9</v>
      </c>
      <c r="B672" t="s">
        <v>874</v>
      </c>
      <c r="C672" t="s">
        <v>555</v>
      </c>
      <c r="D672" t="str">
        <f>LEFT(evaluation_results_3[[#This Row],[PDF_FILE]],LEN(evaluation_results_3[[#This Row],[PDF_FILE]])-5)</f>
        <v>Raiffeisen Bank International_Bank_EN</v>
      </c>
      <c r="E672">
        <v>2021</v>
      </c>
      <c r="F672" t="s">
        <v>559</v>
      </c>
      <c r="G672" t="s">
        <v>559</v>
      </c>
      <c r="H672" t="s">
        <v>10</v>
      </c>
    </row>
    <row r="673" spans="1:8" x14ac:dyDescent="0.25">
      <c r="A673">
        <v>10</v>
      </c>
      <c r="B673" t="s">
        <v>875</v>
      </c>
      <c r="C673" t="s">
        <v>555</v>
      </c>
      <c r="D673" t="str">
        <f>LEFT(evaluation_results_3[[#This Row],[PDF_FILE]],LEN(evaluation_results_3[[#This Row],[PDF_FILE]])-5)</f>
        <v>Raiffeisen Bank International_Bank_EN</v>
      </c>
      <c r="E673">
        <v>2022</v>
      </c>
      <c r="F673" t="s">
        <v>558</v>
      </c>
      <c r="G673" t="s">
        <v>558</v>
      </c>
      <c r="H673" t="s">
        <v>10</v>
      </c>
    </row>
    <row r="674" spans="1:8" x14ac:dyDescent="0.25">
      <c r="A674">
        <v>10</v>
      </c>
      <c r="B674" t="s">
        <v>875</v>
      </c>
      <c r="C674" t="s">
        <v>555</v>
      </c>
      <c r="D674" t="str">
        <f>LEFT(evaluation_results_3[[#This Row],[PDF_FILE]],LEN(evaluation_results_3[[#This Row],[PDF_FILE]])-5)</f>
        <v>Raiffeisen Bank International_Bank_EN</v>
      </c>
      <c r="E674">
        <v>2021</v>
      </c>
      <c r="F674" t="s">
        <v>550</v>
      </c>
      <c r="G674" t="s">
        <v>550</v>
      </c>
      <c r="H674" t="s">
        <v>10</v>
      </c>
    </row>
    <row r="675" spans="1:8" hidden="1" x14ac:dyDescent="0.25">
      <c r="A675">
        <v>6</v>
      </c>
      <c r="B675" t="s">
        <v>7</v>
      </c>
      <c r="C675" t="s">
        <v>561</v>
      </c>
      <c r="D675" t="str">
        <f>LEFT(evaluation_results_3[[#This Row],[PDF_FILE]],LEN(evaluation_results_3[[#This Row],[PDF_FILE]])-5)</f>
        <v>Robeco_AM_EN</v>
      </c>
      <c r="E675">
        <v>2021</v>
      </c>
      <c r="F675" t="s">
        <v>562</v>
      </c>
      <c r="G675" t="s">
        <v>32</v>
      </c>
      <c r="H675" t="s">
        <v>16</v>
      </c>
    </row>
    <row r="676" spans="1:8" hidden="1" x14ac:dyDescent="0.25">
      <c r="A676">
        <v>6</v>
      </c>
      <c r="B676" t="s">
        <v>7</v>
      </c>
      <c r="C676" t="s">
        <v>561</v>
      </c>
      <c r="D676" t="str">
        <f>LEFT(evaluation_results_3[[#This Row],[PDF_FILE]],LEN(evaluation_results_3[[#This Row],[PDF_FILE]])-5)</f>
        <v>Robeco_AM_EN</v>
      </c>
      <c r="E676">
        <v>2022</v>
      </c>
      <c r="F676" t="s">
        <v>563</v>
      </c>
      <c r="G676" t="s">
        <v>32</v>
      </c>
      <c r="H676" t="s">
        <v>16</v>
      </c>
    </row>
    <row r="677" spans="1:8" hidden="1" x14ac:dyDescent="0.25">
      <c r="A677">
        <v>7</v>
      </c>
      <c r="B677" t="s">
        <v>13</v>
      </c>
      <c r="C677" t="s">
        <v>561</v>
      </c>
      <c r="D677" t="str">
        <f>LEFT(evaluation_results_3[[#This Row],[PDF_FILE]],LEN(evaluation_results_3[[#This Row],[PDF_FILE]])-5)</f>
        <v>Robeco_AM_EN</v>
      </c>
      <c r="E677">
        <v>2022</v>
      </c>
      <c r="F677" t="s">
        <v>461</v>
      </c>
      <c r="G677" t="s">
        <v>32</v>
      </c>
      <c r="H677" t="s">
        <v>16</v>
      </c>
    </row>
    <row r="678" spans="1:8" hidden="1" x14ac:dyDescent="0.25">
      <c r="A678">
        <v>7</v>
      </c>
      <c r="B678" t="s">
        <v>13</v>
      </c>
      <c r="C678" t="s">
        <v>561</v>
      </c>
      <c r="D678" t="str">
        <f>LEFT(evaluation_results_3[[#This Row],[PDF_FILE]],LEN(evaluation_results_3[[#This Row],[PDF_FILE]])-5)</f>
        <v>Robeco_AM_EN</v>
      </c>
      <c r="E678">
        <v>2021</v>
      </c>
      <c r="F678" t="s">
        <v>461</v>
      </c>
      <c r="G678" t="s">
        <v>32</v>
      </c>
      <c r="H678" t="s">
        <v>16</v>
      </c>
    </row>
    <row r="679" spans="1:8" hidden="1" x14ac:dyDescent="0.25">
      <c r="A679">
        <v>7</v>
      </c>
      <c r="B679" t="s">
        <v>13</v>
      </c>
      <c r="C679" t="s">
        <v>561</v>
      </c>
      <c r="D679" t="str">
        <f>LEFT(evaluation_results_3[[#This Row],[PDF_FILE]],LEN(evaluation_results_3[[#This Row],[PDF_FILE]])-5)</f>
        <v>Robeco_AM_EN</v>
      </c>
      <c r="E679">
        <v>2020</v>
      </c>
      <c r="F679" t="s">
        <v>461</v>
      </c>
      <c r="G679" t="s">
        <v>32</v>
      </c>
      <c r="H679" t="s">
        <v>16</v>
      </c>
    </row>
    <row r="680" spans="1:8" hidden="1" x14ac:dyDescent="0.25">
      <c r="A680">
        <v>8</v>
      </c>
      <c r="B680" t="s">
        <v>21</v>
      </c>
      <c r="C680" t="s">
        <v>561</v>
      </c>
      <c r="D680" t="str">
        <f>LEFT(evaluation_results_3[[#This Row],[PDF_FILE]],LEN(evaluation_results_3[[#This Row],[PDF_FILE]])-5)</f>
        <v>Robeco_AM_EN</v>
      </c>
      <c r="E680">
        <v>2022</v>
      </c>
      <c r="F680" t="s">
        <v>489</v>
      </c>
      <c r="G680" t="s">
        <v>32</v>
      </c>
      <c r="H680" t="s">
        <v>16</v>
      </c>
    </row>
    <row r="681" spans="1:8" hidden="1" x14ac:dyDescent="0.25">
      <c r="A681">
        <v>8</v>
      </c>
      <c r="B681" t="s">
        <v>21</v>
      </c>
      <c r="C681" t="s">
        <v>561</v>
      </c>
      <c r="D681" t="str">
        <f>LEFT(evaluation_results_3[[#This Row],[PDF_FILE]],LEN(evaluation_results_3[[#This Row],[PDF_FILE]])-5)</f>
        <v>Robeco_AM_EN</v>
      </c>
      <c r="E681">
        <v>2021</v>
      </c>
      <c r="F681" t="s">
        <v>564</v>
      </c>
      <c r="G681" t="s">
        <v>32</v>
      </c>
      <c r="H681" t="s">
        <v>16</v>
      </c>
    </row>
    <row r="682" spans="1:8" hidden="1" x14ac:dyDescent="0.25">
      <c r="A682">
        <v>8</v>
      </c>
      <c r="B682" t="s">
        <v>21</v>
      </c>
      <c r="C682" t="s">
        <v>561</v>
      </c>
      <c r="D682" t="str">
        <f>LEFT(evaluation_results_3[[#This Row],[PDF_FILE]],LEN(evaluation_results_3[[#This Row],[PDF_FILE]])-5)</f>
        <v>Robeco_AM_EN</v>
      </c>
      <c r="E682">
        <v>2020</v>
      </c>
      <c r="F682" t="s">
        <v>565</v>
      </c>
      <c r="G682" t="s">
        <v>32</v>
      </c>
      <c r="H682" t="s">
        <v>16</v>
      </c>
    </row>
    <row r="683" spans="1:8" hidden="1" x14ac:dyDescent="0.25">
      <c r="A683">
        <v>9</v>
      </c>
      <c r="B683" t="s">
        <v>874</v>
      </c>
      <c r="C683" t="s">
        <v>561</v>
      </c>
      <c r="D683" t="str">
        <f>LEFT(evaluation_results_3[[#This Row],[PDF_FILE]],LEN(evaluation_results_3[[#This Row],[PDF_FILE]])-5)</f>
        <v>Robeco_AM_EN</v>
      </c>
      <c r="E683">
        <v>2022</v>
      </c>
      <c r="F683" t="s">
        <v>1092</v>
      </c>
      <c r="G683" t="s">
        <v>32</v>
      </c>
      <c r="H683" t="s">
        <v>16</v>
      </c>
    </row>
    <row r="684" spans="1:8" hidden="1" x14ac:dyDescent="0.25">
      <c r="A684">
        <v>9</v>
      </c>
      <c r="B684" t="s">
        <v>874</v>
      </c>
      <c r="C684" t="s">
        <v>561</v>
      </c>
      <c r="D684" t="str">
        <f>LEFT(evaluation_results_3[[#This Row],[PDF_FILE]],LEN(evaluation_results_3[[#This Row],[PDF_FILE]])-5)</f>
        <v>Robeco_AM_EN</v>
      </c>
      <c r="E684">
        <v>2021</v>
      </c>
      <c r="F684" t="s">
        <v>375</v>
      </c>
      <c r="G684" t="s">
        <v>32</v>
      </c>
      <c r="H684" t="s">
        <v>16</v>
      </c>
    </row>
    <row r="685" spans="1:8" hidden="1" x14ac:dyDescent="0.25">
      <c r="A685">
        <v>9</v>
      </c>
      <c r="B685" t="s">
        <v>874</v>
      </c>
      <c r="C685" t="s">
        <v>561</v>
      </c>
      <c r="D685" t="str">
        <f>LEFT(evaluation_results_3[[#This Row],[PDF_FILE]],LEN(evaluation_results_3[[#This Row],[PDF_FILE]])-5)</f>
        <v>Robeco_AM_EN</v>
      </c>
      <c r="E685">
        <v>2020</v>
      </c>
      <c r="F685" t="s">
        <v>939</v>
      </c>
      <c r="G685" t="s">
        <v>32</v>
      </c>
      <c r="H685" t="s">
        <v>16</v>
      </c>
    </row>
    <row r="686" spans="1:8" hidden="1" x14ac:dyDescent="0.25">
      <c r="A686">
        <v>10</v>
      </c>
      <c r="B686" t="s">
        <v>875</v>
      </c>
      <c r="C686" t="s">
        <v>561</v>
      </c>
      <c r="D686" t="str">
        <f>LEFT(evaluation_results_3[[#This Row],[PDF_FILE]],LEN(evaluation_results_3[[#This Row],[PDF_FILE]])-5)</f>
        <v>Robeco_AM_EN</v>
      </c>
      <c r="E686">
        <v>2022</v>
      </c>
      <c r="F686" t="s">
        <v>1093</v>
      </c>
      <c r="G686" t="s">
        <v>32</v>
      </c>
      <c r="H686" t="s">
        <v>16</v>
      </c>
    </row>
    <row r="687" spans="1:8" hidden="1" x14ac:dyDescent="0.25">
      <c r="A687">
        <v>9</v>
      </c>
      <c r="B687" t="s">
        <v>874</v>
      </c>
      <c r="C687" t="s">
        <v>1094</v>
      </c>
      <c r="D687" t="str">
        <f>LEFT(evaluation_results_3[[#This Row],[PDF_FILE]],LEN(evaluation_results_3[[#This Row],[PDF_FILE]])-5)</f>
        <v>Standard Chartered Bank_Bank_EN</v>
      </c>
      <c r="E687">
        <v>2018</v>
      </c>
      <c r="F687" t="s">
        <v>1095</v>
      </c>
      <c r="G687" t="s">
        <v>32</v>
      </c>
      <c r="H687" t="s">
        <v>16</v>
      </c>
    </row>
    <row r="688" spans="1:8" hidden="1" x14ac:dyDescent="0.25">
      <c r="A688">
        <v>9</v>
      </c>
      <c r="B688" t="s">
        <v>874</v>
      </c>
      <c r="C688" t="s">
        <v>1096</v>
      </c>
      <c r="D688" t="str">
        <f>LEFT(evaluation_results_3[[#This Row],[PDF_FILE]],LEN(evaluation_results_3[[#This Row],[PDF_FILE]])-5)</f>
        <v>Standard Chartered Bank_Bank_EN</v>
      </c>
      <c r="E688">
        <v>2020</v>
      </c>
      <c r="F688" t="s">
        <v>1097</v>
      </c>
      <c r="G688" t="s">
        <v>32</v>
      </c>
      <c r="H688" t="s">
        <v>16</v>
      </c>
    </row>
    <row r="689" spans="1:8" hidden="1" x14ac:dyDescent="0.25">
      <c r="A689">
        <v>9</v>
      </c>
      <c r="B689" t="s">
        <v>874</v>
      </c>
      <c r="C689" t="s">
        <v>1098</v>
      </c>
      <c r="D689" t="str">
        <f>LEFT(evaluation_results_3[[#This Row],[PDF_FILE]],LEN(evaluation_results_3[[#This Row],[PDF_FILE]])-5)</f>
        <v>Standard Chartered Bank_Bank_EN</v>
      </c>
      <c r="E689">
        <v>2021</v>
      </c>
      <c r="F689" t="s">
        <v>1099</v>
      </c>
      <c r="G689" t="s">
        <v>32</v>
      </c>
      <c r="H689" t="s">
        <v>16</v>
      </c>
    </row>
    <row r="690" spans="1:8" hidden="1" x14ac:dyDescent="0.25">
      <c r="A690">
        <v>9</v>
      </c>
      <c r="B690" t="s">
        <v>874</v>
      </c>
      <c r="C690" t="s">
        <v>1100</v>
      </c>
      <c r="D690" t="str">
        <f>LEFT(evaluation_results_3[[#This Row],[PDF_FILE]],LEN(evaluation_results_3[[#This Row],[PDF_FILE]])-5)</f>
        <v>Standard Chartered Bank_Bank_EN</v>
      </c>
      <c r="E690">
        <v>2022</v>
      </c>
      <c r="F690" t="s">
        <v>1101</v>
      </c>
      <c r="G690" t="s">
        <v>32</v>
      </c>
      <c r="H690" t="s">
        <v>16</v>
      </c>
    </row>
    <row r="691" spans="1:8" x14ac:dyDescent="0.25">
      <c r="A691">
        <v>6</v>
      </c>
      <c r="B691" t="s">
        <v>7</v>
      </c>
      <c r="C691" t="s">
        <v>566</v>
      </c>
      <c r="D691" t="str">
        <f>LEFT(evaluation_results_3[[#This Row],[PDF_FILE]],LEN(evaluation_results_3[[#This Row],[PDF_FILE]])-5)</f>
        <v>Swedbank_Bank_EN</v>
      </c>
      <c r="E691">
        <v>2018</v>
      </c>
      <c r="F691" t="s">
        <v>567</v>
      </c>
      <c r="G691" t="s">
        <v>568</v>
      </c>
      <c r="H691" t="s">
        <v>16</v>
      </c>
    </row>
    <row r="692" spans="1:8" x14ac:dyDescent="0.25">
      <c r="A692">
        <v>7</v>
      </c>
      <c r="B692" t="s">
        <v>13</v>
      </c>
      <c r="C692" t="s">
        <v>566</v>
      </c>
      <c r="D692" t="str">
        <f>LEFT(evaluation_results_3[[#This Row],[PDF_FILE]],LEN(evaluation_results_3[[#This Row],[PDF_FILE]])-5)</f>
        <v>Swedbank_Bank_EN</v>
      </c>
      <c r="E692">
        <v>2018</v>
      </c>
      <c r="F692" t="s">
        <v>569</v>
      </c>
      <c r="G692" t="s">
        <v>569</v>
      </c>
      <c r="H692" t="s">
        <v>10</v>
      </c>
    </row>
    <row r="693" spans="1:8" x14ac:dyDescent="0.25">
      <c r="A693">
        <v>7</v>
      </c>
      <c r="B693" t="s">
        <v>13</v>
      </c>
      <c r="C693" t="s">
        <v>566</v>
      </c>
      <c r="D693" t="str">
        <f>LEFT(evaluation_results_3[[#This Row],[PDF_FILE]],LEN(evaluation_results_3[[#This Row],[PDF_FILE]])-5)</f>
        <v>Swedbank_Bank_EN</v>
      </c>
      <c r="E693">
        <v>2017</v>
      </c>
      <c r="F693" t="s">
        <v>570</v>
      </c>
      <c r="G693" t="s">
        <v>570</v>
      </c>
      <c r="H693" t="s">
        <v>10</v>
      </c>
    </row>
    <row r="694" spans="1:8" x14ac:dyDescent="0.25">
      <c r="A694">
        <v>7</v>
      </c>
      <c r="B694" t="s">
        <v>13</v>
      </c>
      <c r="C694" t="s">
        <v>566</v>
      </c>
      <c r="D694" t="str">
        <f>LEFT(evaluation_results_3[[#This Row],[PDF_FILE]],LEN(evaluation_results_3[[#This Row],[PDF_FILE]])-5)</f>
        <v>Swedbank_Bank_EN</v>
      </c>
      <c r="E694">
        <v>2016</v>
      </c>
      <c r="F694" t="s">
        <v>571</v>
      </c>
      <c r="G694" t="s">
        <v>571</v>
      </c>
      <c r="H694" t="s">
        <v>10</v>
      </c>
    </row>
    <row r="695" spans="1:8" x14ac:dyDescent="0.25">
      <c r="A695">
        <v>8</v>
      </c>
      <c r="B695" t="s">
        <v>21</v>
      </c>
      <c r="C695" t="s">
        <v>566</v>
      </c>
      <c r="D695" t="str">
        <f>LEFT(evaluation_results_3[[#This Row],[PDF_FILE]],LEN(evaluation_results_3[[#This Row],[PDF_FILE]])-5)</f>
        <v>Swedbank_Bank_EN</v>
      </c>
      <c r="E695">
        <v>2018</v>
      </c>
      <c r="F695" t="s">
        <v>572</v>
      </c>
      <c r="G695" t="s">
        <v>572</v>
      </c>
      <c r="H695" t="s">
        <v>10</v>
      </c>
    </row>
    <row r="696" spans="1:8" x14ac:dyDescent="0.25">
      <c r="A696">
        <v>8</v>
      </c>
      <c r="B696" t="s">
        <v>21</v>
      </c>
      <c r="C696" t="s">
        <v>566</v>
      </c>
      <c r="D696" t="str">
        <f>LEFT(evaluation_results_3[[#This Row],[PDF_FILE]],LEN(evaluation_results_3[[#This Row],[PDF_FILE]])-5)</f>
        <v>Swedbank_Bank_EN</v>
      </c>
      <c r="E696">
        <v>2017</v>
      </c>
      <c r="F696" t="s">
        <v>573</v>
      </c>
      <c r="G696" t="s">
        <v>573</v>
      </c>
      <c r="H696" t="s">
        <v>10</v>
      </c>
    </row>
    <row r="697" spans="1:8" x14ac:dyDescent="0.25">
      <c r="A697">
        <v>8</v>
      </c>
      <c r="B697" t="s">
        <v>21</v>
      </c>
      <c r="C697" t="s">
        <v>566</v>
      </c>
      <c r="D697" t="str">
        <f>LEFT(evaluation_results_3[[#This Row],[PDF_FILE]],LEN(evaluation_results_3[[#This Row],[PDF_FILE]])-5)</f>
        <v>Swedbank_Bank_EN</v>
      </c>
      <c r="E697">
        <v>2016</v>
      </c>
      <c r="F697" t="s">
        <v>574</v>
      </c>
      <c r="G697" t="s">
        <v>574</v>
      </c>
      <c r="H697" t="s">
        <v>10</v>
      </c>
    </row>
    <row r="698" spans="1:8" hidden="1" x14ac:dyDescent="0.25">
      <c r="A698">
        <v>9</v>
      </c>
      <c r="B698" t="s">
        <v>874</v>
      </c>
      <c r="C698" t="s">
        <v>566</v>
      </c>
      <c r="D698" t="str">
        <f>LEFT(evaluation_results_3[[#This Row],[PDF_FILE]],LEN(evaluation_results_3[[#This Row],[PDF_FILE]])-5)</f>
        <v>Swedbank_Bank_EN</v>
      </c>
      <c r="E698">
        <v>2018</v>
      </c>
      <c r="F698" t="s">
        <v>569</v>
      </c>
      <c r="G698" t="s">
        <v>32</v>
      </c>
      <c r="H698" t="s">
        <v>16</v>
      </c>
    </row>
    <row r="699" spans="1:8" hidden="1" x14ac:dyDescent="0.25">
      <c r="A699">
        <v>9</v>
      </c>
      <c r="B699" t="s">
        <v>874</v>
      </c>
      <c r="C699" t="s">
        <v>566</v>
      </c>
      <c r="D699" t="str">
        <f>LEFT(evaluation_results_3[[#This Row],[PDF_FILE]],LEN(evaluation_results_3[[#This Row],[PDF_FILE]])-5)</f>
        <v>Swedbank_Bank_EN</v>
      </c>
      <c r="E699">
        <v>2017</v>
      </c>
      <c r="F699" t="s">
        <v>570</v>
      </c>
      <c r="G699" t="s">
        <v>32</v>
      </c>
      <c r="H699" t="s">
        <v>16</v>
      </c>
    </row>
    <row r="700" spans="1:8" hidden="1" x14ac:dyDescent="0.25">
      <c r="A700">
        <v>9</v>
      </c>
      <c r="B700" t="s">
        <v>874</v>
      </c>
      <c r="C700" t="s">
        <v>566</v>
      </c>
      <c r="D700" t="str">
        <f>LEFT(evaluation_results_3[[#This Row],[PDF_FILE]],LEN(evaluation_results_3[[#This Row],[PDF_FILE]])-5)</f>
        <v>Swedbank_Bank_EN</v>
      </c>
      <c r="E700">
        <v>2016</v>
      </c>
      <c r="F700" t="s">
        <v>571</v>
      </c>
      <c r="G700" t="s">
        <v>32</v>
      </c>
      <c r="H700" t="s">
        <v>16</v>
      </c>
    </row>
    <row r="701" spans="1:8" hidden="1" x14ac:dyDescent="0.25">
      <c r="A701">
        <v>9</v>
      </c>
      <c r="B701" t="s">
        <v>874</v>
      </c>
      <c r="C701" t="s">
        <v>566</v>
      </c>
      <c r="D701" t="str">
        <f>LEFT(evaluation_results_3[[#This Row],[PDF_FILE]],LEN(evaluation_results_3[[#This Row],[PDF_FILE]])-5)</f>
        <v>Swedbank_Bank_EN</v>
      </c>
      <c r="E701">
        <v>2015</v>
      </c>
      <c r="F701" t="s">
        <v>1102</v>
      </c>
      <c r="G701" t="s">
        <v>32</v>
      </c>
      <c r="H701" t="s">
        <v>16</v>
      </c>
    </row>
    <row r="702" spans="1:8" hidden="1" x14ac:dyDescent="0.25">
      <c r="A702">
        <v>9</v>
      </c>
      <c r="B702" t="s">
        <v>874</v>
      </c>
      <c r="C702" t="s">
        <v>566</v>
      </c>
      <c r="D702" t="str">
        <f>LEFT(evaluation_results_3[[#This Row],[PDF_FILE]],LEN(evaluation_results_3[[#This Row],[PDF_FILE]])-5)</f>
        <v>Swedbank_Bank_EN</v>
      </c>
      <c r="E702">
        <v>2014</v>
      </c>
      <c r="F702" t="s">
        <v>1103</v>
      </c>
      <c r="G702" t="s">
        <v>32</v>
      </c>
      <c r="H702" t="s">
        <v>16</v>
      </c>
    </row>
    <row r="703" spans="1:8" hidden="1" x14ac:dyDescent="0.25">
      <c r="A703">
        <v>10</v>
      </c>
      <c r="B703" t="s">
        <v>875</v>
      </c>
      <c r="C703" t="s">
        <v>566</v>
      </c>
      <c r="D703" t="str">
        <f>LEFT(evaluation_results_3[[#This Row],[PDF_FILE]],LEN(evaluation_results_3[[#This Row],[PDF_FILE]])-5)</f>
        <v>Swedbank_Bank_EN</v>
      </c>
      <c r="E703">
        <v>2018</v>
      </c>
      <c r="F703" t="s">
        <v>1104</v>
      </c>
      <c r="G703" t="s">
        <v>32</v>
      </c>
      <c r="H703" t="s">
        <v>16</v>
      </c>
    </row>
    <row r="704" spans="1:8" hidden="1" x14ac:dyDescent="0.25">
      <c r="A704">
        <v>10</v>
      </c>
      <c r="B704" t="s">
        <v>875</v>
      </c>
      <c r="C704" t="s">
        <v>566</v>
      </c>
      <c r="D704" t="str">
        <f>LEFT(evaluation_results_3[[#This Row],[PDF_FILE]],LEN(evaluation_results_3[[#This Row],[PDF_FILE]])-5)</f>
        <v>Swedbank_Bank_EN</v>
      </c>
      <c r="E704">
        <v>2017</v>
      </c>
      <c r="F704" t="s">
        <v>1105</v>
      </c>
      <c r="G704" t="s">
        <v>32</v>
      </c>
      <c r="H704" t="s">
        <v>16</v>
      </c>
    </row>
    <row r="705" spans="1:8" hidden="1" x14ac:dyDescent="0.25">
      <c r="A705">
        <v>10</v>
      </c>
      <c r="B705" t="s">
        <v>875</v>
      </c>
      <c r="C705" t="s">
        <v>566</v>
      </c>
      <c r="D705" t="str">
        <f>LEFT(evaluation_results_3[[#This Row],[PDF_FILE]],LEN(evaluation_results_3[[#This Row],[PDF_FILE]])-5)</f>
        <v>Swedbank_Bank_EN</v>
      </c>
      <c r="E705">
        <v>2016</v>
      </c>
      <c r="F705" t="s">
        <v>1106</v>
      </c>
      <c r="G705" t="s">
        <v>32</v>
      </c>
      <c r="H705" t="s">
        <v>16</v>
      </c>
    </row>
    <row r="706" spans="1:8" hidden="1" x14ac:dyDescent="0.25">
      <c r="A706">
        <v>6</v>
      </c>
      <c r="B706" t="s">
        <v>7</v>
      </c>
      <c r="C706" t="s">
        <v>575</v>
      </c>
      <c r="D706" t="str">
        <f>LEFT(evaluation_results_3[[#This Row],[PDF_FILE]],LEN(evaluation_results_3[[#This Row],[PDF_FILE]])-5)</f>
        <v>Swedbank_Bank_EN</v>
      </c>
      <c r="E706">
        <v>2016</v>
      </c>
      <c r="F706" t="s">
        <v>576</v>
      </c>
      <c r="G706" t="s">
        <v>32</v>
      </c>
      <c r="H706" t="s">
        <v>16</v>
      </c>
    </row>
    <row r="707" spans="1:8" x14ac:dyDescent="0.25">
      <c r="A707">
        <v>7</v>
      </c>
      <c r="B707" t="s">
        <v>13</v>
      </c>
      <c r="C707" t="s">
        <v>575</v>
      </c>
      <c r="D707" t="str">
        <f>LEFT(evaluation_results_3[[#This Row],[PDF_FILE]],LEN(evaluation_results_3[[#This Row],[PDF_FILE]])-5)</f>
        <v>Swedbank_Bank_EN</v>
      </c>
      <c r="E707">
        <v>2019</v>
      </c>
      <c r="F707" t="s">
        <v>577</v>
      </c>
      <c r="G707" t="s">
        <v>577</v>
      </c>
      <c r="H707" t="s">
        <v>10</v>
      </c>
    </row>
    <row r="708" spans="1:8" x14ac:dyDescent="0.25">
      <c r="A708">
        <v>7</v>
      </c>
      <c r="B708" t="s">
        <v>13</v>
      </c>
      <c r="C708" t="s">
        <v>575</v>
      </c>
      <c r="D708" t="str">
        <f>LEFT(evaluation_results_3[[#This Row],[PDF_FILE]],LEN(evaluation_results_3[[#This Row],[PDF_FILE]])-5)</f>
        <v>Swedbank_Bank_EN</v>
      </c>
      <c r="E708">
        <v>2018</v>
      </c>
      <c r="F708" t="s">
        <v>569</v>
      </c>
      <c r="G708" t="s">
        <v>569</v>
      </c>
      <c r="H708" t="s">
        <v>10</v>
      </c>
    </row>
    <row r="709" spans="1:8" x14ac:dyDescent="0.25">
      <c r="A709">
        <v>7</v>
      </c>
      <c r="B709" t="s">
        <v>13</v>
      </c>
      <c r="C709" t="s">
        <v>575</v>
      </c>
      <c r="D709" t="str">
        <f>LEFT(evaluation_results_3[[#This Row],[PDF_FILE]],LEN(evaluation_results_3[[#This Row],[PDF_FILE]])-5)</f>
        <v>Swedbank_Bank_EN</v>
      </c>
      <c r="E709">
        <v>2017</v>
      </c>
      <c r="F709" t="s">
        <v>570</v>
      </c>
      <c r="G709" t="s">
        <v>570</v>
      </c>
      <c r="H709" t="s">
        <v>10</v>
      </c>
    </row>
    <row r="710" spans="1:8" x14ac:dyDescent="0.25">
      <c r="A710">
        <v>8</v>
      </c>
      <c r="B710" t="s">
        <v>21</v>
      </c>
      <c r="C710" t="s">
        <v>575</v>
      </c>
      <c r="D710" t="str">
        <f>LEFT(evaluation_results_3[[#This Row],[PDF_FILE]],LEN(evaluation_results_3[[#This Row],[PDF_FILE]])-5)</f>
        <v>Swedbank_Bank_EN</v>
      </c>
      <c r="E710">
        <v>2019</v>
      </c>
      <c r="F710" t="s">
        <v>578</v>
      </c>
      <c r="G710" t="s">
        <v>578</v>
      </c>
      <c r="H710" t="s">
        <v>10</v>
      </c>
    </row>
    <row r="711" spans="1:8" x14ac:dyDescent="0.25">
      <c r="A711">
        <v>8</v>
      </c>
      <c r="B711" t="s">
        <v>21</v>
      </c>
      <c r="C711" t="s">
        <v>575</v>
      </c>
      <c r="D711" t="str">
        <f>LEFT(evaluation_results_3[[#This Row],[PDF_FILE]],LEN(evaluation_results_3[[#This Row],[PDF_FILE]])-5)</f>
        <v>Swedbank_Bank_EN</v>
      </c>
      <c r="E711">
        <v>2018</v>
      </c>
      <c r="F711" t="s">
        <v>572</v>
      </c>
      <c r="G711" t="s">
        <v>572</v>
      </c>
      <c r="H711" t="s">
        <v>10</v>
      </c>
    </row>
    <row r="712" spans="1:8" x14ac:dyDescent="0.25">
      <c r="A712">
        <v>8</v>
      </c>
      <c r="B712" t="s">
        <v>21</v>
      </c>
      <c r="C712" t="s">
        <v>575</v>
      </c>
      <c r="D712" t="str">
        <f>LEFT(evaluation_results_3[[#This Row],[PDF_FILE]],LEN(evaluation_results_3[[#This Row],[PDF_FILE]])-5)</f>
        <v>Swedbank_Bank_EN</v>
      </c>
      <c r="E712">
        <v>2017</v>
      </c>
      <c r="F712" t="s">
        <v>573</v>
      </c>
      <c r="G712" t="s">
        <v>573</v>
      </c>
      <c r="H712" t="s">
        <v>10</v>
      </c>
    </row>
    <row r="713" spans="1:8" hidden="1" x14ac:dyDescent="0.25">
      <c r="A713">
        <v>9</v>
      </c>
      <c r="B713" t="s">
        <v>874</v>
      </c>
      <c r="C713" t="s">
        <v>575</v>
      </c>
      <c r="D713" t="str">
        <f>LEFT(evaluation_results_3[[#This Row],[PDF_FILE]],LEN(evaluation_results_3[[#This Row],[PDF_FILE]])-5)</f>
        <v>Swedbank_Bank_EN</v>
      </c>
      <c r="E713">
        <v>2019</v>
      </c>
      <c r="F713" t="s">
        <v>577</v>
      </c>
      <c r="G713" t="s">
        <v>32</v>
      </c>
      <c r="H713" t="s">
        <v>16</v>
      </c>
    </row>
    <row r="714" spans="1:8" hidden="1" x14ac:dyDescent="0.25">
      <c r="A714">
        <v>9</v>
      </c>
      <c r="B714" t="s">
        <v>874</v>
      </c>
      <c r="C714" t="s">
        <v>575</v>
      </c>
      <c r="D714" t="str">
        <f>LEFT(evaluation_results_3[[#This Row],[PDF_FILE]],LEN(evaluation_results_3[[#This Row],[PDF_FILE]])-5)</f>
        <v>Swedbank_Bank_EN</v>
      </c>
      <c r="E714">
        <v>2018</v>
      </c>
      <c r="F714" t="s">
        <v>569</v>
      </c>
      <c r="G714" t="s">
        <v>32</v>
      </c>
      <c r="H714" t="s">
        <v>16</v>
      </c>
    </row>
    <row r="715" spans="1:8" hidden="1" x14ac:dyDescent="0.25">
      <c r="A715">
        <v>9</v>
      </c>
      <c r="B715" t="s">
        <v>874</v>
      </c>
      <c r="C715" t="s">
        <v>575</v>
      </c>
      <c r="D715" t="str">
        <f>LEFT(evaluation_results_3[[#This Row],[PDF_FILE]],LEN(evaluation_results_3[[#This Row],[PDF_FILE]])-5)</f>
        <v>Swedbank_Bank_EN</v>
      </c>
      <c r="E715">
        <v>2017</v>
      </c>
      <c r="F715" t="s">
        <v>570</v>
      </c>
      <c r="G715" t="s">
        <v>32</v>
      </c>
      <c r="H715" t="s">
        <v>16</v>
      </c>
    </row>
    <row r="716" spans="1:8" hidden="1" x14ac:dyDescent="0.25">
      <c r="A716">
        <v>10</v>
      </c>
      <c r="B716" t="s">
        <v>875</v>
      </c>
      <c r="C716" t="s">
        <v>575</v>
      </c>
      <c r="D716" t="str">
        <f>LEFT(evaluation_results_3[[#This Row],[PDF_FILE]],LEN(evaluation_results_3[[#This Row],[PDF_FILE]])-5)</f>
        <v>Swedbank_Bank_EN</v>
      </c>
      <c r="E716">
        <v>2019</v>
      </c>
      <c r="F716" t="s">
        <v>1107</v>
      </c>
      <c r="G716" t="s">
        <v>32</v>
      </c>
      <c r="H716" t="s">
        <v>16</v>
      </c>
    </row>
    <row r="717" spans="1:8" hidden="1" x14ac:dyDescent="0.25">
      <c r="A717">
        <v>10</v>
      </c>
      <c r="B717" t="s">
        <v>875</v>
      </c>
      <c r="C717" t="s">
        <v>575</v>
      </c>
      <c r="D717" t="str">
        <f>LEFT(evaluation_results_3[[#This Row],[PDF_FILE]],LEN(evaluation_results_3[[#This Row],[PDF_FILE]])-5)</f>
        <v>Swedbank_Bank_EN</v>
      </c>
      <c r="E717">
        <v>2018</v>
      </c>
      <c r="F717" t="s">
        <v>1104</v>
      </c>
      <c r="G717" t="s">
        <v>32</v>
      </c>
      <c r="H717" t="s">
        <v>16</v>
      </c>
    </row>
    <row r="718" spans="1:8" hidden="1" x14ac:dyDescent="0.25">
      <c r="A718">
        <v>10</v>
      </c>
      <c r="B718" t="s">
        <v>875</v>
      </c>
      <c r="C718" t="s">
        <v>575</v>
      </c>
      <c r="D718" t="str">
        <f>LEFT(evaluation_results_3[[#This Row],[PDF_FILE]],LEN(evaluation_results_3[[#This Row],[PDF_FILE]])-5)</f>
        <v>Swedbank_Bank_EN</v>
      </c>
      <c r="E718">
        <v>2017</v>
      </c>
      <c r="F718" t="s">
        <v>1105</v>
      </c>
      <c r="G718" t="s">
        <v>32</v>
      </c>
      <c r="H718" t="s">
        <v>16</v>
      </c>
    </row>
    <row r="719" spans="1:8" hidden="1" x14ac:dyDescent="0.25">
      <c r="A719">
        <v>6</v>
      </c>
      <c r="B719" t="s">
        <v>7</v>
      </c>
      <c r="C719" t="s">
        <v>579</v>
      </c>
      <c r="D719" t="str">
        <f>LEFT(evaluation_results_3[[#This Row],[PDF_FILE]],LEN(evaluation_results_3[[#This Row],[PDF_FILE]])-5)</f>
        <v>Swedbank_Bank_EN</v>
      </c>
      <c r="E719">
        <v>2016</v>
      </c>
      <c r="F719" t="s">
        <v>580</v>
      </c>
      <c r="G719" t="s">
        <v>32</v>
      </c>
      <c r="H719" t="s">
        <v>16</v>
      </c>
    </row>
    <row r="720" spans="1:8" x14ac:dyDescent="0.25">
      <c r="A720">
        <v>7</v>
      </c>
      <c r="B720" t="s">
        <v>13</v>
      </c>
      <c r="C720" t="s">
        <v>579</v>
      </c>
      <c r="D720" t="str">
        <f>LEFT(evaluation_results_3[[#This Row],[PDF_FILE]],LEN(evaluation_results_3[[#This Row],[PDF_FILE]])-5)</f>
        <v>Swedbank_Bank_EN</v>
      </c>
      <c r="E720">
        <v>2020</v>
      </c>
      <c r="F720" t="s">
        <v>581</v>
      </c>
      <c r="G720" t="s">
        <v>581</v>
      </c>
      <c r="H720" t="s">
        <v>10</v>
      </c>
    </row>
    <row r="721" spans="1:8" x14ac:dyDescent="0.25">
      <c r="A721">
        <v>7</v>
      </c>
      <c r="B721" t="s">
        <v>13</v>
      </c>
      <c r="C721" t="s">
        <v>579</v>
      </c>
      <c r="D721" t="str">
        <f>LEFT(evaluation_results_3[[#This Row],[PDF_FILE]],LEN(evaluation_results_3[[#This Row],[PDF_FILE]])-5)</f>
        <v>Swedbank_Bank_EN</v>
      </c>
      <c r="E721">
        <v>2019</v>
      </c>
      <c r="F721" t="s">
        <v>577</v>
      </c>
      <c r="G721" t="s">
        <v>577</v>
      </c>
      <c r="H721" t="s">
        <v>10</v>
      </c>
    </row>
    <row r="722" spans="1:8" x14ac:dyDescent="0.25">
      <c r="A722">
        <v>7</v>
      </c>
      <c r="B722" t="s">
        <v>13</v>
      </c>
      <c r="C722" t="s">
        <v>579</v>
      </c>
      <c r="D722" t="str">
        <f>LEFT(evaluation_results_3[[#This Row],[PDF_FILE]],LEN(evaluation_results_3[[#This Row],[PDF_FILE]])-5)</f>
        <v>Swedbank_Bank_EN</v>
      </c>
      <c r="E722">
        <v>2018</v>
      </c>
      <c r="F722" t="s">
        <v>569</v>
      </c>
      <c r="G722" t="s">
        <v>569</v>
      </c>
      <c r="H722" t="s">
        <v>10</v>
      </c>
    </row>
    <row r="723" spans="1:8" x14ac:dyDescent="0.25">
      <c r="A723">
        <v>8</v>
      </c>
      <c r="B723" t="s">
        <v>21</v>
      </c>
      <c r="C723" t="s">
        <v>579</v>
      </c>
      <c r="D723" t="str">
        <f>LEFT(evaluation_results_3[[#This Row],[PDF_FILE]],LEN(evaluation_results_3[[#This Row],[PDF_FILE]])-5)</f>
        <v>Swedbank_Bank_EN</v>
      </c>
      <c r="E723">
        <v>2020</v>
      </c>
      <c r="F723" t="s">
        <v>582</v>
      </c>
      <c r="G723" t="s">
        <v>582</v>
      </c>
      <c r="H723" t="s">
        <v>10</v>
      </c>
    </row>
    <row r="724" spans="1:8" x14ac:dyDescent="0.25">
      <c r="A724">
        <v>8</v>
      </c>
      <c r="B724" t="s">
        <v>21</v>
      </c>
      <c r="C724" t="s">
        <v>579</v>
      </c>
      <c r="D724" t="str">
        <f>LEFT(evaluation_results_3[[#This Row],[PDF_FILE]],LEN(evaluation_results_3[[#This Row],[PDF_FILE]])-5)</f>
        <v>Swedbank_Bank_EN</v>
      </c>
      <c r="E724">
        <v>2019</v>
      </c>
      <c r="F724" t="s">
        <v>578</v>
      </c>
      <c r="G724" t="s">
        <v>578</v>
      </c>
      <c r="H724" t="s">
        <v>10</v>
      </c>
    </row>
    <row r="725" spans="1:8" x14ac:dyDescent="0.25">
      <c r="A725">
        <v>8</v>
      </c>
      <c r="B725" t="s">
        <v>21</v>
      </c>
      <c r="C725" t="s">
        <v>579</v>
      </c>
      <c r="D725" t="str">
        <f>LEFT(evaluation_results_3[[#This Row],[PDF_FILE]],LEN(evaluation_results_3[[#This Row],[PDF_FILE]])-5)</f>
        <v>Swedbank_Bank_EN</v>
      </c>
      <c r="E725">
        <v>2018</v>
      </c>
      <c r="F725" t="s">
        <v>572</v>
      </c>
      <c r="G725" t="s">
        <v>572</v>
      </c>
      <c r="H725" t="s">
        <v>10</v>
      </c>
    </row>
    <row r="726" spans="1:8" hidden="1" x14ac:dyDescent="0.25">
      <c r="A726">
        <v>9</v>
      </c>
      <c r="B726" t="s">
        <v>874</v>
      </c>
      <c r="C726" t="s">
        <v>579</v>
      </c>
      <c r="D726" t="str">
        <f>LEFT(evaluation_results_3[[#This Row],[PDF_FILE]],LEN(evaluation_results_3[[#This Row],[PDF_FILE]])-5)</f>
        <v>Swedbank_Bank_EN</v>
      </c>
      <c r="E726">
        <v>2020</v>
      </c>
      <c r="F726" t="s">
        <v>1108</v>
      </c>
      <c r="G726" t="s">
        <v>32</v>
      </c>
      <c r="H726" t="s">
        <v>16</v>
      </c>
    </row>
    <row r="727" spans="1:8" hidden="1" x14ac:dyDescent="0.25">
      <c r="A727">
        <v>9</v>
      </c>
      <c r="B727" t="s">
        <v>874</v>
      </c>
      <c r="C727" t="s">
        <v>579</v>
      </c>
      <c r="D727" t="str">
        <f>LEFT(evaluation_results_3[[#This Row],[PDF_FILE]],LEN(evaluation_results_3[[#This Row],[PDF_FILE]])-5)</f>
        <v>Swedbank_Bank_EN</v>
      </c>
      <c r="E727">
        <v>2019</v>
      </c>
      <c r="F727" t="s">
        <v>1109</v>
      </c>
      <c r="G727" t="s">
        <v>32</v>
      </c>
      <c r="H727" t="s">
        <v>16</v>
      </c>
    </row>
    <row r="728" spans="1:8" hidden="1" x14ac:dyDescent="0.25">
      <c r="A728">
        <v>9</v>
      </c>
      <c r="B728" t="s">
        <v>874</v>
      </c>
      <c r="C728" t="s">
        <v>579</v>
      </c>
      <c r="D728" t="str">
        <f>LEFT(evaluation_results_3[[#This Row],[PDF_FILE]],LEN(evaluation_results_3[[#This Row],[PDF_FILE]])-5)</f>
        <v>Swedbank_Bank_EN</v>
      </c>
      <c r="E728">
        <v>2018</v>
      </c>
      <c r="F728" t="s">
        <v>1110</v>
      </c>
      <c r="G728" t="s">
        <v>32</v>
      </c>
      <c r="H728" t="s">
        <v>16</v>
      </c>
    </row>
    <row r="729" spans="1:8" hidden="1" x14ac:dyDescent="0.25">
      <c r="A729">
        <v>10</v>
      </c>
      <c r="B729" t="s">
        <v>875</v>
      </c>
      <c r="C729" t="s">
        <v>579</v>
      </c>
      <c r="D729" t="str">
        <f>LEFT(evaluation_results_3[[#This Row],[PDF_FILE]],LEN(evaluation_results_3[[#This Row],[PDF_FILE]])-5)</f>
        <v>Swedbank_Bank_EN</v>
      </c>
      <c r="E729">
        <v>2020</v>
      </c>
      <c r="F729" t="s">
        <v>1111</v>
      </c>
      <c r="G729" t="s">
        <v>32</v>
      </c>
      <c r="H729" t="s">
        <v>16</v>
      </c>
    </row>
    <row r="730" spans="1:8" hidden="1" x14ac:dyDescent="0.25">
      <c r="A730">
        <v>10</v>
      </c>
      <c r="B730" t="s">
        <v>875</v>
      </c>
      <c r="C730" t="s">
        <v>579</v>
      </c>
      <c r="D730" t="str">
        <f>LEFT(evaluation_results_3[[#This Row],[PDF_FILE]],LEN(evaluation_results_3[[#This Row],[PDF_FILE]])-5)</f>
        <v>Swedbank_Bank_EN</v>
      </c>
      <c r="E730">
        <v>2019</v>
      </c>
      <c r="F730" t="s">
        <v>1107</v>
      </c>
      <c r="G730" t="s">
        <v>32</v>
      </c>
      <c r="H730" t="s">
        <v>16</v>
      </c>
    </row>
    <row r="731" spans="1:8" hidden="1" x14ac:dyDescent="0.25">
      <c r="A731">
        <v>10</v>
      </c>
      <c r="B731" t="s">
        <v>875</v>
      </c>
      <c r="C731" t="s">
        <v>579</v>
      </c>
      <c r="D731" t="str">
        <f>LEFT(evaluation_results_3[[#This Row],[PDF_FILE]],LEN(evaluation_results_3[[#This Row],[PDF_FILE]])-5)</f>
        <v>Swedbank_Bank_EN</v>
      </c>
      <c r="E731">
        <v>2018</v>
      </c>
      <c r="F731" t="s">
        <v>1104</v>
      </c>
      <c r="G731" t="s">
        <v>32</v>
      </c>
      <c r="H731" t="s">
        <v>16</v>
      </c>
    </row>
    <row r="732" spans="1:8" x14ac:dyDescent="0.25">
      <c r="A732">
        <v>6</v>
      </c>
      <c r="B732" t="s">
        <v>7</v>
      </c>
      <c r="C732" t="s">
        <v>583</v>
      </c>
      <c r="D732" t="str">
        <f>LEFT(evaluation_results_3[[#This Row],[PDF_FILE]],LEN(evaluation_results_3[[#This Row],[PDF_FILE]])-5)</f>
        <v>Swedbank_Bank_EN</v>
      </c>
      <c r="E732">
        <v>2021</v>
      </c>
      <c r="F732" t="s">
        <v>470</v>
      </c>
      <c r="G732" t="s">
        <v>584</v>
      </c>
      <c r="H732" t="s">
        <v>16</v>
      </c>
    </row>
    <row r="733" spans="1:8" x14ac:dyDescent="0.25">
      <c r="A733">
        <v>6</v>
      </c>
      <c r="B733" t="s">
        <v>7</v>
      </c>
      <c r="C733" t="s">
        <v>583</v>
      </c>
      <c r="D733" t="str">
        <f>LEFT(evaluation_results_3[[#This Row],[PDF_FILE]],LEN(evaluation_results_3[[#This Row],[PDF_FILE]])-5)</f>
        <v>Swedbank_Bank_EN</v>
      </c>
      <c r="E733">
        <v>2020</v>
      </c>
      <c r="F733" t="s">
        <v>292</v>
      </c>
      <c r="G733" t="s">
        <v>585</v>
      </c>
      <c r="H733" t="s">
        <v>16</v>
      </c>
    </row>
    <row r="734" spans="1:8" x14ac:dyDescent="0.25">
      <c r="A734">
        <v>6</v>
      </c>
      <c r="B734" t="s">
        <v>7</v>
      </c>
      <c r="C734" t="s">
        <v>583</v>
      </c>
      <c r="D734" t="str">
        <f>LEFT(evaluation_results_3[[#This Row],[PDF_FILE]],LEN(evaluation_results_3[[#This Row],[PDF_FILE]])-5)</f>
        <v>Swedbank_Bank_EN</v>
      </c>
      <c r="E734">
        <v>2019</v>
      </c>
      <c r="F734" t="s">
        <v>296</v>
      </c>
      <c r="G734" t="s">
        <v>586</v>
      </c>
      <c r="H734" t="s">
        <v>16</v>
      </c>
    </row>
    <row r="735" spans="1:8" x14ac:dyDescent="0.25">
      <c r="A735">
        <v>7</v>
      </c>
      <c r="B735" t="s">
        <v>13</v>
      </c>
      <c r="C735" t="s">
        <v>583</v>
      </c>
      <c r="D735" t="str">
        <f>LEFT(evaluation_results_3[[#This Row],[PDF_FILE]],LEN(evaluation_results_3[[#This Row],[PDF_FILE]])-5)</f>
        <v>Swedbank_Bank_EN</v>
      </c>
      <c r="E735">
        <v>2020</v>
      </c>
      <c r="F735" t="s">
        <v>581</v>
      </c>
      <c r="G735" t="s">
        <v>581</v>
      </c>
      <c r="H735" t="s">
        <v>10</v>
      </c>
    </row>
    <row r="736" spans="1:8" x14ac:dyDescent="0.25">
      <c r="A736">
        <v>7</v>
      </c>
      <c r="B736" t="s">
        <v>13</v>
      </c>
      <c r="C736" t="s">
        <v>583</v>
      </c>
      <c r="D736" t="str">
        <f>LEFT(evaluation_results_3[[#This Row],[PDF_FILE]],LEN(evaluation_results_3[[#This Row],[PDF_FILE]])-5)</f>
        <v>Swedbank_Bank_EN</v>
      </c>
      <c r="E736">
        <v>2019</v>
      </c>
      <c r="F736" t="s">
        <v>577</v>
      </c>
      <c r="G736" t="s">
        <v>577</v>
      </c>
      <c r="H736" t="s">
        <v>10</v>
      </c>
    </row>
    <row r="737" spans="1:8" x14ac:dyDescent="0.25">
      <c r="A737">
        <v>8</v>
      </c>
      <c r="B737" t="s">
        <v>21</v>
      </c>
      <c r="C737" t="s">
        <v>583</v>
      </c>
      <c r="D737" t="str">
        <f>LEFT(evaluation_results_3[[#This Row],[PDF_FILE]],LEN(evaluation_results_3[[#This Row],[PDF_FILE]])-5)</f>
        <v>Swedbank_Bank_EN</v>
      </c>
      <c r="E737">
        <v>2021</v>
      </c>
      <c r="F737" t="s">
        <v>588</v>
      </c>
      <c r="G737" t="s">
        <v>588</v>
      </c>
      <c r="H737" t="s">
        <v>10</v>
      </c>
    </row>
    <row r="738" spans="1:8" x14ac:dyDescent="0.25">
      <c r="A738">
        <v>8</v>
      </c>
      <c r="B738" t="s">
        <v>21</v>
      </c>
      <c r="C738" t="s">
        <v>583</v>
      </c>
      <c r="D738" t="str">
        <f>LEFT(evaluation_results_3[[#This Row],[PDF_FILE]],LEN(evaluation_results_3[[#This Row],[PDF_FILE]])-5)</f>
        <v>Swedbank_Bank_EN</v>
      </c>
      <c r="E738">
        <v>2020</v>
      </c>
      <c r="F738" t="s">
        <v>582</v>
      </c>
      <c r="G738" t="s">
        <v>582</v>
      </c>
      <c r="H738" t="s">
        <v>10</v>
      </c>
    </row>
    <row r="739" spans="1:8" x14ac:dyDescent="0.25">
      <c r="A739">
        <v>8</v>
      </c>
      <c r="B739" t="s">
        <v>21</v>
      </c>
      <c r="C739" t="s">
        <v>583</v>
      </c>
      <c r="D739" t="str">
        <f>LEFT(evaluation_results_3[[#This Row],[PDF_FILE]],LEN(evaluation_results_3[[#This Row],[PDF_FILE]])-5)</f>
        <v>Swedbank_Bank_EN</v>
      </c>
      <c r="E739">
        <v>2019</v>
      </c>
      <c r="F739" t="s">
        <v>578</v>
      </c>
      <c r="G739" t="s">
        <v>578</v>
      </c>
      <c r="H739" t="s">
        <v>10</v>
      </c>
    </row>
    <row r="740" spans="1:8" hidden="1" x14ac:dyDescent="0.25">
      <c r="A740">
        <v>9</v>
      </c>
      <c r="B740" t="s">
        <v>874</v>
      </c>
      <c r="C740" t="s">
        <v>583</v>
      </c>
      <c r="D740" t="str">
        <f>LEFT(evaluation_results_3[[#This Row],[PDF_FILE]],LEN(evaluation_results_3[[#This Row],[PDF_FILE]])-5)</f>
        <v>Swedbank_Bank_EN</v>
      </c>
      <c r="E740">
        <v>2021</v>
      </c>
      <c r="F740" t="s">
        <v>581</v>
      </c>
      <c r="G740" t="s">
        <v>32</v>
      </c>
      <c r="H740" t="s">
        <v>16</v>
      </c>
    </row>
    <row r="741" spans="1:8" hidden="1" x14ac:dyDescent="0.25">
      <c r="A741">
        <v>9</v>
      </c>
      <c r="B741" t="s">
        <v>874</v>
      </c>
      <c r="C741" t="s">
        <v>583</v>
      </c>
      <c r="D741" t="str">
        <f>LEFT(evaluation_results_3[[#This Row],[PDF_FILE]],LEN(evaluation_results_3[[#This Row],[PDF_FILE]])-5)</f>
        <v>Swedbank_Bank_EN</v>
      </c>
      <c r="E741">
        <v>2020</v>
      </c>
      <c r="F741" t="s">
        <v>1112</v>
      </c>
      <c r="G741" t="s">
        <v>32</v>
      </c>
      <c r="H741" t="s">
        <v>16</v>
      </c>
    </row>
    <row r="742" spans="1:8" hidden="1" x14ac:dyDescent="0.25">
      <c r="A742">
        <v>9</v>
      </c>
      <c r="B742" t="s">
        <v>874</v>
      </c>
      <c r="C742" t="s">
        <v>583</v>
      </c>
      <c r="D742" t="str">
        <f>LEFT(evaluation_results_3[[#This Row],[PDF_FILE]],LEN(evaluation_results_3[[#This Row],[PDF_FILE]])-5)</f>
        <v>Swedbank_Bank_EN</v>
      </c>
      <c r="E742">
        <v>2019</v>
      </c>
      <c r="F742" t="s">
        <v>377</v>
      </c>
      <c r="G742" t="s">
        <v>32</v>
      </c>
      <c r="H742" t="s">
        <v>16</v>
      </c>
    </row>
    <row r="743" spans="1:8" hidden="1" x14ac:dyDescent="0.25">
      <c r="A743">
        <v>9</v>
      </c>
      <c r="B743" t="s">
        <v>874</v>
      </c>
      <c r="C743" t="s">
        <v>583</v>
      </c>
      <c r="D743" t="str">
        <f>LEFT(evaluation_results_3[[#This Row],[PDF_FILE]],LEN(evaluation_results_3[[#This Row],[PDF_FILE]])-5)</f>
        <v>Swedbank_Bank_EN</v>
      </c>
      <c r="E743">
        <v>2018</v>
      </c>
      <c r="F743" t="s">
        <v>1113</v>
      </c>
      <c r="G743" t="s">
        <v>32</v>
      </c>
      <c r="H743" t="s">
        <v>16</v>
      </c>
    </row>
    <row r="744" spans="1:8" hidden="1" x14ac:dyDescent="0.25">
      <c r="A744">
        <v>9</v>
      </c>
      <c r="B744" t="s">
        <v>874</v>
      </c>
      <c r="C744" t="s">
        <v>583</v>
      </c>
      <c r="D744" t="str">
        <f>LEFT(evaluation_results_3[[#This Row],[PDF_FILE]],LEN(evaluation_results_3[[#This Row],[PDF_FILE]])-5)</f>
        <v>Swedbank_Bank_EN</v>
      </c>
      <c r="E744">
        <v>2017</v>
      </c>
      <c r="F744" t="s">
        <v>891</v>
      </c>
      <c r="G744" t="s">
        <v>32</v>
      </c>
      <c r="H744" t="s">
        <v>16</v>
      </c>
    </row>
    <row r="745" spans="1:8" hidden="1" x14ac:dyDescent="0.25">
      <c r="A745">
        <v>10</v>
      </c>
      <c r="B745" t="s">
        <v>875</v>
      </c>
      <c r="C745" t="s">
        <v>583</v>
      </c>
      <c r="D745" t="str">
        <f>LEFT(evaluation_results_3[[#This Row],[PDF_FILE]],LEN(evaluation_results_3[[#This Row],[PDF_FILE]])-5)</f>
        <v>Swedbank_Bank_EN</v>
      </c>
      <c r="E745">
        <v>2021</v>
      </c>
      <c r="F745" t="s">
        <v>1111</v>
      </c>
      <c r="G745" t="s">
        <v>32</v>
      </c>
      <c r="H745" t="s">
        <v>16</v>
      </c>
    </row>
    <row r="746" spans="1:8" x14ac:dyDescent="0.25">
      <c r="A746">
        <v>6</v>
      </c>
      <c r="B746" t="s">
        <v>7</v>
      </c>
      <c r="C746" t="s">
        <v>589</v>
      </c>
      <c r="D746" t="str">
        <f>LEFT(evaluation_results_3[[#This Row],[PDF_FILE]],LEN(evaluation_results_3[[#This Row],[PDF_FILE]])-5)</f>
        <v>Swedbank_Bank_EN</v>
      </c>
      <c r="E746">
        <v>2022</v>
      </c>
      <c r="F746" t="s">
        <v>590</v>
      </c>
      <c r="G746" t="s">
        <v>590</v>
      </c>
      <c r="H746" t="s">
        <v>10</v>
      </c>
    </row>
    <row r="747" spans="1:8" x14ac:dyDescent="0.25">
      <c r="A747">
        <v>6</v>
      </c>
      <c r="B747" t="s">
        <v>7</v>
      </c>
      <c r="C747" t="s">
        <v>589</v>
      </c>
      <c r="D747" t="str">
        <f>LEFT(evaluation_results_3[[#This Row],[PDF_FILE]],LEN(evaluation_results_3[[#This Row],[PDF_FILE]])-5)</f>
        <v>Swedbank_Bank_EN</v>
      </c>
      <c r="E747">
        <v>2021</v>
      </c>
      <c r="F747" t="s">
        <v>584</v>
      </c>
      <c r="G747" t="s">
        <v>584</v>
      </c>
      <c r="H747" t="s">
        <v>10</v>
      </c>
    </row>
    <row r="748" spans="1:8" x14ac:dyDescent="0.25">
      <c r="A748">
        <v>6</v>
      </c>
      <c r="B748" t="s">
        <v>7</v>
      </c>
      <c r="C748" t="s">
        <v>589</v>
      </c>
      <c r="D748" t="str">
        <f>LEFT(evaluation_results_3[[#This Row],[PDF_FILE]],LEN(evaluation_results_3[[#This Row],[PDF_FILE]])-5)</f>
        <v>Swedbank_Bank_EN</v>
      </c>
      <c r="E748">
        <v>2020</v>
      </c>
      <c r="F748" t="s">
        <v>585</v>
      </c>
      <c r="G748" t="s">
        <v>585</v>
      </c>
      <c r="H748" t="s">
        <v>10</v>
      </c>
    </row>
    <row r="749" spans="1:8" x14ac:dyDescent="0.25">
      <c r="A749">
        <v>7</v>
      </c>
      <c r="B749" t="s">
        <v>13</v>
      </c>
      <c r="C749" t="s">
        <v>589</v>
      </c>
      <c r="D749" t="str">
        <f>LEFT(evaluation_results_3[[#This Row],[PDF_FILE]],LEN(evaluation_results_3[[#This Row],[PDF_FILE]])-5)</f>
        <v>Swedbank_Bank_EN</v>
      </c>
      <c r="E749">
        <v>2022</v>
      </c>
      <c r="F749" t="s">
        <v>591</v>
      </c>
      <c r="G749" t="s">
        <v>591</v>
      </c>
      <c r="H749" t="s">
        <v>10</v>
      </c>
    </row>
    <row r="750" spans="1:8" x14ac:dyDescent="0.25">
      <c r="A750">
        <v>7</v>
      </c>
      <c r="B750" t="s">
        <v>13</v>
      </c>
      <c r="C750" t="s">
        <v>589</v>
      </c>
      <c r="D750" t="str">
        <f>LEFT(evaluation_results_3[[#This Row],[PDF_FILE]],LEN(evaluation_results_3[[#This Row],[PDF_FILE]])-5)</f>
        <v>Swedbank_Bank_EN</v>
      </c>
      <c r="E750">
        <v>2021</v>
      </c>
      <c r="F750" t="s">
        <v>587</v>
      </c>
      <c r="G750" t="s">
        <v>587</v>
      </c>
      <c r="H750" t="s">
        <v>10</v>
      </c>
    </row>
    <row r="751" spans="1:8" x14ac:dyDescent="0.25">
      <c r="A751">
        <v>7</v>
      </c>
      <c r="B751" t="s">
        <v>13</v>
      </c>
      <c r="C751" t="s">
        <v>589</v>
      </c>
      <c r="D751" t="str">
        <f>LEFT(evaluation_results_3[[#This Row],[PDF_FILE]],LEN(evaluation_results_3[[#This Row],[PDF_FILE]])-5)</f>
        <v>Swedbank_Bank_EN</v>
      </c>
      <c r="E751">
        <v>2020</v>
      </c>
      <c r="F751" t="s">
        <v>581</v>
      </c>
      <c r="G751" t="s">
        <v>581</v>
      </c>
      <c r="H751" t="s">
        <v>10</v>
      </c>
    </row>
    <row r="752" spans="1:8" x14ac:dyDescent="0.25">
      <c r="A752">
        <v>8</v>
      </c>
      <c r="B752" t="s">
        <v>21</v>
      </c>
      <c r="C752" t="s">
        <v>589</v>
      </c>
      <c r="D752" t="str">
        <f>LEFT(evaluation_results_3[[#This Row],[PDF_FILE]],LEN(evaluation_results_3[[#This Row],[PDF_FILE]])-5)</f>
        <v>Swedbank_Bank_EN</v>
      </c>
      <c r="E752">
        <v>2022</v>
      </c>
      <c r="F752" t="s">
        <v>592</v>
      </c>
      <c r="G752" t="s">
        <v>592</v>
      </c>
      <c r="H752" t="s">
        <v>10</v>
      </c>
    </row>
    <row r="753" spans="1:8" x14ac:dyDescent="0.25">
      <c r="A753">
        <v>8</v>
      </c>
      <c r="B753" t="s">
        <v>21</v>
      </c>
      <c r="C753" t="s">
        <v>589</v>
      </c>
      <c r="D753" t="str">
        <f>LEFT(evaluation_results_3[[#This Row],[PDF_FILE]],LEN(evaluation_results_3[[#This Row],[PDF_FILE]])-5)</f>
        <v>Swedbank_Bank_EN</v>
      </c>
      <c r="E753">
        <v>2021</v>
      </c>
      <c r="F753" t="s">
        <v>588</v>
      </c>
      <c r="G753" t="s">
        <v>588</v>
      </c>
      <c r="H753" t="s">
        <v>10</v>
      </c>
    </row>
    <row r="754" spans="1:8" x14ac:dyDescent="0.25">
      <c r="A754">
        <v>8</v>
      </c>
      <c r="B754" t="s">
        <v>21</v>
      </c>
      <c r="C754" t="s">
        <v>589</v>
      </c>
      <c r="D754" t="str">
        <f>LEFT(evaluation_results_3[[#This Row],[PDF_FILE]],LEN(evaluation_results_3[[#This Row],[PDF_FILE]])-5)</f>
        <v>Swedbank_Bank_EN</v>
      </c>
      <c r="E754">
        <v>2020</v>
      </c>
      <c r="F754" t="s">
        <v>582</v>
      </c>
      <c r="G754" t="s">
        <v>582</v>
      </c>
      <c r="H754" t="s">
        <v>10</v>
      </c>
    </row>
    <row r="755" spans="1:8" hidden="1" x14ac:dyDescent="0.25">
      <c r="A755">
        <v>9</v>
      </c>
      <c r="B755" t="s">
        <v>874</v>
      </c>
      <c r="C755" t="s">
        <v>589</v>
      </c>
      <c r="D755" t="str">
        <f>LEFT(evaluation_results_3[[#This Row],[PDF_FILE]],LEN(evaluation_results_3[[#This Row],[PDF_FILE]])-5)</f>
        <v>Swedbank_Bank_EN</v>
      </c>
      <c r="E755">
        <v>2022</v>
      </c>
      <c r="F755" t="s">
        <v>591</v>
      </c>
      <c r="G755" t="s">
        <v>32</v>
      </c>
      <c r="H755" t="s">
        <v>16</v>
      </c>
    </row>
    <row r="756" spans="1:8" hidden="1" x14ac:dyDescent="0.25">
      <c r="A756">
        <v>9</v>
      </c>
      <c r="B756" t="s">
        <v>874</v>
      </c>
      <c r="C756" t="s">
        <v>589</v>
      </c>
      <c r="D756" t="str">
        <f>LEFT(evaluation_results_3[[#This Row],[PDF_FILE]],LEN(evaluation_results_3[[#This Row],[PDF_FILE]])-5)</f>
        <v>Swedbank_Bank_EN</v>
      </c>
      <c r="E756">
        <v>2021</v>
      </c>
      <c r="F756" t="s">
        <v>587</v>
      </c>
      <c r="G756" t="s">
        <v>32</v>
      </c>
      <c r="H756" t="s">
        <v>16</v>
      </c>
    </row>
    <row r="757" spans="1:8" hidden="1" x14ac:dyDescent="0.25">
      <c r="A757">
        <v>9</v>
      </c>
      <c r="B757" t="s">
        <v>874</v>
      </c>
      <c r="C757" t="s">
        <v>589</v>
      </c>
      <c r="D757" t="str">
        <f>LEFT(evaluation_results_3[[#This Row],[PDF_FILE]],LEN(evaluation_results_3[[#This Row],[PDF_FILE]])-5)</f>
        <v>Swedbank_Bank_EN</v>
      </c>
      <c r="E757">
        <v>2020</v>
      </c>
      <c r="F757" t="s">
        <v>581</v>
      </c>
      <c r="G757" t="s">
        <v>32</v>
      </c>
      <c r="H757" t="s">
        <v>16</v>
      </c>
    </row>
    <row r="758" spans="1:8" hidden="1" x14ac:dyDescent="0.25">
      <c r="A758">
        <v>10</v>
      </c>
      <c r="B758" t="s">
        <v>875</v>
      </c>
      <c r="C758" t="s">
        <v>589</v>
      </c>
      <c r="D758" t="str">
        <f>LEFT(evaluation_results_3[[#This Row],[PDF_FILE]],LEN(evaluation_results_3[[#This Row],[PDF_FILE]])-5)</f>
        <v>Swedbank_Bank_EN</v>
      </c>
      <c r="E758">
        <v>2021</v>
      </c>
      <c r="F758" t="s">
        <v>1114</v>
      </c>
      <c r="G758" t="s">
        <v>32</v>
      </c>
      <c r="H758" t="s">
        <v>16</v>
      </c>
    </row>
    <row r="759" spans="1:8" hidden="1" x14ac:dyDescent="0.25">
      <c r="A759">
        <v>10</v>
      </c>
      <c r="B759" t="s">
        <v>875</v>
      </c>
      <c r="C759" t="s">
        <v>589</v>
      </c>
      <c r="D759" t="str">
        <f>LEFT(evaluation_results_3[[#This Row],[PDF_FILE]],LEN(evaluation_results_3[[#This Row],[PDF_FILE]])-5)</f>
        <v>Swedbank_Bank_EN</v>
      </c>
      <c r="E759">
        <v>2022</v>
      </c>
      <c r="F759" t="s">
        <v>1115</v>
      </c>
      <c r="G759" t="s">
        <v>32</v>
      </c>
      <c r="H759" t="s">
        <v>16</v>
      </c>
    </row>
    <row r="760" spans="1:8" hidden="1" x14ac:dyDescent="0.25">
      <c r="A760">
        <v>10</v>
      </c>
      <c r="B760" t="s">
        <v>875</v>
      </c>
      <c r="C760" t="s">
        <v>589</v>
      </c>
      <c r="D760" t="str">
        <f>LEFT(evaluation_results_3[[#This Row],[PDF_FILE]],LEN(evaluation_results_3[[#This Row],[PDF_FILE]])-5)</f>
        <v>Swedbank_Bank_EN</v>
      </c>
      <c r="E760">
        <v>2020</v>
      </c>
      <c r="F760" t="s">
        <v>1111</v>
      </c>
      <c r="G760" t="s">
        <v>32</v>
      </c>
      <c r="H760" t="s">
        <v>16</v>
      </c>
    </row>
    <row r="761" spans="1:8" hidden="1" x14ac:dyDescent="0.25">
      <c r="A761">
        <v>6</v>
      </c>
      <c r="B761" t="s">
        <v>7</v>
      </c>
      <c r="C761" t="s">
        <v>593</v>
      </c>
      <c r="D761" t="str">
        <f>LEFT(evaluation_results_3[[#This Row],[PDF_FILE]],LEN(evaluation_results_3[[#This Row],[PDF_FILE]])-5)</f>
        <v>T. Rowe Price_AM_EN</v>
      </c>
      <c r="E761">
        <v>2012</v>
      </c>
      <c r="F761" t="s">
        <v>594</v>
      </c>
      <c r="G761" t="s">
        <v>32</v>
      </c>
      <c r="H761" t="s">
        <v>16</v>
      </c>
    </row>
    <row r="762" spans="1:8" x14ac:dyDescent="0.25">
      <c r="A762">
        <v>6</v>
      </c>
      <c r="B762" t="s">
        <v>7</v>
      </c>
      <c r="C762" t="s">
        <v>595</v>
      </c>
      <c r="D762" t="str">
        <f>LEFT(evaluation_results_3[[#This Row],[PDF_FILE]],LEN(evaluation_results_3[[#This Row],[PDF_FILE]])-5)</f>
        <v>T. Rowe Price_AM_EN</v>
      </c>
      <c r="E762">
        <v>2020</v>
      </c>
      <c r="F762" t="s">
        <v>596</v>
      </c>
      <c r="G762" t="s">
        <v>596</v>
      </c>
      <c r="H762" t="s">
        <v>10</v>
      </c>
    </row>
    <row r="763" spans="1:8" x14ac:dyDescent="0.25">
      <c r="A763">
        <v>6</v>
      </c>
      <c r="B763" t="s">
        <v>7</v>
      </c>
      <c r="C763" t="s">
        <v>595</v>
      </c>
      <c r="D763" t="str">
        <f>LEFT(evaluation_results_3[[#This Row],[PDF_FILE]],LEN(evaluation_results_3[[#This Row],[PDF_FILE]])-5)</f>
        <v>T. Rowe Price_AM_EN</v>
      </c>
      <c r="E763">
        <v>2010</v>
      </c>
      <c r="F763" t="s">
        <v>597</v>
      </c>
      <c r="G763" t="s">
        <v>873</v>
      </c>
      <c r="H763" t="s">
        <v>16</v>
      </c>
    </row>
    <row r="764" spans="1:8" x14ac:dyDescent="0.25">
      <c r="A764">
        <v>6</v>
      </c>
      <c r="B764" t="s">
        <v>7</v>
      </c>
      <c r="C764" t="s">
        <v>595</v>
      </c>
      <c r="D764" t="str">
        <f>LEFT(evaluation_results_3[[#This Row],[PDF_FILE]],LEN(evaluation_results_3[[#This Row],[PDF_FILE]])-5)</f>
        <v>T. Rowe Price_AM_EN</v>
      </c>
      <c r="E764">
        <v>2015</v>
      </c>
      <c r="F764" t="s">
        <v>494</v>
      </c>
      <c r="G764" t="s">
        <v>601</v>
      </c>
      <c r="H764" t="s">
        <v>16</v>
      </c>
    </row>
    <row r="765" spans="1:8" x14ac:dyDescent="0.25">
      <c r="A765">
        <v>7</v>
      </c>
      <c r="B765" t="s">
        <v>13</v>
      </c>
      <c r="C765" t="s">
        <v>595</v>
      </c>
      <c r="D765" t="str">
        <f>LEFT(evaluation_results_3[[#This Row],[PDF_FILE]],LEN(evaluation_results_3[[#This Row],[PDF_FILE]])-5)</f>
        <v>T. Rowe Price_AM_EN</v>
      </c>
      <c r="E765">
        <v>2020</v>
      </c>
      <c r="F765" t="s">
        <v>598</v>
      </c>
      <c r="G765" t="s">
        <v>598</v>
      </c>
      <c r="H765" t="s">
        <v>10</v>
      </c>
    </row>
    <row r="766" spans="1:8" x14ac:dyDescent="0.25">
      <c r="A766">
        <v>8</v>
      </c>
      <c r="B766" t="s">
        <v>21</v>
      </c>
      <c r="C766" t="s">
        <v>595</v>
      </c>
      <c r="D766" t="str">
        <f>LEFT(evaluation_results_3[[#This Row],[PDF_FILE]],LEN(evaluation_results_3[[#This Row],[PDF_FILE]])-5)</f>
        <v>T. Rowe Price_AM_EN</v>
      </c>
      <c r="E766">
        <v>2020</v>
      </c>
      <c r="F766" t="s">
        <v>599</v>
      </c>
      <c r="G766" t="s">
        <v>599</v>
      </c>
      <c r="H766" t="s">
        <v>10</v>
      </c>
    </row>
    <row r="767" spans="1:8" x14ac:dyDescent="0.25">
      <c r="A767">
        <v>6</v>
      </c>
      <c r="B767" t="s">
        <v>7</v>
      </c>
      <c r="C767" t="s">
        <v>600</v>
      </c>
      <c r="D767" t="str">
        <f>LEFT(evaluation_results_3[[#This Row],[PDF_FILE]],LEN(evaluation_results_3[[#This Row],[PDF_FILE]])-5)</f>
        <v>T. Rowe Price_AM_EN</v>
      </c>
      <c r="E767">
        <v>2015</v>
      </c>
      <c r="F767" t="s">
        <v>601</v>
      </c>
      <c r="G767" t="s">
        <v>601</v>
      </c>
      <c r="H767" t="s">
        <v>10</v>
      </c>
    </row>
    <row r="768" spans="1:8" x14ac:dyDescent="0.25">
      <c r="A768">
        <v>6</v>
      </c>
      <c r="B768" t="s">
        <v>7</v>
      </c>
      <c r="C768" t="s">
        <v>600</v>
      </c>
      <c r="D768" t="str">
        <f>LEFT(evaluation_results_3[[#This Row],[PDF_FILE]],LEN(evaluation_results_3[[#This Row],[PDF_FILE]])-5)</f>
        <v>T. Rowe Price_AM_EN</v>
      </c>
      <c r="E768">
        <v>2016</v>
      </c>
      <c r="F768" t="s">
        <v>602</v>
      </c>
      <c r="G768" t="s">
        <v>602</v>
      </c>
      <c r="H768" t="s">
        <v>10</v>
      </c>
    </row>
    <row r="769" spans="1:8" x14ac:dyDescent="0.25">
      <c r="A769">
        <v>6</v>
      </c>
      <c r="B769" t="s">
        <v>7</v>
      </c>
      <c r="C769" t="s">
        <v>600</v>
      </c>
      <c r="D769" t="str">
        <f>LEFT(evaluation_results_3[[#This Row],[PDF_FILE]],LEN(evaluation_results_3[[#This Row],[PDF_FILE]])-5)</f>
        <v>T. Rowe Price_AM_EN</v>
      </c>
      <c r="E769">
        <v>2017</v>
      </c>
      <c r="F769" t="s">
        <v>603</v>
      </c>
      <c r="G769" t="s">
        <v>603</v>
      </c>
      <c r="H769" t="s">
        <v>10</v>
      </c>
    </row>
    <row r="770" spans="1:8" x14ac:dyDescent="0.25">
      <c r="A770">
        <v>6</v>
      </c>
      <c r="B770" t="s">
        <v>7</v>
      </c>
      <c r="C770" t="s">
        <v>600</v>
      </c>
      <c r="D770" t="str">
        <f>LEFT(evaluation_results_3[[#This Row],[PDF_FILE]],LEN(evaluation_results_3[[#This Row],[PDF_FILE]])-5)</f>
        <v>T. Rowe Price_AM_EN</v>
      </c>
      <c r="E770">
        <v>2018</v>
      </c>
      <c r="F770" t="s">
        <v>604</v>
      </c>
      <c r="G770" t="s">
        <v>604</v>
      </c>
      <c r="H770" t="s">
        <v>10</v>
      </c>
    </row>
    <row r="771" spans="1:8" x14ac:dyDescent="0.25">
      <c r="A771">
        <v>6</v>
      </c>
      <c r="B771" t="s">
        <v>7</v>
      </c>
      <c r="C771" t="s">
        <v>600</v>
      </c>
      <c r="D771" t="str">
        <f>LEFT(evaluation_results_3[[#This Row],[PDF_FILE]],LEN(evaluation_results_3[[#This Row],[PDF_FILE]])-5)</f>
        <v>T. Rowe Price_AM_EN</v>
      </c>
      <c r="E771">
        <v>2019</v>
      </c>
      <c r="F771" t="s">
        <v>605</v>
      </c>
      <c r="G771" t="s">
        <v>605</v>
      </c>
      <c r="H771" t="s">
        <v>10</v>
      </c>
    </row>
    <row r="772" spans="1:8" x14ac:dyDescent="0.25">
      <c r="A772">
        <v>6</v>
      </c>
      <c r="B772" t="s">
        <v>7</v>
      </c>
      <c r="C772" t="s">
        <v>600</v>
      </c>
      <c r="D772" t="str">
        <f>LEFT(evaluation_results_3[[#This Row],[PDF_FILE]],LEN(evaluation_results_3[[#This Row],[PDF_FILE]])-5)</f>
        <v>T. Rowe Price_AM_EN</v>
      </c>
      <c r="E772">
        <v>2020</v>
      </c>
      <c r="F772" t="s">
        <v>596</v>
      </c>
      <c r="G772" t="s">
        <v>596</v>
      </c>
      <c r="H772" t="s">
        <v>10</v>
      </c>
    </row>
    <row r="773" spans="1:8" x14ac:dyDescent="0.25">
      <c r="A773">
        <v>6</v>
      </c>
      <c r="B773" t="s">
        <v>7</v>
      </c>
      <c r="C773" t="s">
        <v>600</v>
      </c>
      <c r="D773" t="str">
        <f>LEFT(evaluation_results_3[[#This Row],[PDF_FILE]],LEN(evaluation_results_3[[#This Row],[PDF_FILE]])-5)</f>
        <v>T. Rowe Price_AM_EN</v>
      </c>
      <c r="E773">
        <v>2021</v>
      </c>
      <c r="F773" t="s">
        <v>606</v>
      </c>
      <c r="G773" t="s">
        <v>606</v>
      </c>
      <c r="H773" t="s">
        <v>10</v>
      </c>
    </row>
    <row r="774" spans="1:8" x14ac:dyDescent="0.25">
      <c r="A774">
        <v>7</v>
      </c>
      <c r="B774" t="s">
        <v>13</v>
      </c>
      <c r="C774" t="s">
        <v>600</v>
      </c>
      <c r="D774" t="str">
        <f>LEFT(evaluation_results_3[[#This Row],[PDF_FILE]],LEN(evaluation_results_3[[#This Row],[PDF_FILE]])-5)</f>
        <v>T. Rowe Price_AM_EN</v>
      </c>
      <c r="E774">
        <v>2015</v>
      </c>
      <c r="F774" t="s">
        <v>607</v>
      </c>
      <c r="G774" t="s">
        <v>607</v>
      </c>
      <c r="H774" t="s">
        <v>10</v>
      </c>
    </row>
    <row r="775" spans="1:8" x14ac:dyDescent="0.25">
      <c r="A775">
        <v>7</v>
      </c>
      <c r="B775" t="s">
        <v>13</v>
      </c>
      <c r="C775" t="s">
        <v>600</v>
      </c>
      <c r="D775" t="str">
        <f>LEFT(evaluation_results_3[[#This Row],[PDF_FILE]],LEN(evaluation_results_3[[#This Row],[PDF_FILE]])-5)</f>
        <v>T. Rowe Price_AM_EN</v>
      </c>
      <c r="E775">
        <v>2016</v>
      </c>
      <c r="F775" t="s">
        <v>608</v>
      </c>
      <c r="G775" t="s">
        <v>608</v>
      </c>
      <c r="H775" t="s">
        <v>10</v>
      </c>
    </row>
    <row r="776" spans="1:8" x14ac:dyDescent="0.25">
      <c r="A776">
        <v>7</v>
      </c>
      <c r="B776" t="s">
        <v>13</v>
      </c>
      <c r="C776" t="s">
        <v>600</v>
      </c>
      <c r="D776" t="str">
        <f>LEFT(evaluation_results_3[[#This Row],[PDF_FILE]],LEN(evaluation_results_3[[#This Row],[PDF_FILE]])-5)</f>
        <v>T. Rowe Price_AM_EN</v>
      </c>
      <c r="E776">
        <v>2017</v>
      </c>
      <c r="F776" t="s">
        <v>609</v>
      </c>
      <c r="G776" t="s">
        <v>609</v>
      </c>
      <c r="H776" t="s">
        <v>10</v>
      </c>
    </row>
    <row r="777" spans="1:8" x14ac:dyDescent="0.25">
      <c r="A777">
        <v>7</v>
      </c>
      <c r="B777" t="s">
        <v>13</v>
      </c>
      <c r="C777" t="s">
        <v>600</v>
      </c>
      <c r="D777" t="str">
        <f>LEFT(evaluation_results_3[[#This Row],[PDF_FILE]],LEN(evaluation_results_3[[#This Row],[PDF_FILE]])-5)</f>
        <v>T. Rowe Price_AM_EN</v>
      </c>
      <c r="E777">
        <v>2018</v>
      </c>
      <c r="F777" t="s">
        <v>610</v>
      </c>
      <c r="G777" t="s">
        <v>610</v>
      </c>
      <c r="H777" t="s">
        <v>10</v>
      </c>
    </row>
    <row r="778" spans="1:8" x14ac:dyDescent="0.25">
      <c r="A778">
        <v>7</v>
      </c>
      <c r="B778" t="s">
        <v>13</v>
      </c>
      <c r="C778" t="s">
        <v>600</v>
      </c>
      <c r="D778" t="str">
        <f>LEFT(evaluation_results_3[[#This Row],[PDF_FILE]],LEN(evaluation_results_3[[#This Row],[PDF_FILE]])-5)</f>
        <v>T. Rowe Price_AM_EN</v>
      </c>
      <c r="E778">
        <v>2019</v>
      </c>
      <c r="F778" t="s">
        <v>611</v>
      </c>
      <c r="G778" t="s">
        <v>611</v>
      </c>
      <c r="H778" t="s">
        <v>10</v>
      </c>
    </row>
    <row r="779" spans="1:8" x14ac:dyDescent="0.25">
      <c r="A779">
        <v>7</v>
      </c>
      <c r="B779" t="s">
        <v>13</v>
      </c>
      <c r="C779" t="s">
        <v>600</v>
      </c>
      <c r="D779" t="str">
        <f>LEFT(evaluation_results_3[[#This Row],[PDF_FILE]],LEN(evaluation_results_3[[#This Row],[PDF_FILE]])-5)</f>
        <v>T. Rowe Price_AM_EN</v>
      </c>
      <c r="E779">
        <v>2020</v>
      </c>
      <c r="F779" t="s">
        <v>598</v>
      </c>
      <c r="G779" t="s">
        <v>598</v>
      </c>
      <c r="H779" t="s">
        <v>10</v>
      </c>
    </row>
    <row r="780" spans="1:8" x14ac:dyDescent="0.25">
      <c r="A780">
        <v>7</v>
      </c>
      <c r="B780" t="s">
        <v>13</v>
      </c>
      <c r="C780" t="s">
        <v>600</v>
      </c>
      <c r="D780" t="str">
        <f>LEFT(evaluation_results_3[[#This Row],[PDF_FILE]],LEN(evaluation_results_3[[#This Row],[PDF_FILE]])-5)</f>
        <v>T. Rowe Price_AM_EN</v>
      </c>
      <c r="E780">
        <v>2021</v>
      </c>
      <c r="F780" t="s">
        <v>612</v>
      </c>
      <c r="G780" t="s">
        <v>612</v>
      </c>
      <c r="H780" t="s">
        <v>10</v>
      </c>
    </row>
    <row r="781" spans="1:8" x14ac:dyDescent="0.25">
      <c r="A781">
        <v>8</v>
      </c>
      <c r="B781" t="s">
        <v>21</v>
      </c>
      <c r="C781" t="s">
        <v>600</v>
      </c>
      <c r="D781" t="str">
        <f>LEFT(evaluation_results_3[[#This Row],[PDF_FILE]],LEN(evaluation_results_3[[#This Row],[PDF_FILE]])-5)</f>
        <v>T. Rowe Price_AM_EN</v>
      </c>
      <c r="E781">
        <v>2015</v>
      </c>
      <c r="F781" t="s">
        <v>613</v>
      </c>
      <c r="G781" t="s">
        <v>613</v>
      </c>
      <c r="H781" t="s">
        <v>10</v>
      </c>
    </row>
    <row r="782" spans="1:8" x14ac:dyDescent="0.25">
      <c r="A782">
        <v>8</v>
      </c>
      <c r="B782" t="s">
        <v>21</v>
      </c>
      <c r="C782" t="s">
        <v>600</v>
      </c>
      <c r="D782" t="str">
        <f>LEFT(evaluation_results_3[[#This Row],[PDF_FILE]],LEN(evaluation_results_3[[#This Row],[PDF_FILE]])-5)</f>
        <v>T. Rowe Price_AM_EN</v>
      </c>
      <c r="E782">
        <v>2016</v>
      </c>
      <c r="F782" t="s">
        <v>614</v>
      </c>
      <c r="G782" t="s">
        <v>614</v>
      </c>
      <c r="H782" t="s">
        <v>10</v>
      </c>
    </row>
    <row r="783" spans="1:8" x14ac:dyDescent="0.25">
      <c r="A783">
        <v>8</v>
      </c>
      <c r="B783" t="s">
        <v>21</v>
      </c>
      <c r="C783" t="s">
        <v>600</v>
      </c>
      <c r="D783" t="str">
        <f>LEFT(evaluation_results_3[[#This Row],[PDF_FILE]],LEN(evaluation_results_3[[#This Row],[PDF_FILE]])-5)</f>
        <v>T. Rowe Price_AM_EN</v>
      </c>
      <c r="E783">
        <v>2017</v>
      </c>
      <c r="F783" t="s">
        <v>615</v>
      </c>
      <c r="G783" t="s">
        <v>615</v>
      </c>
      <c r="H783" t="s">
        <v>10</v>
      </c>
    </row>
    <row r="784" spans="1:8" x14ac:dyDescent="0.25">
      <c r="A784">
        <v>8</v>
      </c>
      <c r="B784" t="s">
        <v>21</v>
      </c>
      <c r="C784" t="s">
        <v>600</v>
      </c>
      <c r="D784" t="str">
        <f>LEFT(evaluation_results_3[[#This Row],[PDF_FILE]],LEN(evaluation_results_3[[#This Row],[PDF_FILE]])-5)</f>
        <v>T. Rowe Price_AM_EN</v>
      </c>
      <c r="E784">
        <v>2018</v>
      </c>
      <c r="F784" t="s">
        <v>157</v>
      </c>
      <c r="G784" t="s">
        <v>157</v>
      </c>
      <c r="H784" t="s">
        <v>10</v>
      </c>
    </row>
    <row r="785" spans="1:8" x14ac:dyDescent="0.25">
      <c r="A785">
        <v>8</v>
      </c>
      <c r="B785" t="s">
        <v>21</v>
      </c>
      <c r="C785" t="s">
        <v>600</v>
      </c>
      <c r="D785" t="str">
        <f>LEFT(evaluation_results_3[[#This Row],[PDF_FILE]],LEN(evaluation_results_3[[#This Row],[PDF_FILE]])-5)</f>
        <v>T. Rowe Price_AM_EN</v>
      </c>
      <c r="E785">
        <v>2019</v>
      </c>
      <c r="F785" t="s">
        <v>616</v>
      </c>
      <c r="G785" t="s">
        <v>616</v>
      </c>
      <c r="H785" t="s">
        <v>10</v>
      </c>
    </row>
    <row r="786" spans="1:8" x14ac:dyDescent="0.25">
      <c r="A786">
        <v>8</v>
      </c>
      <c r="B786" t="s">
        <v>21</v>
      </c>
      <c r="C786" t="s">
        <v>600</v>
      </c>
      <c r="D786" t="str">
        <f>LEFT(evaluation_results_3[[#This Row],[PDF_FILE]],LEN(evaluation_results_3[[#This Row],[PDF_FILE]])-5)</f>
        <v>T. Rowe Price_AM_EN</v>
      </c>
      <c r="E786">
        <v>2020</v>
      </c>
      <c r="F786" t="s">
        <v>599</v>
      </c>
      <c r="G786" t="s">
        <v>599</v>
      </c>
      <c r="H786" t="s">
        <v>10</v>
      </c>
    </row>
    <row r="787" spans="1:8" x14ac:dyDescent="0.25">
      <c r="A787">
        <v>8</v>
      </c>
      <c r="B787" t="s">
        <v>21</v>
      </c>
      <c r="C787" t="s">
        <v>600</v>
      </c>
      <c r="D787" t="str">
        <f>LEFT(evaluation_results_3[[#This Row],[PDF_FILE]],LEN(evaluation_results_3[[#This Row],[PDF_FILE]])-5)</f>
        <v>T. Rowe Price_AM_EN</v>
      </c>
      <c r="E787">
        <v>2021</v>
      </c>
      <c r="F787" t="s">
        <v>617</v>
      </c>
      <c r="G787" t="s">
        <v>617</v>
      </c>
      <c r="H787" t="s">
        <v>10</v>
      </c>
    </row>
    <row r="788" spans="1:8" hidden="1" x14ac:dyDescent="0.25">
      <c r="A788">
        <v>10</v>
      </c>
      <c r="B788" t="s">
        <v>875</v>
      </c>
      <c r="C788" t="s">
        <v>600</v>
      </c>
      <c r="D788" t="str">
        <f>LEFT(evaluation_results_3[[#This Row],[PDF_FILE]],LEN(evaluation_results_3[[#This Row],[PDF_FILE]])-5)</f>
        <v>T. Rowe Price_AM_EN</v>
      </c>
      <c r="E788">
        <v>2020</v>
      </c>
      <c r="F788" t="s">
        <v>148</v>
      </c>
      <c r="G788" t="s">
        <v>32</v>
      </c>
      <c r="H788" t="s">
        <v>16</v>
      </c>
    </row>
    <row r="789" spans="1:8" x14ac:dyDescent="0.25">
      <c r="A789">
        <v>6</v>
      </c>
      <c r="B789" t="s">
        <v>7</v>
      </c>
      <c r="C789" t="s">
        <v>618</v>
      </c>
      <c r="D789" t="str">
        <f>LEFT(evaluation_results_3[[#This Row],[PDF_FILE]],LEN(evaluation_results_3[[#This Row],[PDF_FILE]])-5)</f>
        <v>T. Rowe Price_AM_EN</v>
      </c>
      <c r="E789">
        <v>2016</v>
      </c>
      <c r="F789" t="s">
        <v>602</v>
      </c>
      <c r="G789" t="s">
        <v>602</v>
      </c>
      <c r="H789" t="s">
        <v>10</v>
      </c>
    </row>
    <row r="790" spans="1:8" x14ac:dyDescent="0.25">
      <c r="A790">
        <v>6</v>
      </c>
      <c r="B790" t="s">
        <v>7</v>
      </c>
      <c r="C790" t="s">
        <v>618</v>
      </c>
      <c r="D790" t="str">
        <f>LEFT(evaluation_results_3[[#This Row],[PDF_FILE]],LEN(evaluation_results_3[[#This Row],[PDF_FILE]])-5)</f>
        <v>T. Rowe Price_AM_EN</v>
      </c>
      <c r="E790">
        <v>2017</v>
      </c>
      <c r="F790" t="s">
        <v>603</v>
      </c>
      <c r="G790" t="s">
        <v>603</v>
      </c>
      <c r="H790" t="s">
        <v>10</v>
      </c>
    </row>
    <row r="791" spans="1:8" x14ac:dyDescent="0.25">
      <c r="A791">
        <v>6</v>
      </c>
      <c r="B791" t="s">
        <v>7</v>
      </c>
      <c r="C791" t="s">
        <v>618</v>
      </c>
      <c r="D791" t="str">
        <f>LEFT(evaluation_results_3[[#This Row],[PDF_FILE]],LEN(evaluation_results_3[[#This Row],[PDF_FILE]])-5)</f>
        <v>T. Rowe Price_AM_EN</v>
      </c>
      <c r="E791">
        <v>2018</v>
      </c>
      <c r="F791" t="s">
        <v>604</v>
      </c>
      <c r="G791" t="s">
        <v>604</v>
      </c>
      <c r="H791" t="s">
        <v>10</v>
      </c>
    </row>
    <row r="792" spans="1:8" x14ac:dyDescent="0.25">
      <c r="A792">
        <v>6</v>
      </c>
      <c r="B792" t="s">
        <v>7</v>
      </c>
      <c r="C792" t="s">
        <v>618</v>
      </c>
      <c r="D792" t="str">
        <f>LEFT(evaluation_results_3[[#This Row],[PDF_FILE]],LEN(evaluation_results_3[[#This Row],[PDF_FILE]])-5)</f>
        <v>T. Rowe Price_AM_EN</v>
      </c>
      <c r="E792">
        <v>2019</v>
      </c>
      <c r="F792" t="s">
        <v>605</v>
      </c>
      <c r="G792" t="s">
        <v>605</v>
      </c>
      <c r="H792" t="s">
        <v>10</v>
      </c>
    </row>
    <row r="793" spans="1:8" x14ac:dyDescent="0.25">
      <c r="A793">
        <v>6</v>
      </c>
      <c r="B793" t="s">
        <v>7</v>
      </c>
      <c r="C793" t="s">
        <v>618</v>
      </c>
      <c r="D793" t="str">
        <f>LEFT(evaluation_results_3[[#This Row],[PDF_FILE]],LEN(evaluation_results_3[[#This Row],[PDF_FILE]])-5)</f>
        <v>T. Rowe Price_AM_EN</v>
      </c>
      <c r="E793">
        <v>2020</v>
      </c>
      <c r="F793" t="s">
        <v>596</v>
      </c>
      <c r="G793" t="s">
        <v>596</v>
      </c>
      <c r="H793" t="s">
        <v>10</v>
      </c>
    </row>
    <row r="794" spans="1:8" x14ac:dyDescent="0.25">
      <c r="A794">
        <v>6</v>
      </c>
      <c r="B794" t="s">
        <v>7</v>
      </c>
      <c r="C794" t="s">
        <v>618</v>
      </c>
      <c r="D794" t="str">
        <f>LEFT(evaluation_results_3[[#This Row],[PDF_FILE]],LEN(evaluation_results_3[[#This Row],[PDF_FILE]])-5)</f>
        <v>T. Rowe Price_AM_EN</v>
      </c>
      <c r="E794">
        <v>2021</v>
      </c>
      <c r="F794" t="s">
        <v>606</v>
      </c>
      <c r="G794" t="s">
        <v>606</v>
      </c>
      <c r="H794" t="s">
        <v>10</v>
      </c>
    </row>
    <row r="795" spans="1:8" x14ac:dyDescent="0.25">
      <c r="A795">
        <v>6</v>
      </c>
      <c r="B795" t="s">
        <v>7</v>
      </c>
      <c r="C795" t="s">
        <v>618</v>
      </c>
      <c r="D795" t="str">
        <f>LEFT(evaluation_results_3[[#This Row],[PDF_FILE]],LEN(evaluation_results_3[[#This Row],[PDF_FILE]])-5)</f>
        <v>T. Rowe Price_AM_EN</v>
      </c>
      <c r="E795">
        <v>2022</v>
      </c>
      <c r="F795" t="s">
        <v>619</v>
      </c>
      <c r="G795" t="s">
        <v>619</v>
      </c>
      <c r="H795" t="s">
        <v>10</v>
      </c>
    </row>
    <row r="796" spans="1:8" x14ac:dyDescent="0.25">
      <c r="A796">
        <v>7</v>
      </c>
      <c r="B796" t="s">
        <v>13</v>
      </c>
      <c r="C796" t="s">
        <v>618</v>
      </c>
      <c r="D796" t="str">
        <f>LEFT(evaluation_results_3[[#This Row],[PDF_FILE]],LEN(evaluation_results_3[[#This Row],[PDF_FILE]])-5)</f>
        <v>T. Rowe Price_AM_EN</v>
      </c>
      <c r="E796">
        <v>2022</v>
      </c>
      <c r="F796" t="s">
        <v>1116</v>
      </c>
      <c r="G796" t="s">
        <v>620</v>
      </c>
      <c r="H796" t="s">
        <v>16</v>
      </c>
    </row>
    <row r="797" spans="1:8" x14ac:dyDescent="0.25">
      <c r="A797">
        <v>8</v>
      </c>
      <c r="B797" t="s">
        <v>21</v>
      </c>
      <c r="C797" t="s">
        <v>618</v>
      </c>
      <c r="D797" t="str">
        <f>LEFT(evaluation_results_3[[#This Row],[PDF_FILE]],LEN(evaluation_results_3[[#This Row],[PDF_FILE]])-5)</f>
        <v>T. Rowe Price_AM_EN</v>
      </c>
      <c r="E797">
        <v>2022</v>
      </c>
      <c r="F797" t="s">
        <v>621</v>
      </c>
      <c r="G797" t="s">
        <v>621</v>
      </c>
      <c r="H797" t="s">
        <v>10</v>
      </c>
    </row>
    <row r="798" spans="1:8" hidden="1" x14ac:dyDescent="0.25">
      <c r="A798">
        <v>9</v>
      </c>
      <c r="B798" t="s">
        <v>874</v>
      </c>
      <c r="C798" t="s">
        <v>1117</v>
      </c>
      <c r="D798" t="str">
        <f>LEFT(evaluation_results_3[[#This Row],[PDF_FILE]],LEN(evaluation_results_3[[#This Row],[PDF_FILE]])-5)</f>
        <v>Union Investment_AM_EN</v>
      </c>
      <c r="E798">
        <v>2022</v>
      </c>
      <c r="F798" t="s">
        <v>1118</v>
      </c>
      <c r="G798" t="s">
        <v>32</v>
      </c>
      <c r="H798" t="s">
        <v>16</v>
      </c>
    </row>
    <row r="799" spans="1:8" hidden="1" x14ac:dyDescent="0.25">
      <c r="A799">
        <v>9</v>
      </c>
      <c r="B799" t="s">
        <v>874</v>
      </c>
      <c r="C799" t="s">
        <v>1117</v>
      </c>
      <c r="D799" t="str">
        <f>LEFT(evaluation_results_3[[#This Row],[PDF_FILE]],LEN(evaluation_results_3[[#This Row],[PDF_FILE]])-5)</f>
        <v>Union Investment_AM_EN</v>
      </c>
      <c r="E799">
        <v>2021</v>
      </c>
      <c r="F799" t="s">
        <v>1119</v>
      </c>
      <c r="G799" t="s">
        <v>32</v>
      </c>
      <c r="H799" t="s">
        <v>16</v>
      </c>
    </row>
    <row r="800" spans="1:8" x14ac:dyDescent="0.25">
      <c r="A800">
        <v>6</v>
      </c>
      <c r="B800" t="s">
        <v>7</v>
      </c>
      <c r="C800" t="s">
        <v>50</v>
      </c>
      <c r="D800" t="str">
        <f>LEFT(evaluation_results_3[[#This Row],[PDF_FILE]],LEN(evaluation_results_3[[#This Row],[PDF_FILE]])-5)</f>
        <v>Aviva Investors_AM_EN</v>
      </c>
      <c r="E800">
        <v>2021</v>
      </c>
      <c r="F800" t="s">
        <v>32</v>
      </c>
      <c r="G800" t="s">
        <v>51</v>
      </c>
      <c r="H800" t="s">
        <v>622</v>
      </c>
    </row>
    <row r="801" spans="1:8" x14ac:dyDescent="0.25">
      <c r="A801">
        <v>8</v>
      </c>
      <c r="B801" t="s">
        <v>21</v>
      </c>
      <c r="C801" t="s">
        <v>50</v>
      </c>
      <c r="D801" t="str">
        <f>LEFT(evaluation_results_3[[#This Row],[PDF_FILE]],LEN(evaluation_results_3[[#This Row],[PDF_FILE]])-5)</f>
        <v>Aviva Investors_AM_EN</v>
      </c>
      <c r="E801">
        <v>2021</v>
      </c>
      <c r="F801" t="s">
        <v>32</v>
      </c>
      <c r="G801" t="s">
        <v>58</v>
      </c>
      <c r="H801" t="s">
        <v>622</v>
      </c>
    </row>
    <row r="802" spans="1:8" x14ac:dyDescent="0.25">
      <c r="A802">
        <v>10</v>
      </c>
      <c r="B802" t="s">
        <v>875</v>
      </c>
      <c r="C802" t="s">
        <v>50</v>
      </c>
      <c r="D802" t="str">
        <f>LEFT(evaluation_results_3[[#This Row],[PDF_FILE]],LEN(evaluation_results_3[[#This Row],[PDF_FILE]])-5)</f>
        <v>Aviva Investors_AM_EN</v>
      </c>
      <c r="E802">
        <v>2021</v>
      </c>
      <c r="F802" t="s">
        <v>32</v>
      </c>
      <c r="G802" t="s">
        <v>623</v>
      </c>
      <c r="H802" t="s">
        <v>622</v>
      </c>
    </row>
    <row r="803" spans="1:8" x14ac:dyDescent="0.25">
      <c r="A803">
        <v>6</v>
      </c>
      <c r="B803" t="s">
        <v>7</v>
      </c>
      <c r="C803" t="s">
        <v>66</v>
      </c>
      <c r="D803" t="str">
        <f>LEFT(evaluation_results_3[[#This Row],[PDF_FILE]],LEN(evaluation_results_3[[#This Row],[PDF_FILE]])-5)</f>
        <v>axa investment managers deutschland gmbh_Asset Manager_EN</v>
      </c>
      <c r="E803">
        <v>2019</v>
      </c>
      <c r="F803" t="s">
        <v>32</v>
      </c>
      <c r="G803" t="s">
        <v>82</v>
      </c>
      <c r="H803" t="s">
        <v>622</v>
      </c>
    </row>
    <row r="804" spans="1:8" x14ac:dyDescent="0.25">
      <c r="A804">
        <v>7</v>
      </c>
      <c r="B804" t="s">
        <v>13</v>
      </c>
      <c r="C804" t="s">
        <v>66</v>
      </c>
      <c r="D804" t="str">
        <f>LEFT(evaluation_results_3[[#This Row],[PDF_FILE]],LEN(evaluation_results_3[[#This Row],[PDF_FILE]])-5)</f>
        <v>axa investment managers deutschland gmbh_Asset Manager_EN</v>
      </c>
      <c r="E804">
        <v>2019</v>
      </c>
      <c r="F804" t="s">
        <v>32</v>
      </c>
      <c r="G804" t="s">
        <v>870</v>
      </c>
      <c r="H804" t="s">
        <v>622</v>
      </c>
    </row>
    <row r="805" spans="1:8" x14ac:dyDescent="0.25">
      <c r="A805">
        <v>8</v>
      </c>
      <c r="B805" t="s">
        <v>21</v>
      </c>
      <c r="C805" t="s">
        <v>66</v>
      </c>
      <c r="D805" t="str">
        <f>LEFT(evaluation_results_3[[#This Row],[PDF_FILE]],LEN(evaluation_results_3[[#This Row],[PDF_FILE]])-5)</f>
        <v>axa investment managers deutschland gmbh_Asset Manager_EN</v>
      </c>
      <c r="E805">
        <v>2019</v>
      </c>
      <c r="F805" t="s">
        <v>32</v>
      </c>
      <c r="G805" t="s">
        <v>624</v>
      </c>
      <c r="H805" t="s">
        <v>622</v>
      </c>
    </row>
    <row r="806" spans="1:8" x14ac:dyDescent="0.25">
      <c r="A806">
        <v>10</v>
      </c>
      <c r="B806" t="s">
        <v>875</v>
      </c>
      <c r="C806" t="s">
        <v>66</v>
      </c>
      <c r="D806" t="str">
        <f>LEFT(evaluation_results_3[[#This Row],[PDF_FILE]],LEN(evaluation_results_3[[#This Row],[PDF_FILE]])-5)</f>
        <v>axa investment managers deutschland gmbh_Asset Manager_EN</v>
      </c>
      <c r="E806">
        <v>2019</v>
      </c>
      <c r="F806" t="s">
        <v>32</v>
      </c>
      <c r="G806" t="s">
        <v>74</v>
      </c>
      <c r="H806" t="s">
        <v>622</v>
      </c>
    </row>
    <row r="807" spans="1:8" x14ac:dyDescent="0.25">
      <c r="A807">
        <v>8</v>
      </c>
      <c r="B807" t="s">
        <v>21</v>
      </c>
      <c r="C807" t="s">
        <v>77</v>
      </c>
      <c r="D807" t="str">
        <f>LEFT(evaluation_results_3[[#This Row],[PDF_FILE]],LEN(evaluation_results_3[[#This Row],[PDF_FILE]])-5)</f>
        <v>axa investment managers deutschland gmbh_Asset Manager_EN</v>
      </c>
      <c r="E807">
        <v>2021</v>
      </c>
      <c r="F807" t="s">
        <v>32</v>
      </c>
      <c r="G807" t="s">
        <v>852</v>
      </c>
      <c r="H807" t="s">
        <v>622</v>
      </c>
    </row>
    <row r="808" spans="1:8" x14ac:dyDescent="0.25">
      <c r="A808">
        <v>8</v>
      </c>
      <c r="B808" t="s">
        <v>21</v>
      </c>
      <c r="C808" t="s">
        <v>77</v>
      </c>
      <c r="D808" t="str">
        <f>LEFT(evaluation_results_3[[#This Row],[PDF_FILE]],LEN(evaluation_results_3[[#This Row],[PDF_FILE]])-5)</f>
        <v>axa investment managers deutschland gmbh_Asset Manager_EN</v>
      </c>
      <c r="E808">
        <v>2020</v>
      </c>
      <c r="F808" t="s">
        <v>32</v>
      </c>
      <c r="G808" t="s">
        <v>853</v>
      </c>
      <c r="H808" t="s">
        <v>622</v>
      </c>
    </row>
    <row r="809" spans="1:8" x14ac:dyDescent="0.25">
      <c r="A809">
        <v>8</v>
      </c>
      <c r="B809" t="s">
        <v>21</v>
      </c>
      <c r="C809" t="s">
        <v>77</v>
      </c>
      <c r="D809" t="str">
        <f>LEFT(evaluation_results_3[[#This Row],[PDF_FILE]],LEN(evaluation_results_3[[#This Row],[PDF_FILE]])-5)</f>
        <v>axa investment managers deutschland gmbh_Asset Manager_EN</v>
      </c>
      <c r="E809">
        <v>2019</v>
      </c>
      <c r="F809" t="s">
        <v>32</v>
      </c>
      <c r="G809" t="s">
        <v>854</v>
      </c>
      <c r="H809" t="s">
        <v>622</v>
      </c>
    </row>
    <row r="810" spans="1:8" x14ac:dyDescent="0.25">
      <c r="A810">
        <v>9</v>
      </c>
      <c r="B810" t="s">
        <v>874</v>
      </c>
      <c r="C810" t="s">
        <v>77</v>
      </c>
      <c r="D810" t="str">
        <f>LEFT(evaluation_results_3[[#This Row],[PDF_FILE]],LEN(evaluation_results_3[[#This Row],[PDF_FILE]])-5)</f>
        <v>axa investment managers deutschland gmbh_Asset Manager_EN</v>
      </c>
      <c r="E810">
        <v>2022</v>
      </c>
      <c r="F810" t="s">
        <v>32</v>
      </c>
      <c r="G810" t="s">
        <v>83</v>
      </c>
      <c r="H810" t="s">
        <v>622</v>
      </c>
    </row>
    <row r="811" spans="1:8" x14ac:dyDescent="0.25">
      <c r="A811">
        <v>9</v>
      </c>
      <c r="B811" t="s">
        <v>874</v>
      </c>
      <c r="C811" t="s">
        <v>77</v>
      </c>
      <c r="D811" t="str">
        <f>LEFT(evaluation_results_3[[#This Row],[PDF_FILE]],LEN(evaluation_results_3[[#This Row],[PDF_FILE]])-5)</f>
        <v>axa investment managers deutschland gmbh_Asset Manager_EN</v>
      </c>
      <c r="E811">
        <v>2021</v>
      </c>
      <c r="F811" t="s">
        <v>32</v>
      </c>
      <c r="G811" t="s">
        <v>69</v>
      </c>
      <c r="H811" t="s">
        <v>622</v>
      </c>
    </row>
    <row r="812" spans="1:8" x14ac:dyDescent="0.25">
      <c r="A812">
        <v>9</v>
      </c>
      <c r="B812" t="s">
        <v>874</v>
      </c>
      <c r="C812" t="s">
        <v>77</v>
      </c>
      <c r="D812" t="str">
        <f>LEFT(evaluation_results_3[[#This Row],[PDF_FILE]],LEN(evaluation_results_3[[#This Row],[PDF_FILE]])-5)</f>
        <v>axa investment managers deutschland gmbh_Asset Manager_EN</v>
      </c>
      <c r="E812">
        <v>2020</v>
      </c>
      <c r="F812" t="s">
        <v>32</v>
      </c>
      <c r="G812" t="s">
        <v>71</v>
      </c>
      <c r="H812" t="s">
        <v>622</v>
      </c>
    </row>
    <row r="813" spans="1:8" x14ac:dyDescent="0.25">
      <c r="A813">
        <v>9</v>
      </c>
      <c r="B813" t="s">
        <v>874</v>
      </c>
      <c r="C813" t="s">
        <v>77</v>
      </c>
      <c r="D813" t="str">
        <f>LEFT(evaluation_results_3[[#This Row],[PDF_FILE]],LEN(evaluation_results_3[[#This Row],[PDF_FILE]])-5)</f>
        <v>axa investment managers deutschland gmbh_Asset Manager_EN</v>
      </c>
      <c r="E813">
        <v>2019</v>
      </c>
      <c r="F813" t="s">
        <v>32</v>
      </c>
      <c r="G813" t="s">
        <v>870</v>
      </c>
      <c r="H813" t="s">
        <v>622</v>
      </c>
    </row>
    <row r="814" spans="1:8" x14ac:dyDescent="0.25">
      <c r="A814">
        <v>10</v>
      </c>
      <c r="B814" t="s">
        <v>875</v>
      </c>
      <c r="C814" t="s">
        <v>77</v>
      </c>
      <c r="D814" t="str">
        <f>LEFT(evaluation_results_3[[#This Row],[PDF_FILE]],LEN(evaluation_results_3[[#This Row],[PDF_FILE]])-5)</f>
        <v>axa investment managers deutschland gmbh_Asset Manager_EN</v>
      </c>
      <c r="E814">
        <v>2022</v>
      </c>
      <c r="F814" t="s">
        <v>32</v>
      </c>
      <c r="G814" t="s">
        <v>84</v>
      </c>
      <c r="H814" t="s">
        <v>622</v>
      </c>
    </row>
    <row r="815" spans="1:8" x14ac:dyDescent="0.25">
      <c r="A815">
        <v>10</v>
      </c>
      <c r="B815" t="s">
        <v>875</v>
      </c>
      <c r="C815" t="s">
        <v>77</v>
      </c>
      <c r="D815" t="str">
        <f>LEFT(evaluation_results_3[[#This Row],[PDF_FILE]],LEN(evaluation_results_3[[#This Row],[PDF_FILE]])-5)</f>
        <v>axa investment managers deutschland gmbh_Asset Manager_EN</v>
      </c>
      <c r="E815">
        <v>2021</v>
      </c>
      <c r="F815" t="s">
        <v>32</v>
      </c>
      <c r="G815" t="s">
        <v>70</v>
      </c>
      <c r="H815" t="s">
        <v>622</v>
      </c>
    </row>
    <row r="816" spans="1:8" x14ac:dyDescent="0.25">
      <c r="A816">
        <v>10</v>
      </c>
      <c r="B816" t="s">
        <v>875</v>
      </c>
      <c r="C816" t="s">
        <v>77</v>
      </c>
      <c r="D816" t="str">
        <f>LEFT(evaluation_results_3[[#This Row],[PDF_FILE]],LEN(evaluation_results_3[[#This Row],[PDF_FILE]])-5)</f>
        <v>axa investment managers deutschland gmbh_Asset Manager_EN</v>
      </c>
      <c r="E816">
        <v>2020</v>
      </c>
      <c r="F816" t="s">
        <v>32</v>
      </c>
      <c r="G816" t="s">
        <v>72</v>
      </c>
      <c r="H816" t="s">
        <v>622</v>
      </c>
    </row>
    <row r="817" spans="1:8" x14ac:dyDescent="0.25">
      <c r="A817">
        <v>10</v>
      </c>
      <c r="B817" t="s">
        <v>875</v>
      </c>
      <c r="C817" t="s">
        <v>77</v>
      </c>
      <c r="D817" t="str">
        <f>LEFT(evaluation_results_3[[#This Row],[PDF_FILE]],LEN(evaluation_results_3[[#This Row],[PDF_FILE]])-5)</f>
        <v>axa investment managers deutschland gmbh_Asset Manager_EN</v>
      </c>
      <c r="E817">
        <v>2019</v>
      </c>
      <c r="F817" t="s">
        <v>32</v>
      </c>
      <c r="G817" t="s">
        <v>74</v>
      </c>
      <c r="H817" t="s">
        <v>622</v>
      </c>
    </row>
    <row r="818" spans="1:8" x14ac:dyDescent="0.25">
      <c r="A818">
        <v>6</v>
      </c>
      <c r="B818" t="s">
        <v>7</v>
      </c>
      <c r="C818" t="s">
        <v>95</v>
      </c>
      <c r="D818" t="str">
        <f>LEFT(evaluation_results_3[[#This Row],[PDF_FILE]],LEN(evaluation_results_3[[#This Row],[PDF_FILE]])-5)</f>
        <v>Banco BPM_Bank_EN</v>
      </c>
      <c r="E818">
        <v>2019</v>
      </c>
      <c r="F818" t="s">
        <v>32</v>
      </c>
      <c r="G818" t="s">
        <v>103</v>
      </c>
      <c r="H818" t="s">
        <v>622</v>
      </c>
    </row>
    <row r="819" spans="1:8" x14ac:dyDescent="0.25">
      <c r="A819">
        <v>6</v>
      </c>
      <c r="B819" t="s">
        <v>7</v>
      </c>
      <c r="C819" t="s">
        <v>95</v>
      </c>
      <c r="D819" t="str">
        <f>LEFT(evaluation_results_3[[#This Row],[PDF_FILE]],LEN(evaluation_results_3[[#This Row],[PDF_FILE]])-5)</f>
        <v>Banco BPM_Bank_EN</v>
      </c>
      <c r="E819">
        <v>2018</v>
      </c>
      <c r="F819" t="s">
        <v>32</v>
      </c>
      <c r="G819" t="s">
        <v>91</v>
      </c>
      <c r="H819" t="s">
        <v>622</v>
      </c>
    </row>
    <row r="820" spans="1:8" x14ac:dyDescent="0.25">
      <c r="A820">
        <v>6</v>
      </c>
      <c r="B820" t="s">
        <v>7</v>
      </c>
      <c r="C820" t="s">
        <v>158</v>
      </c>
      <c r="D820" t="str">
        <f>LEFT(evaluation_results_3[[#This Row],[PDF_FILE]],LEN(evaluation_results_3[[#This Row],[PDF_FILE]])-5)</f>
        <v>Banco Santander_Bank_EN</v>
      </c>
      <c r="E820">
        <v>2022</v>
      </c>
      <c r="F820" t="s">
        <v>32</v>
      </c>
      <c r="G820" t="s">
        <v>625</v>
      </c>
      <c r="H820" t="s">
        <v>622</v>
      </c>
    </row>
    <row r="821" spans="1:8" x14ac:dyDescent="0.25">
      <c r="A821">
        <v>6</v>
      </c>
      <c r="B821" t="s">
        <v>7</v>
      </c>
      <c r="C821" t="s">
        <v>158</v>
      </c>
      <c r="D821" t="str">
        <f>LEFT(evaluation_results_3[[#This Row],[PDF_FILE]],LEN(evaluation_results_3[[#This Row],[PDF_FILE]])-5)</f>
        <v>Banco Santander_Bank_EN</v>
      </c>
      <c r="E821">
        <v>2021</v>
      </c>
      <c r="F821" t="s">
        <v>32</v>
      </c>
      <c r="G821" t="s">
        <v>855</v>
      </c>
      <c r="H821" t="s">
        <v>622</v>
      </c>
    </row>
    <row r="822" spans="1:8" x14ac:dyDescent="0.25">
      <c r="A822">
        <v>8</v>
      </c>
      <c r="B822" t="s">
        <v>21</v>
      </c>
      <c r="C822" t="s">
        <v>158</v>
      </c>
      <c r="D822" t="str">
        <f>LEFT(evaluation_results_3[[#This Row],[PDF_FILE]],LEN(evaluation_results_3[[#This Row],[PDF_FILE]])-5)</f>
        <v>Banco Santander_Bank_EN</v>
      </c>
      <c r="E822">
        <v>2022</v>
      </c>
      <c r="F822" t="s">
        <v>32</v>
      </c>
      <c r="G822" t="s">
        <v>626</v>
      </c>
      <c r="H822" t="s">
        <v>622</v>
      </c>
    </row>
    <row r="823" spans="1:8" x14ac:dyDescent="0.25">
      <c r="A823">
        <v>8</v>
      </c>
      <c r="B823" t="s">
        <v>21</v>
      </c>
      <c r="C823" t="s">
        <v>158</v>
      </c>
      <c r="D823" t="str">
        <f>LEFT(evaluation_results_3[[#This Row],[PDF_FILE]],LEN(evaluation_results_3[[#This Row],[PDF_FILE]])-5)</f>
        <v>Banco Santander_Bank_EN</v>
      </c>
      <c r="E823">
        <v>2021</v>
      </c>
      <c r="F823" t="s">
        <v>32</v>
      </c>
      <c r="G823" t="s">
        <v>856</v>
      </c>
      <c r="H823" t="s">
        <v>622</v>
      </c>
    </row>
    <row r="824" spans="1:8" x14ac:dyDescent="0.25">
      <c r="A824">
        <v>9</v>
      </c>
      <c r="B824" t="s">
        <v>874</v>
      </c>
      <c r="C824" t="s">
        <v>162</v>
      </c>
      <c r="D824" t="str">
        <f>LEFT(evaluation_results_3[[#This Row],[PDF_FILE]],LEN(evaluation_results_3[[#This Row],[PDF_FILE]])-5)</f>
        <v>Bank of Ireland_Bank_EN</v>
      </c>
      <c r="E824">
        <v>2019</v>
      </c>
      <c r="F824" t="s">
        <v>32</v>
      </c>
      <c r="G824" t="s">
        <v>180</v>
      </c>
      <c r="H824" t="s">
        <v>622</v>
      </c>
    </row>
    <row r="825" spans="1:8" x14ac:dyDescent="0.25">
      <c r="A825">
        <v>10</v>
      </c>
      <c r="B825" t="s">
        <v>875</v>
      </c>
      <c r="C825" t="s">
        <v>162</v>
      </c>
      <c r="D825" t="str">
        <f>LEFT(evaluation_results_3[[#This Row],[PDF_FILE]],LEN(evaluation_results_3[[#This Row],[PDF_FILE]])-5)</f>
        <v>Bank of Ireland_Bank_EN</v>
      </c>
      <c r="E825">
        <v>2019</v>
      </c>
      <c r="F825" t="s">
        <v>32</v>
      </c>
      <c r="G825" t="s">
        <v>180</v>
      </c>
      <c r="H825" t="s">
        <v>622</v>
      </c>
    </row>
    <row r="826" spans="1:8" x14ac:dyDescent="0.25">
      <c r="A826">
        <v>6</v>
      </c>
      <c r="B826" t="s">
        <v>7</v>
      </c>
      <c r="C826" t="s">
        <v>177</v>
      </c>
      <c r="D826" t="str">
        <f>LEFT(evaluation_results_3[[#This Row],[PDF_FILE]],LEN(evaluation_results_3[[#This Row],[PDF_FILE]])-5)</f>
        <v>Bank of Ireland_Bank_EN</v>
      </c>
      <c r="E826">
        <v>2021</v>
      </c>
      <c r="F826" t="s">
        <v>32</v>
      </c>
      <c r="G826" t="s">
        <v>164</v>
      </c>
      <c r="H826" t="s">
        <v>622</v>
      </c>
    </row>
    <row r="827" spans="1:8" x14ac:dyDescent="0.25">
      <c r="A827">
        <v>6</v>
      </c>
      <c r="B827" t="s">
        <v>7</v>
      </c>
      <c r="C827" t="s">
        <v>177</v>
      </c>
      <c r="D827" t="str">
        <f>LEFT(evaluation_results_3[[#This Row],[PDF_FILE]],LEN(evaluation_results_3[[#This Row],[PDF_FILE]])-5)</f>
        <v>Bank of Ireland_Bank_EN</v>
      </c>
      <c r="E827">
        <v>2020</v>
      </c>
      <c r="F827" t="s">
        <v>32</v>
      </c>
      <c r="G827" t="s">
        <v>166</v>
      </c>
      <c r="H827" t="s">
        <v>622</v>
      </c>
    </row>
    <row r="828" spans="1:8" x14ac:dyDescent="0.25">
      <c r="A828">
        <v>6</v>
      </c>
      <c r="B828" t="s">
        <v>7</v>
      </c>
      <c r="C828" t="s">
        <v>177</v>
      </c>
      <c r="D828" t="str">
        <f>LEFT(evaluation_results_3[[#This Row],[PDF_FILE]],LEN(evaluation_results_3[[#This Row],[PDF_FILE]])-5)</f>
        <v>Bank of Ireland_Bank_EN</v>
      </c>
      <c r="E828">
        <v>2019</v>
      </c>
      <c r="F828" t="s">
        <v>32</v>
      </c>
      <c r="G828" t="s">
        <v>627</v>
      </c>
      <c r="H828" t="s">
        <v>622</v>
      </c>
    </row>
    <row r="829" spans="1:8" x14ac:dyDescent="0.25">
      <c r="A829">
        <v>8</v>
      </c>
      <c r="B829" t="s">
        <v>21</v>
      </c>
      <c r="C829" t="s">
        <v>177</v>
      </c>
      <c r="D829" t="str">
        <f>LEFT(evaluation_results_3[[#This Row],[PDF_FILE]],LEN(evaluation_results_3[[#This Row],[PDF_FILE]])-5)</f>
        <v>Bank of Ireland_Bank_EN</v>
      </c>
      <c r="E829">
        <v>2022</v>
      </c>
      <c r="F829" t="s">
        <v>32</v>
      </c>
      <c r="G829" t="s">
        <v>628</v>
      </c>
      <c r="H829" t="s">
        <v>622</v>
      </c>
    </row>
    <row r="830" spans="1:8" x14ac:dyDescent="0.25">
      <c r="A830">
        <v>8</v>
      </c>
      <c r="B830" t="s">
        <v>21</v>
      </c>
      <c r="C830" t="s">
        <v>177</v>
      </c>
      <c r="D830" t="str">
        <f>LEFT(evaluation_results_3[[#This Row],[PDF_FILE]],LEN(evaluation_results_3[[#This Row],[PDF_FILE]])-5)</f>
        <v>Bank of Ireland_Bank_EN</v>
      </c>
      <c r="E830">
        <v>2021</v>
      </c>
      <c r="F830" t="s">
        <v>32</v>
      </c>
      <c r="G830" t="s">
        <v>172</v>
      </c>
      <c r="H830" t="s">
        <v>622</v>
      </c>
    </row>
    <row r="831" spans="1:8" x14ac:dyDescent="0.25">
      <c r="A831">
        <v>8</v>
      </c>
      <c r="B831" t="s">
        <v>21</v>
      </c>
      <c r="C831" t="s">
        <v>177</v>
      </c>
      <c r="D831" t="str">
        <f>LEFT(evaluation_results_3[[#This Row],[PDF_FILE]],LEN(evaluation_results_3[[#This Row],[PDF_FILE]])-5)</f>
        <v>Bank of Ireland_Bank_EN</v>
      </c>
      <c r="E831">
        <v>2020</v>
      </c>
      <c r="F831" t="s">
        <v>32</v>
      </c>
      <c r="G831" t="s">
        <v>174</v>
      </c>
      <c r="H831" t="s">
        <v>622</v>
      </c>
    </row>
    <row r="832" spans="1:8" x14ac:dyDescent="0.25">
      <c r="A832">
        <v>9</v>
      </c>
      <c r="B832" t="s">
        <v>874</v>
      </c>
      <c r="C832" t="s">
        <v>177</v>
      </c>
      <c r="D832" t="str">
        <f>LEFT(evaluation_results_3[[#This Row],[PDF_FILE]],LEN(evaluation_results_3[[#This Row],[PDF_FILE]])-5)</f>
        <v>Bank of Ireland_Bank_EN</v>
      </c>
      <c r="E832">
        <v>2022</v>
      </c>
      <c r="F832" t="s">
        <v>32</v>
      </c>
      <c r="G832" t="s">
        <v>370</v>
      </c>
      <c r="H832" t="s">
        <v>622</v>
      </c>
    </row>
    <row r="833" spans="1:8" x14ac:dyDescent="0.25">
      <c r="A833">
        <v>9</v>
      </c>
      <c r="B833" t="s">
        <v>874</v>
      </c>
      <c r="C833" t="s">
        <v>177</v>
      </c>
      <c r="D833" t="str">
        <f>LEFT(evaluation_results_3[[#This Row],[PDF_FILE]],LEN(evaluation_results_3[[#This Row],[PDF_FILE]])-5)</f>
        <v>Bank of Ireland_Bank_EN</v>
      </c>
      <c r="E833">
        <v>2021</v>
      </c>
      <c r="F833" t="s">
        <v>32</v>
      </c>
      <c r="G833" t="s">
        <v>170</v>
      </c>
      <c r="H833" t="s">
        <v>622</v>
      </c>
    </row>
    <row r="834" spans="1:8" x14ac:dyDescent="0.25">
      <c r="A834">
        <v>9</v>
      </c>
      <c r="B834" t="s">
        <v>874</v>
      </c>
      <c r="C834" t="s">
        <v>177</v>
      </c>
      <c r="D834" t="str">
        <f>LEFT(evaluation_results_3[[#This Row],[PDF_FILE]],LEN(evaluation_results_3[[#This Row],[PDF_FILE]])-5)</f>
        <v>Bank of Ireland_Bank_EN</v>
      </c>
      <c r="E834">
        <v>2020</v>
      </c>
      <c r="F834" t="s">
        <v>32</v>
      </c>
      <c r="G834" t="s">
        <v>171</v>
      </c>
      <c r="H834" t="s">
        <v>622</v>
      </c>
    </row>
    <row r="835" spans="1:8" x14ac:dyDescent="0.25">
      <c r="A835">
        <v>9</v>
      </c>
      <c r="B835" t="s">
        <v>874</v>
      </c>
      <c r="C835" t="s">
        <v>177</v>
      </c>
      <c r="D835" t="str">
        <f>LEFT(evaluation_results_3[[#This Row],[PDF_FILE]],LEN(evaluation_results_3[[#This Row],[PDF_FILE]])-5)</f>
        <v>Bank of Ireland_Bank_EN</v>
      </c>
      <c r="E835">
        <v>2019</v>
      </c>
      <c r="F835" t="s">
        <v>32</v>
      </c>
      <c r="G835" t="s">
        <v>180</v>
      </c>
      <c r="H835" t="s">
        <v>622</v>
      </c>
    </row>
    <row r="836" spans="1:8" x14ac:dyDescent="0.25">
      <c r="A836">
        <v>10</v>
      </c>
      <c r="B836" t="s">
        <v>875</v>
      </c>
      <c r="C836" t="s">
        <v>177</v>
      </c>
      <c r="D836" t="str">
        <f>LEFT(evaluation_results_3[[#This Row],[PDF_FILE]],LEN(evaluation_results_3[[#This Row],[PDF_FILE]])-5)</f>
        <v>Bank of Ireland_Bank_EN</v>
      </c>
      <c r="E836">
        <v>2022</v>
      </c>
      <c r="F836" t="s">
        <v>32</v>
      </c>
      <c r="G836" t="s">
        <v>179</v>
      </c>
      <c r="H836" t="s">
        <v>622</v>
      </c>
    </row>
    <row r="837" spans="1:8" x14ac:dyDescent="0.25">
      <c r="A837">
        <v>10</v>
      </c>
      <c r="B837" t="s">
        <v>875</v>
      </c>
      <c r="C837" t="s">
        <v>177</v>
      </c>
      <c r="D837" t="str">
        <f>LEFT(evaluation_results_3[[#This Row],[PDF_FILE]],LEN(evaluation_results_3[[#This Row],[PDF_FILE]])-5)</f>
        <v>Bank of Ireland_Bank_EN</v>
      </c>
      <c r="E837">
        <v>2021</v>
      </c>
      <c r="F837" t="s">
        <v>32</v>
      </c>
      <c r="G837" t="s">
        <v>173</v>
      </c>
      <c r="H837" t="s">
        <v>622</v>
      </c>
    </row>
    <row r="838" spans="1:8" x14ac:dyDescent="0.25">
      <c r="A838">
        <v>10</v>
      </c>
      <c r="B838" t="s">
        <v>875</v>
      </c>
      <c r="C838" t="s">
        <v>177</v>
      </c>
      <c r="D838" t="str">
        <f>LEFT(evaluation_results_3[[#This Row],[PDF_FILE]],LEN(evaluation_results_3[[#This Row],[PDF_FILE]])-5)</f>
        <v>Bank of Ireland_Bank_EN</v>
      </c>
      <c r="E838">
        <v>2020</v>
      </c>
      <c r="F838" t="s">
        <v>32</v>
      </c>
      <c r="G838" t="s">
        <v>175</v>
      </c>
      <c r="H838" t="s">
        <v>622</v>
      </c>
    </row>
    <row r="839" spans="1:8" x14ac:dyDescent="0.25">
      <c r="A839">
        <v>10</v>
      </c>
      <c r="B839" t="s">
        <v>875</v>
      </c>
      <c r="C839" t="s">
        <v>177</v>
      </c>
      <c r="D839" t="str">
        <f>LEFT(evaluation_results_3[[#This Row],[PDF_FILE]],LEN(evaluation_results_3[[#This Row],[PDF_FILE]])-5)</f>
        <v>Bank of Ireland_Bank_EN</v>
      </c>
      <c r="E839">
        <v>2019</v>
      </c>
      <c r="F839" t="s">
        <v>32</v>
      </c>
      <c r="G839" t="s">
        <v>180</v>
      </c>
      <c r="H839" t="s">
        <v>622</v>
      </c>
    </row>
    <row r="840" spans="1:8" x14ac:dyDescent="0.25">
      <c r="A840">
        <v>8</v>
      </c>
      <c r="B840" t="s">
        <v>21</v>
      </c>
      <c r="C840" t="s">
        <v>194</v>
      </c>
      <c r="D840" t="str">
        <f>LEFT(evaluation_results_3[[#This Row],[PDF_FILE]],LEN(evaluation_results_3[[#This Row],[PDF_FILE]])-5)</f>
        <v>Commerzbank_Bank_EN</v>
      </c>
      <c r="E840">
        <v>2020</v>
      </c>
      <c r="F840" t="s">
        <v>32</v>
      </c>
      <c r="G840" t="s">
        <v>629</v>
      </c>
      <c r="H840" t="s">
        <v>622</v>
      </c>
    </row>
    <row r="841" spans="1:8" x14ac:dyDescent="0.25">
      <c r="A841">
        <v>8</v>
      </c>
      <c r="B841" t="s">
        <v>21</v>
      </c>
      <c r="C841" t="s">
        <v>194</v>
      </c>
      <c r="D841" t="str">
        <f>LEFT(evaluation_results_3[[#This Row],[PDF_FILE]],LEN(evaluation_results_3[[#This Row],[PDF_FILE]])-5)</f>
        <v>Commerzbank_Bank_EN</v>
      </c>
      <c r="E841">
        <v>2019</v>
      </c>
      <c r="F841" t="s">
        <v>32</v>
      </c>
      <c r="G841" t="s">
        <v>630</v>
      </c>
      <c r="H841" t="s">
        <v>622</v>
      </c>
    </row>
    <row r="842" spans="1:8" x14ac:dyDescent="0.25">
      <c r="A842">
        <v>9</v>
      </c>
      <c r="B842" t="s">
        <v>874</v>
      </c>
      <c r="C842" t="s">
        <v>194</v>
      </c>
      <c r="D842" t="str">
        <f>LEFT(evaluation_results_3[[#This Row],[PDF_FILE]],LEN(evaluation_results_3[[#This Row],[PDF_FILE]])-5)</f>
        <v>Commerzbank_Bank_EN</v>
      </c>
      <c r="E842">
        <v>2020</v>
      </c>
      <c r="F842" t="s">
        <v>32</v>
      </c>
      <c r="G842" t="s">
        <v>882</v>
      </c>
      <c r="H842" t="s">
        <v>622</v>
      </c>
    </row>
    <row r="843" spans="1:8" x14ac:dyDescent="0.25">
      <c r="A843">
        <v>9</v>
      </c>
      <c r="B843" t="s">
        <v>874</v>
      </c>
      <c r="C843" t="s">
        <v>194</v>
      </c>
      <c r="D843" t="str">
        <f>LEFT(evaluation_results_3[[#This Row],[PDF_FILE]],LEN(evaluation_results_3[[#This Row],[PDF_FILE]])-5)</f>
        <v>Commerzbank_Bank_EN</v>
      </c>
      <c r="E843">
        <v>2019</v>
      </c>
      <c r="F843" t="s">
        <v>32</v>
      </c>
      <c r="G843" t="s">
        <v>883</v>
      </c>
      <c r="H843" t="s">
        <v>622</v>
      </c>
    </row>
    <row r="844" spans="1:8" x14ac:dyDescent="0.25">
      <c r="A844">
        <v>10</v>
      </c>
      <c r="B844" t="s">
        <v>875</v>
      </c>
      <c r="C844" t="s">
        <v>194</v>
      </c>
      <c r="D844" t="str">
        <f>LEFT(evaluation_results_3[[#This Row],[PDF_FILE]],LEN(evaluation_results_3[[#This Row],[PDF_FILE]])-5)</f>
        <v>Commerzbank_Bank_EN</v>
      </c>
      <c r="E844">
        <v>2020</v>
      </c>
      <c r="F844" t="s">
        <v>32</v>
      </c>
      <c r="G844" t="s">
        <v>198</v>
      </c>
      <c r="H844" t="s">
        <v>622</v>
      </c>
    </row>
    <row r="845" spans="1:8" x14ac:dyDescent="0.25">
      <c r="A845">
        <v>10</v>
      </c>
      <c r="B845" t="s">
        <v>875</v>
      </c>
      <c r="C845" t="s">
        <v>194</v>
      </c>
      <c r="D845" t="str">
        <f>LEFT(evaluation_results_3[[#This Row],[PDF_FILE]],LEN(evaluation_results_3[[#This Row],[PDF_FILE]])-5)</f>
        <v>Commerzbank_Bank_EN</v>
      </c>
      <c r="E845">
        <v>2019</v>
      </c>
      <c r="F845" t="s">
        <v>32</v>
      </c>
      <c r="G845" t="s">
        <v>197</v>
      </c>
      <c r="H845" t="s">
        <v>622</v>
      </c>
    </row>
    <row r="846" spans="1:8" x14ac:dyDescent="0.25">
      <c r="A846">
        <v>6</v>
      </c>
      <c r="B846" t="s">
        <v>7</v>
      </c>
      <c r="C846" t="s">
        <v>206</v>
      </c>
      <c r="D846" t="str">
        <f>LEFT(evaluation_results_3[[#This Row],[PDF_FILE]],LEN(evaluation_results_3[[#This Row],[PDF_FILE]])-5)</f>
        <v>Danske Bank_Bank_EN</v>
      </c>
      <c r="E846">
        <v>2021</v>
      </c>
      <c r="F846" t="s">
        <v>32</v>
      </c>
      <c r="G846" t="s">
        <v>857</v>
      </c>
      <c r="H846" t="s">
        <v>622</v>
      </c>
    </row>
    <row r="847" spans="1:8" x14ac:dyDescent="0.25">
      <c r="A847">
        <v>6</v>
      </c>
      <c r="B847" t="s">
        <v>7</v>
      </c>
      <c r="C847" t="s">
        <v>206</v>
      </c>
      <c r="D847" t="str">
        <f>LEFT(evaluation_results_3[[#This Row],[PDF_FILE]],LEN(evaluation_results_3[[#This Row],[PDF_FILE]])-5)</f>
        <v>Danske Bank_Bank_EN</v>
      </c>
      <c r="E847">
        <v>2020</v>
      </c>
      <c r="F847" t="s">
        <v>32</v>
      </c>
      <c r="G847" t="s">
        <v>858</v>
      </c>
      <c r="H847" t="s">
        <v>622</v>
      </c>
    </row>
    <row r="848" spans="1:8" x14ac:dyDescent="0.25">
      <c r="A848">
        <v>6</v>
      </c>
      <c r="B848" t="s">
        <v>7</v>
      </c>
      <c r="C848" t="s">
        <v>206</v>
      </c>
      <c r="D848" t="str">
        <f>LEFT(evaluation_results_3[[#This Row],[PDF_FILE]],LEN(evaluation_results_3[[#This Row],[PDF_FILE]])-5)</f>
        <v>Danske Bank_Bank_EN</v>
      </c>
      <c r="E848">
        <v>2019</v>
      </c>
      <c r="F848" t="s">
        <v>32</v>
      </c>
      <c r="G848" t="s">
        <v>207</v>
      </c>
      <c r="H848" t="s">
        <v>622</v>
      </c>
    </row>
    <row r="849" spans="1:8" x14ac:dyDescent="0.25">
      <c r="A849">
        <v>8</v>
      </c>
      <c r="B849" t="s">
        <v>21</v>
      </c>
      <c r="C849" t="s">
        <v>206</v>
      </c>
      <c r="D849" t="str">
        <f>LEFT(evaluation_results_3[[#This Row],[PDF_FILE]],LEN(evaluation_results_3[[#This Row],[PDF_FILE]])-5)</f>
        <v>Danske Bank_Bank_EN</v>
      </c>
      <c r="E849">
        <v>2021</v>
      </c>
      <c r="F849" t="s">
        <v>32</v>
      </c>
      <c r="G849" t="s">
        <v>862</v>
      </c>
      <c r="H849" t="s">
        <v>622</v>
      </c>
    </row>
    <row r="850" spans="1:8" x14ac:dyDescent="0.25">
      <c r="A850">
        <v>8</v>
      </c>
      <c r="B850" t="s">
        <v>21</v>
      </c>
      <c r="C850" t="s">
        <v>206</v>
      </c>
      <c r="D850" t="str">
        <f>LEFT(evaluation_results_3[[#This Row],[PDF_FILE]],LEN(evaluation_results_3[[#This Row],[PDF_FILE]])-5)</f>
        <v>Danske Bank_Bank_EN</v>
      </c>
      <c r="E850">
        <v>2020</v>
      </c>
      <c r="F850" t="s">
        <v>32</v>
      </c>
      <c r="G850" t="s">
        <v>863</v>
      </c>
      <c r="H850" t="s">
        <v>622</v>
      </c>
    </row>
    <row r="851" spans="1:8" x14ac:dyDescent="0.25">
      <c r="A851">
        <v>8</v>
      </c>
      <c r="B851" t="s">
        <v>21</v>
      </c>
      <c r="C851" t="s">
        <v>206</v>
      </c>
      <c r="D851" t="str">
        <f>LEFT(evaluation_results_3[[#This Row],[PDF_FILE]],LEN(evaluation_results_3[[#This Row],[PDF_FILE]])-5)</f>
        <v>Danske Bank_Bank_EN</v>
      </c>
      <c r="E851">
        <v>2019</v>
      </c>
      <c r="F851" t="s">
        <v>32</v>
      </c>
      <c r="G851" t="s">
        <v>864</v>
      </c>
      <c r="H851" t="s">
        <v>622</v>
      </c>
    </row>
    <row r="852" spans="1:8" x14ac:dyDescent="0.25">
      <c r="A852">
        <v>9</v>
      </c>
      <c r="B852" t="s">
        <v>874</v>
      </c>
      <c r="C852" t="s">
        <v>206</v>
      </c>
      <c r="D852" t="str">
        <f>LEFT(evaluation_results_3[[#This Row],[PDF_FILE]],LEN(evaluation_results_3[[#This Row],[PDF_FILE]])-5)</f>
        <v>Danske Bank_Bank_EN</v>
      </c>
      <c r="E852">
        <v>2022</v>
      </c>
      <c r="F852" t="s">
        <v>32</v>
      </c>
      <c r="G852" t="s">
        <v>884</v>
      </c>
      <c r="H852" t="s">
        <v>622</v>
      </c>
    </row>
    <row r="853" spans="1:8" x14ac:dyDescent="0.25">
      <c r="A853">
        <v>9</v>
      </c>
      <c r="B853" t="s">
        <v>874</v>
      </c>
      <c r="C853" t="s">
        <v>206</v>
      </c>
      <c r="D853" t="str">
        <f>LEFT(evaluation_results_3[[#This Row],[PDF_FILE]],LEN(evaluation_results_3[[#This Row],[PDF_FILE]])-5)</f>
        <v>Danske Bank_Bank_EN</v>
      </c>
      <c r="E853">
        <v>2021</v>
      </c>
      <c r="F853" t="s">
        <v>32</v>
      </c>
      <c r="G853" t="s">
        <v>885</v>
      </c>
      <c r="H853" t="s">
        <v>622</v>
      </c>
    </row>
    <row r="854" spans="1:8" x14ac:dyDescent="0.25">
      <c r="A854">
        <v>9</v>
      </c>
      <c r="B854" t="s">
        <v>874</v>
      </c>
      <c r="C854" t="s">
        <v>206</v>
      </c>
      <c r="D854" t="str">
        <f>LEFT(evaluation_results_3[[#This Row],[PDF_FILE]],LEN(evaluation_results_3[[#This Row],[PDF_FILE]])-5)</f>
        <v>Danske Bank_Bank_EN</v>
      </c>
      <c r="E854">
        <v>2020</v>
      </c>
      <c r="F854" t="s">
        <v>32</v>
      </c>
      <c r="G854" t="s">
        <v>886</v>
      </c>
      <c r="H854" t="s">
        <v>622</v>
      </c>
    </row>
    <row r="855" spans="1:8" x14ac:dyDescent="0.25">
      <c r="A855">
        <v>9</v>
      </c>
      <c r="B855" t="s">
        <v>874</v>
      </c>
      <c r="C855" t="s">
        <v>206</v>
      </c>
      <c r="D855" t="str">
        <f>LEFT(evaluation_results_3[[#This Row],[PDF_FILE]],LEN(evaluation_results_3[[#This Row],[PDF_FILE]])-5)</f>
        <v>Danske Bank_Bank_EN</v>
      </c>
      <c r="E855">
        <v>2019</v>
      </c>
      <c r="F855" t="s">
        <v>32</v>
      </c>
      <c r="G855" t="s">
        <v>887</v>
      </c>
      <c r="H855" t="s">
        <v>622</v>
      </c>
    </row>
    <row r="856" spans="1:8" x14ac:dyDescent="0.25">
      <c r="A856">
        <v>10</v>
      </c>
      <c r="B856" t="s">
        <v>875</v>
      </c>
      <c r="C856" t="s">
        <v>206</v>
      </c>
      <c r="D856" t="str">
        <f>LEFT(evaluation_results_3[[#This Row],[PDF_FILE]],LEN(evaluation_results_3[[#This Row],[PDF_FILE]])-5)</f>
        <v>Danske Bank_Bank_EN</v>
      </c>
      <c r="E856">
        <v>2021</v>
      </c>
      <c r="F856" t="s">
        <v>32</v>
      </c>
      <c r="G856" t="s">
        <v>859</v>
      </c>
      <c r="H856" t="s">
        <v>622</v>
      </c>
    </row>
    <row r="857" spans="1:8" x14ac:dyDescent="0.25">
      <c r="A857">
        <v>10</v>
      </c>
      <c r="B857" t="s">
        <v>875</v>
      </c>
      <c r="C857" t="s">
        <v>206</v>
      </c>
      <c r="D857" t="str">
        <f>LEFT(evaluation_results_3[[#This Row],[PDF_FILE]],LEN(evaluation_results_3[[#This Row],[PDF_FILE]])-5)</f>
        <v>Danske Bank_Bank_EN</v>
      </c>
      <c r="E857">
        <v>2020</v>
      </c>
      <c r="F857" t="s">
        <v>32</v>
      </c>
      <c r="G857" t="s">
        <v>860</v>
      </c>
      <c r="H857" t="s">
        <v>622</v>
      </c>
    </row>
    <row r="858" spans="1:8" x14ac:dyDescent="0.25">
      <c r="A858">
        <v>10</v>
      </c>
      <c r="B858" t="s">
        <v>875</v>
      </c>
      <c r="C858" t="s">
        <v>206</v>
      </c>
      <c r="D858" t="str">
        <f>LEFT(evaluation_results_3[[#This Row],[PDF_FILE]],LEN(evaluation_results_3[[#This Row],[PDF_FILE]])-5)</f>
        <v>Danske Bank_Bank_EN</v>
      </c>
      <c r="E858">
        <v>2019</v>
      </c>
      <c r="F858" t="s">
        <v>32</v>
      </c>
      <c r="G858" t="s">
        <v>861</v>
      </c>
      <c r="H858" t="s">
        <v>622</v>
      </c>
    </row>
    <row r="859" spans="1:8" x14ac:dyDescent="0.25">
      <c r="A859">
        <v>6</v>
      </c>
      <c r="B859" t="s">
        <v>7</v>
      </c>
      <c r="C859" t="s">
        <v>210</v>
      </c>
      <c r="D859" t="str">
        <f>LEFT(evaluation_results_3[[#This Row],[PDF_FILE]],LEN(evaluation_results_3[[#This Row],[PDF_FILE]])-5)</f>
        <v>DekaBank Deutsche Girozentrale_Asset Manager_EN</v>
      </c>
      <c r="E859">
        <v>2017</v>
      </c>
      <c r="F859" t="s">
        <v>32</v>
      </c>
      <c r="G859" t="s">
        <v>639</v>
      </c>
      <c r="H859" t="s">
        <v>622</v>
      </c>
    </row>
    <row r="860" spans="1:8" x14ac:dyDescent="0.25">
      <c r="A860">
        <v>6</v>
      </c>
      <c r="B860" t="s">
        <v>7</v>
      </c>
      <c r="C860" t="s">
        <v>210</v>
      </c>
      <c r="D860" t="str">
        <f>LEFT(evaluation_results_3[[#This Row],[PDF_FILE]],LEN(evaluation_results_3[[#This Row],[PDF_FILE]])-5)</f>
        <v>DekaBank Deutsche Girozentrale_Asset Manager_EN</v>
      </c>
      <c r="E860">
        <v>2016</v>
      </c>
      <c r="F860" t="s">
        <v>32</v>
      </c>
      <c r="G860" t="s">
        <v>640</v>
      </c>
      <c r="H860" t="s">
        <v>622</v>
      </c>
    </row>
    <row r="861" spans="1:8" x14ac:dyDescent="0.25">
      <c r="A861">
        <v>6</v>
      </c>
      <c r="B861" t="s">
        <v>7</v>
      </c>
      <c r="C861" t="s">
        <v>210</v>
      </c>
      <c r="D861" t="str">
        <f>LEFT(evaluation_results_3[[#This Row],[PDF_FILE]],LEN(evaluation_results_3[[#This Row],[PDF_FILE]])-5)</f>
        <v>DekaBank Deutsche Girozentrale_Asset Manager_EN</v>
      </c>
      <c r="E861">
        <v>2015</v>
      </c>
      <c r="F861" t="s">
        <v>32</v>
      </c>
      <c r="G861" t="s">
        <v>641</v>
      </c>
      <c r="H861" t="s">
        <v>622</v>
      </c>
    </row>
    <row r="862" spans="1:8" x14ac:dyDescent="0.25">
      <c r="A862">
        <v>7</v>
      </c>
      <c r="B862" t="s">
        <v>13</v>
      </c>
      <c r="C862" t="s">
        <v>210</v>
      </c>
      <c r="D862" t="str">
        <f>LEFT(evaluation_results_3[[#This Row],[PDF_FILE]],LEN(evaluation_results_3[[#This Row],[PDF_FILE]])-5)</f>
        <v>DekaBank Deutsche Girozentrale_Asset Manager_EN</v>
      </c>
      <c r="E862">
        <v>2016</v>
      </c>
      <c r="F862" t="s">
        <v>32</v>
      </c>
      <c r="G862" t="s">
        <v>642</v>
      </c>
      <c r="H862" t="s">
        <v>622</v>
      </c>
    </row>
    <row r="863" spans="1:8" x14ac:dyDescent="0.25">
      <c r="A863">
        <v>7</v>
      </c>
      <c r="B863" t="s">
        <v>13</v>
      </c>
      <c r="C863" t="s">
        <v>210</v>
      </c>
      <c r="D863" t="str">
        <f>LEFT(evaluation_results_3[[#This Row],[PDF_FILE]],LEN(evaluation_results_3[[#This Row],[PDF_FILE]])-5)</f>
        <v>DekaBank Deutsche Girozentrale_Asset Manager_EN</v>
      </c>
      <c r="E863">
        <v>2015</v>
      </c>
      <c r="F863" t="s">
        <v>32</v>
      </c>
      <c r="G863" t="s">
        <v>643</v>
      </c>
      <c r="H863" t="s">
        <v>622</v>
      </c>
    </row>
    <row r="864" spans="1:8" x14ac:dyDescent="0.25">
      <c r="A864">
        <v>8</v>
      </c>
      <c r="B864" t="s">
        <v>21</v>
      </c>
      <c r="C864" t="s">
        <v>210</v>
      </c>
      <c r="D864" t="str">
        <f>LEFT(evaluation_results_3[[#This Row],[PDF_FILE]],LEN(evaluation_results_3[[#This Row],[PDF_FILE]])-5)</f>
        <v>DekaBank Deutsche Girozentrale_Asset Manager_EN</v>
      </c>
      <c r="E864">
        <v>2018</v>
      </c>
      <c r="F864" t="s">
        <v>32</v>
      </c>
      <c r="G864" t="s">
        <v>644</v>
      </c>
      <c r="H864" t="s">
        <v>622</v>
      </c>
    </row>
    <row r="865" spans="1:8" x14ac:dyDescent="0.25">
      <c r="A865">
        <v>8</v>
      </c>
      <c r="B865" t="s">
        <v>21</v>
      </c>
      <c r="C865" t="s">
        <v>210</v>
      </c>
      <c r="D865" t="str">
        <f>LEFT(evaluation_results_3[[#This Row],[PDF_FILE]],LEN(evaluation_results_3[[#This Row],[PDF_FILE]])-5)</f>
        <v>DekaBank Deutsche Girozentrale_Asset Manager_EN</v>
      </c>
      <c r="E865">
        <v>2017</v>
      </c>
      <c r="F865" t="s">
        <v>32</v>
      </c>
      <c r="G865" t="s">
        <v>645</v>
      </c>
      <c r="H865" t="s">
        <v>622</v>
      </c>
    </row>
    <row r="866" spans="1:8" x14ac:dyDescent="0.25">
      <c r="A866">
        <v>8</v>
      </c>
      <c r="B866" t="s">
        <v>21</v>
      </c>
      <c r="C866" t="s">
        <v>210</v>
      </c>
      <c r="D866" t="str">
        <f>LEFT(evaluation_results_3[[#This Row],[PDF_FILE]],LEN(evaluation_results_3[[#This Row],[PDF_FILE]])-5)</f>
        <v>DekaBank Deutsche Girozentrale_Asset Manager_EN</v>
      </c>
      <c r="E866">
        <v>2016</v>
      </c>
      <c r="F866" t="s">
        <v>32</v>
      </c>
      <c r="G866" t="s">
        <v>646</v>
      </c>
      <c r="H866" t="s">
        <v>622</v>
      </c>
    </row>
    <row r="867" spans="1:8" x14ac:dyDescent="0.25">
      <c r="A867">
        <v>8</v>
      </c>
      <c r="B867" t="s">
        <v>21</v>
      </c>
      <c r="C867" t="s">
        <v>210</v>
      </c>
      <c r="D867" t="str">
        <f>LEFT(evaluation_results_3[[#This Row],[PDF_FILE]],LEN(evaluation_results_3[[#This Row],[PDF_FILE]])-5)</f>
        <v>DekaBank Deutsche Girozentrale_Asset Manager_EN</v>
      </c>
      <c r="E867">
        <v>2015</v>
      </c>
      <c r="F867" t="s">
        <v>32</v>
      </c>
      <c r="G867" t="s">
        <v>647</v>
      </c>
      <c r="H867" t="s">
        <v>622</v>
      </c>
    </row>
    <row r="868" spans="1:8" x14ac:dyDescent="0.25">
      <c r="A868">
        <v>6</v>
      </c>
      <c r="B868" t="s">
        <v>7</v>
      </c>
      <c r="C868" t="s">
        <v>215</v>
      </c>
      <c r="D868" t="str">
        <f>LEFT(evaluation_results_3[[#This Row],[PDF_FILE]],LEN(evaluation_results_3[[#This Row],[PDF_FILE]])-5)</f>
        <v>DekaBank Deutsche Girozentrale_Asset Manager_EN</v>
      </c>
      <c r="E868">
        <v>2019</v>
      </c>
      <c r="F868" t="s">
        <v>32</v>
      </c>
      <c r="G868" t="s">
        <v>648</v>
      </c>
      <c r="H868" t="s">
        <v>622</v>
      </c>
    </row>
    <row r="869" spans="1:8" x14ac:dyDescent="0.25">
      <c r="A869">
        <v>6</v>
      </c>
      <c r="B869" t="s">
        <v>7</v>
      </c>
      <c r="C869" t="s">
        <v>215</v>
      </c>
      <c r="D869" t="str">
        <f>LEFT(evaluation_results_3[[#This Row],[PDF_FILE]],LEN(evaluation_results_3[[#This Row],[PDF_FILE]])-5)</f>
        <v>DekaBank Deutsche Girozentrale_Asset Manager_EN</v>
      </c>
      <c r="E869">
        <v>2018</v>
      </c>
      <c r="F869" t="s">
        <v>32</v>
      </c>
      <c r="G869" t="s">
        <v>212</v>
      </c>
      <c r="H869" t="s">
        <v>622</v>
      </c>
    </row>
    <row r="870" spans="1:8" x14ac:dyDescent="0.25">
      <c r="A870">
        <v>6</v>
      </c>
      <c r="B870" t="s">
        <v>7</v>
      </c>
      <c r="C870" t="s">
        <v>215</v>
      </c>
      <c r="D870" t="str">
        <f>LEFT(evaluation_results_3[[#This Row],[PDF_FILE]],LEN(evaluation_results_3[[#This Row],[PDF_FILE]])-5)</f>
        <v>DekaBank Deutsche Girozentrale_Asset Manager_EN</v>
      </c>
      <c r="E870">
        <v>2017</v>
      </c>
      <c r="F870" t="s">
        <v>32</v>
      </c>
      <c r="G870" t="s">
        <v>639</v>
      </c>
      <c r="H870" t="s">
        <v>622</v>
      </c>
    </row>
    <row r="871" spans="1:8" x14ac:dyDescent="0.25">
      <c r="A871">
        <v>6</v>
      </c>
      <c r="B871" t="s">
        <v>7</v>
      </c>
      <c r="C871" t="s">
        <v>215</v>
      </c>
      <c r="D871" t="str">
        <f>LEFT(evaluation_results_3[[#This Row],[PDF_FILE]],LEN(evaluation_results_3[[#This Row],[PDF_FILE]])-5)</f>
        <v>DekaBank Deutsche Girozentrale_Asset Manager_EN</v>
      </c>
      <c r="E871">
        <v>2016</v>
      </c>
      <c r="F871" t="s">
        <v>32</v>
      </c>
      <c r="G871" t="s">
        <v>649</v>
      </c>
      <c r="H871" t="s">
        <v>622</v>
      </c>
    </row>
    <row r="872" spans="1:8" x14ac:dyDescent="0.25">
      <c r="A872">
        <v>7</v>
      </c>
      <c r="B872" t="s">
        <v>13</v>
      </c>
      <c r="C872" t="s">
        <v>215</v>
      </c>
      <c r="D872" t="str">
        <f>LEFT(evaluation_results_3[[#This Row],[PDF_FILE]],LEN(evaluation_results_3[[#This Row],[PDF_FILE]])-5)</f>
        <v>DekaBank Deutsche Girozentrale_Asset Manager_EN</v>
      </c>
      <c r="E872">
        <v>2017</v>
      </c>
      <c r="F872" t="s">
        <v>32</v>
      </c>
      <c r="G872" t="s">
        <v>865</v>
      </c>
      <c r="H872" t="s">
        <v>622</v>
      </c>
    </row>
    <row r="873" spans="1:8" x14ac:dyDescent="0.25">
      <c r="A873">
        <v>7</v>
      </c>
      <c r="B873" t="s">
        <v>13</v>
      </c>
      <c r="C873" t="s">
        <v>215</v>
      </c>
      <c r="D873" t="str">
        <f>LEFT(evaluation_results_3[[#This Row],[PDF_FILE]],LEN(evaluation_results_3[[#This Row],[PDF_FILE]])-5)</f>
        <v>DekaBank Deutsche Girozentrale_Asset Manager_EN</v>
      </c>
      <c r="E873">
        <v>2016</v>
      </c>
      <c r="F873" t="s">
        <v>32</v>
      </c>
      <c r="G873" t="s">
        <v>866</v>
      </c>
      <c r="H873" t="s">
        <v>622</v>
      </c>
    </row>
    <row r="874" spans="1:8" x14ac:dyDescent="0.25">
      <c r="A874">
        <v>8</v>
      </c>
      <c r="B874" t="s">
        <v>21</v>
      </c>
      <c r="C874" t="s">
        <v>215</v>
      </c>
      <c r="D874" t="str">
        <f>LEFT(evaluation_results_3[[#This Row],[PDF_FILE]],LEN(evaluation_results_3[[#This Row],[PDF_FILE]])-5)</f>
        <v>DekaBank Deutsche Girozentrale_Asset Manager_EN</v>
      </c>
      <c r="E874">
        <v>2019</v>
      </c>
      <c r="F874" t="s">
        <v>32</v>
      </c>
      <c r="G874" t="s">
        <v>651</v>
      </c>
      <c r="H874" t="s">
        <v>622</v>
      </c>
    </row>
    <row r="875" spans="1:8" x14ac:dyDescent="0.25">
      <c r="A875">
        <v>8</v>
      </c>
      <c r="B875" t="s">
        <v>21</v>
      </c>
      <c r="C875" t="s">
        <v>215</v>
      </c>
      <c r="D875" t="str">
        <f>LEFT(evaluation_results_3[[#This Row],[PDF_FILE]],LEN(evaluation_results_3[[#This Row],[PDF_FILE]])-5)</f>
        <v>DekaBank Deutsche Girozentrale_Asset Manager_EN</v>
      </c>
      <c r="E875">
        <v>2018</v>
      </c>
      <c r="F875" t="s">
        <v>32</v>
      </c>
      <c r="G875" t="s">
        <v>644</v>
      </c>
      <c r="H875" t="s">
        <v>622</v>
      </c>
    </row>
    <row r="876" spans="1:8" x14ac:dyDescent="0.25">
      <c r="A876">
        <v>8</v>
      </c>
      <c r="B876" t="s">
        <v>21</v>
      </c>
      <c r="C876" t="s">
        <v>215</v>
      </c>
      <c r="D876" t="str">
        <f>LEFT(evaluation_results_3[[#This Row],[PDF_FILE]],LEN(evaluation_results_3[[#This Row],[PDF_FILE]])-5)</f>
        <v>DekaBank Deutsche Girozentrale_Asset Manager_EN</v>
      </c>
      <c r="E876">
        <v>2017</v>
      </c>
      <c r="F876" t="s">
        <v>32</v>
      </c>
      <c r="G876" t="s">
        <v>645</v>
      </c>
      <c r="H876" t="s">
        <v>622</v>
      </c>
    </row>
    <row r="877" spans="1:8" x14ac:dyDescent="0.25">
      <c r="A877">
        <v>8</v>
      </c>
      <c r="B877" t="s">
        <v>21</v>
      </c>
      <c r="C877" t="s">
        <v>215</v>
      </c>
      <c r="D877" t="str">
        <f>LEFT(evaluation_results_3[[#This Row],[PDF_FILE]],LEN(evaluation_results_3[[#This Row],[PDF_FILE]])-5)</f>
        <v>DekaBank Deutsche Girozentrale_Asset Manager_EN</v>
      </c>
      <c r="E877">
        <v>2016</v>
      </c>
      <c r="F877" t="s">
        <v>32</v>
      </c>
      <c r="G877" t="s">
        <v>652</v>
      </c>
      <c r="H877" t="s">
        <v>622</v>
      </c>
    </row>
    <row r="878" spans="1:8" x14ac:dyDescent="0.25">
      <c r="A878">
        <v>6</v>
      </c>
      <c r="B878" t="s">
        <v>7</v>
      </c>
      <c r="C878" t="s">
        <v>218</v>
      </c>
      <c r="D878" t="str">
        <f>LEFT(evaluation_results_3[[#This Row],[PDF_FILE]],LEN(evaluation_results_3[[#This Row],[PDF_FILE]])-5)</f>
        <v>DekaBank Deutsche Girozentrale_Asset Manager_EN</v>
      </c>
      <c r="E878">
        <v>2020</v>
      </c>
      <c r="F878" t="s">
        <v>32</v>
      </c>
      <c r="G878" t="s">
        <v>653</v>
      </c>
      <c r="H878" t="s">
        <v>622</v>
      </c>
    </row>
    <row r="879" spans="1:8" x14ac:dyDescent="0.25">
      <c r="A879">
        <v>6</v>
      </c>
      <c r="B879" t="s">
        <v>7</v>
      </c>
      <c r="C879" t="s">
        <v>218</v>
      </c>
      <c r="D879" t="str">
        <f>LEFT(evaluation_results_3[[#This Row],[PDF_FILE]],LEN(evaluation_results_3[[#This Row],[PDF_FILE]])-5)</f>
        <v>DekaBank Deutsche Girozentrale_Asset Manager_EN</v>
      </c>
      <c r="E879">
        <v>2019</v>
      </c>
      <c r="F879" t="s">
        <v>32</v>
      </c>
      <c r="G879" t="s">
        <v>648</v>
      </c>
      <c r="H879" t="s">
        <v>622</v>
      </c>
    </row>
    <row r="880" spans="1:8" x14ac:dyDescent="0.25">
      <c r="A880">
        <v>6</v>
      </c>
      <c r="B880" t="s">
        <v>7</v>
      </c>
      <c r="C880" t="s">
        <v>218</v>
      </c>
      <c r="D880" t="str">
        <f>LEFT(evaluation_results_3[[#This Row],[PDF_FILE]],LEN(evaluation_results_3[[#This Row],[PDF_FILE]])-5)</f>
        <v>DekaBank Deutsche Girozentrale_Asset Manager_EN</v>
      </c>
      <c r="E880">
        <v>2018</v>
      </c>
      <c r="F880" t="s">
        <v>32</v>
      </c>
      <c r="G880" t="s">
        <v>212</v>
      </c>
      <c r="H880" t="s">
        <v>622</v>
      </c>
    </row>
    <row r="881" spans="1:8" x14ac:dyDescent="0.25">
      <c r="A881">
        <v>6</v>
      </c>
      <c r="B881" t="s">
        <v>7</v>
      </c>
      <c r="C881" t="s">
        <v>218</v>
      </c>
      <c r="D881" t="str">
        <f>LEFT(evaluation_results_3[[#This Row],[PDF_FILE]],LEN(evaluation_results_3[[#This Row],[PDF_FILE]])-5)</f>
        <v>DekaBank Deutsche Girozentrale_Asset Manager_EN</v>
      </c>
      <c r="E881">
        <v>2017</v>
      </c>
      <c r="F881" t="s">
        <v>32</v>
      </c>
      <c r="G881" t="s">
        <v>639</v>
      </c>
      <c r="H881" t="s">
        <v>622</v>
      </c>
    </row>
    <row r="882" spans="1:8" x14ac:dyDescent="0.25">
      <c r="A882">
        <v>7</v>
      </c>
      <c r="B882" t="s">
        <v>13</v>
      </c>
      <c r="C882" t="s">
        <v>218</v>
      </c>
      <c r="D882" t="str">
        <f>LEFT(evaluation_results_3[[#This Row],[PDF_FILE]],LEN(evaluation_results_3[[#This Row],[PDF_FILE]])-5)</f>
        <v>DekaBank Deutsche Girozentrale_Asset Manager_EN</v>
      </c>
      <c r="E882">
        <v>2018</v>
      </c>
      <c r="F882" t="s">
        <v>32</v>
      </c>
      <c r="G882" t="s">
        <v>216</v>
      </c>
      <c r="H882" t="s">
        <v>622</v>
      </c>
    </row>
    <row r="883" spans="1:8" x14ac:dyDescent="0.25">
      <c r="A883">
        <v>7</v>
      </c>
      <c r="B883" t="s">
        <v>13</v>
      </c>
      <c r="C883" t="s">
        <v>218</v>
      </c>
      <c r="D883" t="str">
        <f>LEFT(evaluation_results_3[[#This Row],[PDF_FILE]],LEN(evaluation_results_3[[#This Row],[PDF_FILE]])-5)</f>
        <v>DekaBank Deutsche Girozentrale_Asset Manager_EN</v>
      </c>
      <c r="E883">
        <v>2017</v>
      </c>
      <c r="F883" t="s">
        <v>32</v>
      </c>
      <c r="G883" t="s">
        <v>865</v>
      </c>
      <c r="H883" t="s">
        <v>622</v>
      </c>
    </row>
    <row r="884" spans="1:8" x14ac:dyDescent="0.25">
      <c r="A884">
        <v>8</v>
      </c>
      <c r="B884" t="s">
        <v>21</v>
      </c>
      <c r="C884" t="s">
        <v>218</v>
      </c>
      <c r="D884" t="str">
        <f>LEFT(evaluation_results_3[[#This Row],[PDF_FILE]],LEN(evaluation_results_3[[#This Row],[PDF_FILE]])-5)</f>
        <v>DekaBank Deutsche Girozentrale_Asset Manager_EN</v>
      </c>
      <c r="E884">
        <v>2020</v>
      </c>
      <c r="F884" t="s">
        <v>32</v>
      </c>
      <c r="G884" t="s">
        <v>654</v>
      </c>
      <c r="H884" t="s">
        <v>622</v>
      </c>
    </row>
    <row r="885" spans="1:8" x14ac:dyDescent="0.25">
      <c r="A885">
        <v>8</v>
      </c>
      <c r="B885" t="s">
        <v>21</v>
      </c>
      <c r="C885" t="s">
        <v>218</v>
      </c>
      <c r="D885" t="str">
        <f>LEFT(evaluation_results_3[[#This Row],[PDF_FILE]],LEN(evaluation_results_3[[#This Row],[PDF_FILE]])-5)</f>
        <v>DekaBank Deutsche Girozentrale_Asset Manager_EN</v>
      </c>
      <c r="E885">
        <v>2019</v>
      </c>
      <c r="F885" t="s">
        <v>32</v>
      </c>
      <c r="G885" t="s">
        <v>651</v>
      </c>
      <c r="H885" t="s">
        <v>622</v>
      </c>
    </row>
    <row r="886" spans="1:8" x14ac:dyDescent="0.25">
      <c r="A886">
        <v>8</v>
      </c>
      <c r="B886" t="s">
        <v>21</v>
      </c>
      <c r="C886" t="s">
        <v>218</v>
      </c>
      <c r="D886" t="str">
        <f>LEFT(evaluation_results_3[[#This Row],[PDF_FILE]],LEN(evaluation_results_3[[#This Row],[PDF_FILE]])-5)</f>
        <v>DekaBank Deutsche Girozentrale_Asset Manager_EN</v>
      </c>
      <c r="E886">
        <v>2018</v>
      </c>
      <c r="F886" t="s">
        <v>32</v>
      </c>
      <c r="G886" t="s">
        <v>644</v>
      </c>
      <c r="H886" t="s">
        <v>622</v>
      </c>
    </row>
    <row r="887" spans="1:8" x14ac:dyDescent="0.25">
      <c r="A887">
        <v>8</v>
      </c>
      <c r="B887" t="s">
        <v>21</v>
      </c>
      <c r="C887" t="s">
        <v>218</v>
      </c>
      <c r="D887" t="str">
        <f>LEFT(evaluation_results_3[[#This Row],[PDF_FILE]],LEN(evaluation_results_3[[#This Row],[PDF_FILE]])-5)</f>
        <v>DekaBank Deutsche Girozentrale_Asset Manager_EN</v>
      </c>
      <c r="E887">
        <v>2017</v>
      </c>
      <c r="F887" t="s">
        <v>32</v>
      </c>
      <c r="G887" t="s">
        <v>645</v>
      </c>
      <c r="H887" t="s">
        <v>622</v>
      </c>
    </row>
    <row r="888" spans="1:8" x14ac:dyDescent="0.25">
      <c r="A888">
        <v>6</v>
      </c>
      <c r="B888" t="s">
        <v>7</v>
      </c>
      <c r="C888" t="s">
        <v>220</v>
      </c>
      <c r="D888" t="str">
        <f>LEFT(evaluation_results_3[[#This Row],[PDF_FILE]],LEN(evaluation_results_3[[#This Row],[PDF_FILE]])-5)</f>
        <v>DekaBank Deutsche Girozentrale_Asset Manager_EN</v>
      </c>
      <c r="E888">
        <v>2021</v>
      </c>
      <c r="F888" t="s">
        <v>32</v>
      </c>
      <c r="G888" t="s">
        <v>224</v>
      </c>
      <c r="H888" t="s">
        <v>622</v>
      </c>
    </row>
    <row r="889" spans="1:8" x14ac:dyDescent="0.25">
      <c r="A889">
        <v>6</v>
      </c>
      <c r="B889" t="s">
        <v>7</v>
      </c>
      <c r="C889" t="s">
        <v>220</v>
      </c>
      <c r="D889" t="str">
        <f>LEFT(evaluation_results_3[[#This Row],[PDF_FILE]],LEN(evaluation_results_3[[#This Row],[PDF_FILE]])-5)</f>
        <v>DekaBank Deutsche Girozentrale_Asset Manager_EN</v>
      </c>
      <c r="E889">
        <v>2020</v>
      </c>
      <c r="F889" t="s">
        <v>32</v>
      </c>
      <c r="G889" t="s">
        <v>653</v>
      </c>
      <c r="H889" t="s">
        <v>622</v>
      </c>
    </row>
    <row r="890" spans="1:8" x14ac:dyDescent="0.25">
      <c r="A890">
        <v>6</v>
      </c>
      <c r="B890" t="s">
        <v>7</v>
      </c>
      <c r="C890" t="s">
        <v>220</v>
      </c>
      <c r="D890" t="str">
        <f>LEFT(evaluation_results_3[[#This Row],[PDF_FILE]],LEN(evaluation_results_3[[#This Row],[PDF_FILE]])-5)</f>
        <v>DekaBank Deutsche Girozentrale_Asset Manager_EN</v>
      </c>
      <c r="E890">
        <v>2019</v>
      </c>
      <c r="F890" t="s">
        <v>32</v>
      </c>
      <c r="G890" t="s">
        <v>648</v>
      </c>
      <c r="H890" t="s">
        <v>622</v>
      </c>
    </row>
    <row r="891" spans="1:8" x14ac:dyDescent="0.25">
      <c r="A891">
        <v>6</v>
      </c>
      <c r="B891" t="s">
        <v>7</v>
      </c>
      <c r="C891" t="s">
        <v>220</v>
      </c>
      <c r="D891" t="str">
        <f>LEFT(evaluation_results_3[[#This Row],[PDF_FILE]],LEN(evaluation_results_3[[#This Row],[PDF_FILE]])-5)</f>
        <v>DekaBank Deutsche Girozentrale_Asset Manager_EN</v>
      </c>
      <c r="E891">
        <v>2018</v>
      </c>
      <c r="F891" t="s">
        <v>32</v>
      </c>
      <c r="G891" t="s">
        <v>212</v>
      </c>
      <c r="H891" t="s">
        <v>622</v>
      </c>
    </row>
    <row r="892" spans="1:8" x14ac:dyDescent="0.25">
      <c r="A892">
        <v>7</v>
      </c>
      <c r="B892" t="s">
        <v>13</v>
      </c>
      <c r="C892" t="s">
        <v>220</v>
      </c>
      <c r="D892" t="str">
        <f>LEFT(evaluation_results_3[[#This Row],[PDF_FILE]],LEN(evaluation_results_3[[#This Row],[PDF_FILE]])-5)</f>
        <v>DekaBank Deutsche Girozentrale_Asset Manager_EN</v>
      </c>
      <c r="E892">
        <v>2020</v>
      </c>
      <c r="F892" t="s">
        <v>32</v>
      </c>
      <c r="G892" t="s">
        <v>656</v>
      </c>
      <c r="H892" t="s">
        <v>622</v>
      </c>
    </row>
    <row r="893" spans="1:8" x14ac:dyDescent="0.25">
      <c r="A893">
        <v>7</v>
      </c>
      <c r="B893" t="s">
        <v>13</v>
      </c>
      <c r="C893" t="s">
        <v>220</v>
      </c>
      <c r="D893" t="str">
        <f>LEFT(evaluation_results_3[[#This Row],[PDF_FILE]],LEN(evaluation_results_3[[#This Row],[PDF_FILE]])-5)</f>
        <v>DekaBank Deutsche Girozentrale_Asset Manager_EN</v>
      </c>
      <c r="E893">
        <v>2019</v>
      </c>
      <c r="F893" t="s">
        <v>32</v>
      </c>
      <c r="G893" t="s">
        <v>217</v>
      </c>
      <c r="H893" t="s">
        <v>622</v>
      </c>
    </row>
    <row r="894" spans="1:8" x14ac:dyDescent="0.25">
      <c r="A894">
        <v>7</v>
      </c>
      <c r="B894" t="s">
        <v>13</v>
      </c>
      <c r="C894" t="s">
        <v>220</v>
      </c>
      <c r="D894" t="str">
        <f>LEFT(evaluation_results_3[[#This Row],[PDF_FILE]],LEN(evaluation_results_3[[#This Row],[PDF_FILE]])-5)</f>
        <v>DekaBank Deutsche Girozentrale_Asset Manager_EN</v>
      </c>
      <c r="E894">
        <v>2018</v>
      </c>
      <c r="F894" t="s">
        <v>32</v>
      </c>
      <c r="G894" t="s">
        <v>867</v>
      </c>
      <c r="H894" t="s">
        <v>622</v>
      </c>
    </row>
    <row r="895" spans="1:8" x14ac:dyDescent="0.25">
      <c r="A895">
        <v>8</v>
      </c>
      <c r="B895" t="s">
        <v>21</v>
      </c>
      <c r="C895" t="s">
        <v>220</v>
      </c>
      <c r="D895" t="str">
        <f>LEFT(evaluation_results_3[[#This Row],[PDF_FILE]],LEN(evaluation_results_3[[#This Row],[PDF_FILE]])-5)</f>
        <v>DekaBank Deutsche Girozentrale_Asset Manager_EN</v>
      </c>
      <c r="E895">
        <v>2021</v>
      </c>
      <c r="F895" t="s">
        <v>32</v>
      </c>
      <c r="G895" t="s">
        <v>655</v>
      </c>
      <c r="H895" t="s">
        <v>622</v>
      </c>
    </row>
    <row r="896" spans="1:8" x14ac:dyDescent="0.25">
      <c r="A896">
        <v>8</v>
      </c>
      <c r="B896" t="s">
        <v>21</v>
      </c>
      <c r="C896" t="s">
        <v>220</v>
      </c>
      <c r="D896" t="str">
        <f>LEFT(evaluation_results_3[[#This Row],[PDF_FILE]],LEN(evaluation_results_3[[#This Row],[PDF_FILE]])-5)</f>
        <v>DekaBank Deutsche Girozentrale_Asset Manager_EN</v>
      </c>
      <c r="E896">
        <v>2020</v>
      </c>
      <c r="F896" t="s">
        <v>32</v>
      </c>
      <c r="G896" t="s">
        <v>658</v>
      </c>
      <c r="H896" t="s">
        <v>622</v>
      </c>
    </row>
    <row r="897" spans="1:8" x14ac:dyDescent="0.25">
      <c r="A897">
        <v>8</v>
      </c>
      <c r="B897" t="s">
        <v>21</v>
      </c>
      <c r="C897" t="s">
        <v>220</v>
      </c>
      <c r="D897" t="str">
        <f>LEFT(evaluation_results_3[[#This Row],[PDF_FILE]],LEN(evaluation_results_3[[#This Row],[PDF_FILE]])-5)</f>
        <v>DekaBank Deutsche Girozentrale_Asset Manager_EN</v>
      </c>
      <c r="E897">
        <v>2019</v>
      </c>
      <c r="F897" t="s">
        <v>32</v>
      </c>
      <c r="G897" t="s">
        <v>868</v>
      </c>
      <c r="H897" t="s">
        <v>622</v>
      </c>
    </row>
    <row r="898" spans="1:8" x14ac:dyDescent="0.25">
      <c r="A898">
        <v>8</v>
      </c>
      <c r="B898" t="s">
        <v>21</v>
      </c>
      <c r="C898" t="s">
        <v>220</v>
      </c>
      <c r="D898" t="str">
        <f>LEFT(evaluation_results_3[[#This Row],[PDF_FILE]],LEN(evaluation_results_3[[#This Row],[PDF_FILE]])-5)</f>
        <v>DekaBank Deutsche Girozentrale_Asset Manager_EN</v>
      </c>
      <c r="E898">
        <v>2018</v>
      </c>
      <c r="F898" t="s">
        <v>32</v>
      </c>
      <c r="G898" t="s">
        <v>644</v>
      </c>
      <c r="H898" t="s">
        <v>622</v>
      </c>
    </row>
    <row r="899" spans="1:8" x14ac:dyDescent="0.25">
      <c r="A899">
        <v>6</v>
      </c>
      <c r="B899" t="s">
        <v>7</v>
      </c>
      <c r="C899" t="s">
        <v>222</v>
      </c>
      <c r="D899" t="str">
        <f>LEFT(evaluation_results_3[[#This Row],[PDF_FILE]],LEN(evaluation_results_3[[#This Row],[PDF_FILE]])-5)</f>
        <v>DekaBank Deutsche Girozentrale_Asset Manager_EN</v>
      </c>
      <c r="E899">
        <v>2020</v>
      </c>
      <c r="F899" t="s">
        <v>32</v>
      </c>
      <c r="G899" t="s">
        <v>653</v>
      </c>
      <c r="H899" t="s">
        <v>622</v>
      </c>
    </row>
    <row r="900" spans="1:8" x14ac:dyDescent="0.25">
      <c r="A900">
        <v>6</v>
      </c>
      <c r="B900" t="s">
        <v>7</v>
      </c>
      <c r="C900" t="s">
        <v>222</v>
      </c>
      <c r="D900" t="str">
        <f>LEFT(evaluation_results_3[[#This Row],[PDF_FILE]],LEN(evaluation_results_3[[#This Row],[PDF_FILE]])-5)</f>
        <v>DekaBank Deutsche Girozentrale_Asset Manager_EN</v>
      </c>
      <c r="E900">
        <v>2019</v>
      </c>
      <c r="F900" t="s">
        <v>32</v>
      </c>
      <c r="G900" t="s">
        <v>648</v>
      </c>
      <c r="H900" t="s">
        <v>622</v>
      </c>
    </row>
    <row r="901" spans="1:8" x14ac:dyDescent="0.25">
      <c r="A901">
        <v>7</v>
      </c>
      <c r="B901" t="s">
        <v>13</v>
      </c>
      <c r="C901" t="s">
        <v>222</v>
      </c>
      <c r="D901" t="str">
        <f>LEFT(evaluation_results_3[[#This Row],[PDF_FILE]],LEN(evaluation_results_3[[#This Row],[PDF_FILE]])-5)</f>
        <v>DekaBank Deutsche Girozentrale_Asset Manager_EN</v>
      </c>
      <c r="E901">
        <v>2020</v>
      </c>
      <c r="F901" t="s">
        <v>32</v>
      </c>
      <c r="G901" t="s">
        <v>656</v>
      </c>
      <c r="H901" t="s">
        <v>622</v>
      </c>
    </row>
    <row r="902" spans="1:8" x14ac:dyDescent="0.25">
      <c r="A902">
        <v>7</v>
      </c>
      <c r="B902" t="s">
        <v>13</v>
      </c>
      <c r="C902" t="s">
        <v>222</v>
      </c>
      <c r="D902" t="str">
        <f>LEFT(evaluation_results_3[[#This Row],[PDF_FILE]],LEN(evaluation_results_3[[#This Row],[PDF_FILE]])-5)</f>
        <v>DekaBank Deutsche Girozentrale_Asset Manager_EN</v>
      </c>
      <c r="E902">
        <v>2019</v>
      </c>
      <c r="F902" t="s">
        <v>32</v>
      </c>
      <c r="G902" t="s">
        <v>217</v>
      </c>
      <c r="H902" t="s">
        <v>622</v>
      </c>
    </row>
    <row r="903" spans="1:8" x14ac:dyDescent="0.25">
      <c r="A903">
        <v>8</v>
      </c>
      <c r="B903" t="s">
        <v>21</v>
      </c>
      <c r="C903" t="s">
        <v>222</v>
      </c>
      <c r="D903" t="str">
        <f>LEFT(evaluation_results_3[[#This Row],[PDF_FILE]],LEN(evaluation_results_3[[#This Row],[PDF_FILE]])-5)</f>
        <v>DekaBank Deutsche Girozentrale_Asset Manager_EN</v>
      </c>
      <c r="E903">
        <v>2022</v>
      </c>
      <c r="F903" t="s">
        <v>32</v>
      </c>
      <c r="G903" t="s">
        <v>657</v>
      </c>
      <c r="H903" t="s">
        <v>622</v>
      </c>
    </row>
    <row r="904" spans="1:8" x14ac:dyDescent="0.25">
      <c r="A904">
        <v>8</v>
      </c>
      <c r="B904" t="s">
        <v>21</v>
      </c>
      <c r="C904" t="s">
        <v>222</v>
      </c>
      <c r="D904" t="str">
        <f>LEFT(evaluation_results_3[[#This Row],[PDF_FILE]],LEN(evaluation_results_3[[#This Row],[PDF_FILE]])-5)</f>
        <v>DekaBank Deutsche Girozentrale_Asset Manager_EN</v>
      </c>
      <c r="E904">
        <v>2021</v>
      </c>
      <c r="F904" t="s">
        <v>32</v>
      </c>
      <c r="G904" t="s">
        <v>655</v>
      </c>
      <c r="H904" t="s">
        <v>622</v>
      </c>
    </row>
    <row r="905" spans="1:8" x14ac:dyDescent="0.25">
      <c r="A905">
        <v>8</v>
      </c>
      <c r="B905" t="s">
        <v>21</v>
      </c>
      <c r="C905" t="s">
        <v>222</v>
      </c>
      <c r="D905" t="str">
        <f>LEFT(evaluation_results_3[[#This Row],[PDF_FILE]],LEN(evaluation_results_3[[#This Row],[PDF_FILE]])-5)</f>
        <v>DekaBank Deutsche Girozentrale_Asset Manager_EN</v>
      </c>
      <c r="E905">
        <v>2020</v>
      </c>
      <c r="F905" t="s">
        <v>32</v>
      </c>
      <c r="G905" t="s">
        <v>658</v>
      </c>
      <c r="H905" t="s">
        <v>622</v>
      </c>
    </row>
    <row r="906" spans="1:8" x14ac:dyDescent="0.25">
      <c r="A906">
        <v>8</v>
      </c>
      <c r="B906" t="s">
        <v>21</v>
      </c>
      <c r="C906" t="s">
        <v>222</v>
      </c>
      <c r="D906" t="str">
        <f>LEFT(evaluation_results_3[[#This Row],[PDF_FILE]],LEN(evaluation_results_3[[#This Row],[PDF_FILE]])-5)</f>
        <v>DekaBank Deutsche Girozentrale_Asset Manager_EN</v>
      </c>
      <c r="E906">
        <v>2019</v>
      </c>
      <c r="F906" t="s">
        <v>32</v>
      </c>
      <c r="G906" t="s">
        <v>659</v>
      </c>
      <c r="H906" t="s">
        <v>622</v>
      </c>
    </row>
    <row r="907" spans="1:8" x14ac:dyDescent="0.25">
      <c r="A907">
        <v>6</v>
      </c>
      <c r="B907" t="s">
        <v>7</v>
      </c>
      <c r="C907" t="s">
        <v>244</v>
      </c>
      <c r="D907" t="str">
        <f>LEFT(evaluation_results_3[[#This Row],[PDF_FILE]],LEN(evaluation_results_3[[#This Row],[PDF_FILE]])-5)</f>
        <v>Deutsche Bank_Bank_EN</v>
      </c>
      <c r="E907">
        <v>2018</v>
      </c>
      <c r="F907" t="s">
        <v>32</v>
      </c>
      <c r="G907" t="s">
        <v>660</v>
      </c>
      <c r="H907" t="s">
        <v>622</v>
      </c>
    </row>
    <row r="908" spans="1:8" x14ac:dyDescent="0.25">
      <c r="A908">
        <v>6</v>
      </c>
      <c r="B908" t="s">
        <v>7</v>
      </c>
      <c r="C908" t="s">
        <v>244</v>
      </c>
      <c r="D908" t="str">
        <f>LEFT(evaluation_results_3[[#This Row],[PDF_FILE]],LEN(evaluation_results_3[[#This Row],[PDF_FILE]])-5)</f>
        <v>Deutsche Bank_Bank_EN</v>
      </c>
      <c r="E908">
        <v>2017</v>
      </c>
      <c r="F908" t="s">
        <v>32</v>
      </c>
      <c r="G908" t="s">
        <v>661</v>
      </c>
      <c r="H908" t="s">
        <v>622</v>
      </c>
    </row>
    <row r="909" spans="1:8" x14ac:dyDescent="0.25">
      <c r="A909">
        <v>7</v>
      </c>
      <c r="B909" t="s">
        <v>13</v>
      </c>
      <c r="C909" t="s">
        <v>244</v>
      </c>
      <c r="D909" t="str">
        <f>LEFT(evaluation_results_3[[#This Row],[PDF_FILE]],LEN(evaluation_results_3[[#This Row],[PDF_FILE]])-5)</f>
        <v>Deutsche Bank_Bank_EN</v>
      </c>
      <c r="E909">
        <v>2019</v>
      </c>
      <c r="F909" t="s">
        <v>32</v>
      </c>
      <c r="G909" t="s">
        <v>662</v>
      </c>
      <c r="H909" t="s">
        <v>622</v>
      </c>
    </row>
    <row r="910" spans="1:8" x14ac:dyDescent="0.25">
      <c r="A910">
        <v>7</v>
      </c>
      <c r="B910" t="s">
        <v>13</v>
      </c>
      <c r="C910" t="s">
        <v>244</v>
      </c>
      <c r="D910" t="str">
        <f>LEFT(evaluation_results_3[[#This Row],[PDF_FILE]],LEN(evaluation_results_3[[#This Row],[PDF_FILE]])-5)</f>
        <v>Deutsche Bank_Bank_EN</v>
      </c>
      <c r="E910">
        <v>2018</v>
      </c>
      <c r="F910" t="s">
        <v>32</v>
      </c>
      <c r="G910" t="s">
        <v>663</v>
      </c>
      <c r="H910" t="s">
        <v>622</v>
      </c>
    </row>
    <row r="911" spans="1:8" x14ac:dyDescent="0.25">
      <c r="A911">
        <v>7</v>
      </c>
      <c r="B911" t="s">
        <v>13</v>
      </c>
      <c r="C911" t="s">
        <v>244</v>
      </c>
      <c r="D911" t="str">
        <f>LEFT(evaluation_results_3[[#This Row],[PDF_FILE]],LEN(evaluation_results_3[[#This Row],[PDF_FILE]])-5)</f>
        <v>Deutsche Bank_Bank_EN</v>
      </c>
      <c r="E911">
        <v>2017</v>
      </c>
      <c r="F911" t="s">
        <v>32</v>
      </c>
      <c r="G911" t="s">
        <v>664</v>
      </c>
      <c r="H911" t="s">
        <v>622</v>
      </c>
    </row>
    <row r="912" spans="1:8" x14ac:dyDescent="0.25">
      <c r="A912">
        <v>8</v>
      </c>
      <c r="B912" t="s">
        <v>21</v>
      </c>
      <c r="C912" t="s">
        <v>244</v>
      </c>
      <c r="D912" t="str">
        <f>LEFT(evaluation_results_3[[#This Row],[PDF_FILE]],LEN(evaluation_results_3[[#This Row],[PDF_FILE]])-5)</f>
        <v>Deutsche Bank_Bank_EN</v>
      </c>
      <c r="E912">
        <v>2019</v>
      </c>
      <c r="F912" t="s">
        <v>32</v>
      </c>
      <c r="G912" t="s">
        <v>665</v>
      </c>
      <c r="H912" t="s">
        <v>622</v>
      </c>
    </row>
    <row r="913" spans="1:8" x14ac:dyDescent="0.25">
      <c r="A913">
        <v>8</v>
      </c>
      <c r="B913" t="s">
        <v>21</v>
      </c>
      <c r="C913" t="s">
        <v>244</v>
      </c>
      <c r="D913" t="str">
        <f>LEFT(evaluation_results_3[[#This Row],[PDF_FILE]],LEN(evaluation_results_3[[#This Row],[PDF_FILE]])-5)</f>
        <v>Deutsche Bank_Bank_EN</v>
      </c>
      <c r="E913">
        <v>2018</v>
      </c>
      <c r="F913" t="s">
        <v>32</v>
      </c>
      <c r="G913" t="s">
        <v>666</v>
      </c>
      <c r="H913" t="s">
        <v>622</v>
      </c>
    </row>
    <row r="914" spans="1:8" x14ac:dyDescent="0.25">
      <c r="A914">
        <v>8</v>
      </c>
      <c r="B914" t="s">
        <v>21</v>
      </c>
      <c r="C914" t="s">
        <v>244</v>
      </c>
      <c r="D914" t="str">
        <f>LEFT(evaluation_results_3[[#This Row],[PDF_FILE]],LEN(evaluation_results_3[[#This Row],[PDF_FILE]])-5)</f>
        <v>Deutsche Bank_Bank_EN</v>
      </c>
      <c r="E914">
        <v>2017</v>
      </c>
      <c r="F914" t="s">
        <v>32</v>
      </c>
      <c r="G914" t="s">
        <v>667</v>
      </c>
      <c r="H914" t="s">
        <v>622</v>
      </c>
    </row>
    <row r="915" spans="1:8" x14ac:dyDescent="0.25">
      <c r="A915">
        <v>6</v>
      </c>
      <c r="B915" t="s">
        <v>7</v>
      </c>
      <c r="C915" t="s">
        <v>295</v>
      </c>
      <c r="D915" t="str">
        <f>LEFT(evaluation_results_3[[#This Row],[PDF_FILE]],LEN(evaluation_results_3[[#This Row],[PDF_FILE]])-5)</f>
        <v>DNB ASA_Bank_EN</v>
      </c>
      <c r="E915">
        <v>2021</v>
      </c>
      <c r="F915" t="s">
        <v>32</v>
      </c>
      <c r="G915" t="s">
        <v>298</v>
      </c>
      <c r="H915" t="s">
        <v>622</v>
      </c>
    </row>
    <row r="916" spans="1:8" x14ac:dyDescent="0.25">
      <c r="A916">
        <v>7</v>
      </c>
      <c r="B916" t="s">
        <v>13</v>
      </c>
      <c r="C916" t="s">
        <v>295</v>
      </c>
      <c r="D916" t="str">
        <f>LEFT(evaluation_results_3[[#This Row],[PDF_FILE]],LEN(evaluation_results_3[[#This Row],[PDF_FILE]])-5)</f>
        <v>DNB ASA_Bank_EN</v>
      </c>
      <c r="E916">
        <v>2022</v>
      </c>
      <c r="F916" t="s">
        <v>32</v>
      </c>
      <c r="G916" t="s">
        <v>297</v>
      </c>
      <c r="H916" t="s">
        <v>622</v>
      </c>
    </row>
    <row r="917" spans="1:8" x14ac:dyDescent="0.25">
      <c r="A917">
        <v>8</v>
      </c>
      <c r="B917" t="s">
        <v>21</v>
      </c>
      <c r="C917" t="s">
        <v>295</v>
      </c>
      <c r="D917" t="str">
        <f>LEFT(evaluation_results_3[[#This Row],[PDF_FILE]],LEN(evaluation_results_3[[#This Row],[PDF_FILE]])-5)</f>
        <v>DNB ASA_Bank_EN</v>
      </c>
      <c r="E917">
        <v>2022</v>
      </c>
      <c r="F917" t="s">
        <v>32</v>
      </c>
      <c r="G917" t="s">
        <v>668</v>
      </c>
      <c r="H917" t="s">
        <v>622</v>
      </c>
    </row>
    <row r="918" spans="1:8" x14ac:dyDescent="0.25">
      <c r="A918">
        <v>7</v>
      </c>
      <c r="B918" t="s">
        <v>13</v>
      </c>
      <c r="C918" t="s">
        <v>328</v>
      </c>
      <c r="D918" t="str">
        <f>LEFT(evaluation_results_3[[#This Row],[PDF_FILE]],LEN(evaluation_results_3[[#This Row],[PDF_FILE]])-5)</f>
        <v>Erste Group Bank_Bank_EN</v>
      </c>
      <c r="E918">
        <v>2019</v>
      </c>
      <c r="F918" t="s">
        <v>32</v>
      </c>
      <c r="G918" t="s">
        <v>326</v>
      </c>
      <c r="H918" t="s">
        <v>622</v>
      </c>
    </row>
    <row r="919" spans="1:8" x14ac:dyDescent="0.25">
      <c r="A919">
        <v>7</v>
      </c>
      <c r="B919" t="s">
        <v>13</v>
      </c>
      <c r="C919" t="s">
        <v>332</v>
      </c>
      <c r="D919" t="str">
        <f>LEFT(evaluation_results_3[[#This Row],[PDF_FILE]],LEN(evaluation_results_3[[#This Row],[PDF_FILE]])-5)</f>
        <v>Erste Group Bank_Bank_EN</v>
      </c>
      <c r="E919">
        <v>2020</v>
      </c>
      <c r="F919" t="s">
        <v>32</v>
      </c>
      <c r="G919" t="s">
        <v>331</v>
      </c>
      <c r="H919" t="s">
        <v>622</v>
      </c>
    </row>
    <row r="920" spans="1:8" x14ac:dyDescent="0.25">
      <c r="A920">
        <v>7</v>
      </c>
      <c r="B920" t="s">
        <v>13</v>
      </c>
      <c r="C920" t="s">
        <v>335</v>
      </c>
      <c r="D920" t="str">
        <f>LEFT(evaluation_results_3[[#This Row],[PDF_FILE]],LEN(evaluation_results_3[[#This Row],[PDF_FILE]])-5)</f>
        <v>Erste Group Bank_Bank_EN</v>
      </c>
      <c r="E920">
        <v>2021</v>
      </c>
      <c r="F920" t="s">
        <v>32</v>
      </c>
      <c r="G920" t="s">
        <v>334</v>
      </c>
      <c r="H920" t="s">
        <v>622</v>
      </c>
    </row>
    <row r="921" spans="1:8" x14ac:dyDescent="0.25">
      <c r="A921">
        <v>6</v>
      </c>
      <c r="B921" t="s">
        <v>7</v>
      </c>
      <c r="C921" t="s">
        <v>366</v>
      </c>
      <c r="D921" t="str">
        <f>LEFT(evaluation_results_3[[#This Row],[PDF_FILE]],LEN(evaluation_results_3[[#This Row],[PDF_FILE]])-5)</f>
        <v>Intesa Sanpaolo_Bank_EN</v>
      </c>
      <c r="E921">
        <v>2020</v>
      </c>
      <c r="F921" t="s">
        <v>32</v>
      </c>
      <c r="G921" t="s">
        <v>368</v>
      </c>
      <c r="H921" t="s">
        <v>622</v>
      </c>
    </row>
    <row r="922" spans="1:8" x14ac:dyDescent="0.25">
      <c r="A922">
        <v>8</v>
      </c>
      <c r="B922" t="s">
        <v>21</v>
      </c>
      <c r="C922" t="s">
        <v>402</v>
      </c>
      <c r="D922" t="str">
        <f>LEFT(evaluation_results_3[[#This Row],[PDF_FILE]],LEN(evaluation_results_3[[#This Row],[PDF_FILE]])-5)</f>
        <v>KBC Group_Bank_EN</v>
      </c>
      <c r="E922">
        <v>2019</v>
      </c>
      <c r="F922" t="s">
        <v>32</v>
      </c>
      <c r="G922" t="s">
        <v>671</v>
      </c>
      <c r="H922" t="s">
        <v>622</v>
      </c>
    </row>
    <row r="923" spans="1:8" x14ac:dyDescent="0.25">
      <c r="A923">
        <v>8</v>
      </c>
      <c r="B923" t="s">
        <v>21</v>
      </c>
      <c r="C923" t="s">
        <v>402</v>
      </c>
      <c r="D923" t="str">
        <f>LEFT(evaluation_results_3[[#This Row],[PDF_FILE]],LEN(evaluation_results_3[[#This Row],[PDF_FILE]])-5)</f>
        <v>KBC Group_Bank_EN</v>
      </c>
      <c r="E923">
        <v>2018</v>
      </c>
      <c r="F923" t="s">
        <v>32</v>
      </c>
      <c r="G923" t="s">
        <v>400</v>
      </c>
      <c r="H923" t="s">
        <v>622</v>
      </c>
    </row>
    <row r="924" spans="1:8" x14ac:dyDescent="0.25">
      <c r="A924">
        <v>8</v>
      </c>
      <c r="B924" t="s">
        <v>21</v>
      </c>
      <c r="C924" t="s">
        <v>405</v>
      </c>
      <c r="D924" t="str">
        <f>LEFT(evaluation_results_3[[#This Row],[PDF_FILE]],LEN(evaluation_results_3[[#This Row],[PDF_FILE]])-5)</f>
        <v>KBC Group_Bank_EN</v>
      </c>
      <c r="E924">
        <v>2020</v>
      </c>
      <c r="F924" t="s">
        <v>32</v>
      </c>
      <c r="G924" t="s">
        <v>420</v>
      </c>
      <c r="H924" t="s">
        <v>622</v>
      </c>
    </row>
    <row r="925" spans="1:8" x14ac:dyDescent="0.25">
      <c r="A925">
        <v>8</v>
      </c>
      <c r="B925" t="s">
        <v>21</v>
      </c>
      <c r="C925" t="s">
        <v>405</v>
      </c>
      <c r="D925" t="str">
        <f>LEFT(evaluation_results_3[[#This Row],[PDF_FILE]],LEN(evaluation_results_3[[#This Row],[PDF_FILE]])-5)</f>
        <v>KBC Group_Bank_EN</v>
      </c>
      <c r="E925">
        <v>2019</v>
      </c>
      <c r="F925" t="s">
        <v>32</v>
      </c>
      <c r="G925" t="s">
        <v>671</v>
      </c>
      <c r="H925" t="s">
        <v>622</v>
      </c>
    </row>
    <row r="926" spans="1:8" x14ac:dyDescent="0.25">
      <c r="A926">
        <v>6</v>
      </c>
      <c r="B926" t="s">
        <v>7</v>
      </c>
      <c r="C926" t="s">
        <v>429</v>
      </c>
      <c r="D926" t="str">
        <f>LEFT(evaluation_results_3[[#This Row],[PDF_FILE]],LEN(evaluation_results_3[[#This Row],[PDF_FILE]])-5)</f>
        <v>M&amp;G Investments_AM_EN</v>
      </c>
      <c r="E926">
        <v>2021</v>
      </c>
      <c r="F926" t="s">
        <v>32</v>
      </c>
      <c r="G926" t="s">
        <v>672</v>
      </c>
      <c r="H926" t="s">
        <v>622</v>
      </c>
    </row>
    <row r="927" spans="1:8" x14ac:dyDescent="0.25">
      <c r="A927">
        <v>6</v>
      </c>
      <c r="B927" t="s">
        <v>7</v>
      </c>
      <c r="C927" t="s">
        <v>429</v>
      </c>
      <c r="D927" t="str">
        <f>LEFT(evaluation_results_3[[#This Row],[PDF_FILE]],LEN(evaluation_results_3[[#This Row],[PDF_FILE]])-5)</f>
        <v>M&amp;G Investments_AM_EN</v>
      </c>
      <c r="E927">
        <v>2020</v>
      </c>
      <c r="F927" t="s">
        <v>32</v>
      </c>
      <c r="G927" t="s">
        <v>673</v>
      </c>
      <c r="H927" t="s">
        <v>622</v>
      </c>
    </row>
    <row r="928" spans="1:8" x14ac:dyDescent="0.25">
      <c r="A928">
        <v>6</v>
      </c>
      <c r="B928" t="s">
        <v>7</v>
      </c>
      <c r="C928" t="s">
        <v>429</v>
      </c>
      <c r="D928" t="str">
        <f>LEFT(evaluation_results_3[[#This Row],[PDF_FILE]],LEN(evaluation_results_3[[#This Row],[PDF_FILE]])-5)</f>
        <v>M&amp;G Investments_AM_EN</v>
      </c>
      <c r="E928">
        <v>2019</v>
      </c>
      <c r="F928" t="s">
        <v>32</v>
      </c>
      <c r="G928" t="s">
        <v>674</v>
      </c>
      <c r="H928" t="s">
        <v>622</v>
      </c>
    </row>
    <row r="929" spans="1:8" x14ac:dyDescent="0.25">
      <c r="A929">
        <v>8</v>
      </c>
      <c r="B929" t="s">
        <v>21</v>
      </c>
      <c r="C929" t="s">
        <v>429</v>
      </c>
      <c r="D929" t="str">
        <f>LEFT(evaluation_results_3[[#This Row],[PDF_FILE]],LEN(evaluation_results_3[[#This Row],[PDF_FILE]])-5)</f>
        <v>M&amp;G Investments_AM_EN</v>
      </c>
      <c r="E929">
        <v>2021</v>
      </c>
      <c r="F929" t="s">
        <v>32</v>
      </c>
      <c r="G929" t="s">
        <v>675</v>
      </c>
      <c r="H929" t="s">
        <v>622</v>
      </c>
    </row>
    <row r="930" spans="1:8" x14ac:dyDescent="0.25">
      <c r="A930">
        <v>8</v>
      </c>
      <c r="B930" t="s">
        <v>21</v>
      </c>
      <c r="C930" t="s">
        <v>429</v>
      </c>
      <c r="D930" t="str">
        <f>LEFT(evaluation_results_3[[#This Row],[PDF_FILE]],LEN(evaluation_results_3[[#This Row],[PDF_FILE]])-5)</f>
        <v>M&amp;G Investments_AM_EN</v>
      </c>
      <c r="E930">
        <v>2020</v>
      </c>
      <c r="F930" t="s">
        <v>32</v>
      </c>
      <c r="G930" t="s">
        <v>676</v>
      </c>
      <c r="H930" t="s">
        <v>622</v>
      </c>
    </row>
    <row r="931" spans="1:8" x14ac:dyDescent="0.25">
      <c r="A931">
        <v>8</v>
      </c>
      <c r="B931" t="s">
        <v>21</v>
      </c>
      <c r="C931" t="s">
        <v>429</v>
      </c>
      <c r="D931" t="str">
        <f>LEFT(evaluation_results_3[[#This Row],[PDF_FILE]],LEN(evaluation_results_3[[#This Row],[PDF_FILE]])-5)</f>
        <v>M&amp;G Investments_AM_EN</v>
      </c>
      <c r="E931">
        <v>2019</v>
      </c>
      <c r="F931" t="s">
        <v>32</v>
      </c>
      <c r="G931" t="s">
        <v>677</v>
      </c>
      <c r="H931" t="s">
        <v>622</v>
      </c>
    </row>
    <row r="932" spans="1:8" x14ac:dyDescent="0.25">
      <c r="A932">
        <v>9</v>
      </c>
      <c r="B932" t="s">
        <v>874</v>
      </c>
      <c r="C932" t="s">
        <v>429</v>
      </c>
      <c r="D932" t="str">
        <f>LEFT(evaluation_results_3[[#This Row],[PDF_FILE]],LEN(evaluation_results_3[[#This Row],[PDF_FILE]])-5)</f>
        <v>M&amp;G Investments_AM_EN</v>
      </c>
      <c r="E932">
        <v>2021</v>
      </c>
      <c r="F932" t="s">
        <v>32</v>
      </c>
      <c r="G932" t="s">
        <v>888</v>
      </c>
      <c r="H932" t="s">
        <v>622</v>
      </c>
    </row>
    <row r="933" spans="1:8" x14ac:dyDescent="0.25">
      <c r="A933">
        <v>9</v>
      </c>
      <c r="B933" t="s">
        <v>874</v>
      </c>
      <c r="C933" t="s">
        <v>429</v>
      </c>
      <c r="D933" t="str">
        <f>LEFT(evaluation_results_3[[#This Row],[PDF_FILE]],LEN(evaluation_results_3[[#This Row],[PDF_FILE]])-5)</f>
        <v>M&amp;G Investments_AM_EN</v>
      </c>
      <c r="E933">
        <v>2020</v>
      </c>
      <c r="F933" t="s">
        <v>32</v>
      </c>
      <c r="G933" t="s">
        <v>889</v>
      </c>
      <c r="H933" t="s">
        <v>622</v>
      </c>
    </row>
    <row r="934" spans="1:8" x14ac:dyDescent="0.25">
      <c r="A934">
        <v>9</v>
      </c>
      <c r="B934" t="s">
        <v>874</v>
      </c>
      <c r="C934" t="s">
        <v>429</v>
      </c>
      <c r="D934" t="str">
        <f>LEFT(evaluation_results_3[[#This Row],[PDF_FILE]],LEN(evaluation_results_3[[#This Row],[PDF_FILE]])-5)</f>
        <v>M&amp;G Investments_AM_EN</v>
      </c>
      <c r="E934">
        <v>2019</v>
      </c>
      <c r="F934" t="s">
        <v>32</v>
      </c>
      <c r="G934" t="s">
        <v>440</v>
      </c>
      <c r="H934" t="s">
        <v>622</v>
      </c>
    </row>
    <row r="935" spans="1:8" x14ac:dyDescent="0.25">
      <c r="A935">
        <v>10</v>
      </c>
      <c r="B935" t="s">
        <v>875</v>
      </c>
      <c r="C935" t="s">
        <v>429</v>
      </c>
      <c r="D935" t="str">
        <f>LEFT(evaluation_results_3[[#This Row],[PDF_FILE]],LEN(evaluation_results_3[[#This Row],[PDF_FILE]])-5)</f>
        <v>M&amp;G Investments_AM_EN</v>
      </c>
      <c r="E935">
        <v>2021</v>
      </c>
      <c r="F935" t="s">
        <v>32</v>
      </c>
      <c r="G935" t="s">
        <v>432</v>
      </c>
      <c r="H935" t="s">
        <v>622</v>
      </c>
    </row>
    <row r="936" spans="1:8" x14ac:dyDescent="0.25">
      <c r="A936">
        <v>10</v>
      </c>
      <c r="B936" t="s">
        <v>875</v>
      </c>
      <c r="C936" t="s">
        <v>429</v>
      </c>
      <c r="D936" t="str">
        <f>LEFT(evaluation_results_3[[#This Row],[PDF_FILE]],LEN(evaluation_results_3[[#This Row],[PDF_FILE]])-5)</f>
        <v>M&amp;G Investments_AM_EN</v>
      </c>
      <c r="E936">
        <v>2020</v>
      </c>
      <c r="F936" t="s">
        <v>32</v>
      </c>
      <c r="G936" t="s">
        <v>434</v>
      </c>
      <c r="H936" t="s">
        <v>622</v>
      </c>
    </row>
    <row r="937" spans="1:8" x14ac:dyDescent="0.25">
      <c r="A937">
        <v>10</v>
      </c>
      <c r="B937" t="s">
        <v>875</v>
      </c>
      <c r="C937" t="s">
        <v>429</v>
      </c>
      <c r="D937" t="str">
        <f>LEFT(evaluation_results_3[[#This Row],[PDF_FILE]],LEN(evaluation_results_3[[#This Row],[PDF_FILE]])-5)</f>
        <v>M&amp;G Investments_AM_EN</v>
      </c>
      <c r="E937">
        <v>2019</v>
      </c>
      <c r="F937" t="s">
        <v>32</v>
      </c>
      <c r="G937" t="s">
        <v>430</v>
      </c>
      <c r="H937" t="s">
        <v>622</v>
      </c>
    </row>
    <row r="938" spans="1:8" x14ac:dyDescent="0.25">
      <c r="A938">
        <v>8</v>
      </c>
      <c r="B938" t="s">
        <v>21</v>
      </c>
      <c r="C938" t="s">
        <v>435</v>
      </c>
      <c r="D938" t="str">
        <f>LEFT(evaluation_results_3[[#This Row],[PDF_FILE]],LEN(evaluation_results_3[[#This Row],[PDF_FILE]])-5)</f>
        <v>M&amp;G Investments_AM_EN</v>
      </c>
      <c r="E938">
        <v>2019</v>
      </c>
      <c r="F938" t="s">
        <v>32</v>
      </c>
      <c r="G938" t="s">
        <v>677</v>
      </c>
      <c r="H938" t="s">
        <v>622</v>
      </c>
    </row>
    <row r="939" spans="1:8" x14ac:dyDescent="0.25">
      <c r="A939">
        <v>10</v>
      </c>
      <c r="B939" t="s">
        <v>875</v>
      </c>
      <c r="C939" t="s">
        <v>447</v>
      </c>
      <c r="D939" t="str">
        <f>LEFT(evaluation_results_3[[#This Row],[PDF_FILE]],LEN(evaluation_results_3[[#This Row],[PDF_FILE]])-5)</f>
        <v>National Bank of Greece_Bank_EN</v>
      </c>
      <c r="E939">
        <v>2019</v>
      </c>
      <c r="F939" t="s">
        <v>32</v>
      </c>
      <c r="G939" t="s">
        <v>681</v>
      </c>
      <c r="H939" t="s">
        <v>622</v>
      </c>
    </row>
    <row r="940" spans="1:8" x14ac:dyDescent="0.25">
      <c r="A940">
        <v>10</v>
      </c>
      <c r="B940" t="s">
        <v>875</v>
      </c>
      <c r="C940" t="s">
        <v>447</v>
      </c>
      <c r="D940" t="str">
        <f>LEFT(evaluation_results_3[[#This Row],[PDF_FILE]],LEN(evaluation_results_3[[#This Row],[PDF_FILE]])-5)</f>
        <v>National Bank of Greece_Bank_EN</v>
      </c>
      <c r="E940">
        <v>2020</v>
      </c>
      <c r="F940" t="s">
        <v>32</v>
      </c>
      <c r="G940" t="s">
        <v>682</v>
      </c>
      <c r="H940" t="s">
        <v>622</v>
      </c>
    </row>
    <row r="941" spans="1:8" x14ac:dyDescent="0.25">
      <c r="A941">
        <v>10</v>
      </c>
      <c r="B941" t="s">
        <v>875</v>
      </c>
      <c r="C941" t="s">
        <v>447</v>
      </c>
      <c r="D941" t="str">
        <f>LEFT(evaluation_results_3[[#This Row],[PDF_FILE]],LEN(evaluation_results_3[[#This Row],[PDF_FILE]])-5)</f>
        <v>National Bank of Greece_Bank_EN</v>
      </c>
      <c r="E941">
        <v>2021</v>
      </c>
      <c r="F941" t="s">
        <v>32</v>
      </c>
      <c r="G941" t="s">
        <v>683</v>
      </c>
      <c r="H941" t="s">
        <v>622</v>
      </c>
    </row>
    <row r="942" spans="1:8" x14ac:dyDescent="0.25">
      <c r="A942">
        <v>6</v>
      </c>
      <c r="B942" t="s">
        <v>7</v>
      </c>
      <c r="C942" t="s">
        <v>459</v>
      </c>
      <c r="D942" t="str">
        <f>LEFT(evaluation_results_3[[#This Row],[PDF_FILE]],LEN(evaluation_results_3[[#This Row],[PDF_FILE]])-5)</f>
        <v>National Bank of Greece_Bank_EN</v>
      </c>
      <c r="E942">
        <v>2020</v>
      </c>
      <c r="F942" t="s">
        <v>32</v>
      </c>
      <c r="G942" t="s">
        <v>684</v>
      </c>
      <c r="H942" t="s">
        <v>622</v>
      </c>
    </row>
    <row r="943" spans="1:8" x14ac:dyDescent="0.25">
      <c r="A943">
        <v>6</v>
      </c>
      <c r="B943" t="s">
        <v>7</v>
      </c>
      <c r="C943" t="s">
        <v>459</v>
      </c>
      <c r="D943" t="str">
        <f>LEFT(evaluation_results_3[[#This Row],[PDF_FILE]],LEN(evaluation_results_3[[#This Row],[PDF_FILE]])-5)</f>
        <v>National Bank of Greece_Bank_EN</v>
      </c>
      <c r="E943">
        <v>2021</v>
      </c>
      <c r="F943" t="s">
        <v>32</v>
      </c>
      <c r="G943" t="s">
        <v>453</v>
      </c>
      <c r="H943" t="s">
        <v>622</v>
      </c>
    </row>
    <row r="944" spans="1:8" x14ac:dyDescent="0.25">
      <c r="A944">
        <v>6</v>
      </c>
      <c r="B944" t="s">
        <v>7</v>
      </c>
      <c r="C944" t="s">
        <v>459</v>
      </c>
      <c r="D944" t="str">
        <f>LEFT(evaluation_results_3[[#This Row],[PDF_FILE]],LEN(evaluation_results_3[[#This Row],[PDF_FILE]])-5)</f>
        <v>National Bank of Greece_Bank_EN</v>
      </c>
      <c r="E944">
        <v>2022</v>
      </c>
      <c r="F944" t="s">
        <v>32</v>
      </c>
      <c r="G944" t="s">
        <v>685</v>
      </c>
      <c r="H944" t="s">
        <v>622</v>
      </c>
    </row>
    <row r="945" spans="1:8" x14ac:dyDescent="0.25">
      <c r="A945">
        <v>8</v>
      </c>
      <c r="B945" t="s">
        <v>21</v>
      </c>
      <c r="C945" t="s">
        <v>459</v>
      </c>
      <c r="D945" t="str">
        <f>LEFT(evaluation_results_3[[#This Row],[PDF_FILE]],LEN(evaluation_results_3[[#This Row],[PDF_FILE]])-5)</f>
        <v>National Bank of Greece_Bank_EN</v>
      </c>
      <c r="E945">
        <v>2020</v>
      </c>
      <c r="F945" t="s">
        <v>32</v>
      </c>
      <c r="G945" t="s">
        <v>686</v>
      </c>
      <c r="H945" t="s">
        <v>622</v>
      </c>
    </row>
    <row r="946" spans="1:8" x14ac:dyDescent="0.25">
      <c r="A946">
        <v>8</v>
      </c>
      <c r="B946" t="s">
        <v>21</v>
      </c>
      <c r="C946" t="s">
        <v>459</v>
      </c>
      <c r="D946" t="str">
        <f>LEFT(evaluation_results_3[[#This Row],[PDF_FILE]],LEN(evaluation_results_3[[#This Row],[PDF_FILE]])-5)</f>
        <v>National Bank of Greece_Bank_EN</v>
      </c>
      <c r="E946">
        <v>2021</v>
      </c>
      <c r="F946" t="s">
        <v>32</v>
      </c>
      <c r="G946" t="s">
        <v>687</v>
      </c>
      <c r="H946" t="s">
        <v>622</v>
      </c>
    </row>
    <row r="947" spans="1:8" x14ac:dyDescent="0.25">
      <c r="A947">
        <v>9</v>
      </c>
      <c r="B947" t="s">
        <v>874</v>
      </c>
      <c r="C947" t="s">
        <v>459</v>
      </c>
      <c r="D947" t="str">
        <f>LEFT(evaluation_results_3[[#This Row],[PDF_FILE]],LEN(evaluation_results_3[[#This Row],[PDF_FILE]])-5)</f>
        <v>National Bank of Greece_Bank_EN</v>
      </c>
      <c r="E947">
        <v>2021</v>
      </c>
      <c r="F947" t="s">
        <v>32</v>
      </c>
      <c r="G947" t="s">
        <v>891</v>
      </c>
      <c r="H947" t="s">
        <v>622</v>
      </c>
    </row>
    <row r="948" spans="1:8" x14ac:dyDescent="0.25">
      <c r="A948">
        <v>9</v>
      </c>
      <c r="B948" t="s">
        <v>874</v>
      </c>
      <c r="C948" t="s">
        <v>459</v>
      </c>
      <c r="D948" t="str">
        <f>LEFT(evaluation_results_3[[#This Row],[PDF_FILE]],LEN(evaluation_results_3[[#This Row],[PDF_FILE]])-5)</f>
        <v>National Bank of Greece_Bank_EN</v>
      </c>
      <c r="E948">
        <v>2022</v>
      </c>
      <c r="F948" t="s">
        <v>32</v>
      </c>
      <c r="G948" t="s">
        <v>189</v>
      </c>
      <c r="H948" t="s">
        <v>622</v>
      </c>
    </row>
    <row r="949" spans="1:8" x14ac:dyDescent="0.25">
      <c r="A949">
        <v>6</v>
      </c>
      <c r="B949" t="s">
        <v>7</v>
      </c>
      <c r="C949" t="s">
        <v>688</v>
      </c>
      <c r="D949" t="str">
        <f>LEFT(evaluation_results_3[[#This Row],[PDF_FILE]],LEN(evaluation_results_3[[#This Row],[PDF_FILE]])-5)</f>
        <v>NIBC Bank Deutschland AG_Bank_EN</v>
      </c>
      <c r="E949">
        <v>2022</v>
      </c>
      <c r="F949" t="s">
        <v>32</v>
      </c>
      <c r="G949" t="s">
        <v>689</v>
      </c>
      <c r="H949" t="s">
        <v>622</v>
      </c>
    </row>
    <row r="950" spans="1:8" x14ac:dyDescent="0.25">
      <c r="A950">
        <v>6</v>
      </c>
      <c r="B950" t="s">
        <v>7</v>
      </c>
      <c r="C950" t="s">
        <v>688</v>
      </c>
      <c r="D950" t="str">
        <f>LEFT(evaluation_results_3[[#This Row],[PDF_FILE]],LEN(evaluation_results_3[[#This Row],[PDF_FILE]])-5)</f>
        <v>NIBC Bank Deutschland AG_Bank_EN</v>
      </c>
      <c r="E950">
        <v>2021</v>
      </c>
      <c r="F950" t="s">
        <v>32</v>
      </c>
      <c r="G950" t="s">
        <v>690</v>
      </c>
      <c r="H950" t="s">
        <v>622</v>
      </c>
    </row>
    <row r="951" spans="1:8" x14ac:dyDescent="0.25">
      <c r="A951">
        <v>8</v>
      </c>
      <c r="B951" t="s">
        <v>21</v>
      </c>
      <c r="C951" t="s">
        <v>688</v>
      </c>
      <c r="D951" t="str">
        <f>LEFT(evaluation_results_3[[#This Row],[PDF_FILE]],LEN(evaluation_results_3[[#This Row],[PDF_FILE]])-5)</f>
        <v>NIBC Bank Deutschland AG_Bank_EN</v>
      </c>
      <c r="E951">
        <v>2022</v>
      </c>
      <c r="F951" t="s">
        <v>32</v>
      </c>
      <c r="G951" t="s">
        <v>691</v>
      </c>
      <c r="H951" t="s">
        <v>622</v>
      </c>
    </row>
    <row r="952" spans="1:8" x14ac:dyDescent="0.25">
      <c r="A952">
        <v>8</v>
      </c>
      <c r="B952" t="s">
        <v>21</v>
      </c>
      <c r="C952" t="s">
        <v>688</v>
      </c>
      <c r="D952" t="str">
        <f>LEFT(evaluation_results_3[[#This Row],[PDF_FILE]],LEN(evaluation_results_3[[#This Row],[PDF_FILE]])-5)</f>
        <v>NIBC Bank Deutschland AG_Bank_EN</v>
      </c>
      <c r="E952">
        <v>2021</v>
      </c>
      <c r="F952" t="s">
        <v>32</v>
      </c>
      <c r="G952" t="s">
        <v>692</v>
      </c>
      <c r="H952" t="s">
        <v>622</v>
      </c>
    </row>
    <row r="953" spans="1:8" x14ac:dyDescent="0.25">
      <c r="A953">
        <v>6</v>
      </c>
      <c r="B953" t="s">
        <v>7</v>
      </c>
      <c r="C953" t="s">
        <v>509</v>
      </c>
      <c r="D953" t="str">
        <f>LEFT(evaluation_results_3[[#This Row],[PDF_FILE]],LEN(evaluation_results_3[[#This Row],[PDF_FILE]])-5)</f>
        <v>OTP Bank_Bank_EN</v>
      </c>
      <c r="E953">
        <v>2018</v>
      </c>
      <c r="F953" t="s">
        <v>32</v>
      </c>
      <c r="G953" t="s">
        <v>520</v>
      </c>
      <c r="H953" t="s">
        <v>622</v>
      </c>
    </row>
    <row r="954" spans="1:8" x14ac:dyDescent="0.25">
      <c r="A954">
        <v>6</v>
      </c>
      <c r="B954" t="s">
        <v>7</v>
      </c>
      <c r="C954" t="s">
        <v>509</v>
      </c>
      <c r="D954" t="str">
        <f>LEFT(evaluation_results_3[[#This Row],[PDF_FILE]],LEN(evaluation_results_3[[#This Row],[PDF_FILE]])-5)</f>
        <v>OTP Bank_Bank_EN</v>
      </c>
      <c r="E954">
        <v>2019</v>
      </c>
      <c r="F954" t="s">
        <v>32</v>
      </c>
      <c r="G954" t="s">
        <v>521</v>
      </c>
      <c r="H954" t="s">
        <v>622</v>
      </c>
    </row>
    <row r="955" spans="1:8" x14ac:dyDescent="0.25">
      <c r="A955">
        <v>9</v>
      </c>
      <c r="B955" t="s">
        <v>874</v>
      </c>
      <c r="C955" t="s">
        <v>509</v>
      </c>
      <c r="D955" t="str">
        <f>LEFT(evaluation_results_3[[#This Row],[PDF_FILE]],LEN(evaluation_results_3[[#This Row],[PDF_FILE]])-5)</f>
        <v>OTP Bank_Bank_EN</v>
      </c>
      <c r="E955">
        <v>2018</v>
      </c>
      <c r="F955" t="s">
        <v>32</v>
      </c>
      <c r="G955" t="s">
        <v>892</v>
      </c>
      <c r="H955" t="s">
        <v>622</v>
      </c>
    </row>
    <row r="956" spans="1:8" x14ac:dyDescent="0.25">
      <c r="A956">
        <v>9</v>
      </c>
      <c r="B956" t="s">
        <v>874</v>
      </c>
      <c r="C956" t="s">
        <v>509</v>
      </c>
      <c r="D956" t="str">
        <f>LEFT(evaluation_results_3[[#This Row],[PDF_FILE]],LEN(evaluation_results_3[[#This Row],[PDF_FILE]])-5)</f>
        <v>OTP Bank_Bank_EN</v>
      </c>
      <c r="E956">
        <v>2019</v>
      </c>
      <c r="F956" t="s">
        <v>32</v>
      </c>
      <c r="G956" t="s">
        <v>893</v>
      </c>
      <c r="H956" t="s">
        <v>622</v>
      </c>
    </row>
    <row r="957" spans="1:8" x14ac:dyDescent="0.25">
      <c r="A957">
        <v>10</v>
      </c>
      <c r="B957" t="s">
        <v>875</v>
      </c>
      <c r="C957" t="s">
        <v>509</v>
      </c>
      <c r="D957" t="str">
        <f>LEFT(evaluation_results_3[[#This Row],[PDF_FILE]],LEN(evaluation_results_3[[#This Row],[PDF_FILE]])-5)</f>
        <v>OTP Bank_Bank_EN</v>
      </c>
      <c r="E957">
        <v>2015</v>
      </c>
      <c r="F957" t="s">
        <v>32</v>
      </c>
      <c r="G957" t="s">
        <v>693</v>
      </c>
      <c r="H957" t="s">
        <v>622</v>
      </c>
    </row>
    <row r="958" spans="1:8" x14ac:dyDescent="0.25">
      <c r="A958">
        <v>10</v>
      </c>
      <c r="B958" t="s">
        <v>875</v>
      </c>
      <c r="C958" t="s">
        <v>509</v>
      </c>
      <c r="D958" t="str">
        <f>LEFT(evaluation_results_3[[#This Row],[PDF_FILE]],LEN(evaluation_results_3[[#This Row],[PDF_FILE]])-5)</f>
        <v>OTP Bank_Bank_EN</v>
      </c>
      <c r="E958">
        <v>2016</v>
      </c>
      <c r="F958" t="s">
        <v>32</v>
      </c>
      <c r="G958" t="s">
        <v>514</v>
      </c>
      <c r="H958" t="s">
        <v>622</v>
      </c>
    </row>
    <row r="959" spans="1:8" x14ac:dyDescent="0.25">
      <c r="A959">
        <v>10</v>
      </c>
      <c r="B959" t="s">
        <v>875</v>
      </c>
      <c r="C959" t="s">
        <v>509</v>
      </c>
      <c r="D959" t="str">
        <f>LEFT(evaluation_results_3[[#This Row],[PDF_FILE]],LEN(evaluation_results_3[[#This Row],[PDF_FILE]])-5)</f>
        <v>OTP Bank_Bank_EN</v>
      </c>
      <c r="E959">
        <v>2017</v>
      </c>
      <c r="F959" t="s">
        <v>32</v>
      </c>
      <c r="G959" t="s">
        <v>515</v>
      </c>
      <c r="H959" t="s">
        <v>622</v>
      </c>
    </row>
    <row r="960" spans="1:8" x14ac:dyDescent="0.25">
      <c r="A960">
        <v>10</v>
      </c>
      <c r="B960" t="s">
        <v>875</v>
      </c>
      <c r="C960" t="s">
        <v>509</v>
      </c>
      <c r="D960" t="str">
        <f>LEFT(evaluation_results_3[[#This Row],[PDF_FILE]],LEN(evaluation_results_3[[#This Row],[PDF_FILE]])-5)</f>
        <v>OTP Bank_Bank_EN</v>
      </c>
      <c r="E960">
        <v>2018</v>
      </c>
      <c r="F960" t="s">
        <v>32</v>
      </c>
      <c r="G960" t="s">
        <v>516</v>
      </c>
      <c r="H960" t="s">
        <v>622</v>
      </c>
    </row>
    <row r="961" spans="1:8" x14ac:dyDescent="0.25">
      <c r="A961">
        <v>10</v>
      </c>
      <c r="B961" t="s">
        <v>875</v>
      </c>
      <c r="C961" t="s">
        <v>509</v>
      </c>
      <c r="D961" t="str">
        <f>LEFT(evaluation_results_3[[#This Row],[PDF_FILE]],LEN(evaluation_results_3[[#This Row],[PDF_FILE]])-5)</f>
        <v>OTP Bank_Bank_EN</v>
      </c>
      <c r="E961">
        <v>2019</v>
      </c>
      <c r="F961" t="s">
        <v>32</v>
      </c>
      <c r="G961" t="s">
        <v>694</v>
      </c>
      <c r="H961" t="s">
        <v>622</v>
      </c>
    </row>
    <row r="962" spans="1:8" x14ac:dyDescent="0.25">
      <c r="A962">
        <v>6</v>
      </c>
      <c r="B962" t="s">
        <v>7</v>
      </c>
      <c r="C962" t="s">
        <v>513</v>
      </c>
      <c r="D962" t="str">
        <f>LEFT(evaluation_results_3[[#This Row],[PDF_FILE]],LEN(evaluation_results_3[[#This Row],[PDF_FILE]])-5)</f>
        <v>OTP Bank_Bank_EN</v>
      </c>
      <c r="E962">
        <v>2016</v>
      </c>
      <c r="F962" t="s">
        <v>32</v>
      </c>
      <c r="G962" t="s">
        <v>511</v>
      </c>
      <c r="H962" t="s">
        <v>622</v>
      </c>
    </row>
    <row r="963" spans="1:8" x14ac:dyDescent="0.25">
      <c r="A963">
        <v>6</v>
      </c>
      <c r="B963" t="s">
        <v>7</v>
      </c>
      <c r="C963" t="s">
        <v>513</v>
      </c>
      <c r="D963" t="str">
        <f>LEFT(evaluation_results_3[[#This Row],[PDF_FILE]],LEN(evaluation_results_3[[#This Row],[PDF_FILE]])-5)</f>
        <v>OTP Bank_Bank_EN</v>
      </c>
      <c r="E963">
        <v>2017</v>
      </c>
      <c r="F963" t="s">
        <v>32</v>
      </c>
      <c r="G963" t="s">
        <v>512</v>
      </c>
      <c r="H963" t="s">
        <v>622</v>
      </c>
    </row>
    <row r="964" spans="1:8" x14ac:dyDescent="0.25">
      <c r="A964">
        <v>6</v>
      </c>
      <c r="B964" t="s">
        <v>7</v>
      </c>
      <c r="C964" t="s">
        <v>513</v>
      </c>
      <c r="D964" t="str">
        <f>LEFT(evaluation_results_3[[#This Row],[PDF_FILE]],LEN(evaluation_results_3[[#This Row],[PDF_FILE]])-5)</f>
        <v>OTP Bank_Bank_EN</v>
      </c>
      <c r="E964">
        <v>2018</v>
      </c>
      <c r="F964" t="s">
        <v>32</v>
      </c>
      <c r="G964" t="s">
        <v>520</v>
      </c>
      <c r="H964" t="s">
        <v>622</v>
      </c>
    </row>
    <row r="965" spans="1:8" x14ac:dyDescent="0.25">
      <c r="A965">
        <v>6</v>
      </c>
      <c r="B965" t="s">
        <v>7</v>
      </c>
      <c r="C965" t="s">
        <v>513</v>
      </c>
      <c r="D965" t="str">
        <f>LEFT(evaluation_results_3[[#This Row],[PDF_FILE]],LEN(evaluation_results_3[[#This Row],[PDF_FILE]])-5)</f>
        <v>OTP Bank_Bank_EN</v>
      </c>
      <c r="E965">
        <v>2019</v>
      </c>
      <c r="F965" t="s">
        <v>32</v>
      </c>
      <c r="G965" t="s">
        <v>521</v>
      </c>
      <c r="H965" t="s">
        <v>622</v>
      </c>
    </row>
    <row r="966" spans="1:8" x14ac:dyDescent="0.25">
      <c r="A966">
        <v>6</v>
      </c>
      <c r="B966" t="s">
        <v>7</v>
      </c>
      <c r="C966" t="s">
        <v>513</v>
      </c>
      <c r="D966" t="str">
        <f>LEFT(evaluation_results_3[[#This Row],[PDF_FILE]],LEN(evaluation_results_3[[#This Row],[PDF_FILE]])-5)</f>
        <v>OTP Bank_Bank_EN</v>
      </c>
      <c r="E966">
        <v>2020</v>
      </c>
      <c r="F966" t="s">
        <v>32</v>
      </c>
      <c r="G966" t="s">
        <v>695</v>
      </c>
      <c r="H966" t="s">
        <v>622</v>
      </c>
    </row>
    <row r="967" spans="1:8" x14ac:dyDescent="0.25">
      <c r="A967">
        <v>9</v>
      </c>
      <c r="B967" t="s">
        <v>874</v>
      </c>
      <c r="C967" t="s">
        <v>513</v>
      </c>
      <c r="D967" t="str">
        <f>LEFT(evaluation_results_3[[#This Row],[PDF_FILE]],LEN(evaluation_results_3[[#This Row],[PDF_FILE]])-5)</f>
        <v>OTP Bank_Bank_EN</v>
      </c>
      <c r="E967">
        <v>2020</v>
      </c>
      <c r="F967" t="s">
        <v>32</v>
      </c>
      <c r="G967" t="s">
        <v>894</v>
      </c>
      <c r="H967" t="s">
        <v>622</v>
      </c>
    </row>
    <row r="968" spans="1:8" x14ac:dyDescent="0.25">
      <c r="A968">
        <v>10</v>
      </c>
      <c r="B968" t="s">
        <v>875</v>
      </c>
      <c r="C968" t="s">
        <v>513</v>
      </c>
      <c r="D968" t="str">
        <f>LEFT(evaluation_results_3[[#This Row],[PDF_FILE]],LEN(evaluation_results_3[[#This Row],[PDF_FILE]])-5)</f>
        <v>OTP Bank_Bank_EN</v>
      </c>
      <c r="E968">
        <v>2020</v>
      </c>
      <c r="F968" t="s">
        <v>32</v>
      </c>
      <c r="G968" t="s">
        <v>696</v>
      </c>
      <c r="H968" t="s">
        <v>622</v>
      </c>
    </row>
    <row r="969" spans="1:8" x14ac:dyDescent="0.25">
      <c r="A969">
        <v>6</v>
      </c>
      <c r="B969" t="s">
        <v>7</v>
      </c>
      <c r="C969" t="s">
        <v>519</v>
      </c>
      <c r="D969" t="str">
        <f>LEFT(evaluation_results_3[[#This Row],[PDF_FILE]],LEN(evaluation_results_3[[#This Row],[PDF_FILE]])-5)</f>
        <v>OTP Bank_Bank_EN</v>
      </c>
      <c r="E969">
        <v>2020</v>
      </c>
      <c r="F969" t="s">
        <v>32</v>
      </c>
      <c r="G969" t="s">
        <v>695</v>
      </c>
      <c r="H969" t="s">
        <v>622</v>
      </c>
    </row>
    <row r="970" spans="1:8" x14ac:dyDescent="0.25">
      <c r="A970">
        <v>6</v>
      </c>
      <c r="B970" t="s">
        <v>7</v>
      </c>
      <c r="C970" t="s">
        <v>519</v>
      </c>
      <c r="D970" t="str">
        <f>LEFT(evaluation_results_3[[#This Row],[PDF_FILE]],LEN(evaluation_results_3[[#This Row],[PDF_FILE]])-5)</f>
        <v>OTP Bank_Bank_EN</v>
      </c>
      <c r="E970">
        <v>2021</v>
      </c>
      <c r="F970" t="s">
        <v>32</v>
      </c>
      <c r="G970" t="s">
        <v>524</v>
      </c>
      <c r="H970" t="s">
        <v>622</v>
      </c>
    </row>
    <row r="971" spans="1:8" x14ac:dyDescent="0.25">
      <c r="A971">
        <v>9</v>
      </c>
      <c r="B971" t="s">
        <v>874</v>
      </c>
      <c r="C971" t="s">
        <v>519</v>
      </c>
      <c r="D971" t="str">
        <f>LEFT(evaluation_results_3[[#This Row],[PDF_FILE]],LEN(evaluation_results_3[[#This Row],[PDF_FILE]])-5)</f>
        <v>OTP Bank_Bank_EN</v>
      </c>
      <c r="E971">
        <v>2018</v>
      </c>
      <c r="F971" t="s">
        <v>32</v>
      </c>
      <c r="G971" t="s">
        <v>892</v>
      </c>
      <c r="H971" t="s">
        <v>622</v>
      </c>
    </row>
    <row r="972" spans="1:8" x14ac:dyDescent="0.25">
      <c r="A972">
        <v>9</v>
      </c>
      <c r="B972" t="s">
        <v>874</v>
      </c>
      <c r="C972" t="s">
        <v>519</v>
      </c>
      <c r="D972" t="str">
        <f>LEFT(evaluation_results_3[[#This Row],[PDF_FILE]],LEN(evaluation_results_3[[#This Row],[PDF_FILE]])-5)</f>
        <v>OTP Bank_Bank_EN</v>
      </c>
      <c r="E972">
        <v>2019</v>
      </c>
      <c r="F972" t="s">
        <v>32</v>
      </c>
      <c r="G972" t="s">
        <v>893</v>
      </c>
      <c r="H972" t="s">
        <v>622</v>
      </c>
    </row>
    <row r="973" spans="1:8" x14ac:dyDescent="0.25">
      <c r="A973">
        <v>9</v>
      </c>
      <c r="B973" t="s">
        <v>874</v>
      </c>
      <c r="C973" t="s">
        <v>519</v>
      </c>
      <c r="D973" t="str">
        <f>LEFT(evaluation_results_3[[#This Row],[PDF_FILE]],LEN(evaluation_results_3[[#This Row],[PDF_FILE]])-5)</f>
        <v>OTP Bank_Bank_EN</v>
      </c>
      <c r="E973">
        <v>2020</v>
      </c>
      <c r="F973" t="s">
        <v>32</v>
      </c>
      <c r="G973" t="s">
        <v>894</v>
      </c>
      <c r="H973" t="s">
        <v>622</v>
      </c>
    </row>
    <row r="974" spans="1:8" x14ac:dyDescent="0.25">
      <c r="A974">
        <v>10</v>
      </c>
      <c r="B974" t="s">
        <v>875</v>
      </c>
      <c r="C974" t="s">
        <v>519</v>
      </c>
      <c r="D974" t="str">
        <f>LEFT(evaluation_results_3[[#This Row],[PDF_FILE]],LEN(evaluation_results_3[[#This Row],[PDF_FILE]])-5)</f>
        <v>OTP Bank_Bank_EN</v>
      </c>
      <c r="E974">
        <v>2017</v>
      </c>
      <c r="F974" t="s">
        <v>32</v>
      </c>
      <c r="G974" t="s">
        <v>515</v>
      </c>
      <c r="H974" t="s">
        <v>622</v>
      </c>
    </row>
    <row r="975" spans="1:8" x14ac:dyDescent="0.25">
      <c r="A975">
        <v>10</v>
      </c>
      <c r="B975" t="s">
        <v>875</v>
      </c>
      <c r="C975" t="s">
        <v>519</v>
      </c>
      <c r="D975" t="str">
        <f>LEFT(evaluation_results_3[[#This Row],[PDF_FILE]],LEN(evaluation_results_3[[#This Row],[PDF_FILE]])-5)</f>
        <v>OTP Bank_Bank_EN</v>
      </c>
      <c r="E975">
        <v>2018</v>
      </c>
      <c r="F975" t="s">
        <v>32</v>
      </c>
      <c r="G975" t="s">
        <v>516</v>
      </c>
      <c r="H975" t="s">
        <v>622</v>
      </c>
    </row>
    <row r="976" spans="1:8" x14ac:dyDescent="0.25">
      <c r="A976">
        <v>10</v>
      </c>
      <c r="B976" t="s">
        <v>875</v>
      </c>
      <c r="C976" t="s">
        <v>519</v>
      </c>
      <c r="D976" t="str">
        <f>LEFT(evaluation_results_3[[#This Row],[PDF_FILE]],LEN(evaluation_results_3[[#This Row],[PDF_FILE]])-5)</f>
        <v>OTP Bank_Bank_EN</v>
      </c>
      <c r="E976">
        <v>2019</v>
      </c>
      <c r="F976" t="s">
        <v>32</v>
      </c>
      <c r="G976" t="s">
        <v>517</v>
      </c>
      <c r="H976" t="s">
        <v>622</v>
      </c>
    </row>
    <row r="977" spans="1:8" x14ac:dyDescent="0.25">
      <c r="A977">
        <v>10</v>
      </c>
      <c r="B977" t="s">
        <v>875</v>
      </c>
      <c r="C977" t="s">
        <v>519</v>
      </c>
      <c r="D977" t="str">
        <f>LEFT(evaluation_results_3[[#This Row],[PDF_FILE]],LEN(evaluation_results_3[[#This Row],[PDF_FILE]])-5)</f>
        <v>OTP Bank_Bank_EN</v>
      </c>
      <c r="E977">
        <v>2020</v>
      </c>
      <c r="F977" t="s">
        <v>32</v>
      </c>
      <c r="G977" t="s">
        <v>696</v>
      </c>
      <c r="H977" t="s">
        <v>622</v>
      </c>
    </row>
    <row r="978" spans="1:8" x14ac:dyDescent="0.25">
      <c r="A978">
        <v>10</v>
      </c>
      <c r="B978" t="s">
        <v>875</v>
      </c>
      <c r="C978" t="s">
        <v>519</v>
      </c>
      <c r="D978" t="str">
        <f>LEFT(evaluation_results_3[[#This Row],[PDF_FILE]],LEN(evaluation_results_3[[#This Row],[PDF_FILE]])-5)</f>
        <v>OTP Bank_Bank_EN</v>
      </c>
      <c r="E978">
        <v>2021</v>
      </c>
      <c r="F978" t="s">
        <v>32</v>
      </c>
      <c r="G978" t="s">
        <v>522</v>
      </c>
      <c r="H978" t="s">
        <v>622</v>
      </c>
    </row>
    <row r="979" spans="1:8" x14ac:dyDescent="0.25">
      <c r="A979">
        <v>6</v>
      </c>
      <c r="B979" t="s">
        <v>7</v>
      </c>
      <c r="C979" t="s">
        <v>523</v>
      </c>
      <c r="D979" t="str">
        <f>LEFT(evaluation_results_3[[#This Row],[PDF_FILE]],LEN(evaluation_results_3[[#This Row],[PDF_FILE]])-5)</f>
        <v>OTP Bank_Bank_EN</v>
      </c>
      <c r="E979">
        <v>2020</v>
      </c>
      <c r="F979" t="s">
        <v>32</v>
      </c>
      <c r="G979" t="s">
        <v>695</v>
      </c>
      <c r="H979" t="s">
        <v>622</v>
      </c>
    </row>
    <row r="980" spans="1:8" x14ac:dyDescent="0.25">
      <c r="A980">
        <v>9</v>
      </c>
      <c r="B980" t="s">
        <v>874</v>
      </c>
      <c r="C980" t="s">
        <v>523</v>
      </c>
      <c r="D980" t="str">
        <f>LEFT(evaluation_results_3[[#This Row],[PDF_FILE]],LEN(evaluation_results_3[[#This Row],[PDF_FILE]])-5)</f>
        <v>OTP Bank_Bank_EN</v>
      </c>
      <c r="E980">
        <v>2020</v>
      </c>
      <c r="F980" t="s">
        <v>32</v>
      </c>
      <c r="G980" t="s">
        <v>897</v>
      </c>
      <c r="H980" t="s">
        <v>622</v>
      </c>
    </row>
    <row r="981" spans="1:8" x14ac:dyDescent="0.25">
      <c r="A981">
        <v>10</v>
      </c>
      <c r="B981" t="s">
        <v>875</v>
      </c>
      <c r="C981" t="s">
        <v>523</v>
      </c>
      <c r="D981" t="str">
        <f>LEFT(evaluation_results_3[[#This Row],[PDF_FILE]],LEN(evaluation_results_3[[#This Row],[PDF_FILE]])-5)</f>
        <v>OTP Bank_Bank_EN</v>
      </c>
      <c r="E981">
        <v>2018</v>
      </c>
      <c r="F981" t="s">
        <v>32</v>
      </c>
      <c r="G981" t="s">
        <v>697</v>
      </c>
      <c r="H981" t="s">
        <v>622</v>
      </c>
    </row>
    <row r="982" spans="1:8" x14ac:dyDescent="0.25">
      <c r="A982">
        <v>10</v>
      </c>
      <c r="B982" t="s">
        <v>875</v>
      </c>
      <c r="C982" t="s">
        <v>523</v>
      </c>
      <c r="D982" t="str">
        <f>LEFT(evaluation_results_3[[#This Row],[PDF_FILE]],LEN(evaluation_results_3[[#This Row],[PDF_FILE]])-5)</f>
        <v>OTP Bank_Bank_EN</v>
      </c>
      <c r="E982">
        <v>2020</v>
      </c>
      <c r="F982" t="s">
        <v>32</v>
      </c>
      <c r="G982" t="s">
        <v>696</v>
      </c>
      <c r="H982" t="s">
        <v>622</v>
      </c>
    </row>
    <row r="983" spans="1:8" x14ac:dyDescent="0.25">
      <c r="A983">
        <v>6</v>
      </c>
      <c r="B983" t="s">
        <v>7</v>
      </c>
      <c r="C983" t="s">
        <v>528</v>
      </c>
      <c r="D983" t="str">
        <f>LEFT(evaluation_results_3[[#This Row],[PDF_FILE]],LEN(evaluation_results_3[[#This Row],[PDF_FILE]])-5)</f>
        <v>Raiffeisen Bank International_Bank_EN</v>
      </c>
      <c r="E983">
        <v>2016</v>
      </c>
      <c r="F983" t="s">
        <v>32</v>
      </c>
      <c r="G983" t="s">
        <v>698</v>
      </c>
      <c r="H983" t="s">
        <v>622</v>
      </c>
    </row>
    <row r="984" spans="1:8" x14ac:dyDescent="0.25">
      <c r="A984">
        <v>8</v>
      </c>
      <c r="B984" t="s">
        <v>21</v>
      </c>
      <c r="C984" t="s">
        <v>528</v>
      </c>
      <c r="D984" t="str">
        <f>LEFT(evaluation_results_3[[#This Row],[PDF_FILE]],LEN(evaluation_results_3[[#This Row],[PDF_FILE]])-5)</f>
        <v>Raiffeisen Bank International_Bank_EN</v>
      </c>
      <c r="E984">
        <v>2016</v>
      </c>
      <c r="F984" t="s">
        <v>32</v>
      </c>
      <c r="G984" t="s">
        <v>700</v>
      </c>
      <c r="H984" t="s">
        <v>622</v>
      </c>
    </row>
    <row r="985" spans="1:8" x14ac:dyDescent="0.25">
      <c r="A985">
        <v>9</v>
      </c>
      <c r="B985" t="s">
        <v>874</v>
      </c>
      <c r="C985" t="s">
        <v>528</v>
      </c>
      <c r="D985" t="str">
        <f>LEFT(evaluation_results_3[[#This Row],[PDF_FILE]],LEN(evaluation_results_3[[#This Row],[PDF_FILE]])-5)</f>
        <v>Raiffeisen Bank International_Bank_EN</v>
      </c>
      <c r="E985">
        <v>2016</v>
      </c>
      <c r="F985" t="s">
        <v>32</v>
      </c>
      <c r="G985" t="s">
        <v>899</v>
      </c>
      <c r="H985" t="s">
        <v>622</v>
      </c>
    </row>
    <row r="986" spans="1:8" x14ac:dyDescent="0.25">
      <c r="A986">
        <v>10</v>
      </c>
      <c r="B986" t="s">
        <v>875</v>
      </c>
      <c r="C986" t="s">
        <v>528</v>
      </c>
      <c r="D986" t="str">
        <f>LEFT(evaluation_results_3[[#This Row],[PDF_FILE]],LEN(evaluation_results_3[[#This Row],[PDF_FILE]])-5)</f>
        <v>Raiffeisen Bank International_Bank_EN</v>
      </c>
      <c r="E986">
        <v>2016</v>
      </c>
      <c r="F986" t="s">
        <v>32</v>
      </c>
      <c r="G986" t="s">
        <v>699</v>
      </c>
      <c r="H986" t="s">
        <v>622</v>
      </c>
    </row>
    <row r="987" spans="1:8" x14ac:dyDescent="0.25">
      <c r="A987">
        <v>6</v>
      </c>
      <c r="B987" t="s">
        <v>7</v>
      </c>
      <c r="C987" t="s">
        <v>537</v>
      </c>
      <c r="D987" t="str">
        <f>LEFT(evaluation_results_3[[#This Row],[PDF_FILE]],LEN(evaluation_results_3[[#This Row],[PDF_FILE]])-5)</f>
        <v>Raiffeisen Bank International_Bank_EN</v>
      </c>
      <c r="E987">
        <v>2019</v>
      </c>
      <c r="F987" t="s">
        <v>32</v>
      </c>
      <c r="G987" t="s">
        <v>701</v>
      </c>
      <c r="H987" t="s">
        <v>622</v>
      </c>
    </row>
    <row r="988" spans="1:8" x14ac:dyDescent="0.25">
      <c r="A988">
        <v>6</v>
      </c>
      <c r="B988" t="s">
        <v>7</v>
      </c>
      <c r="C988" t="s">
        <v>537</v>
      </c>
      <c r="D988" t="str">
        <f>LEFT(evaluation_results_3[[#This Row],[PDF_FILE]],LEN(evaluation_results_3[[#This Row],[PDF_FILE]])-5)</f>
        <v>Raiffeisen Bank International_Bank_EN</v>
      </c>
      <c r="E988">
        <v>2018</v>
      </c>
      <c r="F988" t="s">
        <v>32</v>
      </c>
      <c r="G988" t="s">
        <v>702</v>
      </c>
      <c r="H988" t="s">
        <v>622</v>
      </c>
    </row>
    <row r="989" spans="1:8" x14ac:dyDescent="0.25">
      <c r="A989">
        <v>8</v>
      </c>
      <c r="B989" t="s">
        <v>21</v>
      </c>
      <c r="C989" t="s">
        <v>537</v>
      </c>
      <c r="D989" t="str">
        <f>LEFT(evaluation_results_3[[#This Row],[PDF_FILE]],LEN(evaluation_results_3[[#This Row],[PDF_FILE]])-5)</f>
        <v>Raiffeisen Bank International_Bank_EN</v>
      </c>
      <c r="E989">
        <v>2019</v>
      </c>
      <c r="F989" t="s">
        <v>32</v>
      </c>
      <c r="G989" t="s">
        <v>704</v>
      </c>
      <c r="H989" t="s">
        <v>622</v>
      </c>
    </row>
    <row r="990" spans="1:8" x14ac:dyDescent="0.25">
      <c r="A990">
        <v>8</v>
      </c>
      <c r="B990" t="s">
        <v>21</v>
      </c>
      <c r="C990" t="s">
        <v>537</v>
      </c>
      <c r="D990" t="str">
        <f>LEFT(evaluation_results_3[[#This Row],[PDF_FILE]],LEN(evaluation_results_3[[#This Row],[PDF_FILE]])-5)</f>
        <v>Raiffeisen Bank International_Bank_EN</v>
      </c>
      <c r="E990">
        <v>2018</v>
      </c>
      <c r="F990" t="s">
        <v>32</v>
      </c>
      <c r="G990" t="s">
        <v>705</v>
      </c>
      <c r="H990" t="s">
        <v>622</v>
      </c>
    </row>
    <row r="991" spans="1:8" x14ac:dyDescent="0.25">
      <c r="A991">
        <v>9</v>
      </c>
      <c r="B991" t="s">
        <v>874</v>
      </c>
      <c r="C991" t="s">
        <v>537</v>
      </c>
      <c r="D991" t="str">
        <f>LEFT(evaluation_results_3[[#This Row],[PDF_FILE]],LEN(evaluation_results_3[[#This Row],[PDF_FILE]])-5)</f>
        <v>Raiffeisen Bank International_Bank_EN</v>
      </c>
      <c r="E991">
        <v>2018</v>
      </c>
      <c r="F991" t="s">
        <v>32</v>
      </c>
      <c r="G991" t="s">
        <v>703</v>
      </c>
      <c r="H991" t="s">
        <v>622</v>
      </c>
    </row>
    <row r="992" spans="1:8" x14ac:dyDescent="0.25">
      <c r="A992">
        <v>10</v>
      </c>
      <c r="B992" t="s">
        <v>875</v>
      </c>
      <c r="C992" t="s">
        <v>537</v>
      </c>
      <c r="D992" t="str">
        <f>LEFT(evaluation_results_3[[#This Row],[PDF_FILE]],LEN(evaluation_results_3[[#This Row],[PDF_FILE]])-5)</f>
        <v>Raiffeisen Bank International_Bank_EN</v>
      </c>
      <c r="E992">
        <v>2019</v>
      </c>
      <c r="F992" t="s">
        <v>32</v>
      </c>
      <c r="G992" t="s">
        <v>900</v>
      </c>
      <c r="H992" t="s">
        <v>622</v>
      </c>
    </row>
    <row r="993" spans="1:8" x14ac:dyDescent="0.25">
      <c r="A993">
        <v>10</v>
      </c>
      <c r="B993" t="s">
        <v>875</v>
      </c>
      <c r="C993" t="s">
        <v>537</v>
      </c>
      <c r="D993" t="str">
        <f>LEFT(evaluation_results_3[[#This Row],[PDF_FILE]],LEN(evaluation_results_3[[#This Row],[PDF_FILE]])-5)</f>
        <v>Raiffeisen Bank International_Bank_EN</v>
      </c>
      <c r="E993">
        <v>2018</v>
      </c>
      <c r="F993" t="s">
        <v>32</v>
      </c>
      <c r="G993" t="s">
        <v>901</v>
      </c>
      <c r="H993" t="s">
        <v>622</v>
      </c>
    </row>
    <row r="994" spans="1:8" x14ac:dyDescent="0.25">
      <c r="A994">
        <v>6</v>
      </c>
      <c r="B994" t="s">
        <v>7</v>
      </c>
      <c r="C994" t="s">
        <v>541</v>
      </c>
      <c r="D994" t="str">
        <f>LEFT(evaluation_results_3[[#This Row],[PDF_FILE]],LEN(evaluation_results_3[[#This Row],[PDF_FILE]])-5)</f>
        <v>Raiffeisen Bank International_Bank_EN</v>
      </c>
      <c r="E994">
        <v>2019</v>
      </c>
      <c r="F994" t="s">
        <v>32</v>
      </c>
      <c r="G994" t="s">
        <v>706</v>
      </c>
      <c r="H994" t="s">
        <v>622</v>
      </c>
    </row>
    <row r="995" spans="1:8" x14ac:dyDescent="0.25">
      <c r="A995">
        <v>8</v>
      </c>
      <c r="B995" t="s">
        <v>21</v>
      </c>
      <c r="C995" t="s">
        <v>541</v>
      </c>
      <c r="D995" t="str">
        <f>LEFT(evaluation_results_3[[#This Row],[PDF_FILE]],LEN(evaluation_results_3[[#This Row],[PDF_FILE]])-5)</f>
        <v>Raiffeisen Bank International_Bank_EN</v>
      </c>
      <c r="E995">
        <v>2020</v>
      </c>
      <c r="F995" t="s">
        <v>32</v>
      </c>
      <c r="G995" t="s">
        <v>707</v>
      </c>
      <c r="H995" t="s">
        <v>622</v>
      </c>
    </row>
    <row r="996" spans="1:8" x14ac:dyDescent="0.25">
      <c r="A996">
        <v>8</v>
      </c>
      <c r="B996" t="s">
        <v>21</v>
      </c>
      <c r="C996" t="s">
        <v>541</v>
      </c>
      <c r="D996" t="str">
        <f>LEFT(evaluation_results_3[[#This Row],[PDF_FILE]],LEN(evaluation_results_3[[#This Row],[PDF_FILE]])-5)</f>
        <v>Raiffeisen Bank International_Bank_EN</v>
      </c>
      <c r="E996">
        <v>2019</v>
      </c>
      <c r="F996" t="s">
        <v>32</v>
      </c>
      <c r="G996" t="s">
        <v>708</v>
      </c>
      <c r="H996" t="s">
        <v>622</v>
      </c>
    </row>
    <row r="997" spans="1:8" x14ac:dyDescent="0.25">
      <c r="A997">
        <v>9</v>
      </c>
      <c r="B997" t="s">
        <v>874</v>
      </c>
      <c r="C997" t="s">
        <v>541</v>
      </c>
      <c r="D997" t="str">
        <f>LEFT(evaluation_results_3[[#This Row],[PDF_FILE]],LEN(evaluation_results_3[[#This Row],[PDF_FILE]])-5)</f>
        <v>Raiffeisen Bank International_Bank_EN</v>
      </c>
      <c r="E997">
        <v>2019</v>
      </c>
      <c r="F997" t="s">
        <v>32</v>
      </c>
      <c r="G997" t="s">
        <v>900</v>
      </c>
      <c r="H997" t="s">
        <v>622</v>
      </c>
    </row>
    <row r="998" spans="1:8" x14ac:dyDescent="0.25">
      <c r="A998">
        <v>10</v>
      </c>
      <c r="B998" t="s">
        <v>875</v>
      </c>
      <c r="C998" t="s">
        <v>541</v>
      </c>
      <c r="D998" t="str">
        <f>LEFT(evaluation_results_3[[#This Row],[PDF_FILE]],LEN(evaluation_results_3[[#This Row],[PDF_FILE]])-5)</f>
        <v>Raiffeisen Bank International_Bank_EN</v>
      </c>
      <c r="E998">
        <v>2020</v>
      </c>
      <c r="F998" t="s">
        <v>32</v>
      </c>
      <c r="G998" t="s">
        <v>545</v>
      </c>
      <c r="H998" t="s">
        <v>622</v>
      </c>
    </row>
    <row r="999" spans="1:8" x14ac:dyDescent="0.25">
      <c r="A999">
        <v>10</v>
      </c>
      <c r="B999" t="s">
        <v>875</v>
      </c>
      <c r="C999" t="s">
        <v>541</v>
      </c>
      <c r="D999" t="str">
        <f>LEFT(evaluation_results_3[[#This Row],[PDF_FILE]],LEN(evaluation_results_3[[#This Row],[PDF_FILE]])-5)</f>
        <v>Raiffeisen Bank International_Bank_EN</v>
      </c>
      <c r="E999">
        <v>2019</v>
      </c>
      <c r="F999" t="s">
        <v>32</v>
      </c>
      <c r="G999" t="s">
        <v>540</v>
      </c>
      <c r="H999" t="s">
        <v>622</v>
      </c>
    </row>
    <row r="1000" spans="1:8" x14ac:dyDescent="0.25">
      <c r="A1000">
        <v>6</v>
      </c>
      <c r="B1000" t="s">
        <v>7</v>
      </c>
      <c r="C1000" t="s">
        <v>566</v>
      </c>
      <c r="D1000" t="str">
        <f>LEFT(evaluation_results_3[[#This Row],[PDF_FILE]],LEN(evaluation_results_3[[#This Row],[PDF_FILE]])-5)</f>
        <v>Swedbank_Bank_EN</v>
      </c>
      <c r="E1000">
        <v>2017</v>
      </c>
      <c r="F1000" t="s">
        <v>32</v>
      </c>
      <c r="G1000" t="s">
        <v>709</v>
      </c>
      <c r="H1000" t="s">
        <v>622</v>
      </c>
    </row>
    <row r="1001" spans="1:8" x14ac:dyDescent="0.25">
      <c r="A1001">
        <v>6</v>
      </c>
      <c r="B1001" t="s">
        <v>7</v>
      </c>
      <c r="C1001" t="s">
        <v>566</v>
      </c>
      <c r="D1001" t="str">
        <f>LEFT(evaluation_results_3[[#This Row],[PDF_FILE]],LEN(evaluation_results_3[[#This Row],[PDF_FILE]])-5)</f>
        <v>Swedbank_Bank_EN</v>
      </c>
      <c r="E1001">
        <v>2016</v>
      </c>
      <c r="F1001" t="s">
        <v>32</v>
      </c>
      <c r="G1001" t="s">
        <v>710</v>
      </c>
      <c r="H1001" t="s">
        <v>622</v>
      </c>
    </row>
    <row r="1002" spans="1:8" x14ac:dyDescent="0.25">
      <c r="A1002">
        <v>6</v>
      </c>
      <c r="B1002" t="s">
        <v>7</v>
      </c>
      <c r="C1002" t="s">
        <v>575</v>
      </c>
      <c r="D1002" t="str">
        <f>LEFT(evaluation_results_3[[#This Row],[PDF_FILE]],LEN(evaluation_results_3[[#This Row],[PDF_FILE]])-5)</f>
        <v>Swedbank_Bank_EN</v>
      </c>
      <c r="E1002">
        <v>2019</v>
      </c>
      <c r="F1002" t="s">
        <v>32</v>
      </c>
      <c r="G1002" t="s">
        <v>586</v>
      </c>
      <c r="H1002" t="s">
        <v>622</v>
      </c>
    </row>
    <row r="1003" spans="1:8" x14ac:dyDescent="0.25">
      <c r="A1003">
        <v>6</v>
      </c>
      <c r="B1003" t="s">
        <v>7</v>
      </c>
      <c r="C1003" t="s">
        <v>575</v>
      </c>
      <c r="D1003" t="str">
        <f>LEFT(evaluation_results_3[[#This Row],[PDF_FILE]],LEN(evaluation_results_3[[#This Row],[PDF_FILE]])-5)</f>
        <v>Swedbank_Bank_EN</v>
      </c>
      <c r="E1003">
        <v>2018</v>
      </c>
      <c r="F1003" t="s">
        <v>32</v>
      </c>
      <c r="G1003" t="s">
        <v>568</v>
      </c>
      <c r="H1003" t="s">
        <v>622</v>
      </c>
    </row>
    <row r="1004" spans="1:8" x14ac:dyDescent="0.25">
      <c r="A1004">
        <v>6</v>
      </c>
      <c r="B1004" t="s">
        <v>7</v>
      </c>
      <c r="C1004" t="s">
        <v>575</v>
      </c>
      <c r="D1004" t="str">
        <f>LEFT(evaluation_results_3[[#This Row],[PDF_FILE]],LEN(evaluation_results_3[[#This Row],[PDF_FILE]])-5)</f>
        <v>Swedbank_Bank_EN</v>
      </c>
      <c r="E1004">
        <v>2017</v>
      </c>
      <c r="F1004" t="s">
        <v>32</v>
      </c>
      <c r="G1004" t="s">
        <v>709</v>
      </c>
      <c r="H1004" t="s">
        <v>622</v>
      </c>
    </row>
    <row r="1005" spans="1:8" x14ac:dyDescent="0.25">
      <c r="A1005">
        <v>6</v>
      </c>
      <c r="B1005" t="s">
        <v>7</v>
      </c>
      <c r="C1005" t="s">
        <v>579</v>
      </c>
      <c r="D1005" t="str">
        <f>LEFT(evaluation_results_3[[#This Row],[PDF_FILE]],LEN(evaluation_results_3[[#This Row],[PDF_FILE]])-5)</f>
        <v>Swedbank_Bank_EN</v>
      </c>
      <c r="E1005">
        <v>2020</v>
      </c>
      <c r="F1005" t="s">
        <v>32</v>
      </c>
      <c r="G1005" t="s">
        <v>585</v>
      </c>
      <c r="H1005" t="s">
        <v>622</v>
      </c>
    </row>
    <row r="1006" spans="1:8" x14ac:dyDescent="0.25">
      <c r="A1006">
        <v>6</v>
      </c>
      <c r="B1006" t="s">
        <v>7</v>
      </c>
      <c r="C1006" t="s">
        <v>579</v>
      </c>
      <c r="D1006" t="str">
        <f>LEFT(evaluation_results_3[[#This Row],[PDF_FILE]],LEN(evaluation_results_3[[#This Row],[PDF_FILE]])-5)</f>
        <v>Swedbank_Bank_EN</v>
      </c>
      <c r="E1006">
        <v>2019</v>
      </c>
      <c r="F1006" t="s">
        <v>32</v>
      </c>
      <c r="G1006" t="s">
        <v>586</v>
      </c>
      <c r="H1006" t="s">
        <v>622</v>
      </c>
    </row>
    <row r="1007" spans="1:8" x14ac:dyDescent="0.25">
      <c r="A1007">
        <v>6</v>
      </c>
      <c r="B1007" t="s">
        <v>7</v>
      </c>
      <c r="C1007" t="s">
        <v>579</v>
      </c>
      <c r="D1007" t="str">
        <f>LEFT(evaluation_results_3[[#This Row],[PDF_FILE]],LEN(evaluation_results_3[[#This Row],[PDF_FILE]])-5)</f>
        <v>Swedbank_Bank_EN</v>
      </c>
      <c r="E1007">
        <v>2018</v>
      </c>
      <c r="F1007" t="s">
        <v>32</v>
      </c>
      <c r="G1007" t="s">
        <v>568</v>
      </c>
      <c r="H1007" t="s">
        <v>622</v>
      </c>
    </row>
    <row r="1008" spans="1:8" x14ac:dyDescent="0.25">
      <c r="A1008">
        <v>7</v>
      </c>
      <c r="B1008" t="s">
        <v>13</v>
      </c>
      <c r="C1008" t="s">
        <v>583</v>
      </c>
      <c r="D1008" t="str">
        <f>LEFT(evaluation_results_3[[#This Row],[PDF_FILE]],LEN(evaluation_results_3[[#This Row],[PDF_FILE]])-5)</f>
        <v>Swedbank_Bank_EN</v>
      </c>
      <c r="E1008">
        <v>2021</v>
      </c>
      <c r="F1008" t="s">
        <v>32</v>
      </c>
      <c r="G1008" t="s">
        <v>587</v>
      </c>
      <c r="H1008" t="s">
        <v>622</v>
      </c>
    </row>
    <row r="1009" spans="1:8" x14ac:dyDescent="0.25">
      <c r="A1009">
        <v>6</v>
      </c>
      <c r="B1009" t="s">
        <v>7</v>
      </c>
      <c r="C1009" t="s">
        <v>595</v>
      </c>
      <c r="D1009" t="str">
        <f>LEFT(evaluation_results_3[[#This Row],[PDF_FILE]],LEN(evaluation_results_3[[#This Row],[PDF_FILE]])-5)</f>
        <v>T. Rowe Price_AM_EN</v>
      </c>
      <c r="E1009">
        <v>2019</v>
      </c>
      <c r="F1009" t="s">
        <v>32</v>
      </c>
      <c r="G1009" t="s">
        <v>605</v>
      </c>
      <c r="H1009" t="s">
        <v>622</v>
      </c>
    </row>
    <row r="1010" spans="1:8" x14ac:dyDescent="0.25">
      <c r="A1010">
        <v>6</v>
      </c>
      <c r="B1010" t="s">
        <v>7</v>
      </c>
      <c r="C1010" t="s">
        <v>595</v>
      </c>
      <c r="D1010" t="str">
        <f>LEFT(evaluation_results_3[[#This Row],[PDF_FILE]],LEN(evaluation_results_3[[#This Row],[PDF_FILE]])-5)</f>
        <v>T. Rowe Price_AM_EN</v>
      </c>
      <c r="E1010">
        <v>2018</v>
      </c>
      <c r="F1010" t="s">
        <v>32</v>
      </c>
      <c r="G1010" t="s">
        <v>604</v>
      </c>
      <c r="H1010" t="s">
        <v>622</v>
      </c>
    </row>
    <row r="1011" spans="1:8" x14ac:dyDescent="0.25">
      <c r="A1011">
        <v>6</v>
      </c>
      <c r="B1011" t="s">
        <v>7</v>
      </c>
      <c r="C1011" t="s">
        <v>595</v>
      </c>
      <c r="D1011" t="str">
        <f>LEFT(evaluation_results_3[[#This Row],[PDF_FILE]],LEN(evaluation_results_3[[#This Row],[PDF_FILE]])-5)</f>
        <v>T. Rowe Price_AM_EN</v>
      </c>
      <c r="E1011">
        <v>2017</v>
      </c>
      <c r="F1011" t="s">
        <v>32</v>
      </c>
      <c r="G1011" t="s">
        <v>603</v>
      </c>
      <c r="H1011" t="s">
        <v>622</v>
      </c>
    </row>
    <row r="1012" spans="1:8" x14ac:dyDescent="0.25">
      <c r="A1012">
        <v>6</v>
      </c>
      <c r="B1012" t="s">
        <v>7</v>
      </c>
      <c r="C1012" t="s">
        <v>595</v>
      </c>
      <c r="D1012" t="str">
        <f>LEFT(evaluation_results_3[[#This Row],[PDF_FILE]],LEN(evaluation_results_3[[#This Row],[PDF_FILE]])-5)</f>
        <v>T. Rowe Price_AM_EN</v>
      </c>
      <c r="E1012">
        <v>2016</v>
      </c>
      <c r="F1012" t="s">
        <v>32</v>
      </c>
      <c r="G1012" t="s">
        <v>602</v>
      </c>
      <c r="H1012" t="s">
        <v>622</v>
      </c>
    </row>
    <row r="1013" spans="1:8" x14ac:dyDescent="0.25">
      <c r="A1013">
        <v>7</v>
      </c>
      <c r="B1013" t="s">
        <v>13</v>
      </c>
      <c r="C1013" t="s">
        <v>595</v>
      </c>
      <c r="D1013" t="str">
        <f>LEFT(evaluation_results_3[[#This Row],[PDF_FILE]],LEN(evaluation_results_3[[#This Row],[PDF_FILE]])-5)</f>
        <v>T. Rowe Price_AM_EN</v>
      </c>
      <c r="E1013">
        <v>2019</v>
      </c>
      <c r="F1013" t="s">
        <v>32</v>
      </c>
      <c r="G1013" t="s">
        <v>611</v>
      </c>
      <c r="H1013" t="s">
        <v>622</v>
      </c>
    </row>
    <row r="1014" spans="1:8" x14ac:dyDescent="0.25">
      <c r="A1014">
        <v>7</v>
      </c>
      <c r="B1014" t="s">
        <v>13</v>
      </c>
      <c r="C1014" t="s">
        <v>595</v>
      </c>
      <c r="D1014" t="str">
        <f>LEFT(evaluation_results_3[[#This Row],[PDF_FILE]],LEN(evaluation_results_3[[#This Row],[PDF_FILE]])-5)</f>
        <v>T. Rowe Price_AM_EN</v>
      </c>
      <c r="E1014">
        <v>2018</v>
      </c>
      <c r="F1014" t="s">
        <v>32</v>
      </c>
      <c r="G1014" t="s">
        <v>610</v>
      </c>
      <c r="H1014" t="s">
        <v>622</v>
      </c>
    </row>
    <row r="1015" spans="1:8" x14ac:dyDescent="0.25">
      <c r="A1015">
        <v>7</v>
      </c>
      <c r="B1015" t="s">
        <v>13</v>
      </c>
      <c r="C1015" t="s">
        <v>595</v>
      </c>
      <c r="D1015" t="str">
        <f>LEFT(evaluation_results_3[[#This Row],[PDF_FILE]],LEN(evaluation_results_3[[#This Row],[PDF_FILE]])-5)</f>
        <v>T. Rowe Price_AM_EN</v>
      </c>
      <c r="E1015">
        <v>2017</v>
      </c>
      <c r="F1015" t="s">
        <v>32</v>
      </c>
      <c r="G1015" t="s">
        <v>609</v>
      </c>
      <c r="H1015" t="s">
        <v>622</v>
      </c>
    </row>
    <row r="1016" spans="1:8" x14ac:dyDescent="0.25">
      <c r="A1016">
        <v>7</v>
      </c>
      <c r="B1016" t="s">
        <v>13</v>
      </c>
      <c r="C1016" t="s">
        <v>595</v>
      </c>
      <c r="D1016" t="str">
        <f>LEFT(evaluation_results_3[[#This Row],[PDF_FILE]],LEN(evaluation_results_3[[#This Row],[PDF_FILE]])-5)</f>
        <v>T. Rowe Price_AM_EN</v>
      </c>
      <c r="E1016">
        <v>2016</v>
      </c>
      <c r="F1016" t="s">
        <v>32</v>
      </c>
      <c r="G1016" t="s">
        <v>608</v>
      </c>
      <c r="H1016" t="s">
        <v>622</v>
      </c>
    </row>
    <row r="1017" spans="1:8" x14ac:dyDescent="0.25">
      <c r="A1017">
        <v>7</v>
      </c>
      <c r="B1017" t="s">
        <v>13</v>
      </c>
      <c r="C1017" t="s">
        <v>595</v>
      </c>
      <c r="D1017" t="str">
        <f>LEFT(evaluation_results_3[[#This Row],[PDF_FILE]],LEN(evaluation_results_3[[#This Row],[PDF_FILE]])-5)</f>
        <v>T. Rowe Price_AM_EN</v>
      </c>
      <c r="E1017">
        <v>2015</v>
      </c>
      <c r="F1017" t="s">
        <v>32</v>
      </c>
      <c r="G1017" t="s">
        <v>607</v>
      </c>
      <c r="H1017" t="s">
        <v>622</v>
      </c>
    </row>
    <row r="1018" spans="1:8" x14ac:dyDescent="0.25">
      <c r="A1018">
        <v>7</v>
      </c>
      <c r="B1018" t="s">
        <v>13</v>
      </c>
      <c r="C1018" t="s">
        <v>595</v>
      </c>
      <c r="D1018" t="str">
        <f>LEFT(evaluation_results_3[[#This Row],[PDF_FILE]],LEN(evaluation_results_3[[#This Row],[PDF_FILE]])-5)</f>
        <v>T. Rowe Price_AM_EN</v>
      </c>
      <c r="E1018">
        <v>2010</v>
      </c>
      <c r="F1018" t="s">
        <v>32</v>
      </c>
      <c r="G1018" t="s">
        <v>903</v>
      </c>
      <c r="H1018" t="s">
        <v>622</v>
      </c>
    </row>
    <row r="1019" spans="1:8" x14ac:dyDescent="0.25">
      <c r="A1019">
        <v>8</v>
      </c>
      <c r="B1019" t="s">
        <v>21</v>
      </c>
      <c r="C1019" t="s">
        <v>595</v>
      </c>
      <c r="D1019" t="str">
        <f>LEFT(evaluation_results_3[[#This Row],[PDF_FILE]],LEN(evaluation_results_3[[#This Row],[PDF_FILE]])-5)</f>
        <v>T. Rowe Price_AM_EN</v>
      </c>
      <c r="E1019">
        <v>2019</v>
      </c>
      <c r="F1019" t="s">
        <v>32</v>
      </c>
      <c r="G1019" t="s">
        <v>616</v>
      </c>
      <c r="H1019" t="s">
        <v>622</v>
      </c>
    </row>
    <row r="1020" spans="1:8" x14ac:dyDescent="0.25">
      <c r="A1020">
        <v>8</v>
      </c>
      <c r="B1020" t="s">
        <v>21</v>
      </c>
      <c r="C1020" t="s">
        <v>595</v>
      </c>
      <c r="D1020" t="str">
        <f>LEFT(evaluation_results_3[[#This Row],[PDF_FILE]],LEN(evaluation_results_3[[#This Row],[PDF_FILE]])-5)</f>
        <v>T. Rowe Price_AM_EN</v>
      </c>
      <c r="E1020">
        <v>2018</v>
      </c>
      <c r="F1020" t="s">
        <v>32</v>
      </c>
      <c r="G1020" t="s">
        <v>157</v>
      </c>
      <c r="H1020" t="s">
        <v>622</v>
      </c>
    </row>
    <row r="1021" spans="1:8" x14ac:dyDescent="0.25">
      <c r="A1021">
        <v>8</v>
      </c>
      <c r="B1021" t="s">
        <v>21</v>
      </c>
      <c r="C1021" t="s">
        <v>595</v>
      </c>
      <c r="D1021" t="str">
        <f>LEFT(evaluation_results_3[[#This Row],[PDF_FILE]],LEN(evaluation_results_3[[#This Row],[PDF_FILE]])-5)</f>
        <v>T. Rowe Price_AM_EN</v>
      </c>
      <c r="E1021">
        <v>2017</v>
      </c>
      <c r="F1021" t="s">
        <v>32</v>
      </c>
      <c r="G1021" t="s">
        <v>615</v>
      </c>
      <c r="H1021" t="s">
        <v>622</v>
      </c>
    </row>
    <row r="1022" spans="1:8" x14ac:dyDescent="0.25">
      <c r="A1022">
        <v>8</v>
      </c>
      <c r="B1022" t="s">
        <v>21</v>
      </c>
      <c r="C1022" t="s">
        <v>595</v>
      </c>
      <c r="D1022" t="str">
        <f>LEFT(evaluation_results_3[[#This Row],[PDF_FILE]],LEN(evaluation_results_3[[#This Row],[PDF_FILE]])-5)</f>
        <v>T. Rowe Price_AM_EN</v>
      </c>
      <c r="E1022">
        <v>2016</v>
      </c>
      <c r="F1022" t="s">
        <v>32</v>
      </c>
      <c r="G1022" t="s">
        <v>614</v>
      </c>
      <c r="H1022" t="s">
        <v>622</v>
      </c>
    </row>
    <row r="1023" spans="1:8" x14ac:dyDescent="0.25">
      <c r="A1023">
        <v>8</v>
      </c>
      <c r="B1023" t="s">
        <v>21</v>
      </c>
      <c r="C1023" t="s">
        <v>595</v>
      </c>
      <c r="D1023" t="str">
        <f>LEFT(evaluation_results_3[[#This Row],[PDF_FILE]],LEN(evaluation_results_3[[#This Row],[PDF_FILE]])-5)</f>
        <v>T. Rowe Price_AM_EN</v>
      </c>
      <c r="E1023">
        <v>2015</v>
      </c>
      <c r="F1023" t="s">
        <v>32</v>
      </c>
      <c r="G1023" t="s">
        <v>613</v>
      </c>
      <c r="H1023" t="s">
        <v>622</v>
      </c>
    </row>
    <row r="1024" spans="1:8" x14ac:dyDescent="0.25">
      <c r="A1024">
        <v>8</v>
      </c>
      <c r="B1024" t="s">
        <v>21</v>
      </c>
      <c r="C1024" t="s">
        <v>595</v>
      </c>
      <c r="D1024" t="str">
        <f>LEFT(evaluation_results_3[[#This Row],[PDF_FILE]],LEN(evaluation_results_3[[#This Row],[PDF_FILE]])-5)</f>
        <v>T. Rowe Price_AM_EN</v>
      </c>
      <c r="E1024">
        <v>2010</v>
      </c>
      <c r="F1024" t="s">
        <v>32</v>
      </c>
      <c r="G1024" t="s">
        <v>904</v>
      </c>
      <c r="H1024" t="s">
        <v>622</v>
      </c>
    </row>
    <row r="1025" spans="1:8" x14ac:dyDescent="0.25">
      <c r="A1025">
        <v>7</v>
      </c>
      <c r="B1025" t="s">
        <v>13</v>
      </c>
      <c r="C1025" t="s">
        <v>618</v>
      </c>
      <c r="D1025" t="str">
        <f>LEFT(evaluation_results_3[[#This Row],[PDF_FILE]],LEN(evaluation_results_3[[#This Row],[PDF_FILE]])-5)</f>
        <v>T. Rowe Price_AM_EN</v>
      </c>
      <c r="E1025">
        <v>2021</v>
      </c>
      <c r="F1025" t="s">
        <v>32</v>
      </c>
      <c r="G1025" t="s">
        <v>612</v>
      </c>
      <c r="H1025" t="s">
        <v>622</v>
      </c>
    </row>
    <row r="1026" spans="1:8" x14ac:dyDescent="0.25">
      <c r="A1026">
        <v>7</v>
      </c>
      <c r="B1026" t="s">
        <v>13</v>
      </c>
      <c r="C1026" t="s">
        <v>618</v>
      </c>
      <c r="D1026" t="str">
        <f>LEFT(evaluation_results_3[[#This Row],[PDF_FILE]],LEN(evaluation_results_3[[#This Row],[PDF_FILE]])-5)</f>
        <v>T. Rowe Price_AM_EN</v>
      </c>
      <c r="E1026">
        <v>2020</v>
      </c>
      <c r="F1026" t="s">
        <v>32</v>
      </c>
      <c r="G1026" t="s">
        <v>598</v>
      </c>
      <c r="H1026" t="s">
        <v>622</v>
      </c>
    </row>
    <row r="1027" spans="1:8" x14ac:dyDescent="0.25">
      <c r="A1027">
        <v>7</v>
      </c>
      <c r="B1027" t="s">
        <v>13</v>
      </c>
      <c r="C1027" t="s">
        <v>618</v>
      </c>
      <c r="D1027" t="str">
        <f>LEFT(evaluation_results_3[[#This Row],[PDF_FILE]],LEN(evaluation_results_3[[#This Row],[PDF_FILE]])-5)</f>
        <v>T. Rowe Price_AM_EN</v>
      </c>
      <c r="E1027">
        <v>2019</v>
      </c>
      <c r="F1027" t="s">
        <v>32</v>
      </c>
      <c r="G1027" t="s">
        <v>611</v>
      </c>
      <c r="H1027" t="s">
        <v>622</v>
      </c>
    </row>
    <row r="1028" spans="1:8" x14ac:dyDescent="0.25">
      <c r="A1028">
        <v>7</v>
      </c>
      <c r="B1028" t="s">
        <v>13</v>
      </c>
      <c r="C1028" t="s">
        <v>618</v>
      </c>
      <c r="D1028" t="str">
        <f>LEFT(evaluation_results_3[[#This Row],[PDF_FILE]],LEN(evaluation_results_3[[#This Row],[PDF_FILE]])-5)</f>
        <v>T. Rowe Price_AM_EN</v>
      </c>
      <c r="E1028">
        <v>2018</v>
      </c>
      <c r="F1028" t="s">
        <v>32</v>
      </c>
      <c r="G1028" t="s">
        <v>610</v>
      </c>
      <c r="H1028" t="s">
        <v>622</v>
      </c>
    </row>
    <row r="1029" spans="1:8" x14ac:dyDescent="0.25">
      <c r="A1029">
        <v>7</v>
      </c>
      <c r="B1029" t="s">
        <v>13</v>
      </c>
      <c r="C1029" t="s">
        <v>618</v>
      </c>
      <c r="D1029" t="str">
        <f>LEFT(evaluation_results_3[[#This Row],[PDF_FILE]],LEN(evaluation_results_3[[#This Row],[PDF_FILE]])-5)</f>
        <v>T. Rowe Price_AM_EN</v>
      </c>
      <c r="E1029">
        <v>2017</v>
      </c>
      <c r="F1029" t="s">
        <v>32</v>
      </c>
      <c r="G1029" t="s">
        <v>609</v>
      </c>
      <c r="H1029" t="s">
        <v>622</v>
      </c>
    </row>
    <row r="1030" spans="1:8" x14ac:dyDescent="0.25">
      <c r="A1030">
        <v>7</v>
      </c>
      <c r="B1030" t="s">
        <v>13</v>
      </c>
      <c r="C1030" t="s">
        <v>618</v>
      </c>
      <c r="D1030" t="str">
        <f>LEFT(evaluation_results_3[[#This Row],[PDF_FILE]],LEN(evaluation_results_3[[#This Row],[PDF_FILE]])-5)</f>
        <v>T. Rowe Price_AM_EN</v>
      </c>
      <c r="E1030">
        <v>2016</v>
      </c>
      <c r="F1030" t="s">
        <v>32</v>
      </c>
      <c r="G1030" t="s">
        <v>608</v>
      </c>
      <c r="H1030" t="s">
        <v>622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73ED-68F7-4472-8067-CA6E4FE516EF}">
  <sheetPr>
    <tabColor theme="9" tint="0.39997558519241921"/>
  </sheetPr>
  <dimension ref="A1:T60"/>
  <sheetViews>
    <sheetView zoomScale="85" zoomScaleNormal="85" workbookViewId="0">
      <selection activeCell="E9" sqref="E9"/>
    </sheetView>
  </sheetViews>
  <sheetFormatPr baseColWidth="10" defaultRowHeight="15" x14ac:dyDescent="0.25"/>
  <cols>
    <col min="1" max="1" width="14.7109375" customWidth="1"/>
    <col min="4" max="4" width="14" bestFit="1" customWidth="1"/>
    <col min="5" max="5" width="42.7109375" customWidth="1"/>
    <col min="6" max="6" width="61.7109375" bestFit="1" customWidth="1"/>
    <col min="7" max="7" width="100.85546875" bestFit="1" customWidth="1"/>
    <col min="8" max="8" width="12.28515625" bestFit="1" customWidth="1"/>
    <col min="9" max="11" width="12.28515625" customWidth="1"/>
    <col min="12" max="12" width="31.5703125" customWidth="1"/>
    <col min="13" max="13" width="61.7109375" bestFit="1" customWidth="1"/>
    <col min="14" max="16" width="17.5703125" bestFit="1" customWidth="1"/>
    <col min="17" max="17" width="15.5703125" bestFit="1" customWidth="1"/>
    <col min="18" max="18" width="15.5703125" style="6" bestFit="1" customWidth="1"/>
  </cols>
  <sheetData>
    <row r="1" spans="1:20" x14ac:dyDescent="0.25">
      <c r="A1" t="s">
        <v>711</v>
      </c>
      <c r="B1" s="2">
        <f>COUNTIF(evaluation_results_2!H:H,"TRUE POSITIVE")</f>
        <v>260</v>
      </c>
      <c r="E1" s="1" t="s">
        <v>724</v>
      </c>
    </row>
    <row r="2" spans="1:20" x14ac:dyDescent="0.25">
      <c r="A2" t="s">
        <v>712</v>
      </c>
      <c r="B2" s="2">
        <f>COUNTIF(evaluation_results_2!H:H,"TRUE NEGATIVE")</f>
        <v>0</v>
      </c>
      <c r="D2" s="1" t="s">
        <v>713</v>
      </c>
      <c r="E2" t="s">
        <v>720</v>
      </c>
    </row>
    <row r="3" spans="1:20" x14ac:dyDescent="0.25">
      <c r="A3" t="s">
        <v>713</v>
      </c>
      <c r="B3" s="2">
        <f>COUNTIF(evaluation_results_2!H:H,"FALSE POSITIVE")</f>
        <v>538</v>
      </c>
      <c r="E3" t="s">
        <v>721</v>
      </c>
    </row>
    <row r="4" spans="1:20" x14ac:dyDescent="0.25">
      <c r="A4" t="s">
        <v>714</v>
      </c>
      <c r="B4" s="2">
        <f>COUNTIF(evaluation_results_2!H:H,"FALSE NEGATIVE")</f>
        <v>231</v>
      </c>
      <c r="D4" s="1" t="s">
        <v>714</v>
      </c>
      <c r="E4" t="s">
        <v>722</v>
      </c>
    </row>
    <row r="6" spans="1:20" x14ac:dyDescent="0.25">
      <c r="A6" t="s">
        <v>715</v>
      </c>
      <c r="B6" s="3">
        <f>B1/(B1+B3)</f>
        <v>0.32581453634085211</v>
      </c>
    </row>
    <row r="7" spans="1:20" x14ac:dyDescent="0.25">
      <c r="A7" t="s">
        <v>716</v>
      </c>
      <c r="B7" s="3">
        <f>B1/(B1+B4)</f>
        <v>0.52953156822810588</v>
      </c>
    </row>
    <row r="8" spans="1:20" x14ac:dyDescent="0.25">
      <c r="A8" t="s">
        <v>717</v>
      </c>
      <c r="B8" s="3">
        <f>(B1+B2)/SUM(B1:B4)</f>
        <v>0.25267249757045673</v>
      </c>
      <c r="M8" s="4" t="s">
        <v>2</v>
      </c>
      <c r="N8" t="s">
        <v>1138</v>
      </c>
    </row>
    <row r="10" spans="1:20" x14ac:dyDescent="0.25">
      <c r="M10" s="4" t="s">
        <v>849</v>
      </c>
      <c r="N10" s="4" t="s">
        <v>6</v>
      </c>
    </row>
    <row r="11" spans="1:20" x14ac:dyDescent="0.25">
      <c r="F11" t="s">
        <v>723</v>
      </c>
      <c r="G11" t="s">
        <v>761</v>
      </c>
      <c r="H11" t="s">
        <v>715</v>
      </c>
      <c r="I11" t="s">
        <v>716</v>
      </c>
      <c r="J11" t="s">
        <v>717</v>
      </c>
      <c r="K11" s="5" t="s">
        <v>869</v>
      </c>
      <c r="M11" s="4" t="s">
        <v>723</v>
      </c>
      <c r="N11" t="s">
        <v>622</v>
      </c>
      <c r="O11" t="s">
        <v>16</v>
      </c>
      <c r="P11" t="s">
        <v>10</v>
      </c>
      <c r="Q11" t="s">
        <v>846</v>
      </c>
      <c r="R11" s="6" t="s">
        <v>847</v>
      </c>
      <c r="S11" t="s">
        <v>716</v>
      </c>
      <c r="T11" t="s">
        <v>848</v>
      </c>
    </row>
    <row r="12" spans="1:20" x14ac:dyDescent="0.25">
      <c r="F12" t="s">
        <v>725</v>
      </c>
      <c r="G12" t="str">
        <f>IFERROR(VLOOKUP(Tabelle269[[#This Row],[Group]],Tabelle26[],2,FALSE),"")</f>
        <v>Location &amp; Market Based Mixup</v>
      </c>
      <c r="H12" s="6">
        <f>VLOOKUP(Tabelle269[[#This Row],[Group]],$M$12:$T$59,6)</f>
        <v>0.8</v>
      </c>
      <c r="I12" s="6">
        <f>VLOOKUP(Tabelle269[[#This Row],[Group]],$M$12:$T$59,7)</f>
        <v>1</v>
      </c>
      <c r="J12" s="6">
        <f>VLOOKUP(Tabelle269[[#This Row],[Group]],$M$12:$T$59,8)</f>
        <v>0.8</v>
      </c>
      <c r="K12" s="5">
        <f>VLOOKUP(Tabelle269[[#This Row],[Group]],$M$12:$T$59,5)</f>
        <v>30</v>
      </c>
      <c r="M12" t="s">
        <v>725</v>
      </c>
      <c r="N12" s="5"/>
      <c r="O12" s="5">
        <v>6</v>
      </c>
      <c r="P12" s="5">
        <v>24</v>
      </c>
      <c r="Q12" s="5">
        <v>30</v>
      </c>
      <c r="R12" s="6">
        <f t="shared" ref="R12:R39" si="0">IF((P12+O12)=0,0,P12/(P12+O12))</f>
        <v>0.8</v>
      </c>
      <c r="S12" s="6">
        <f>IF((N12+P12)=0,0,P12/(N12+P12))</f>
        <v>1</v>
      </c>
      <c r="T12">
        <f>P12/Q12</f>
        <v>0.8</v>
      </c>
    </row>
    <row r="13" spans="1:20" x14ac:dyDescent="0.25">
      <c r="F13" t="s">
        <v>1120</v>
      </c>
      <c r="G13" t="str">
        <f>IFERROR(VLOOKUP(Tabelle269[[#This Row],[Group]],Tabelle26[],2,FALSE),"")</f>
        <v/>
      </c>
      <c r="H13" s="6">
        <f>VLOOKUP(Tabelle269[[#This Row],[Group]],$M$12:$T$59,6)</f>
        <v>0</v>
      </c>
      <c r="I13" s="6">
        <f>VLOOKUP(Tabelle269[[#This Row],[Group]],$M$12:$T$59,7)</f>
        <v>0</v>
      </c>
      <c r="J13" s="6">
        <f>VLOOKUP(Tabelle269[[#This Row],[Group]],$M$12:$T$59,8)</f>
        <v>0</v>
      </c>
      <c r="K13" s="5">
        <f>VLOOKUP(Tabelle269[[#This Row],[Group]],$M$12:$T$59,5)</f>
        <v>1</v>
      </c>
      <c r="M13" t="s">
        <v>1120</v>
      </c>
      <c r="N13" s="5"/>
      <c r="O13" s="5">
        <v>1</v>
      </c>
      <c r="P13" s="5"/>
      <c r="Q13" s="5">
        <v>1</v>
      </c>
      <c r="R13" s="6">
        <f t="shared" si="0"/>
        <v>0</v>
      </c>
      <c r="S13" s="6">
        <f t="shared" ref="S13:S47" si="1">IF((N13+P13)=0,0,P13/(N13+P13))</f>
        <v>0</v>
      </c>
      <c r="T13">
        <f t="shared" ref="T13:T47" si="2">P13/Q13</f>
        <v>0</v>
      </c>
    </row>
    <row r="14" spans="1:20" x14ac:dyDescent="0.25">
      <c r="F14" t="s">
        <v>726</v>
      </c>
      <c r="G14" t="str">
        <f>IFERROR(VLOOKUP(Tabelle269[[#This Row],[Group]],Tabelle26[],2,FALSE),"")</f>
        <v>None</v>
      </c>
      <c r="H14" s="6">
        <f>VLOOKUP(Tabelle269[[#This Row],[Group]],$M$12:$T$59,6)</f>
        <v>0</v>
      </c>
      <c r="I14" s="6">
        <f>VLOOKUP(Tabelle269[[#This Row],[Group]],$M$12:$T$59,7)</f>
        <v>0</v>
      </c>
      <c r="J14" s="6">
        <f>VLOOKUP(Tabelle269[[#This Row],[Group]],$M$12:$T$59,8)</f>
        <v>0</v>
      </c>
      <c r="K14" s="5">
        <f>VLOOKUP(Tabelle269[[#This Row],[Group]],$M$12:$T$59,5)</f>
        <v>4</v>
      </c>
      <c r="M14" t="s">
        <v>726</v>
      </c>
      <c r="N14" s="5"/>
      <c r="O14" s="5">
        <v>4</v>
      </c>
      <c r="P14" s="5"/>
      <c r="Q14" s="5">
        <v>4</v>
      </c>
      <c r="R14" s="6">
        <f t="shared" si="0"/>
        <v>0</v>
      </c>
      <c r="S14" s="6">
        <f t="shared" si="1"/>
        <v>0</v>
      </c>
      <c r="T14">
        <f t="shared" si="2"/>
        <v>0</v>
      </c>
    </row>
    <row r="15" spans="1:20" x14ac:dyDescent="0.25">
      <c r="F15" t="s">
        <v>727</v>
      </c>
      <c r="G15" t="str">
        <f>IFERROR(VLOOKUP(Tabelle269[[#This Row],[Group]],Tabelle26[],2,FALSE),"")</f>
        <v>Table Structure - No Clear Scope Table</v>
      </c>
      <c r="H15" s="6">
        <f>VLOOKUP(Tabelle269[[#This Row],[Group]],$M$12:$T$59,6)</f>
        <v>0</v>
      </c>
      <c r="I15" s="6">
        <f>VLOOKUP(Tabelle269[[#This Row],[Group]],$M$12:$T$59,7)</f>
        <v>0</v>
      </c>
      <c r="J15" s="6">
        <f>VLOOKUP(Tabelle269[[#This Row],[Group]],$M$12:$T$59,8)</f>
        <v>0</v>
      </c>
      <c r="K15" s="5">
        <f>VLOOKUP(Tabelle269[[#This Row],[Group]],$M$12:$T$59,5)</f>
        <v>8</v>
      </c>
      <c r="M15" t="s">
        <v>727</v>
      </c>
      <c r="N15" s="5"/>
      <c r="O15" s="5">
        <v>8</v>
      </c>
      <c r="P15" s="5"/>
      <c r="Q15" s="5">
        <v>8</v>
      </c>
      <c r="R15" s="6">
        <f t="shared" si="0"/>
        <v>0</v>
      </c>
      <c r="S15" s="6">
        <f t="shared" si="1"/>
        <v>0</v>
      </c>
      <c r="T15">
        <f t="shared" si="2"/>
        <v>0</v>
      </c>
    </row>
    <row r="16" spans="1:20" x14ac:dyDescent="0.25">
      <c r="F16" t="s">
        <v>728</v>
      </c>
      <c r="G16" t="str">
        <f>IFERROR(VLOOKUP(Tabelle269[[#This Row],[Group]],Tabelle26[],2,FALSE),"")</f>
        <v>Table Structure - Too Wide &amp; Multiple Entities</v>
      </c>
      <c r="H16" s="6">
        <f>VLOOKUP(Tabelle269[[#This Row],[Group]],$M$12:$T$59,6)</f>
        <v>0</v>
      </c>
      <c r="I16" s="6">
        <f>VLOOKUP(Tabelle269[[#This Row],[Group]],$M$12:$T$59,7)</f>
        <v>0</v>
      </c>
      <c r="J16" s="6">
        <f>VLOOKUP(Tabelle269[[#This Row],[Group]],$M$12:$T$59,8)</f>
        <v>0</v>
      </c>
      <c r="K16" s="5">
        <f>VLOOKUP(Tabelle269[[#This Row],[Group]],$M$12:$T$59,5)</f>
        <v>3</v>
      </c>
      <c r="M16" t="s">
        <v>728</v>
      </c>
      <c r="N16" s="5"/>
      <c r="O16" s="5">
        <v>3</v>
      </c>
      <c r="P16" s="5"/>
      <c r="Q16" s="5">
        <v>3</v>
      </c>
      <c r="R16" s="6">
        <f t="shared" si="0"/>
        <v>0</v>
      </c>
      <c r="S16" s="6">
        <f t="shared" si="1"/>
        <v>0</v>
      </c>
      <c r="T16">
        <f t="shared" si="2"/>
        <v>0</v>
      </c>
    </row>
    <row r="17" spans="6:20" x14ac:dyDescent="0.25">
      <c r="F17" t="s">
        <v>729</v>
      </c>
      <c r="G17" t="str">
        <f>IFERROR(VLOOKUP(Tabelle269[[#This Row],[Group]],Tabelle26[],2,FALSE),"")</f>
        <v>None</v>
      </c>
      <c r="H17" s="6">
        <f>VLOOKUP(Tabelle269[[#This Row],[Group]],$M$12:$T$59,6)</f>
        <v>0.17647058823529413</v>
      </c>
      <c r="I17" s="6">
        <f>VLOOKUP(Tabelle269[[#This Row],[Group]],$M$12:$T$59,7)</f>
        <v>0.5</v>
      </c>
      <c r="J17" s="6">
        <f>VLOOKUP(Tabelle269[[#This Row],[Group]],$M$12:$T$59,8)</f>
        <v>0.15</v>
      </c>
      <c r="K17" s="5">
        <f>VLOOKUP(Tabelle269[[#This Row],[Group]],$M$12:$T$59,5)</f>
        <v>20</v>
      </c>
      <c r="M17" t="s">
        <v>729</v>
      </c>
      <c r="N17" s="5">
        <v>3</v>
      </c>
      <c r="O17" s="5">
        <v>14</v>
      </c>
      <c r="P17" s="5">
        <v>3</v>
      </c>
      <c r="Q17" s="5">
        <v>20</v>
      </c>
      <c r="R17" s="6">
        <f t="shared" si="0"/>
        <v>0.17647058823529413</v>
      </c>
      <c r="S17" s="6">
        <f t="shared" si="1"/>
        <v>0.5</v>
      </c>
      <c r="T17">
        <f t="shared" si="2"/>
        <v>0.15</v>
      </c>
    </row>
    <row r="18" spans="6:20" x14ac:dyDescent="0.25">
      <c r="F18" t="s">
        <v>730</v>
      </c>
      <c r="G18" t="str">
        <f>IFERROR(VLOOKUP(Tabelle269[[#This Row],[Group]],Tabelle26[],2,FALSE),"")</f>
        <v>Table Structure - Sub Header /Location &amp; Market Based Mixup</v>
      </c>
      <c r="H18" s="6">
        <f>VLOOKUP(Tabelle269[[#This Row],[Group]],$M$12:$T$59,6)</f>
        <v>0.29411764705882354</v>
      </c>
      <c r="I18" s="6">
        <f>VLOOKUP(Tabelle269[[#This Row],[Group]],$M$12:$T$59,7)</f>
        <v>0.25</v>
      </c>
      <c r="J18" s="6">
        <f>VLOOKUP(Tabelle269[[#This Row],[Group]],$M$12:$T$59,8)</f>
        <v>0.15625</v>
      </c>
      <c r="K18" s="5">
        <f>VLOOKUP(Tabelle269[[#This Row],[Group]],$M$12:$T$59,5)</f>
        <v>32</v>
      </c>
      <c r="M18" t="s">
        <v>730</v>
      </c>
      <c r="N18" s="5">
        <v>15</v>
      </c>
      <c r="O18" s="5">
        <v>12</v>
      </c>
      <c r="P18" s="5">
        <v>5</v>
      </c>
      <c r="Q18" s="5">
        <v>32</v>
      </c>
      <c r="R18" s="6">
        <f t="shared" si="0"/>
        <v>0.29411764705882354</v>
      </c>
      <c r="S18" s="6">
        <f t="shared" si="1"/>
        <v>0.25</v>
      </c>
      <c r="T18">
        <f t="shared" si="2"/>
        <v>0.15625</v>
      </c>
    </row>
    <row r="19" spans="6:20" x14ac:dyDescent="0.25">
      <c r="F19" t="s">
        <v>731</v>
      </c>
      <c r="G19" t="str">
        <f>IFERROR(VLOOKUP(Tabelle269[[#This Row],[Group]],Tabelle26[],2,FALSE),"")</f>
        <v>Scope Display - Combined Scope 1 &amp; 2</v>
      </c>
      <c r="H19" s="6">
        <f>VLOOKUP(Tabelle269[[#This Row],[Group]],$M$12:$T$59,6)</f>
        <v>1</v>
      </c>
      <c r="I19" s="6">
        <f>VLOOKUP(Tabelle269[[#This Row],[Group]],$M$12:$T$59,7)</f>
        <v>1</v>
      </c>
      <c r="J19" s="6">
        <f>VLOOKUP(Tabelle269[[#This Row],[Group]],$M$12:$T$59,8)</f>
        <v>1</v>
      </c>
      <c r="K19" s="5">
        <f>VLOOKUP(Tabelle269[[#This Row],[Group]],$M$12:$T$59,5)</f>
        <v>1</v>
      </c>
      <c r="M19" t="s">
        <v>731</v>
      </c>
      <c r="N19" s="5"/>
      <c r="O19" s="5"/>
      <c r="P19" s="5">
        <v>1</v>
      </c>
      <c r="Q19" s="5">
        <v>1</v>
      </c>
      <c r="R19" s="6">
        <f t="shared" si="0"/>
        <v>1</v>
      </c>
      <c r="S19" s="6">
        <f t="shared" si="1"/>
        <v>1</v>
      </c>
      <c r="T19">
        <f t="shared" si="2"/>
        <v>1</v>
      </c>
    </row>
    <row r="20" spans="6:20" x14ac:dyDescent="0.25">
      <c r="F20" t="s">
        <v>732</v>
      </c>
      <c r="G20" t="str">
        <f>IFERROR(VLOOKUP(Tabelle269[[#This Row],[Group]],Tabelle26[],2,FALSE),"")</f>
        <v>Data Competition - Duplicate Tables / Location &amp; Market Based Mixup</v>
      </c>
      <c r="H20" s="6">
        <f>VLOOKUP(Tabelle269[[#This Row],[Group]],$M$12:$T$59,6)</f>
        <v>0.54347826086956519</v>
      </c>
      <c r="I20" s="6">
        <f>VLOOKUP(Tabelle269[[#This Row],[Group]],$M$12:$T$59,7)</f>
        <v>0.92592592592592593</v>
      </c>
      <c r="J20" s="6">
        <f>VLOOKUP(Tabelle269[[#This Row],[Group]],$M$12:$T$59,8)</f>
        <v>0.52083333333333337</v>
      </c>
      <c r="K20" s="5">
        <f>VLOOKUP(Tabelle269[[#This Row],[Group]],$M$12:$T$59,5)</f>
        <v>48</v>
      </c>
      <c r="M20" t="s">
        <v>732</v>
      </c>
      <c r="N20" s="5">
        <v>2</v>
      </c>
      <c r="O20" s="5">
        <v>21</v>
      </c>
      <c r="P20" s="5">
        <v>25</v>
      </c>
      <c r="Q20" s="5">
        <v>48</v>
      </c>
      <c r="R20" s="6">
        <f t="shared" si="0"/>
        <v>0.54347826086956519</v>
      </c>
      <c r="S20" s="6">
        <f t="shared" si="1"/>
        <v>0.92592592592592593</v>
      </c>
      <c r="T20">
        <f t="shared" si="2"/>
        <v>0.52083333333333337</v>
      </c>
    </row>
    <row r="21" spans="6:20" x14ac:dyDescent="0.25">
      <c r="F21" t="s">
        <v>733</v>
      </c>
      <c r="G21" t="str">
        <f>IFERROR(VLOOKUP(Tabelle269[[#This Row],[Group]],Tabelle26[],2,FALSE),"")</f>
        <v>Multiple Entities</v>
      </c>
      <c r="H21" s="6">
        <f>VLOOKUP(Tabelle269[[#This Row],[Group]],$M$12:$T$59,6)</f>
        <v>0</v>
      </c>
      <c r="I21" s="6">
        <f>VLOOKUP(Tabelle269[[#This Row],[Group]],$M$12:$T$59,7)</f>
        <v>0</v>
      </c>
      <c r="J21" s="6">
        <f>VLOOKUP(Tabelle269[[#This Row],[Group]],$M$12:$T$59,8)</f>
        <v>0</v>
      </c>
      <c r="K21" s="5">
        <f>VLOOKUP(Tabelle269[[#This Row],[Group]],$M$12:$T$59,5)</f>
        <v>20</v>
      </c>
      <c r="M21" t="s">
        <v>733</v>
      </c>
      <c r="N21" s="5"/>
      <c r="O21" s="5">
        <v>20</v>
      </c>
      <c r="P21" s="5"/>
      <c r="Q21" s="5">
        <v>20</v>
      </c>
      <c r="R21" s="6">
        <f t="shared" si="0"/>
        <v>0</v>
      </c>
      <c r="S21" s="6">
        <f t="shared" si="1"/>
        <v>0</v>
      </c>
      <c r="T21">
        <f t="shared" si="2"/>
        <v>0</v>
      </c>
    </row>
    <row r="22" spans="6:20" x14ac:dyDescent="0.25">
      <c r="F22" t="s">
        <v>734</v>
      </c>
      <c r="G22" t="str">
        <f>IFERROR(VLOOKUP(Tabelle269[[#This Row],[Group]],Tabelle26[],2,FALSE),"")</f>
        <v>Scope Display - Only Description</v>
      </c>
      <c r="H22" s="6">
        <f>VLOOKUP(Tabelle269[[#This Row],[Group]],$M$12:$T$59,6)</f>
        <v>0.44444444444444442</v>
      </c>
      <c r="I22" s="6">
        <f>VLOOKUP(Tabelle269[[#This Row],[Group]],$M$12:$T$59,7)</f>
        <v>0.5</v>
      </c>
      <c r="J22" s="6">
        <f>VLOOKUP(Tabelle269[[#This Row],[Group]],$M$12:$T$59,8)</f>
        <v>0.30769230769230771</v>
      </c>
      <c r="K22" s="5">
        <f>VLOOKUP(Tabelle269[[#This Row],[Group]],$M$12:$T$59,5)</f>
        <v>13</v>
      </c>
      <c r="M22" t="s">
        <v>734</v>
      </c>
      <c r="N22" s="5">
        <v>4</v>
      </c>
      <c r="O22" s="5">
        <v>5</v>
      </c>
      <c r="P22" s="5">
        <v>4</v>
      </c>
      <c r="Q22" s="5">
        <v>13</v>
      </c>
      <c r="R22" s="6">
        <f t="shared" si="0"/>
        <v>0.44444444444444442</v>
      </c>
      <c r="S22" s="6">
        <f t="shared" si="1"/>
        <v>0.5</v>
      </c>
      <c r="T22">
        <f t="shared" si="2"/>
        <v>0.30769230769230771</v>
      </c>
    </row>
    <row r="23" spans="6:20" x14ac:dyDescent="0.25">
      <c r="F23" t="s">
        <v>735</v>
      </c>
      <c r="G23" t="str">
        <f>IFERROR(VLOOKUP(Tabelle269[[#This Row],[Group]],Tabelle26[],2,FALSE),"")</f>
        <v>Data Competition - Buzzword: Scope 1 &amp; 2 / Scope Display - Combined Scope 1 &amp; 2</v>
      </c>
      <c r="H23" s="6">
        <f>VLOOKUP(Tabelle269[[#This Row],[Group]],$M$12:$T$59,6)</f>
        <v>0.40909090909090912</v>
      </c>
      <c r="I23" s="6">
        <f>VLOOKUP(Tabelle269[[#This Row],[Group]],$M$12:$T$59,7)</f>
        <v>0.36</v>
      </c>
      <c r="J23" s="6">
        <f>VLOOKUP(Tabelle269[[#This Row],[Group]],$M$12:$T$59,8)</f>
        <v>0.23684210526315788</v>
      </c>
      <c r="K23" s="5">
        <f>VLOOKUP(Tabelle269[[#This Row],[Group]],$M$12:$T$59,5)</f>
        <v>38</v>
      </c>
      <c r="M23" t="s">
        <v>735</v>
      </c>
      <c r="N23" s="5">
        <v>16</v>
      </c>
      <c r="O23" s="5">
        <v>13</v>
      </c>
      <c r="P23" s="5">
        <v>9</v>
      </c>
      <c r="Q23" s="5">
        <v>38</v>
      </c>
      <c r="R23" s="6">
        <f t="shared" si="0"/>
        <v>0.40909090909090912</v>
      </c>
      <c r="S23" s="6">
        <f t="shared" si="1"/>
        <v>0.36</v>
      </c>
      <c r="T23">
        <f t="shared" si="2"/>
        <v>0.23684210526315788</v>
      </c>
    </row>
    <row r="24" spans="6:20" x14ac:dyDescent="0.25">
      <c r="F24" t="s">
        <v>736</v>
      </c>
      <c r="G24" t="str">
        <f>IFERROR(VLOOKUP(Tabelle269[[#This Row],[Group]],Tabelle26[],2,FALSE),"")</f>
        <v>Graphics</v>
      </c>
      <c r="H24" s="6">
        <f>VLOOKUP(Tabelle269[[#This Row],[Group]],$M$12:$T$59,6)</f>
        <v>0</v>
      </c>
      <c r="I24" s="6">
        <f>VLOOKUP(Tabelle269[[#This Row],[Group]],$M$12:$T$59,7)</f>
        <v>0</v>
      </c>
      <c r="J24" s="6">
        <f>VLOOKUP(Tabelle269[[#This Row],[Group]],$M$12:$T$59,8)</f>
        <v>0</v>
      </c>
      <c r="K24" s="5">
        <f>VLOOKUP(Tabelle269[[#This Row],[Group]],$M$12:$T$59,5)</f>
        <v>15</v>
      </c>
      <c r="M24" t="s">
        <v>736</v>
      </c>
      <c r="N24" s="5"/>
      <c r="O24" s="5">
        <v>15</v>
      </c>
      <c r="P24" s="5"/>
      <c r="Q24" s="5">
        <v>15</v>
      </c>
      <c r="R24" s="6">
        <f t="shared" si="0"/>
        <v>0</v>
      </c>
      <c r="S24" s="6">
        <f t="shared" si="1"/>
        <v>0</v>
      </c>
      <c r="T24">
        <f t="shared" si="2"/>
        <v>0</v>
      </c>
    </row>
    <row r="25" spans="6:20" x14ac:dyDescent="0.25">
      <c r="F25" t="s">
        <v>1121</v>
      </c>
      <c r="G25" t="str">
        <f>IFERROR(VLOOKUP(Tabelle269[[#This Row],[Group]],Tabelle26[],2,FALSE),"")</f>
        <v/>
      </c>
      <c r="H25" s="6">
        <f>VLOOKUP(Tabelle269[[#This Row],[Group]],$M$12:$T$59,6)</f>
        <v>0</v>
      </c>
      <c r="I25" s="6">
        <f>VLOOKUP(Tabelle269[[#This Row],[Group]],$M$12:$T$59,7)</f>
        <v>0</v>
      </c>
      <c r="J25" s="6">
        <f>VLOOKUP(Tabelle269[[#This Row],[Group]],$M$12:$T$59,8)</f>
        <v>0</v>
      </c>
      <c r="K25" s="5">
        <f>VLOOKUP(Tabelle269[[#This Row],[Group]],$M$12:$T$59,5)</f>
        <v>4</v>
      </c>
      <c r="M25" t="s">
        <v>1121</v>
      </c>
      <c r="N25" s="5"/>
      <c r="O25" s="5">
        <v>4</v>
      </c>
      <c r="P25" s="5"/>
      <c r="Q25" s="5">
        <v>4</v>
      </c>
      <c r="R25" s="6">
        <f t="shared" si="0"/>
        <v>0</v>
      </c>
      <c r="S25" s="6">
        <f t="shared" si="1"/>
        <v>0</v>
      </c>
      <c r="T25">
        <f t="shared" si="2"/>
        <v>0</v>
      </c>
    </row>
    <row r="26" spans="6:20" x14ac:dyDescent="0.25">
      <c r="F26" t="s">
        <v>1122</v>
      </c>
      <c r="G26" t="str">
        <f>IFERROR(VLOOKUP(Tabelle269[[#This Row],[Group]],Tabelle26[],2,FALSE),"")</f>
        <v/>
      </c>
      <c r="H26" s="6">
        <f>VLOOKUP(Tabelle269[[#This Row],[Group]],$M$12:$T$59,6)</f>
        <v>0</v>
      </c>
      <c r="I26" s="6">
        <f>VLOOKUP(Tabelle269[[#This Row],[Group]],$M$12:$T$59,7)</f>
        <v>0</v>
      </c>
      <c r="J26" s="6">
        <f>VLOOKUP(Tabelle269[[#This Row],[Group]],$M$12:$T$59,8)</f>
        <v>0</v>
      </c>
      <c r="K26" s="5">
        <f>VLOOKUP(Tabelle269[[#This Row],[Group]],$M$12:$T$59,5)</f>
        <v>1</v>
      </c>
      <c r="M26" t="s">
        <v>1122</v>
      </c>
      <c r="N26" s="5"/>
      <c r="O26" s="5">
        <v>1</v>
      </c>
      <c r="P26" s="5"/>
      <c r="Q26" s="5">
        <v>1</v>
      </c>
      <c r="R26" s="6">
        <f t="shared" si="0"/>
        <v>0</v>
      </c>
      <c r="S26" s="6">
        <f t="shared" si="1"/>
        <v>0</v>
      </c>
      <c r="T26">
        <f t="shared" si="2"/>
        <v>0</v>
      </c>
    </row>
    <row r="27" spans="6:20" x14ac:dyDescent="0.25">
      <c r="F27" t="s">
        <v>737</v>
      </c>
      <c r="G27" t="str">
        <f>IFERROR(VLOOKUP(Tabelle269[[#This Row],[Group]],Tabelle26[],2,FALSE),"")</f>
        <v>Location &amp; Market Based Mixup</v>
      </c>
      <c r="H27" s="6">
        <f>VLOOKUP(Tabelle269[[#This Row],[Group]],$M$12:$T$59,6)</f>
        <v>0.66666666666666663</v>
      </c>
      <c r="I27" s="6">
        <f>VLOOKUP(Tabelle269[[#This Row],[Group]],$M$12:$T$59,7)</f>
        <v>0.5</v>
      </c>
      <c r="J27" s="6">
        <f>VLOOKUP(Tabelle269[[#This Row],[Group]],$M$12:$T$59,8)</f>
        <v>0.4</v>
      </c>
      <c r="K27" s="5">
        <f>VLOOKUP(Tabelle269[[#This Row],[Group]],$M$12:$T$59,5)</f>
        <v>15</v>
      </c>
      <c r="M27" t="s">
        <v>737</v>
      </c>
      <c r="N27" s="5">
        <v>6</v>
      </c>
      <c r="O27" s="5">
        <v>3</v>
      </c>
      <c r="P27" s="5">
        <v>6</v>
      </c>
      <c r="Q27" s="5">
        <v>15</v>
      </c>
      <c r="R27" s="6">
        <f t="shared" si="0"/>
        <v>0.66666666666666663</v>
      </c>
      <c r="S27" s="6">
        <f t="shared" si="1"/>
        <v>0.5</v>
      </c>
      <c r="T27">
        <f t="shared" si="2"/>
        <v>0.4</v>
      </c>
    </row>
    <row r="28" spans="6:20" x14ac:dyDescent="0.25">
      <c r="F28" t="s">
        <v>739</v>
      </c>
      <c r="G28" t="str">
        <f>IFERROR(VLOOKUP(Tabelle269[[#This Row],[Group]],Tabelle26[],2,FALSE),"")</f>
        <v>None</v>
      </c>
      <c r="H28" s="6">
        <f>VLOOKUP(Tabelle269[[#This Row],[Group]],$M$12:$T$59,6)</f>
        <v>0.5</v>
      </c>
      <c r="I28" s="6">
        <f>VLOOKUP(Tabelle269[[#This Row],[Group]],$M$12:$T$59,7)</f>
        <v>0.13333333333333333</v>
      </c>
      <c r="J28" s="6">
        <f>VLOOKUP(Tabelle269[[#This Row],[Group]],$M$12:$T$59,8)</f>
        <v>0.11764705882352941</v>
      </c>
      <c r="K28" s="5">
        <f>VLOOKUP(Tabelle269[[#This Row],[Group]],$M$12:$T$59,5)</f>
        <v>17</v>
      </c>
      <c r="M28" t="s">
        <v>739</v>
      </c>
      <c r="N28" s="5">
        <v>13</v>
      </c>
      <c r="O28" s="5">
        <v>2</v>
      </c>
      <c r="P28" s="5">
        <v>2</v>
      </c>
      <c r="Q28" s="5">
        <v>17</v>
      </c>
      <c r="R28" s="6">
        <f t="shared" si="0"/>
        <v>0.5</v>
      </c>
      <c r="S28" s="6">
        <f t="shared" si="1"/>
        <v>0.13333333333333333</v>
      </c>
      <c r="T28">
        <f t="shared" si="2"/>
        <v>0.11764705882352941</v>
      </c>
    </row>
    <row r="29" spans="6:20" x14ac:dyDescent="0.25">
      <c r="F29" t="s">
        <v>740</v>
      </c>
      <c r="G29" t="str">
        <f>IFERROR(VLOOKUP(Tabelle269[[#This Row],[Group]],Tabelle26[],2,FALSE),"")</f>
        <v>Table Structure - Pivot Table</v>
      </c>
      <c r="H29" s="6">
        <f>VLOOKUP(Tabelle269[[#This Row],[Group]],$M$12:$T$59,6)</f>
        <v>0.58333333333333337</v>
      </c>
      <c r="I29" s="6">
        <f>VLOOKUP(Tabelle269[[#This Row],[Group]],$M$12:$T$59,7)</f>
        <v>0.12727272727272726</v>
      </c>
      <c r="J29" s="6">
        <f>VLOOKUP(Tabelle269[[#This Row],[Group]],$M$12:$T$59,8)</f>
        <v>0.11666666666666667</v>
      </c>
      <c r="K29" s="5">
        <f>VLOOKUP(Tabelle269[[#This Row],[Group]],$M$12:$T$59,5)</f>
        <v>60</v>
      </c>
      <c r="M29" t="s">
        <v>740</v>
      </c>
      <c r="N29" s="5">
        <v>48</v>
      </c>
      <c r="O29" s="5">
        <v>5</v>
      </c>
      <c r="P29" s="5">
        <v>7</v>
      </c>
      <c r="Q29" s="5">
        <v>60</v>
      </c>
      <c r="R29" s="6">
        <f t="shared" si="0"/>
        <v>0.58333333333333337</v>
      </c>
      <c r="S29" s="6">
        <f t="shared" si="1"/>
        <v>0.12727272727272726</v>
      </c>
      <c r="T29">
        <f t="shared" si="2"/>
        <v>0.11666666666666667</v>
      </c>
    </row>
    <row r="30" spans="6:20" x14ac:dyDescent="0.25">
      <c r="F30" t="s">
        <v>741</v>
      </c>
      <c r="G30" t="str">
        <f>IFERROR(VLOOKUP(Tabelle269[[#This Row],[Group]],Tabelle26[],2,FALSE),"")</f>
        <v>Table Structure - Wrong Column</v>
      </c>
      <c r="H30" s="6">
        <f>VLOOKUP(Tabelle269[[#This Row],[Group]],$M$12:$T$59,6)</f>
        <v>0.42307692307692307</v>
      </c>
      <c r="I30" s="6">
        <f>VLOOKUP(Tabelle269[[#This Row],[Group]],$M$12:$T$59,7)</f>
        <v>0.73333333333333328</v>
      </c>
      <c r="J30" s="6">
        <f>VLOOKUP(Tabelle269[[#This Row],[Group]],$M$12:$T$59,8)</f>
        <v>0.36666666666666664</v>
      </c>
      <c r="K30" s="5">
        <f>VLOOKUP(Tabelle269[[#This Row],[Group]],$M$12:$T$59,5)</f>
        <v>60</v>
      </c>
      <c r="M30" t="s">
        <v>741</v>
      </c>
      <c r="N30" s="5">
        <v>8</v>
      </c>
      <c r="O30" s="5">
        <v>30</v>
      </c>
      <c r="P30" s="5">
        <v>22</v>
      </c>
      <c r="Q30" s="5">
        <v>60</v>
      </c>
      <c r="R30" s="6">
        <f t="shared" si="0"/>
        <v>0.42307692307692307</v>
      </c>
      <c r="S30" s="6">
        <f t="shared" si="1"/>
        <v>0.73333333333333328</v>
      </c>
      <c r="T30">
        <f t="shared" si="2"/>
        <v>0.36666666666666664</v>
      </c>
    </row>
    <row r="31" spans="6:20" x14ac:dyDescent="0.25">
      <c r="F31" t="s">
        <v>742</v>
      </c>
      <c r="G31" t="str">
        <f>IFERROR(VLOOKUP(Tabelle269[[#This Row],[Group]],Tabelle26[],2,FALSE),"")</f>
        <v>None</v>
      </c>
      <c r="H31" s="6">
        <f>VLOOKUP(Tabelle269[[#This Row],[Group]],$M$12:$T$59,6)</f>
        <v>0</v>
      </c>
      <c r="I31" s="6">
        <f>VLOOKUP(Tabelle269[[#This Row],[Group]],$M$12:$T$59,7)</f>
        <v>0</v>
      </c>
      <c r="J31" s="6">
        <f>VLOOKUP(Tabelle269[[#This Row],[Group]],$M$12:$T$59,8)</f>
        <v>0</v>
      </c>
      <c r="K31" s="5">
        <f>VLOOKUP(Tabelle269[[#This Row],[Group]],$M$12:$T$59,5)</f>
        <v>3</v>
      </c>
      <c r="M31" t="s">
        <v>742</v>
      </c>
      <c r="N31" s="5"/>
      <c r="O31" s="5">
        <v>3</v>
      </c>
      <c r="P31" s="5"/>
      <c r="Q31" s="5">
        <v>3</v>
      </c>
      <c r="R31" s="6">
        <f t="shared" si="0"/>
        <v>0</v>
      </c>
      <c r="S31" s="6">
        <f t="shared" si="1"/>
        <v>0</v>
      </c>
      <c r="T31">
        <f t="shared" si="2"/>
        <v>0</v>
      </c>
    </row>
    <row r="32" spans="6:20" x14ac:dyDescent="0.25">
      <c r="F32" t="s">
        <v>1123</v>
      </c>
      <c r="G32" t="str">
        <f>IFERROR(VLOOKUP(Tabelle269[[#This Row],[Group]],Tabelle26[],2,FALSE),"")</f>
        <v/>
      </c>
      <c r="H32" s="6">
        <f>VLOOKUP(Tabelle269[[#This Row],[Group]],$M$12:$T$59,6)</f>
        <v>0</v>
      </c>
      <c r="I32" s="6">
        <f>VLOOKUP(Tabelle269[[#This Row],[Group]],$M$12:$T$59,7)</f>
        <v>0</v>
      </c>
      <c r="J32" s="6">
        <f>VLOOKUP(Tabelle269[[#This Row],[Group]],$M$12:$T$59,8)</f>
        <v>0</v>
      </c>
      <c r="K32" s="5">
        <f>VLOOKUP(Tabelle269[[#This Row],[Group]],$M$12:$T$59,5)</f>
        <v>9</v>
      </c>
      <c r="M32" t="s">
        <v>1123</v>
      </c>
      <c r="N32" s="5"/>
      <c r="O32" s="5">
        <v>9</v>
      </c>
      <c r="P32" s="5"/>
      <c r="Q32" s="5">
        <v>9</v>
      </c>
      <c r="R32" s="6">
        <f t="shared" si="0"/>
        <v>0</v>
      </c>
      <c r="S32" s="6">
        <f t="shared" si="1"/>
        <v>0</v>
      </c>
      <c r="T32">
        <f t="shared" si="2"/>
        <v>0</v>
      </c>
    </row>
    <row r="33" spans="6:20" x14ac:dyDescent="0.25">
      <c r="F33" t="s">
        <v>743</v>
      </c>
      <c r="G33" t="str">
        <f>IFERROR(VLOOKUP(Tabelle269[[#This Row],[Group]],Tabelle26[],2,FALSE),"")</f>
        <v>Scope Display - Combined Scope 1 &amp; 2</v>
      </c>
      <c r="H33" s="6">
        <f>VLOOKUP(Tabelle269[[#This Row],[Group]],$M$12:$T$59,6)</f>
        <v>0</v>
      </c>
      <c r="I33" s="6">
        <f>VLOOKUP(Tabelle269[[#This Row],[Group]],$M$12:$T$59,7)</f>
        <v>0</v>
      </c>
      <c r="J33" s="6">
        <f>VLOOKUP(Tabelle269[[#This Row],[Group]],$M$12:$T$59,8)</f>
        <v>0</v>
      </c>
      <c r="K33" s="5">
        <f>VLOOKUP(Tabelle269[[#This Row],[Group]],$M$12:$T$59,5)</f>
        <v>7</v>
      </c>
      <c r="M33" t="s">
        <v>743</v>
      </c>
      <c r="N33" s="5">
        <v>3</v>
      </c>
      <c r="O33" s="5">
        <v>4</v>
      </c>
      <c r="P33" s="5"/>
      <c r="Q33" s="5">
        <v>7</v>
      </c>
      <c r="R33" s="6">
        <f t="shared" si="0"/>
        <v>0</v>
      </c>
      <c r="S33" s="6">
        <f t="shared" si="1"/>
        <v>0</v>
      </c>
      <c r="T33">
        <f t="shared" si="2"/>
        <v>0</v>
      </c>
    </row>
    <row r="34" spans="6:20" x14ac:dyDescent="0.25">
      <c r="F34" t="s">
        <v>744</v>
      </c>
      <c r="G34" t="str">
        <f>IFERROR(VLOOKUP(Tabelle269[[#This Row],[Group]],Tabelle26[],2,FALSE),"")</f>
        <v>Table Structure - Column Labels</v>
      </c>
      <c r="H34" s="6">
        <f>VLOOKUP(Tabelle269[[#This Row],[Group]],$M$12:$T$59,6)</f>
        <v>0.55555555555555558</v>
      </c>
      <c r="I34" s="6">
        <f>VLOOKUP(Tabelle269[[#This Row],[Group]],$M$12:$T$59,7)</f>
        <v>1</v>
      </c>
      <c r="J34" s="6">
        <f>VLOOKUP(Tabelle269[[#This Row],[Group]],$M$12:$T$59,8)</f>
        <v>0.55555555555555558</v>
      </c>
      <c r="K34" s="5">
        <f>VLOOKUP(Tabelle269[[#This Row],[Group]],$M$12:$T$59,5)</f>
        <v>27</v>
      </c>
      <c r="M34" t="s">
        <v>744</v>
      </c>
      <c r="N34" s="5"/>
      <c r="O34" s="5">
        <v>12</v>
      </c>
      <c r="P34" s="5">
        <v>15</v>
      </c>
      <c r="Q34" s="5">
        <v>27</v>
      </c>
      <c r="R34" s="6">
        <f t="shared" si="0"/>
        <v>0.55555555555555558</v>
      </c>
      <c r="S34" s="6">
        <f t="shared" si="1"/>
        <v>1</v>
      </c>
      <c r="T34">
        <f t="shared" si="2"/>
        <v>0.55555555555555558</v>
      </c>
    </row>
    <row r="35" spans="6:20" x14ac:dyDescent="0.25">
      <c r="F35" t="s">
        <v>745</v>
      </c>
      <c r="G35" t="str">
        <f>IFERROR(VLOOKUP(Tabelle269[[#This Row],[Group]],Tabelle26[],2,FALSE),"")</f>
        <v>Table Structure - Years Correct Wrong Value</v>
      </c>
      <c r="H35" s="6">
        <f>VLOOKUP(Tabelle269[[#This Row],[Group]],$M$12:$T$59,6)</f>
        <v>0.1388888888888889</v>
      </c>
      <c r="I35" s="6">
        <f>VLOOKUP(Tabelle269[[#This Row],[Group]],$M$12:$T$59,7)</f>
        <v>0.625</v>
      </c>
      <c r="J35" s="6">
        <f>VLOOKUP(Tabelle269[[#This Row],[Group]],$M$12:$T$59,8)</f>
        <v>0.12820512820512819</v>
      </c>
      <c r="K35" s="5">
        <f>VLOOKUP(Tabelle269[[#This Row],[Group]],$M$12:$T$59,5)</f>
        <v>39</v>
      </c>
      <c r="M35" t="s">
        <v>745</v>
      </c>
      <c r="N35" s="5">
        <v>3</v>
      </c>
      <c r="O35" s="5">
        <v>31</v>
      </c>
      <c r="P35" s="5">
        <v>5</v>
      </c>
      <c r="Q35" s="5">
        <v>39</v>
      </c>
      <c r="R35" s="6">
        <f t="shared" si="0"/>
        <v>0.1388888888888889</v>
      </c>
      <c r="S35" s="6">
        <f t="shared" si="1"/>
        <v>0.625</v>
      </c>
      <c r="T35">
        <f t="shared" si="2"/>
        <v>0.12820512820512819</v>
      </c>
    </row>
    <row r="36" spans="6:20" x14ac:dyDescent="0.25">
      <c r="F36" t="s">
        <v>1124</v>
      </c>
      <c r="G36" t="str">
        <f>IFERROR(VLOOKUP(Tabelle269[[#This Row],[Group]],Tabelle26[],2,FALSE),"")</f>
        <v/>
      </c>
      <c r="H36" s="6">
        <f>VLOOKUP(Tabelle269[[#This Row],[Group]],$M$12:$T$59,6)</f>
        <v>0</v>
      </c>
      <c r="I36" s="6">
        <f>VLOOKUP(Tabelle269[[#This Row],[Group]],$M$12:$T$59,7)</f>
        <v>0</v>
      </c>
      <c r="J36" s="6">
        <f>VLOOKUP(Tabelle269[[#This Row],[Group]],$M$12:$T$59,8)</f>
        <v>0</v>
      </c>
      <c r="K36" s="5">
        <f>VLOOKUP(Tabelle269[[#This Row],[Group]],$M$12:$T$59,5)</f>
        <v>9</v>
      </c>
      <c r="M36" t="s">
        <v>1124</v>
      </c>
      <c r="N36" s="5"/>
      <c r="O36" s="5">
        <v>9</v>
      </c>
      <c r="P36" s="5"/>
      <c r="Q36" s="5">
        <v>9</v>
      </c>
      <c r="R36" s="6">
        <f t="shared" si="0"/>
        <v>0</v>
      </c>
      <c r="S36" s="6">
        <f t="shared" si="1"/>
        <v>0</v>
      </c>
      <c r="T36">
        <f t="shared" si="2"/>
        <v>0</v>
      </c>
    </row>
    <row r="37" spans="6:20" x14ac:dyDescent="0.25">
      <c r="F37" t="s">
        <v>1125</v>
      </c>
      <c r="G37" t="str">
        <f>IFERROR(VLOOKUP(Tabelle269[[#This Row],[Group]],Tabelle26[],2,FALSE),"")</f>
        <v/>
      </c>
      <c r="H37" s="6">
        <f>VLOOKUP(Tabelle269[[#This Row],[Group]],$M$12:$T$59,6)</f>
        <v>0</v>
      </c>
      <c r="I37" s="6">
        <f>VLOOKUP(Tabelle269[[#This Row],[Group]],$M$12:$T$59,7)</f>
        <v>0</v>
      </c>
      <c r="J37" s="6">
        <f>VLOOKUP(Tabelle269[[#This Row],[Group]],$M$12:$T$59,8)</f>
        <v>0</v>
      </c>
      <c r="K37" s="5">
        <f>VLOOKUP(Tabelle269[[#This Row],[Group]],$M$12:$T$59,5)</f>
        <v>2</v>
      </c>
      <c r="M37" t="s">
        <v>1125</v>
      </c>
      <c r="N37" s="5"/>
      <c r="O37" s="5">
        <v>2</v>
      </c>
      <c r="P37" s="5"/>
      <c r="Q37" s="5">
        <v>2</v>
      </c>
      <c r="R37" s="6">
        <f t="shared" si="0"/>
        <v>0</v>
      </c>
      <c r="S37" s="6">
        <f t="shared" si="1"/>
        <v>0</v>
      </c>
      <c r="T37">
        <f t="shared" si="2"/>
        <v>0</v>
      </c>
    </row>
    <row r="38" spans="6:20" x14ac:dyDescent="0.25">
      <c r="F38" t="s">
        <v>746</v>
      </c>
      <c r="G38" t="str">
        <f>IFERROR(VLOOKUP(Tabelle269[[#This Row],[Group]],Tabelle26[],2,FALSE),"")</f>
        <v>None</v>
      </c>
      <c r="H38" s="6">
        <f>VLOOKUP(Tabelle269[[#This Row],[Group]],$M$12:$T$59,6)</f>
        <v>0</v>
      </c>
      <c r="I38" s="6">
        <f>VLOOKUP(Tabelle269[[#This Row],[Group]],$M$12:$T$59,7)</f>
        <v>0</v>
      </c>
      <c r="J38" s="6">
        <f>VLOOKUP(Tabelle269[[#This Row],[Group]],$M$12:$T$59,8)</f>
        <v>0</v>
      </c>
      <c r="K38" s="5">
        <f>VLOOKUP(Tabelle269[[#This Row],[Group]],$M$12:$T$59,5)</f>
        <v>5</v>
      </c>
      <c r="M38" t="s">
        <v>746</v>
      </c>
      <c r="N38" s="5"/>
      <c r="O38" s="5">
        <v>5</v>
      </c>
      <c r="P38" s="5"/>
      <c r="Q38" s="5">
        <v>5</v>
      </c>
      <c r="R38" s="6">
        <f t="shared" si="0"/>
        <v>0</v>
      </c>
      <c r="S38" s="6">
        <f t="shared" si="1"/>
        <v>0</v>
      </c>
      <c r="T38">
        <f t="shared" si="2"/>
        <v>0</v>
      </c>
    </row>
    <row r="39" spans="6:20" x14ac:dyDescent="0.25">
      <c r="F39" t="s">
        <v>1126</v>
      </c>
      <c r="G39" t="str">
        <f>IFERROR(VLOOKUP(Tabelle269[[#This Row],[Group]],Tabelle26[],2,FALSE),"")</f>
        <v/>
      </c>
      <c r="H39" s="6">
        <f>VLOOKUP(Tabelle269[[#This Row],[Group]],$M$12:$T$59,6)</f>
        <v>0</v>
      </c>
      <c r="I39" s="6">
        <f>VLOOKUP(Tabelle269[[#This Row],[Group]],$M$12:$T$59,7)</f>
        <v>0</v>
      </c>
      <c r="J39" s="6">
        <f>VLOOKUP(Tabelle269[[#This Row],[Group]],$M$12:$T$59,8)</f>
        <v>0</v>
      </c>
      <c r="K39" s="5">
        <f>VLOOKUP(Tabelle269[[#This Row],[Group]],$M$12:$T$59,5)</f>
        <v>6</v>
      </c>
      <c r="M39" t="s">
        <v>1126</v>
      </c>
      <c r="N39" s="5"/>
      <c r="O39" s="5">
        <v>6</v>
      </c>
      <c r="P39" s="5"/>
      <c r="Q39" s="5">
        <v>6</v>
      </c>
      <c r="R39" s="6">
        <f t="shared" si="0"/>
        <v>0</v>
      </c>
      <c r="S39" s="6">
        <f t="shared" si="1"/>
        <v>0</v>
      </c>
      <c r="T39">
        <f t="shared" si="2"/>
        <v>0</v>
      </c>
    </row>
    <row r="40" spans="6:20" x14ac:dyDescent="0.25">
      <c r="F40" t="s">
        <v>747</v>
      </c>
      <c r="G40" t="str">
        <f>IFERROR(VLOOKUP(Tabelle269[[#This Row],[Group]],Tabelle26[],2,FALSE),"")</f>
        <v xml:space="preserve">Table Structure - GHG Table Split </v>
      </c>
      <c r="H40" s="6">
        <f>VLOOKUP(Tabelle269[[#This Row],[Group]],$M$12:$T$59,6)</f>
        <v>0</v>
      </c>
      <c r="I40" s="6">
        <f>VLOOKUP(Tabelle269[[#This Row],[Group]],$M$12:$T$59,7)</f>
        <v>0</v>
      </c>
      <c r="J40" s="6">
        <f>VLOOKUP(Tabelle269[[#This Row],[Group]],$M$12:$T$59,8)</f>
        <v>0</v>
      </c>
      <c r="K40" s="5">
        <f>VLOOKUP(Tabelle269[[#This Row],[Group]],$M$12:$T$59,5)</f>
        <v>13</v>
      </c>
      <c r="M40" t="s">
        <v>747</v>
      </c>
      <c r="N40" s="5"/>
      <c r="O40" s="5">
        <v>13</v>
      </c>
      <c r="P40" s="5"/>
      <c r="Q40" s="5">
        <v>13</v>
      </c>
      <c r="R40" s="6">
        <f>IF((P40+O40)=0,0,P40/(P40+O40))</f>
        <v>0</v>
      </c>
      <c r="S40" s="6">
        <f t="shared" si="1"/>
        <v>0</v>
      </c>
      <c r="T40">
        <f t="shared" si="2"/>
        <v>0</v>
      </c>
    </row>
    <row r="41" spans="6:20" x14ac:dyDescent="0.25">
      <c r="F41" t="s">
        <v>748</v>
      </c>
      <c r="G41" t="str">
        <f>IFERROR(VLOOKUP(Tabelle269[[#This Row],[Group]],Tabelle26[],2,FALSE),"")</f>
        <v>Table Structure - Relative Table / Scope Display - Combined Scope 1 &amp; 2 / Market &amp; Location Based Mixup</v>
      </c>
      <c r="H41" s="6">
        <f>VLOOKUP(Tabelle269[[#This Row],[Group]],$M$12:$T$59,6)</f>
        <v>0.14285714285714285</v>
      </c>
      <c r="I41" s="6">
        <f>VLOOKUP(Tabelle269[[#This Row],[Group]],$M$12:$T$59,7)</f>
        <v>0.5</v>
      </c>
      <c r="J41" s="6">
        <f>VLOOKUP(Tabelle269[[#This Row],[Group]],$M$12:$T$59,8)</f>
        <v>0.125</v>
      </c>
      <c r="K41" s="5">
        <f>VLOOKUP(Tabelle269[[#This Row],[Group]],$M$12:$T$59,5)</f>
        <v>8</v>
      </c>
      <c r="M41" t="s">
        <v>748</v>
      </c>
      <c r="N41" s="5">
        <v>1</v>
      </c>
      <c r="O41" s="5">
        <v>6</v>
      </c>
      <c r="P41" s="5">
        <v>1</v>
      </c>
      <c r="Q41" s="5">
        <v>8</v>
      </c>
      <c r="R41" s="6">
        <f t="shared" ref="R41:R59" si="3">IF((P41+O41)=0,0,P41/(P41+O41))</f>
        <v>0.14285714285714285</v>
      </c>
      <c r="S41" s="6">
        <f t="shared" si="1"/>
        <v>0.5</v>
      </c>
      <c r="T41">
        <f t="shared" si="2"/>
        <v>0.125</v>
      </c>
    </row>
    <row r="42" spans="6:20" x14ac:dyDescent="0.25">
      <c r="F42" t="s">
        <v>1127</v>
      </c>
      <c r="G42" t="str">
        <f>IFERROR(VLOOKUP(Tabelle269[[#This Row],[Group]],Tabelle26[],2,FALSE),"")</f>
        <v/>
      </c>
      <c r="H42" s="6">
        <f>VLOOKUP(Tabelle269[[#This Row],[Group]],$M$12:$T$59,6)</f>
        <v>0</v>
      </c>
      <c r="I42" s="6">
        <f>VLOOKUP(Tabelle269[[#This Row],[Group]],$M$12:$T$59,7)</f>
        <v>0</v>
      </c>
      <c r="J42" s="6">
        <f>VLOOKUP(Tabelle269[[#This Row],[Group]],$M$12:$T$59,8)</f>
        <v>0</v>
      </c>
      <c r="K42" s="5">
        <f>VLOOKUP(Tabelle269[[#This Row],[Group]],$M$12:$T$59,5)</f>
        <v>1</v>
      </c>
      <c r="M42" t="s">
        <v>1127</v>
      </c>
      <c r="N42" s="5"/>
      <c r="O42" s="5">
        <v>1</v>
      </c>
      <c r="P42" s="5"/>
      <c r="Q42" s="5">
        <v>1</v>
      </c>
      <c r="R42" s="6">
        <f t="shared" si="3"/>
        <v>0</v>
      </c>
      <c r="S42" s="6">
        <f t="shared" si="1"/>
        <v>0</v>
      </c>
      <c r="T42">
        <f t="shared" si="2"/>
        <v>0</v>
      </c>
    </row>
    <row r="43" spans="6:20" x14ac:dyDescent="0.25">
      <c r="F43" t="s">
        <v>749</v>
      </c>
      <c r="G43" t="str">
        <f>IFERROR(VLOOKUP(Tabelle269[[#This Row],[Group]],Tabelle26[],2,FALSE),"")</f>
        <v>Market &amp; Location Based Mixup</v>
      </c>
      <c r="H43" s="6">
        <f>VLOOKUP(Tabelle269[[#This Row],[Group]],$M$12:$T$59,6)</f>
        <v>0.4</v>
      </c>
      <c r="I43" s="6">
        <f>VLOOKUP(Tabelle269[[#This Row],[Group]],$M$12:$T$59,7)</f>
        <v>1</v>
      </c>
      <c r="J43" s="6">
        <f>VLOOKUP(Tabelle269[[#This Row],[Group]],$M$12:$T$59,8)</f>
        <v>0.4</v>
      </c>
      <c r="K43" s="5">
        <f>VLOOKUP(Tabelle269[[#This Row],[Group]],$M$12:$T$59,5)</f>
        <v>20</v>
      </c>
      <c r="M43" t="s">
        <v>749</v>
      </c>
      <c r="N43" s="5"/>
      <c r="O43" s="5">
        <v>12</v>
      </c>
      <c r="P43" s="5">
        <v>8</v>
      </c>
      <c r="Q43" s="5">
        <v>20</v>
      </c>
      <c r="R43" s="6">
        <f t="shared" si="3"/>
        <v>0.4</v>
      </c>
      <c r="S43" s="6">
        <f t="shared" si="1"/>
        <v>1</v>
      </c>
      <c r="T43">
        <f t="shared" si="2"/>
        <v>0.4</v>
      </c>
    </row>
    <row r="44" spans="6:20" x14ac:dyDescent="0.25">
      <c r="F44" t="s">
        <v>750</v>
      </c>
      <c r="G44" t="str">
        <f>IFERROR(VLOOKUP(Tabelle269[[#This Row],[Group]],Tabelle26[],2,FALSE),"")</f>
        <v>Data Competition - Buzzword: Total</v>
      </c>
      <c r="H44" s="6">
        <f>VLOOKUP(Tabelle269[[#This Row],[Group]],$M$12:$T$59,6)</f>
        <v>4.6511627906976744E-2</v>
      </c>
      <c r="I44" s="6">
        <f>VLOOKUP(Tabelle269[[#This Row],[Group]],$M$12:$T$59,7)</f>
        <v>0.5</v>
      </c>
      <c r="J44" s="6">
        <f>VLOOKUP(Tabelle269[[#This Row],[Group]],$M$12:$T$59,8)</f>
        <v>4.4444444444444446E-2</v>
      </c>
      <c r="K44" s="5">
        <f>VLOOKUP(Tabelle269[[#This Row],[Group]],$M$12:$T$59,5)</f>
        <v>90</v>
      </c>
      <c r="M44" t="s">
        <v>750</v>
      </c>
      <c r="N44" s="5">
        <v>4</v>
      </c>
      <c r="O44" s="5">
        <v>82</v>
      </c>
      <c r="P44" s="5">
        <v>4</v>
      </c>
      <c r="Q44" s="5">
        <v>90</v>
      </c>
      <c r="R44" s="6">
        <f t="shared" si="3"/>
        <v>4.6511627906976744E-2</v>
      </c>
      <c r="S44" s="6">
        <f t="shared" si="1"/>
        <v>0.5</v>
      </c>
      <c r="T44">
        <f t="shared" si="2"/>
        <v>4.4444444444444446E-2</v>
      </c>
    </row>
    <row r="45" spans="6:20" x14ac:dyDescent="0.25">
      <c r="F45" t="s">
        <v>1128</v>
      </c>
      <c r="G45" t="str">
        <f>IFERROR(VLOOKUP(Tabelle269[[#This Row],[Group]],Tabelle26[],2,FALSE),"")</f>
        <v/>
      </c>
      <c r="H45" s="6">
        <f>VLOOKUP(Tabelle269[[#This Row],[Group]],$M$12:$T$59,6)</f>
        <v>0</v>
      </c>
      <c r="I45" s="6">
        <f>VLOOKUP(Tabelle269[[#This Row],[Group]],$M$12:$T$59,7)</f>
        <v>0</v>
      </c>
      <c r="J45" s="6">
        <f>VLOOKUP(Tabelle269[[#This Row],[Group]],$M$12:$T$59,8)</f>
        <v>0</v>
      </c>
      <c r="K45" s="5">
        <f>VLOOKUP(Tabelle269[[#This Row],[Group]],$M$12:$T$59,5)</f>
        <v>8</v>
      </c>
      <c r="M45" t="s">
        <v>1128</v>
      </c>
      <c r="N45" s="5"/>
      <c r="O45" s="5">
        <v>8</v>
      </c>
      <c r="P45" s="5"/>
      <c r="Q45" s="5">
        <v>8</v>
      </c>
      <c r="R45" s="6">
        <f t="shared" si="3"/>
        <v>0</v>
      </c>
      <c r="S45" s="6">
        <f t="shared" si="1"/>
        <v>0</v>
      </c>
      <c r="T45">
        <f t="shared" si="2"/>
        <v>0</v>
      </c>
    </row>
    <row r="46" spans="6:20" x14ac:dyDescent="0.25">
      <c r="F46" t="s">
        <v>751</v>
      </c>
      <c r="G46" t="str">
        <f>IFERROR(VLOOKUP(Tabelle269[[#This Row],[Group]],Tabelle26[],2,FALSE),"")</f>
        <v>Table Structure - Text between Columns / Location &amp; Market Based Mixup</v>
      </c>
      <c r="H46" s="6">
        <f>VLOOKUP(Tabelle269[[#This Row],[Group]],$M$12:$T$59,6)</f>
        <v>0.46153846153846156</v>
      </c>
      <c r="I46" s="6">
        <f>VLOOKUP(Tabelle269[[#This Row],[Group]],$M$12:$T$59,7)</f>
        <v>0.31578947368421051</v>
      </c>
      <c r="J46" s="6">
        <f>VLOOKUP(Tabelle269[[#This Row],[Group]],$M$12:$T$59,8)</f>
        <v>0.23076923076923078</v>
      </c>
      <c r="K46" s="5">
        <f>VLOOKUP(Tabelle269[[#This Row],[Group]],$M$12:$T$59,5)</f>
        <v>26</v>
      </c>
      <c r="M46" t="s">
        <v>751</v>
      </c>
      <c r="N46" s="5">
        <v>13</v>
      </c>
      <c r="O46" s="5">
        <v>7</v>
      </c>
      <c r="P46" s="5">
        <v>6</v>
      </c>
      <c r="Q46" s="5">
        <v>26</v>
      </c>
      <c r="R46" s="6">
        <f t="shared" si="3"/>
        <v>0.46153846153846156</v>
      </c>
      <c r="S46" s="6">
        <f t="shared" si="1"/>
        <v>0.31578947368421051</v>
      </c>
      <c r="T46">
        <f t="shared" si="2"/>
        <v>0.23076923076923078</v>
      </c>
    </row>
    <row r="47" spans="6:20" x14ac:dyDescent="0.25">
      <c r="F47" t="s">
        <v>1129</v>
      </c>
      <c r="G47" t="str">
        <f>IFERROR(VLOOKUP(Tabelle269[[#This Row],[Group]],Tabelle26[],2,FALSE),"")</f>
        <v/>
      </c>
      <c r="H47" s="6">
        <f>VLOOKUP(Tabelle269[[#This Row],[Group]],$M$12:$T$59,6)</f>
        <v>0</v>
      </c>
      <c r="I47" s="6">
        <f>VLOOKUP(Tabelle269[[#This Row],[Group]],$M$12:$T$59,7)</f>
        <v>0</v>
      </c>
      <c r="J47" s="6">
        <f>VLOOKUP(Tabelle269[[#This Row],[Group]],$M$12:$T$59,8)</f>
        <v>0</v>
      </c>
      <c r="K47" s="5">
        <f>VLOOKUP(Tabelle269[[#This Row],[Group]],$M$12:$T$59,5)</f>
        <v>3</v>
      </c>
      <c r="M47" t="s">
        <v>1129</v>
      </c>
      <c r="N47" s="5"/>
      <c r="O47" s="5">
        <v>3</v>
      </c>
      <c r="P47" s="5"/>
      <c r="Q47" s="5">
        <v>3</v>
      </c>
      <c r="R47" s="6">
        <f t="shared" si="3"/>
        <v>0</v>
      </c>
      <c r="S47" s="6">
        <f t="shared" si="1"/>
        <v>0</v>
      </c>
      <c r="T47">
        <f t="shared" si="2"/>
        <v>0</v>
      </c>
    </row>
    <row r="48" spans="6:20" x14ac:dyDescent="0.25">
      <c r="F48" t="s">
        <v>752</v>
      </c>
      <c r="G48" t="str">
        <f>IFERROR(VLOOKUP(Tabelle269[[#This Row],[Group]],Tabelle26[],2,FALSE),"")</f>
        <v>Data Competition - Duplicate Tables /  Table Structure - Scope Split in Tables</v>
      </c>
      <c r="H48" s="6">
        <f>VLOOKUP(Tabelle269[[#This Row],[Group]],$M$12:$T$59,6)</f>
        <v>0</v>
      </c>
      <c r="I48" s="6">
        <f>VLOOKUP(Tabelle269[[#This Row],[Group]],$M$12:$T$59,7)</f>
        <v>0</v>
      </c>
      <c r="J48" s="6">
        <f>VLOOKUP(Tabelle269[[#This Row],[Group]],$M$12:$T$59,8)</f>
        <v>0</v>
      </c>
      <c r="K48" s="5">
        <f>VLOOKUP(Tabelle269[[#This Row],[Group]],$M$12:$T$59,5)</f>
        <v>28</v>
      </c>
      <c r="M48" t="s">
        <v>752</v>
      </c>
      <c r="N48" s="5">
        <v>10</v>
      </c>
      <c r="O48" s="5">
        <v>18</v>
      </c>
      <c r="P48" s="5"/>
      <c r="Q48" s="5">
        <v>28</v>
      </c>
      <c r="R48" s="6">
        <f t="shared" si="3"/>
        <v>0</v>
      </c>
      <c r="S48" s="6">
        <f>IF((N48+P48)=0,0,P48/(N48+P48))</f>
        <v>0</v>
      </c>
      <c r="T48">
        <f>P48/Q48</f>
        <v>0</v>
      </c>
    </row>
    <row r="49" spans="6:20" x14ac:dyDescent="0.25">
      <c r="F49" t="s">
        <v>753</v>
      </c>
      <c r="G49" t="str">
        <f>IFERROR(VLOOKUP(Tabelle269[[#This Row],[Group]],Tabelle26[],2,FALSE),"")</f>
        <v>Scope Display - Table is a picture</v>
      </c>
      <c r="H49" s="6">
        <f>VLOOKUP(Tabelle269[[#This Row],[Group]],$M$12:$T$59,6)</f>
        <v>0</v>
      </c>
      <c r="I49" s="6">
        <f>VLOOKUP(Tabelle269[[#This Row],[Group]],$M$12:$T$59,7)</f>
        <v>0</v>
      </c>
      <c r="J49" s="6">
        <f>VLOOKUP(Tabelle269[[#This Row],[Group]],$M$12:$T$59,8)</f>
        <v>0</v>
      </c>
      <c r="K49" s="5">
        <f>VLOOKUP(Tabelle269[[#This Row],[Group]],$M$12:$T$59,5)</f>
        <v>4</v>
      </c>
      <c r="M49" t="s">
        <v>753</v>
      </c>
      <c r="N49" s="5">
        <v>4</v>
      </c>
      <c r="O49" s="5"/>
      <c r="P49" s="5"/>
      <c r="Q49" s="5">
        <v>4</v>
      </c>
      <c r="R49" s="6">
        <f t="shared" si="3"/>
        <v>0</v>
      </c>
      <c r="S49" s="6">
        <f t="shared" ref="S49:S59" si="4">IF((N49+P49)=0,0,P49/(N49+P49))</f>
        <v>0</v>
      </c>
      <c r="T49">
        <f t="shared" ref="T49:T59" si="5">P49/Q49</f>
        <v>0</v>
      </c>
    </row>
    <row r="50" spans="6:20" x14ac:dyDescent="0.25">
      <c r="F50" t="s">
        <v>754</v>
      </c>
      <c r="G50" t="str">
        <f>IFERROR(VLOOKUP(Tabelle269[[#This Row],[Group]],Tabelle26[],2,FALSE),"")</f>
        <v>Unknown / Location &amp; Market Based Mixup</v>
      </c>
      <c r="H50" s="6">
        <f>VLOOKUP(Tabelle269[[#This Row],[Group]],$M$12:$T$59,6)</f>
        <v>0.25</v>
      </c>
      <c r="I50" s="6">
        <f>VLOOKUP(Tabelle269[[#This Row],[Group]],$M$12:$T$59,7)</f>
        <v>1</v>
      </c>
      <c r="J50" s="6">
        <f>VLOOKUP(Tabelle269[[#This Row],[Group]],$M$12:$T$59,8)</f>
        <v>0.25</v>
      </c>
      <c r="K50" s="5">
        <f>VLOOKUP(Tabelle269[[#This Row],[Group]],$M$12:$T$59,5)</f>
        <v>36</v>
      </c>
      <c r="M50" t="s">
        <v>754</v>
      </c>
      <c r="N50" s="5"/>
      <c r="O50" s="5">
        <v>27</v>
      </c>
      <c r="P50" s="5">
        <v>9</v>
      </c>
      <c r="Q50" s="5">
        <v>36</v>
      </c>
      <c r="R50" s="6">
        <f t="shared" si="3"/>
        <v>0.25</v>
      </c>
      <c r="S50" s="6">
        <f t="shared" si="4"/>
        <v>1</v>
      </c>
      <c r="T50">
        <f t="shared" si="5"/>
        <v>0.25</v>
      </c>
    </row>
    <row r="51" spans="6:20" x14ac:dyDescent="0.25">
      <c r="F51" t="s">
        <v>755</v>
      </c>
      <c r="G51" t="str">
        <f>IFERROR(VLOOKUP(Tabelle269[[#This Row],[Group]],Tabelle26[],2,FALSE),"")</f>
        <v>Table Structure - Scope Split in Tables</v>
      </c>
      <c r="H51" s="6">
        <f>VLOOKUP(Tabelle269[[#This Row],[Group]],$M$12:$T$59,6)</f>
        <v>0</v>
      </c>
      <c r="I51" s="6">
        <f>VLOOKUP(Tabelle269[[#This Row],[Group]],$M$12:$T$59,7)</f>
        <v>0</v>
      </c>
      <c r="J51" s="6">
        <f>VLOOKUP(Tabelle269[[#This Row],[Group]],$M$12:$T$59,8)</f>
        <v>0</v>
      </c>
      <c r="K51" s="5">
        <f>VLOOKUP(Tabelle269[[#This Row],[Group]],$M$12:$T$59,5)</f>
        <v>18</v>
      </c>
      <c r="M51" t="s">
        <v>755</v>
      </c>
      <c r="N51" s="5"/>
      <c r="O51" s="5">
        <v>18</v>
      </c>
      <c r="P51" s="5"/>
      <c r="Q51" s="5">
        <v>18</v>
      </c>
      <c r="R51" s="6">
        <f t="shared" si="3"/>
        <v>0</v>
      </c>
      <c r="S51" s="6">
        <f t="shared" si="4"/>
        <v>0</v>
      </c>
      <c r="T51">
        <f t="shared" si="5"/>
        <v>0</v>
      </c>
    </row>
    <row r="52" spans="6:20" x14ac:dyDescent="0.25">
      <c r="F52" t="s">
        <v>756</v>
      </c>
      <c r="G52" t="str">
        <f>IFERROR(VLOOKUP(Tabelle269[[#This Row],[Group]],Tabelle26[],2,FALSE),"")</f>
        <v>Scope Display - Only Description / Table Structure -  Values in Headlines / Location &amp; Market Based Mixup</v>
      </c>
      <c r="H52" s="6">
        <f>VLOOKUP(Tabelle269[[#This Row],[Group]],$M$12:$T$59,6)</f>
        <v>0.45714285714285713</v>
      </c>
      <c r="I52" s="6">
        <f>VLOOKUP(Tabelle269[[#This Row],[Group]],$M$12:$T$59,7)</f>
        <v>0.34782608695652173</v>
      </c>
      <c r="J52" s="6">
        <f>VLOOKUP(Tabelle269[[#This Row],[Group]],$M$12:$T$59,8)</f>
        <v>0.24615384615384617</v>
      </c>
      <c r="K52" s="5">
        <f>VLOOKUP(Tabelle269[[#This Row],[Group]],$M$12:$T$59,5)</f>
        <v>65</v>
      </c>
      <c r="M52" t="s">
        <v>756</v>
      </c>
      <c r="N52" s="5">
        <v>30</v>
      </c>
      <c r="O52" s="5">
        <v>19</v>
      </c>
      <c r="P52" s="5">
        <v>16</v>
      </c>
      <c r="Q52" s="5">
        <v>65</v>
      </c>
      <c r="R52" s="6">
        <f t="shared" si="3"/>
        <v>0.45714285714285713</v>
      </c>
      <c r="S52" s="6">
        <f t="shared" si="4"/>
        <v>0.34782608695652173</v>
      </c>
      <c r="T52">
        <f t="shared" si="5"/>
        <v>0.24615384615384617</v>
      </c>
    </row>
    <row r="53" spans="6:20" x14ac:dyDescent="0.25">
      <c r="F53" t="s">
        <v>1130</v>
      </c>
      <c r="G53" t="str">
        <f>IFERROR(VLOOKUP(Tabelle269[[#This Row],[Group]],Tabelle26[],2,FALSE),"")</f>
        <v/>
      </c>
      <c r="H53" s="6">
        <f>VLOOKUP(Tabelle269[[#This Row],[Group]],$M$12:$T$59,6)</f>
        <v>0</v>
      </c>
      <c r="I53" s="6">
        <f>VLOOKUP(Tabelle269[[#This Row],[Group]],$M$12:$T$59,7)</f>
        <v>0</v>
      </c>
      <c r="J53" s="6">
        <f>VLOOKUP(Tabelle269[[#This Row],[Group]],$M$12:$T$59,8)</f>
        <v>0</v>
      </c>
      <c r="K53" s="5">
        <f>VLOOKUP(Tabelle269[[#This Row],[Group]],$M$12:$T$59,5)</f>
        <v>3</v>
      </c>
      <c r="M53" t="s">
        <v>1130</v>
      </c>
      <c r="N53" s="5"/>
      <c r="O53" s="5">
        <v>3</v>
      </c>
      <c r="P53" s="5"/>
      <c r="Q53" s="5">
        <v>3</v>
      </c>
      <c r="R53" s="6">
        <f t="shared" si="3"/>
        <v>0</v>
      </c>
      <c r="S53" s="6">
        <f t="shared" si="4"/>
        <v>0</v>
      </c>
      <c r="T53">
        <f t="shared" si="5"/>
        <v>0</v>
      </c>
    </row>
    <row r="54" spans="6:20" x14ac:dyDescent="0.25">
      <c r="F54" t="s">
        <v>757</v>
      </c>
      <c r="G54" t="str">
        <f>IFERROR(VLOOKUP(Tabelle269[[#This Row],[Group]],Tabelle26[],2,FALSE),"")</f>
        <v>Unknown - always same pattern</v>
      </c>
      <c r="H54" s="6">
        <f>VLOOKUP(Tabelle269[[#This Row],[Group]],$M$12:$T$59,6)</f>
        <v>0.66666666666666663</v>
      </c>
      <c r="I54" s="6">
        <f>VLOOKUP(Tabelle269[[#This Row],[Group]],$M$12:$T$59,7)</f>
        <v>0.58536585365853655</v>
      </c>
      <c r="J54" s="6">
        <f>VLOOKUP(Tabelle269[[#This Row],[Group]],$M$12:$T$59,8)</f>
        <v>0.45283018867924529</v>
      </c>
      <c r="K54" s="5">
        <f>VLOOKUP(Tabelle269[[#This Row],[Group]],$M$12:$T$59,5)</f>
        <v>53</v>
      </c>
      <c r="M54" t="s">
        <v>757</v>
      </c>
      <c r="N54" s="5">
        <v>17</v>
      </c>
      <c r="O54" s="5">
        <v>12</v>
      </c>
      <c r="P54" s="5">
        <v>24</v>
      </c>
      <c r="Q54" s="5">
        <v>53</v>
      </c>
      <c r="R54" s="6">
        <f t="shared" si="3"/>
        <v>0.66666666666666663</v>
      </c>
      <c r="S54" s="6">
        <f t="shared" si="4"/>
        <v>0.58536585365853655</v>
      </c>
      <c r="T54">
        <f t="shared" si="5"/>
        <v>0.45283018867924529</v>
      </c>
    </row>
    <row r="55" spans="6:20" x14ac:dyDescent="0.25">
      <c r="F55" t="s">
        <v>758</v>
      </c>
      <c r="G55" t="str">
        <f>IFERROR(VLOOKUP(Tabelle269[[#This Row],[Group]],Tabelle26[],2,FALSE),"")</f>
        <v>None</v>
      </c>
      <c r="H55" s="6">
        <f>VLOOKUP(Tabelle269[[#This Row],[Group]],$M$12:$T$59,6)</f>
        <v>0</v>
      </c>
      <c r="I55" s="6">
        <f>VLOOKUP(Tabelle269[[#This Row],[Group]],$M$12:$T$59,7)</f>
        <v>0</v>
      </c>
      <c r="J55" s="6">
        <f>VLOOKUP(Tabelle269[[#This Row],[Group]],$M$12:$T$59,8)</f>
        <v>0</v>
      </c>
      <c r="K55" s="5">
        <f>VLOOKUP(Tabelle269[[#This Row],[Group]],$M$12:$T$59,5)</f>
        <v>12</v>
      </c>
      <c r="M55" t="s">
        <v>758</v>
      </c>
      <c r="N55" s="5"/>
      <c r="O55" s="5">
        <v>12</v>
      </c>
      <c r="P55" s="5"/>
      <c r="Q55" s="5">
        <v>12</v>
      </c>
      <c r="R55" s="6">
        <f t="shared" si="3"/>
        <v>0</v>
      </c>
      <c r="S55" s="6">
        <f t="shared" si="4"/>
        <v>0</v>
      </c>
      <c r="T55">
        <f t="shared" si="5"/>
        <v>0</v>
      </c>
    </row>
    <row r="56" spans="6:20" x14ac:dyDescent="0.25">
      <c r="F56" t="s">
        <v>1131</v>
      </c>
      <c r="G56" t="str">
        <f>IFERROR(VLOOKUP(Tabelle269[[#This Row],[Group]],Tabelle26[],2,FALSE),"")</f>
        <v/>
      </c>
      <c r="H56" s="6">
        <f>VLOOKUP(Tabelle269[[#This Row],[Group]],$M$12:$T$59,6)</f>
        <v>0</v>
      </c>
      <c r="I56" s="6">
        <f>VLOOKUP(Tabelle269[[#This Row],[Group]],$M$12:$T$59,7)</f>
        <v>0</v>
      </c>
      <c r="J56" s="6">
        <f>VLOOKUP(Tabelle269[[#This Row],[Group]],$M$12:$T$59,8)</f>
        <v>0</v>
      </c>
      <c r="K56" s="5">
        <f>VLOOKUP(Tabelle269[[#This Row],[Group]],$M$12:$T$59,5)</f>
        <v>4</v>
      </c>
      <c r="M56" t="s">
        <v>1131</v>
      </c>
      <c r="N56" s="5"/>
      <c r="O56" s="5">
        <v>4</v>
      </c>
      <c r="P56" s="5"/>
      <c r="Q56" s="5">
        <v>4</v>
      </c>
      <c r="R56" s="6">
        <f t="shared" si="3"/>
        <v>0</v>
      </c>
      <c r="S56" s="6">
        <f t="shared" si="4"/>
        <v>0</v>
      </c>
      <c r="T56">
        <f t="shared" si="5"/>
        <v>0</v>
      </c>
    </row>
    <row r="57" spans="6:20" x14ac:dyDescent="0.25">
      <c r="F57" t="s">
        <v>759</v>
      </c>
      <c r="G57" t="str">
        <f>IFERROR(VLOOKUP(Tabelle269[[#This Row],[Group]],Tabelle26[],2,FALSE),"")</f>
        <v>Identical Pattern - Scope 1 always not categorized</v>
      </c>
      <c r="H57" s="6">
        <f>VLOOKUP(Tabelle269[[#This Row],[Group]],$M$12:$T$59,6)</f>
        <v>0.45714285714285713</v>
      </c>
      <c r="I57" s="6">
        <f>VLOOKUP(Tabelle269[[#This Row],[Group]],$M$12:$T$59,7)</f>
        <v>0.78048780487804881</v>
      </c>
      <c r="J57" s="6">
        <f>VLOOKUP(Tabelle269[[#This Row],[Group]],$M$12:$T$59,8)</f>
        <v>0.4050632911392405</v>
      </c>
      <c r="K57" s="5">
        <f>VLOOKUP(Tabelle269[[#This Row],[Group]],$M$12:$T$59,5)</f>
        <v>79</v>
      </c>
      <c r="M57" t="s">
        <v>759</v>
      </c>
      <c r="N57" s="5">
        <v>9</v>
      </c>
      <c r="O57" s="5">
        <v>38</v>
      </c>
      <c r="P57" s="5">
        <v>32</v>
      </c>
      <c r="Q57" s="5">
        <v>79</v>
      </c>
      <c r="R57" s="6">
        <f t="shared" si="3"/>
        <v>0.45714285714285713</v>
      </c>
      <c r="S57" s="6">
        <f t="shared" si="4"/>
        <v>0.78048780487804881</v>
      </c>
      <c r="T57">
        <f t="shared" si="5"/>
        <v>0.4050632911392405</v>
      </c>
    </row>
    <row r="58" spans="6:20" x14ac:dyDescent="0.25">
      <c r="F58" t="s">
        <v>760</v>
      </c>
      <c r="G58" t="str">
        <f>IFERROR(VLOOKUP(Tabelle269[[#This Row],[Group]],Tabelle26[],2,FALSE),"")</f>
        <v>None</v>
      </c>
      <c r="H58" s="6">
        <f>VLOOKUP(Tabelle269[[#This Row],[Group]],$M$12:$T$59,6)</f>
        <v>0.86486486486486491</v>
      </c>
      <c r="I58" s="6">
        <f>VLOOKUP(Tabelle269[[#This Row],[Group]],$M$12:$T$59,7)</f>
        <v>0.59259259259259256</v>
      </c>
      <c r="J58" s="6">
        <f>VLOOKUP(Tabelle269[[#This Row],[Group]],$M$12:$T$59,8)</f>
        <v>0.5423728813559322</v>
      </c>
      <c r="K58" s="5">
        <f>VLOOKUP(Tabelle269[[#This Row],[Group]],$M$12:$T$59,5)</f>
        <v>59</v>
      </c>
      <c r="M58" t="s">
        <v>760</v>
      </c>
      <c r="N58" s="5">
        <v>22</v>
      </c>
      <c r="O58" s="5">
        <v>5</v>
      </c>
      <c r="P58" s="5">
        <v>32</v>
      </c>
      <c r="Q58" s="5">
        <v>59</v>
      </c>
      <c r="R58" s="6">
        <f t="shared" si="3"/>
        <v>0.86486486486486491</v>
      </c>
      <c r="S58" s="6">
        <f t="shared" si="4"/>
        <v>0.59259259259259256</v>
      </c>
      <c r="T58">
        <f t="shared" si="5"/>
        <v>0.5423728813559322</v>
      </c>
    </row>
    <row r="59" spans="6:20" x14ac:dyDescent="0.25">
      <c r="F59" t="s">
        <v>1132</v>
      </c>
      <c r="G59" t="str">
        <f>IFERROR(VLOOKUP(Tabelle269[[#This Row],[Group]],Tabelle26[],2,FALSE),"")</f>
        <v/>
      </c>
      <c r="H59" s="6">
        <f>VLOOKUP(Tabelle269[[#This Row],[Group]],$M$12:$T$59,6)</f>
        <v>0</v>
      </c>
      <c r="I59" s="6">
        <f>VLOOKUP(Tabelle269[[#This Row],[Group]],$M$12:$T$59,7)</f>
        <v>0</v>
      </c>
      <c r="J59" s="6">
        <f>VLOOKUP(Tabelle269[[#This Row],[Group]],$M$12:$T$59,8)</f>
        <v>0</v>
      </c>
      <c r="K59" s="5">
        <f>VLOOKUP(Tabelle269[[#This Row],[Group]],$M$12:$T$59,5)</f>
        <v>2</v>
      </c>
      <c r="M59" t="s">
        <v>1132</v>
      </c>
      <c r="N59" s="5"/>
      <c r="O59" s="5">
        <v>2</v>
      </c>
      <c r="P59" s="5"/>
      <c r="Q59" s="5">
        <v>2</v>
      </c>
      <c r="R59" s="6">
        <f t="shared" si="3"/>
        <v>0</v>
      </c>
      <c r="S59" s="6">
        <f t="shared" si="4"/>
        <v>0</v>
      </c>
      <c r="T59">
        <f t="shared" si="5"/>
        <v>0</v>
      </c>
    </row>
    <row r="60" spans="6:20" x14ac:dyDescent="0.25">
      <c r="M60" t="s">
        <v>846</v>
      </c>
      <c r="N60" s="5">
        <v>231</v>
      </c>
      <c r="O60" s="5">
        <v>538</v>
      </c>
      <c r="P60" s="5">
        <v>260</v>
      </c>
      <c r="Q60" s="5">
        <v>1029</v>
      </c>
    </row>
  </sheetData>
  <pageMargins left="0.7" right="0.7" top="0.78740157499999996" bottom="0.78740157499999996" header="0.3" footer="0.3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53D6-080E-495C-97D2-AA83F8A4360B}">
  <sheetPr>
    <tabColor theme="9" tint="-0.249977111117893"/>
  </sheetPr>
  <dimension ref="A1:N50"/>
  <sheetViews>
    <sheetView zoomScaleNormal="100" workbookViewId="0">
      <selection activeCell="K1" sqref="K1:N1"/>
    </sheetView>
  </sheetViews>
  <sheetFormatPr baseColWidth="10" defaultRowHeight="15" x14ac:dyDescent="0.25"/>
  <cols>
    <col min="1" max="1" width="59" bestFit="1" customWidth="1"/>
    <col min="2" max="2" width="95.7109375" bestFit="1" customWidth="1"/>
    <col min="3" max="10" width="11.42578125" customWidth="1"/>
  </cols>
  <sheetData>
    <row r="1" spans="1:14" x14ac:dyDescent="0.25">
      <c r="C1" s="8" t="s">
        <v>1141</v>
      </c>
      <c r="D1" s="8"/>
      <c r="E1" s="8"/>
      <c r="F1" s="8"/>
      <c r="G1" s="8" t="s">
        <v>911</v>
      </c>
      <c r="H1" s="8"/>
      <c r="I1" s="8"/>
      <c r="J1" s="8"/>
      <c r="K1" s="8" t="s">
        <v>1142</v>
      </c>
      <c r="L1" s="8"/>
      <c r="M1" s="8"/>
      <c r="N1" s="8"/>
    </row>
    <row r="2" spans="1:14" x14ac:dyDescent="0.25">
      <c r="A2" t="s">
        <v>905</v>
      </c>
      <c r="B2" t="s">
        <v>906</v>
      </c>
      <c r="C2" t="s">
        <v>715</v>
      </c>
      <c r="D2" t="s">
        <v>716</v>
      </c>
      <c r="E2" t="s">
        <v>717</v>
      </c>
      <c r="F2" t="s">
        <v>869</v>
      </c>
      <c r="G2" t="s">
        <v>907</v>
      </c>
      <c r="H2" t="s">
        <v>909</v>
      </c>
      <c r="I2" t="s">
        <v>910</v>
      </c>
      <c r="J2" t="s">
        <v>908</v>
      </c>
      <c r="K2" t="s">
        <v>1133</v>
      </c>
      <c r="L2" t="s">
        <v>1134</v>
      </c>
      <c r="M2" t="s">
        <v>1135</v>
      </c>
      <c r="N2" t="s">
        <v>1136</v>
      </c>
    </row>
    <row r="3" spans="1:14" x14ac:dyDescent="0.25">
      <c r="A3" t="s">
        <v>725</v>
      </c>
      <c r="B3" t="str">
        <f>IFERROR(VLOOKUP(Tabelle10[[#This Row],[Group ]],Tabelle26[],2,FALSE),"")</f>
        <v>Location &amp; Market Based Mixup</v>
      </c>
      <c r="C3" s="7">
        <f>IFERROR(VLOOKUP(Tabelle10[[#This Row],[Group ]],Tabelle26[],3,FALSE),0)</f>
        <v>0.66666666666666663</v>
      </c>
      <c r="D3" s="7">
        <f>IFERROR(VLOOKUP(Tabelle10[[#This Row],[Group ]],Tabelle26[],4,FALSE),0)</f>
        <v>1</v>
      </c>
      <c r="E3" s="7">
        <f>IFERROR(VLOOKUP(Tabelle10[[#This Row],[Group ]],Tabelle26[],5,FALSE),0)</f>
        <v>0.66666666666666663</v>
      </c>
      <c r="F3">
        <f>IFERROR(VLOOKUP(Tabelle10[[#This Row],[Group ]],Tabelle26[],6,FALSE),0)</f>
        <v>18</v>
      </c>
      <c r="G3" s="7">
        <f>IFERROR(VLOOKUP(Tabelle10[[#This Row],[Group ]],Tabelle269[],3,FALSE),0)</f>
        <v>0.8</v>
      </c>
      <c r="H3" s="7">
        <f>IFERROR(VLOOKUP(Tabelle10[[#This Row],[Group ]],Tabelle269[],4,FALSE),0)</f>
        <v>1</v>
      </c>
      <c r="I3" s="7">
        <f>IFERROR(VLOOKUP(Tabelle10[[#This Row],[Group ]],Tabelle269[],5,FALSE),0)</f>
        <v>0.8</v>
      </c>
      <c r="J3">
        <f>IFERROR(VLOOKUP(Tabelle10[[#This Row],[Group ]],Tabelle269[],6,FALSE),0)</f>
        <v>30</v>
      </c>
      <c r="K3" s="7">
        <f t="shared" ref="K3:K50" si="0">G3-C3</f>
        <v>0.13333333333333341</v>
      </c>
      <c r="L3" s="7">
        <f t="shared" ref="L3:L50" si="1">H3-D3</f>
        <v>0</v>
      </c>
      <c r="M3" s="7">
        <f t="shared" ref="M3:M50" si="2">I3-E3</f>
        <v>0.13333333333333341</v>
      </c>
      <c r="N3" s="5">
        <f t="shared" ref="N3:N50" si="3">J3-F3</f>
        <v>12</v>
      </c>
    </row>
    <row r="4" spans="1:14" x14ac:dyDescent="0.25">
      <c r="A4" t="s">
        <v>1120</v>
      </c>
      <c r="B4" t="str">
        <f>IFERROR(VLOOKUP(Tabelle10[[#This Row],[Group ]],Tabelle26[],2,FALSE),"")</f>
        <v/>
      </c>
      <c r="C4" s="7">
        <f>IFERROR(VLOOKUP(Tabelle10[[#This Row],[Group ]],Tabelle26[],3,FALSE),0)</f>
        <v>0</v>
      </c>
      <c r="D4" s="7">
        <f>IFERROR(VLOOKUP(Tabelle10[[#This Row],[Group ]],Tabelle26[],4,FALSE),0)</f>
        <v>0</v>
      </c>
      <c r="E4" s="7">
        <f>IFERROR(VLOOKUP(Tabelle10[[#This Row],[Group ]],Tabelle26[],5,FALSE),0)</f>
        <v>0</v>
      </c>
      <c r="F4">
        <f>IFERROR(VLOOKUP(Tabelle10[[#This Row],[Group ]],Tabelle26[],6,FALSE),0)</f>
        <v>0</v>
      </c>
      <c r="G4" s="7">
        <f>IFERROR(VLOOKUP(Tabelle10[[#This Row],[Group ]],Tabelle269[],3,FALSE),0)</f>
        <v>0</v>
      </c>
      <c r="H4" s="7">
        <f>IFERROR(VLOOKUP(Tabelle10[[#This Row],[Group ]],Tabelle269[],4,FALSE),0)</f>
        <v>0</v>
      </c>
      <c r="I4" s="7">
        <f>IFERROR(VLOOKUP(Tabelle10[[#This Row],[Group ]],Tabelle269[],5,FALSE),0)</f>
        <v>0</v>
      </c>
      <c r="J4">
        <f>IFERROR(VLOOKUP(Tabelle10[[#This Row],[Group ]],Tabelle269[],6,FALSE),0)</f>
        <v>1</v>
      </c>
      <c r="K4" s="7">
        <f t="shared" si="0"/>
        <v>0</v>
      </c>
      <c r="L4" s="7">
        <f t="shared" si="1"/>
        <v>0</v>
      </c>
      <c r="M4" s="7">
        <f t="shared" si="2"/>
        <v>0</v>
      </c>
      <c r="N4" s="5">
        <f t="shared" si="3"/>
        <v>1</v>
      </c>
    </row>
    <row r="5" spans="1:14" x14ac:dyDescent="0.25">
      <c r="A5" t="s">
        <v>726</v>
      </c>
      <c r="B5" t="str">
        <f>IFERROR(VLOOKUP(Tabelle10[[#This Row],[Group ]],Tabelle26[],2,FALSE),"")</f>
        <v>None</v>
      </c>
      <c r="C5" s="7">
        <f>IFERROR(VLOOKUP(Tabelle10[[#This Row],[Group ]],Tabelle26[],3,FALSE),0)</f>
        <v>0</v>
      </c>
      <c r="D5" s="7">
        <f>IFERROR(VLOOKUP(Tabelle10[[#This Row],[Group ]],Tabelle26[],4,FALSE),0)</f>
        <v>0</v>
      </c>
      <c r="E5" s="7">
        <f>IFERROR(VLOOKUP(Tabelle10[[#This Row],[Group ]],Tabelle26[],5,FALSE),0)</f>
        <v>0</v>
      </c>
      <c r="F5">
        <f>IFERROR(VLOOKUP(Tabelle10[[#This Row],[Group ]],Tabelle26[],6,FALSE),0)</f>
        <v>4</v>
      </c>
      <c r="G5" s="7">
        <f>IFERROR(VLOOKUP(Tabelle10[[#This Row],[Group ]],Tabelle269[],3,FALSE),0)</f>
        <v>0</v>
      </c>
      <c r="H5" s="7">
        <f>IFERROR(VLOOKUP(Tabelle10[[#This Row],[Group ]],Tabelle269[],4,FALSE),0)</f>
        <v>0</v>
      </c>
      <c r="I5" s="7">
        <f>IFERROR(VLOOKUP(Tabelle10[[#This Row],[Group ]],Tabelle269[],5,FALSE),0)</f>
        <v>0</v>
      </c>
      <c r="J5">
        <f>IFERROR(VLOOKUP(Tabelle10[[#This Row],[Group ]],Tabelle269[],6,FALSE),0)</f>
        <v>4</v>
      </c>
      <c r="K5" s="7">
        <f t="shared" si="0"/>
        <v>0</v>
      </c>
      <c r="L5" s="7">
        <f t="shared" si="1"/>
        <v>0</v>
      </c>
      <c r="M5" s="7">
        <f t="shared" si="2"/>
        <v>0</v>
      </c>
      <c r="N5" s="5">
        <f t="shared" si="3"/>
        <v>0</v>
      </c>
    </row>
    <row r="6" spans="1:14" x14ac:dyDescent="0.25">
      <c r="A6" t="s">
        <v>727</v>
      </c>
      <c r="B6" t="str">
        <f>IFERROR(VLOOKUP(Tabelle10[[#This Row],[Group ]],Tabelle26[],2,FALSE),"")</f>
        <v>Table Structure - No Clear Scope Table</v>
      </c>
      <c r="C6" s="7">
        <f>IFERROR(VLOOKUP(Tabelle10[[#This Row],[Group ]],Tabelle26[],3,FALSE),0)</f>
        <v>0</v>
      </c>
      <c r="D6" s="7">
        <f>IFERROR(VLOOKUP(Tabelle10[[#This Row],[Group ]],Tabelle26[],4,FALSE),0)</f>
        <v>0</v>
      </c>
      <c r="E6" s="7">
        <f>IFERROR(VLOOKUP(Tabelle10[[#This Row],[Group ]],Tabelle26[],5,FALSE),0)</f>
        <v>0</v>
      </c>
      <c r="F6">
        <f>IFERROR(VLOOKUP(Tabelle10[[#This Row],[Group ]],Tabelle26[],6,FALSE),0)</f>
        <v>7</v>
      </c>
      <c r="G6" s="7">
        <f>IFERROR(VLOOKUP(Tabelle10[[#This Row],[Group ]],Tabelle269[],3,FALSE),0)</f>
        <v>0</v>
      </c>
      <c r="H6" s="7">
        <f>IFERROR(VLOOKUP(Tabelle10[[#This Row],[Group ]],Tabelle269[],4,FALSE),0)</f>
        <v>0</v>
      </c>
      <c r="I6" s="7">
        <f>IFERROR(VLOOKUP(Tabelle10[[#This Row],[Group ]],Tabelle269[],5,FALSE),0)</f>
        <v>0</v>
      </c>
      <c r="J6">
        <f>IFERROR(VLOOKUP(Tabelle10[[#This Row],[Group ]],Tabelle269[],6,FALSE),0)</f>
        <v>8</v>
      </c>
      <c r="K6" s="7">
        <f t="shared" si="0"/>
        <v>0</v>
      </c>
      <c r="L6" s="7">
        <f t="shared" si="1"/>
        <v>0</v>
      </c>
      <c r="M6" s="7">
        <f t="shared" si="2"/>
        <v>0</v>
      </c>
      <c r="N6" s="5">
        <f t="shared" si="3"/>
        <v>1</v>
      </c>
    </row>
    <row r="7" spans="1:14" x14ac:dyDescent="0.25">
      <c r="A7" t="s">
        <v>728</v>
      </c>
      <c r="B7" t="str">
        <f>IFERROR(VLOOKUP(Tabelle10[[#This Row],[Group ]],Tabelle26[],2,FALSE),"")</f>
        <v>Table Structure - Too Wide &amp; Multiple Entities</v>
      </c>
      <c r="C7" s="7">
        <f>IFERROR(VLOOKUP(Tabelle10[[#This Row],[Group ]],Tabelle26[],3,FALSE),0)</f>
        <v>0</v>
      </c>
      <c r="D7" s="7">
        <f>IFERROR(VLOOKUP(Tabelle10[[#This Row],[Group ]],Tabelle26[],4,FALSE),0)</f>
        <v>0</v>
      </c>
      <c r="E7" s="7">
        <f>IFERROR(VLOOKUP(Tabelle10[[#This Row],[Group ]],Tabelle26[],5,FALSE),0)</f>
        <v>0</v>
      </c>
      <c r="F7">
        <f>IFERROR(VLOOKUP(Tabelle10[[#This Row],[Group ]],Tabelle26[],6,FALSE),0)</f>
        <v>3</v>
      </c>
      <c r="G7" s="7">
        <f>IFERROR(VLOOKUP(Tabelle10[[#This Row],[Group ]],Tabelle269[],3,FALSE),0)</f>
        <v>0</v>
      </c>
      <c r="H7" s="7">
        <f>IFERROR(VLOOKUP(Tabelle10[[#This Row],[Group ]],Tabelle269[],4,FALSE),0)</f>
        <v>0</v>
      </c>
      <c r="I7" s="7">
        <f>IFERROR(VLOOKUP(Tabelle10[[#This Row],[Group ]],Tabelle269[],5,FALSE),0)</f>
        <v>0</v>
      </c>
      <c r="J7">
        <f>IFERROR(VLOOKUP(Tabelle10[[#This Row],[Group ]],Tabelle269[],6,FALSE),0)</f>
        <v>3</v>
      </c>
      <c r="K7" s="7">
        <f t="shared" si="0"/>
        <v>0</v>
      </c>
      <c r="L7" s="7">
        <f t="shared" si="1"/>
        <v>0</v>
      </c>
      <c r="M7" s="7">
        <f t="shared" si="2"/>
        <v>0</v>
      </c>
      <c r="N7" s="5">
        <f t="shared" si="3"/>
        <v>0</v>
      </c>
    </row>
    <row r="8" spans="1:14" x14ac:dyDescent="0.25">
      <c r="A8" t="s">
        <v>729</v>
      </c>
      <c r="B8" t="str">
        <f>IFERROR(VLOOKUP(Tabelle10[[#This Row],[Group ]],Tabelle26[],2,FALSE),"")</f>
        <v>None</v>
      </c>
      <c r="C8" s="7">
        <f>IFERROR(VLOOKUP(Tabelle10[[#This Row],[Group ]],Tabelle26[],3,FALSE),0)</f>
        <v>9.0909090909090912E-2</v>
      </c>
      <c r="D8" s="7">
        <f>IFERROR(VLOOKUP(Tabelle10[[#This Row],[Group ]],Tabelle26[],4,FALSE),0)</f>
        <v>0.25</v>
      </c>
      <c r="E8" s="7">
        <f>IFERROR(VLOOKUP(Tabelle10[[#This Row],[Group ]],Tabelle26[],5,FALSE),0)</f>
        <v>7.1428571428571425E-2</v>
      </c>
      <c r="F8">
        <f>IFERROR(VLOOKUP(Tabelle10[[#This Row],[Group ]],Tabelle26[],6,FALSE),0)</f>
        <v>14</v>
      </c>
      <c r="G8" s="7">
        <f>IFERROR(VLOOKUP(Tabelle10[[#This Row],[Group ]],Tabelle269[],3,FALSE),0)</f>
        <v>0.17647058823529413</v>
      </c>
      <c r="H8" s="7">
        <f>IFERROR(VLOOKUP(Tabelle10[[#This Row],[Group ]],Tabelle269[],4,FALSE),0)</f>
        <v>0.5</v>
      </c>
      <c r="I8" s="7">
        <f>IFERROR(VLOOKUP(Tabelle10[[#This Row],[Group ]],Tabelle269[],5,FALSE),0)</f>
        <v>0.15</v>
      </c>
      <c r="J8">
        <f>IFERROR(VLOOKUP(Tabelle10[[#This Row],[Group ]],Tabelle269[],6,FALSE),0)</f>
        <v>20</v>
      </c>
      <c r="K8" s="7">
        <f t="shared" si="0"/>
        <v>8.5561497326203217E-2</v>
      </c>
      <c r="L8" s="7">
        <f t="shared" si="1"/>
        <v>0.25</v>
      </c>
      <c r="M8" s="7">
        <f t="shared" si="2"/>
        <v>7.857142857142857E-2</v>
      </c>
      <c r="N8" s="5">
        <f t="shared" si="3"/>
        <v>6</v>
      </c>
    </row>
    <row r="9" spans="1:14" x14ac:dyDescent="0.25">
      <c r="A9" t="s">
        <v>730</v>
      </c>
      <c r="B9" t="str">
        <f>IFERROR(VLOOKUP(Tabelle10[[#This Row],[Group ]],Tabelle26[],2,FALSE),"")</f>
        <v>Table Structure - Sub Header /Location &amp; Market Based Mixup</v>
      </c>
      <c r="C9" s="7">
        <f>IFERROR(VLOOKUP(Tabelle10[[#This Row],[Group ]],Tabelle26[],3,FALSE),0)</f>
        <v>0.38461538461538464</v>
      </c>
      <c r="D9" s="7">
        <f>IFERROR(VLOOKUP(Tabelle10[[#This Row],[Group ]],Tabelle26[],4,FALSE),0)</f>
        <v>0.38461538461538464</v>
      </c>
      <c r="E9" s="7">
        <f>IFERROR(VLOOKUP(Tabelle10[[#This Row],[Group ]],Tabelle26[],5,FALSE),0)</f>
        <v>0.23809523809523808</v>
      </c>
      <c r="F9">
        <f>IFERROR(VLOOKUP(Tabelle10[[#This Row],[Group ]],Tabelle26[],6,FALSE),0)</f>
        <v>21</v>
      </c>
      <c r="G9" s="7">
        <f>IFERROR(VLOOKUP(Tabelle10[[#This Row],[Group ]],Tabelle269[],3,FALSE),0)</f>
        <v>0.29411764705882354</v>
      </c>
      <c r="H9" s="7">
        <f>IFERROR(VLOOKUP(Tabelle10[[#This Row],[Group ]],Tabelle269[],4,FALSE),0)</f>
        <v>0.25</v>
      </c>
      <c r="I9" s="7">
        <f>IFERROR(VLOOKUP(Tabelle10[[#This Row],[Group ]],Tabelle269[],5,FALSE),0)</f>
        <v>0.15625</v>
      </c>
      <c r="J9">
        <f>IFERROR(VLOOKUP(Tabelle10[[#This Row],[Group ]],Tabelle269[],6,FALSE),0)</f>
        <v>32</v>
      </c>
      <c r="K9" s="7">
        <f t="shared" si="0"/>
        <v>-9.0497737556561098E-2</v>
      </c>
      <c r="L9" s="7">
        <f t="shared" si="1"/>
        <v>-0.13461538461538464</v>
      </c>
      <c r="M9" s="7">
        <f t="shared" si="2"/>
        <v>-8.1845238095238082E-2</v>
      </c>
      <c r="N9" s="5">
        <f t="shared" si="3"/>
        <v>11</v>
      </c>
    </row>
    <row r="10" spans="1:14" x14ac:dyDescent="0.25">
      <c r="A10" t="s">
        <v>1139</v>
      </c>
      <c r="B10" t="str">
        <f>IFERROR(VLOOKUP(Tabelle10[[#This Row],[Group ]],Tabelle26[],2,FALSE),"")</f>
        <v/>
      </c>
      <c r="C10" s="7">
        <f>IFERROR(VLOOKUP(Tabelle10[[#This Row],[Group ]],Tabelle26[],3,FALSE),0)</f>
        <v>0</v>
      </c>
      <c r="D10" s="7">
        <f>IFERROR(VLOOKUP(Tabelle10[[#This Row],[Group ]],Tabelle26[],4,FALSE),0)</f>
        <v>0</v>
      </c>
      <c r="E10" s="7">
        <f>IFERROR(VLOOKUP(Tabelle10[[#This Row],[Group ]],Tabelle26[],5,FALSE),0)</f>
        <v>0</v>
      </c>
      <c r="F10">
        <f>IFERROR(VLOOKUP(Tabelle10[[#This Row],[Group ]],Tabelle26[],6,FALSE),0)</f>
        <v>0</v>
      </c>
      <c r="G10" s="7">
        <f>IFERROR(VLOOKUP(Tabelle10[[#This Row],[Group ]],Tabelle269[],3,FALSE),0)</f>
        <v>0</v>
      </c>
      <c r="H10" s="7">
        <f>IFERROR(VLOOKUP(Tabelle10[[#This Row],[Group ]],Tabelle269[],4,FALSE),0)</f>
        <v>0</v>
      </c>
      <c r="I10" s="7">
        <f>IFERROR(VLOOKUP(Tabelle10[[#This Row],[Group ]],Tabelle269[],5,FALSE),0)</f>
        <v>0</v>
      </c>
      <c r="J10">
        <f>IFERROR(VLOOKUP(Tabelle10[[#This Row],[Group ]],Tabelle269[],6,FALSE),0)</f>
        <v>0</v>
      </c>
      <c r="K10" s="7">
        <f t="shared" si="0"/>
        <v>0</v>
      </c>
      <c r="L10" s="7">
        <f t="shared" si="1"/>
        <v>0</v>
      </c>
      <c r="M10" s="7">
        <f t="shared" si="2"/>
        <v>0</v>
      </c>
      <c r="N10" s="5">
        <f t="shared" si="3"/>
        <v>0</v>
      </c>
    </row>
    <row r="11" spans="1:14" x14ac:dyDescent="0.25">
      <c r="A11" t="s">
        <v>732</v>
      </c>
      <c r="B11" t="str">
        <f>IFERROR(VLOOKUP(Tabelle10[[#This Row],[Group ]],Tabelle26[],2,FALSE),"")</f>
        <v>Data Competition - Duplicate Tables / Location &amp; Market Based Mixup</v>
      </c>
      <c r="C11" s="7">
        <f>IFERROR(VLOOKUP(Tabelle10[[#This Row],[Group ]],Tabelle26[],3,FALSE),0)</f>
        <v>0.28000000000000003</v>
      </c>
      <c r="D11" s="7">
        <f>IFERROR(VLOOKUP(Tabelle10[[#This Row],[Group ]],Tabelle26[],4,FALSE),0)</f>
        <v>0.77777777777777779</v>
      </c>
      <c r="E11" s="7">
        <f>IFERROR(VLOOKUP(Tabelle10[[#This Row],[Group ]],Tabelle26[],5,FALSE),0)</f>
        <v>0.25925925925925924</v>
      </c>
      <c r="F11">
        <f>IFERROR(VLOOKUP(Tabelle10[[#This Row],[Group ]],Tabelle26[],6,FALSE),0)</f>
        <v>27</v>
      </c>
      <c r="G11" s="7">
        <f>IFERROR(VLOOKUP(Tabelle10[[#This Row],[Group ]],Tabelle269[],3,FALSE),0)</f>
        <v>0.54347826086956519</v>
      </c>
      <c r="H11" s="7">
        <f>IFERROR(VLOOKUP(Tabelle10[[#This Row],[Group ]],Tabelle269[],4,FALSE),0)</f>
        <v>0.92592592592592593</v>
      </c>
      <c r="I11" s="7">
        <f>IFERROR(VLOOKUP(Tabelle10[[#This Row],[Group ]],Tabelle269[],5,FALSE),0)</f>
        <v>0.52083333333333337</v>
      </c>
      <c r="J11">
        <f>IFERROR(VLOOKUP(Tabelle10[[#This Row],[Group ]],Tabelle269[],6,FALSE),0)</f>
        <v>48</v>
      </c>
      <c r="K11" s="7">
        <f t="shared" si="0"/>
        <v>0.26347826086956516</v>
      </c>
      <c r="L11" s="7">
        <f t="shared" si="1"/>
        <v>0.14814814814814814</v>
      </c>
      <c r="M11" s="7">
        <f t="shared" si="2"/>
        <v>0.26157407407407413</v>
      </c>
      <c r="N11" s="5">
        <f t="shared" si="3"/>
        <v>21</v>
      </c>
    </row>
    <row r="12" spans="1:14" x14ac:dyDescent="0.25">
      <c r="A12" t="s">
        <v>733</v>
      </c>
      <c r="B12" t="str">
        <f>IFERROR(VLOOKUP(Tabelle10[[#This Row],[Group ]],Tabelle26[],2,FALSE),"")</f>
        <v>Multiple Entities</v>
      </c>
      <c r="C12" s="7">
        <f>IFERROR(VLOOKUP(Tabelle10[[#This Row],[Group ]],Tabelle26[],3,FALSE),0)</f>
        <v>0</v>
      </c>
      <c r="D12" s="7">
        <f>IFERROR(VLOOKUP(Tabelle10[[#This Row],[Group ]],Tabelle26[],4,FALSE),0)</f>
        <v>0</v>
      </c>
      <c r="E12" s="7">
        <f>IFERROR(VLOOKUP(Tabelle10[[#This Row],[Group ]],Tabelle26[],5,FALSE),0)</f>
        <v>0</v>
      </c>
      <c r="F12">
        <f>IFERROR(VLOOKUP(Tabelle10[[#This Row],[Group ]],Tabelle26[],6,FALSE),0)</f>
        <v>12</v>
      </c>
      <c r="G12" s="7">
        <f>IFERROR(VLOOKUP(Tabelle10[[#This Row],[Group ]],Tabelle269[],3,FALSE),0)</f>
        <v>0</v>
      </c>
      <c r="H12" s="7">
        <f>IFERROR(VLOOKUP(Tabelle10[[#This Row],[Group ]],Tabelle269[],4,FALSE),0)</f>
        <v>0</v>
      </c>
      <c r="I12" s="7">
        <f>IFERROR(VLOOKUP(Tabelle10[[#This Row],[Group ]],Tabelle269[],5,FALSE),0)</f>
        <v>0</v>
      </c>
      <c r="J12">
        <f>IFERROR(VLOOKUP(Tabelle10[[#This Row],[Group ]],Tabelle269[],6,FALSE),0)</f>
        <v>20</v>
      </c>
      <c r="K12" s="7">
        <f t="shared" si="0"/>
        <v>0</v>
      </c>
      <c r="L12" s="7">
        <f t="shared" si="1"/>
        <v>0</v>
      </c>
      <c r="M12" s="7">
        <f t="shared" si="2"/>
        <v>0</v>
      </c>
      <c r="N12" s="5">
        <f t="shared" si="3"/>
        <v>8</v>
      </c>
    </row>
    <row r="13" spans="1:14" x14ac:dyDescent="0.25">
      <c r="A13" t="s">
        <v>734</v>
      </c>
      <c r="B13" t="str">
        <f>IFERROR(VLOOKUP(Tabelle10[[#This Row],[Group ]],Tabelle26[],2,FALSE),"")</f>
        <v>Scope Display - Only Description</v>
      </c>
      <c r="C13" s="7">
        <f>IFERROR(VLOOKUP(Tabelle10[[#This Row],[Group ]],Tabelle26[],3,FALSE),0)</f>
        <v>0.66666666666666663</v>
      </c>
      <c r="D13" s="7">
        <f>IFERROR(VLOOKUP(Tabelle10[[#This Row],[Group ]],Tabelle26[],4,FALSE),0)</f>
        <v>0.33333333333333331</v>
      </c>
      <c r="E13" s="7">
        <f>IFERROR(VLOOKUP(Tabelle10[[#This Row],[Group ]],Tabelle26[],5,FALSE),0)</f>
        <v>0.2857142857142857</v>
      </c>
      <c r="F13">
        <f>IFERROR(VLOOKUP(Tabelle10[[#This Row],[Group ]],Tabelle26[],6,FALSE),0)</f>
        <v>7</v>
      </c>
      <c r="G13" s="7">
        <f>IFERROR(VLOOKUP(Tabelle10[[#This Row],[Group ]],Tabelle269[],3,FALSE),0)</f>
        <v>0.44444444444444442</v>
      </c>
      <c r="H13" s="7">
        <f>IFERROR(VLOOKUP(Tabelle10[[#This Row],[Group ]],Tabelle269[],4,FALSE),0)</f>
        <v>0.5</v>
      </c>
      <c r="I13" s="7">
        <f>IFERROR(VLOOKUP(Tabelle10[[#This Row],[Group ]],Tabelle269[],5,FALSE),0)</f>
        <v>0.30769230769230771</v>
      </c>
      <c r="J13">
        <f>IFERROR(VLOOKUP(Tabelle10[[#This Row],[Group ]],Tabelle269[],6,FALSE),0)</f>
        <v>13</v>
      </c>
      <c r="K13" s="7">
        <f t="shared" si="0"/>
        <v>-0.22222222222222221</v>
      </c>
      <c r="L13" s="7">
        <f t="shared" si="1"/>
        <v>0.16666666666666669</v>
      </c>
      <c r="M13" s="7">
        <f t="shared" si="2"/>
        <v>2.1978021978022011E-2</v>
      </c>
      <c r="N13" s="5">
        <f t="shared" si="3"/>
        <v>6</v>
      </c>
    </row>
    <row r="14" spans="1:14" x14ac:dyDescent="0.25">
      <c r="A14" t="s">
        <v>735</v>
      </c>
      <c r="B14" t="str">
        <f>IFERROR(VLOOKUP(Tabelle10[[#This Row],[Group ]],Tabelle26[],2,FALSE),"")</f>
        <v>Data Competition - Buzzword: Scope 1 &amp; 2 / Scope Display - Combined Scope 1 &amp; 2</v>
      </c>
      <c r="C14" s="7">
        <f>IFERROR(VLOOKUP(Tabelle10[[#This Row],[Group ]],Tabelle26[],3,FALSE),0)</f>
        <v>0.26315789473684209</v>
      </c>
      <c r="D14" s="7">
        <f>IFERROR(VLOOKUP(Tabelle10[[#This Row],[Group ]],Tabelle26[],4,FALSE),0)</f>
        <v>0.45454545454545453</v>
      </c>
      <c r="E14" s="7">
        <f>IFERROR(VLOOKUP(Tabelle10[[#This Row],[Group ]],Tabelle26[],5,FALSE),0)</f>
        <v>0.2</v>
      </c>
      <c r="F14">
        <f>IFERROR(VLOOKUP(Tabelle10[[#This Row],[Group ]],Tabelle26[],6,FALSE),0)</f>
        <v>25</v>
      </c>
      <c r="G14" s="7">
        <f>IFERROR(VLOOKUP(Tabelle10[[#This Row],[Group ]],Tabelle269[],3,FALSE),0)</f>
        <v>0.40909090909090912</v>
      </c>
      <c r="H14" s="7">
        <f>IFERROR(VLOOKUP(Tabelle10[[#This Row],[Group ]],Tabelle269[],4,FALSE),0)</f>
        <v>0.36</v>
      </c>
      <c r="I14" s="7">
        <f>IFERROR(VLOOKUP(Tabelle10[[#This Row],[Group ]],Tabelle269[],5,FALSE),0)</f>
        <v>0.23684210526315788</v>
      </c>
      <c r="J14">
        <f>IFERROR(VLOOKUP(Tabelle10[[#This Row],[Group ]],Tabelle269[],6,FALSE),0)</f>
        <v>38</v>
      </c>
      <c r="K14" s="7">
        <f t="shared" si="0"/>
        <v>0.14593301435406703</v>
      </c>
      <c r="L14" s="7">
        <f t="shared" si="1"/>
        <v>-9.4545454545454544E-2</v>
      </c>
      <c r="M14" s="7">
        <f t="shared" si="2"/>
        <v>3.684210526315787E-2</v>
      </c>
      <c r="N14" s="5">
        <f t="shared" si="3"/>
        <v>13</v>
      </c>
    </row>
    <row r="15" spans="1:14" x14ac:dyDescent="0.25">
      <c r="A15" t="s">
        <v>736</v>
      </c>
      <c r="B15" t="str">
        <f>IFERROR(VLOOKUP(Tabelle10[[#This Row],[Group ]],Tabelle26[],2,FALSE),"")</f>
        <v>Graphics</v>
      </c>
      <c r="C15" s="7">
        <f>IFERROR(VLOOKUP(Tabelle10[[#This Row],[Group ]],Tabelle26[],3,FALSE),0)</f>
        <v>0</v>
      </c>
      <c r="D15" s="7">
        <f>IFERROR(VLOOKUP(Tabelle10[[#This Row],[Group ]],Tabelle26[],4,FALSE),0)</f>
        <v>0</v>
      </c>
      <c r="E15" s="7">
        <f>IFERROR(VLOOKUP(Tabelle10[[#This Row],[Group ]],Tabelle26[],5,FALSE),0)</f>
        <v>0</v>
      </c>
      <c r="F15">
        <f>IFERROR(VLOOKUP(Tabelle10[[#This Row],[Group ]],Tabelle26[],6,FALSE),0)</f>
        <v>10</v>
      </c>
      <c r="G15" s="7">
        <f>IFERROR(VLOOKUP(Tabelle10[[#This Row],[Group ]],Tabelle269[],3,FALSE),0)</f>
        <v>0</v>
      </c>
      <c r="H15" s="7">
        <f>IFERROR(VLOOKUP(Tabelle10[[#This Row],[Group ]],Tabelle269[],4,FALSE),0)</f>
        <v>0</v>
      </c>
      <c r="I15" s="7">
        <f>IFERROR(VLOOKUP(Tabelle10[[#This Row],[Group ]],Tabelle269[],5,FALSE),0)</f>
        <v>0</v>
      </c>
      <c r="J15">
        <f>IFERROR(VLOOKUP(Tabelle10[[#This Row],[Group ]],Tabelle269[],6,FALSE),0)</f>
        <v>15</v>
      </c>
      <c r="K15" s="7">
        <f t="shared" si="0"/>
        <v>0</v>
      </c>
      <c r="L15" s="7">
        <f t="shared" si="1"/>
        <v>0</v>
      </c>
      <c r="M15" s="7">
        <f t="shared" si="2"/>
        <v>0</v>
      </c>
      <c r="N15" s="5">
        <f t="shared" si="3"/>
        <v>5</v>
      </c>
    </row>
    <row r="16" spans="1:14" x14ac:dyDescent="0.25">
      <c r="A16" t="s">
        <v>1121</v>
      </c>
      <c r="B16" t="str">
        <f>IFERROR(VLOOKUP(Tabelle10[[#This Row],[Group ]],Tabelle26[],2,FALSE),"")</f>
        <v/>
      </c>
      <c r="C16" s="7">
        <f>IFERROR(VLOOKUP(Tabelle10[[#This Row],[Group ]],Tabelle26[],3,FALSE),0)</f>
        <v>0</v>
      </c>
      <c r="D16" s="7">
        <f>IFERROR(VLOOKUP(Tabelle10[[#This Row],[Group ]],Tabelle26[],4,FALSE),0)</f>
        <v>0</v>
      </c>
      <c r="E16" s="7">
        <f>IFERROR(VLOOKUP(Tabelle10[[#This Row],[Group ]],Tabelle26[],5,FALSE),0)</f>
        <v>0</v>
      </c>
      <c r="F16">
        <f>IFERROR(VLOOKUP(Tabelle10[[#This Row],[Group ]],Tabelle26[],6,FALSE),0)</f>
        <v>0</v>
      </c>
      <c r="G16" s="7">
        <f>IFERROR(VLOOKUP(Tabelle10[[#This Row],[Group ]],Tabelle269[],3,FALSE),0)</f>
        <v>0</v>
      </c>
      <c r="H16" s="7">
        <f>IFERROR(VLOOKUP(Tabelle10[[#This Row],[Group ]],Tabelle269[],4,FALSE),0)</f>
        <v>0</v>
      </c>
      <c r="I16" s="7">
        <f>IFERROR(VLOOKUP(Tabelle10[[#This Row],[Group ]],Tabelle269[],5,FALSE),0)</f>
        <v>0</v>
      </c>
      <c r="J16">
        <f>IFERROR(VLOOKUP(Tabelle10[[#This Row],[Group ]],Tabelle269[],6,FALSE),0)</f>
        <v>4</v>
      </c>
      <c r="K16" s="7">
        <f t="shared" si="0"/>
        <v>0</v>
      </c>
      <c r="L16" s="7">
        <f t="shared" si="1"/>
        <v>0</v>
      </c>
      <c r="M16" s="7">
        <f t="shared" si="2"/>
        <v>0</v>
      </c>
      <c r="N16" s="5">
        <f t="shared" si="3"/>
        <v>4</v>
      </c>
    </row>
    <row r="17" spans="1:14" x14ac:dyDescent="0.25">
      <c r="A17" t="s">
        <v>1122</v>
      </c>
      <c r="B17" t="str">
        <f>IFERROR(VLOOKUP(Tabelle10[[#This Row],[Group ]],Tabelle26[],2,FALSE),"")</f>
        <v/>
      </c>
      <c r="C17" s="7">
        <f>IFERROR(VLOOKUP(Tabelle10[[#This Row],[Group ]],Tabelle26[],3,FALSE),0)</f>
        <v>0</v>
      </c>
      <c r="D17" s="7">
        <f>IFERROR(VLOOKUP(Tabelle10[[#This Row],[Group ]],Tabelle26[],4,FALSE),0)</f>
        <v>0</v>
      </c>
      <c r="E17" s="7">
        <f>IFERROR(VLOOKUP(Tabelle10[[#This Row],[Group ]],Tabelle26[],5,FALSE),0)</f>
        <v>0</v>
      </c>
      <c r="F17">
        <f>IFERROR(VLOOKUP(Tabelle10[[#This Row],[Group ]],Tabelle26[],6,FALSE),0)</f>
        <v>0</v>
      </c>
      <c r="G17" s="7">
        <f>IFERROR(VLOOKUP(Tabelle10[[#This Row],[Group ]],Tabelle269[],3,FALSE),0)</f>
        <v>0</v>
      </c>
      <c r="H17" s="7">
        <f>IFERROR(VLOOKUP(Tabelle10[[#This Row],[Group ]],Tabelle269[],4,FALSE),0)</f>
        <v>0</v>
      </c>
      <c r="I17" s="7">
        <f>IFERROR(VLOOKUP(Tabelle10[[#This Row],[Group ]],Tabelle269[],5,FALSE),0)</f>
        <v>0</v>
      </c>
      <c r="J17">
        <f>IFERROR(VLOOKUP(Tabelle10[[#This Row],[Group ]],Tabelle269[],6,FALSE),0)</f>
        <v>1</v>
      </c>
      <c r="K17" s="7">
        <f t="shared" si="0"/>
        <v>0</v>
      </c>
      <c r="L17" s="7">
        <f t="shared" si="1"/>
        <v>0</v>
      </c>
      <c r="M17" s="7">
        <f t="shared" si="2"/>
        <v>0</v>
      </c>
      <c r="N17" s="5">
        <f t="shared" si="3"/>
        <v>1</v>
      </c>
    </row>
    <row r="18" spans="1:14" x14ac:dyDescent="0.25">
      <c r="A18" t="s">
        <v>737</v>
      </c>
      <c r="B18" t="str">
        <f>IFERROR(VLOOKUP(Tabelle10[[#This Row],[Group ]],Tabelle26[],2,FALSE),"")</f>
        <v>Location &amp; Market Based Mixup</v>
      </c>
      <c r="C18" s="7">
        <f>IFERROR(VLOOKUP(Tabelle10[[#This Row],[Group ]],Tabelle26[],3,FALSE),0)</f>
        <v>0.8571428571428571</v>
      </c>
      <c r="D18" s="7">
        <f>IFERROR(VLOOKUP(Tabelle10[[#This Row],[Group ]],Tabelle26[],4,FALSE),0)</f>
        <v>0.75</v>
      </c>
      <c r="E18" s="7">
        <f>IFERROR(VLOOKUP(Tabelle10[[#This Row],[Group ]],Tabelle26[],5,FALSE),0)</f>
        <v>0.66666666666666663</v>
      </c>
      <c r="F18">
        <f>IFERROR(VLOOKUP(Tabelle10[[#This Row],[Group ]],Tabelle26[],6,FALSE),0)</f>
        <v>9</v>
      </c>
      <c r="G18" s="7">
        <f>IFERROR(VLOOKUP(Tabelle10[[#This Row],[Group ]],Tabelle269[],3,FALSE),0)</f>
        <v>0.66666666666666663</v>
      </c>
      <c r="H18" s="7">
        <f>IFERROR(VLOOKUP(Tabelle10[[#This Row],[Group ]],Tabelle269[],4,FALSE),0)</f>
        <v>0.5</v>
      </c>
      <c r="I18" s="7">
        <f>IFERROR(VLOOKUP(Tabelle10[[#This Row],[Group ]],Tabelle269[],5,FALSE),0)</f>
        <v>0.4</v>
      </c>
      <c r="J18">
        <f>IFERROR(VLOOKUP(Tabelle10[[#This Row],[Group ]],Tabelle269[],6,FALSE),0)</f>
        <v>15</v>
      </c>
      <c r="K18" s="7">
        <f t="shared" si="0"/>
        <v>-0.19047619047619047</v>
      </c>
      <c r="L18" s="7">
        <f t="shared" si="1"/>
        <v>-0.25</v>
      </c>
      <c r="M18" s="7">
        <f t="shared" si="2"/>
        <v>-0.26666666666666661</v>
      </c>
      <c r="N18" s="5">
        <f t="shared" si="3"/>
        <v>6</v>
      </c>
    </row>
    <row r="19" spans="1:14" x14ac:dyDescent="0.25">
      <c r="A19" t="s">
        <v>739</v>
      </c>
      <c r="B19" t="str">
        <f>IFERROR(VLOOKUP(Tabelle10[[#This Row],[Group ]],Tabelle26[],2,FALSE),"")</f>
        <v>None</v>
      </c>
      <c r="C19" s="7">
        <f>IFERROR(VLOOKUP(Tabelle10[[#This Row],[Group ]],Tabelle26[],3,FALSE),0)</f>
        <v>0.66666666666666663</v>
      </c>
      <c r="D19" s="7">
        <f>IFERROR(VLOOKUP(Tabelle10[[#This Row],[Group ]],Tabelle26[],4,FALSE),0)</f>
        <v>0.18181818181818182</v>
      </c>
      <c r="E19" s="7">
        <f>IFERROR(VLOOKUP(Tabelle10[[#This Row],[Group ]],Tabelle26[],5,FALSE),0)</f>
        <v>0.16666666666666666</v>
      </c>
      <c r="F19">
        <f>IFERROR(VLOOKUP(Tabelle10[[#This Row],[Group ]],Tabelle26[],6,FALSE),0)</f>
        <v>12</v>
      </c>
      <c r="G19" s="7">
        <f>IFERROR(VLOOKUP(Tabelle10[[#This Row],[Group ]],Tabelle269[],3,FALSE),0)</f>
        <v>0.5</v>
      </c>
      <c r="H19" s="7">
        <f>IFERROR(VLOOKUP(Tabelle10[[#This Row],[Group ]],Tabelle269[],4,FALSE),0)</f>
        <v>0.13333333333333333</v>
      </c>
      <c r="I19" s="7">
        <f>IFERROR(VLOOKUP(Tabelle10[[#This Row],[Group ]],Tabelle269[],5,FALSE),0)</f>
        <v>0.11764705882352941</v>
      </c>
      <c r="J19">
        <f>IFERROR(VLOOKUP(Tabelle10[[#This Row],[Group ]],Tabelle269[],6,FALSE),0)</f>
        <v>17</v>
      </c>
      <c r="K19" s="7">
        <f t="shared" si="0"/>
        <v>-0.16666666666666663</v>
      </c>
      <c r="L19" s="7">
        <f t="shared" si="1"/>
        <v>-4.8484848484848492E-2</v>
      </c>
      <c r="M19" s="7">
        <f t="shared" si="2"/>
        <v>-4.9019607843137247E-2</v>
      </c>
      <c r="N19" s="5">
        <f t="shared" si="3"/>
        <v>5</v>
      </c>
    </row>
    <row r="20" spans="1:14" x14ac:dyDescent="0.25">
      <c r="A20" t="s">
        <v>740</v>
      </c>
      <c r="B20" t="str">
        <f>IFERROR(VLOOKUP(Tabelle10[[#This Row],[Group ]],Tabelle26[],2,FALSE),"")</f>
        <v>Table Structure - Pivot Table</v>
      </c>
      <c r="C20" s="7">
        <f>IFERROR(VLOOKUP(Tabelle10[[#This Row],[Group ]],Tabelle26[],3,FALSE),0)</f>
        <v>0.58333333333333337</v>
      </c>
      <c r="D20" s="7">
        <f>IFERROR(VLOOKUP(Tabelle10[[#This Row],[Group ]],Tabelle26[],4,FALSE),0)</f>
        <v>0.12727272727272726</v>
      </c>
      <c r="E20" s="7">
        <f>IFERROR(VLOOKUP(Tabelle10[[#This Row],[Group ]],Tabelle26[],5,FALSE),0)</f>
        <v>0.11666666666666667</v>
      </c>
      <c r="F20">
        <f>IFERROR(VLOOKUP(Tabelle10[[#This Row],[Group ]],Tabelle26[],6,FALSE),0)</f>
        <v>60</v>
      </c>
      <c r="G20" s="7">
        <f>IFERROR(VLOOKUP(Tabelle10[[#This Row],[Group ]],Tabelle269[],3,FALSE),0)</f>
        <v>0.58333333333333337</v>
      </c>
      <c r="H20" s="7">
        <f>IFERROR(VLOOKUP(Tabelle10[[#This Row],[Group ]],Tabelle269[],4,FALSE),0)</f>
        <v>0.12727272727272726</v>
      </c>
      <c r="I20" s="7">
        <f>IFERROR(VLOOKUP(Tabelle10[[#This Row],[Group ]],Tabelle269[],5,FALSE),0)</f>
        <v>0.11666666666666667</v>
      </c>
      <c r="J20">
        <f>IFERROR(VLOOKUP(Tabelle10[[#This Row],[Group ]],Tabelle269[],6,FALSE),0)</f>
        <v>60</v>
      </c>
      <c r="K20" s="7">
        <f t="shared" si="0"/>
        <v>0</v>
      </c>
      <c r="L20" s="7">
        <f t="shared" si="1"/>
        <v>0</v>
      </c>
      <c r="M20" s="7">
        <f t="shared" si="2"/>
        <v>0</v>
      </c>
      <c r="N20" s="5">
        <f t="shared" si="3"/>
        <v>0</v>
      </c>
    </row>
    <row r="21" spans="1:14" x14ac:dyDescent="0.25">
      <c r="A21" t="s">
        <v>741</v>
      </c>
      <c r="B21" t="str">
        <f>IFERROR(VLOOKUP(Tabelle10[[#This Row],[Group ]],Tabelle26[],2,FALSE),"")</f>
        <v>Table Structure - Wrong Column</v>
      </c>
      <c r="C21" s="7">
        <f>IFERROR(VLOOKUP(Tabelle10[[#This Row],[Group ]],Tabelle26[],3,FALSE),0)</f>
        <v>0.59459459459459463</v>
      </c>
      <c r="D21" s="7">
        <f>IFERROR(VLOOKUP(Tabelle10[[#This Row],[Group ]],Tabelle26[],4,FALSE),0)</f>
        <v>0.73333333333333328</v>
      </c>
      <c r="E21" s="7">
        <f>IFERROR(VLOOKUP(Tabelle10[[#This Row],[Group ]],Tabelle26[],5,FALSE),0)</f>
        <v>0.48888888888888887</v>
      </c>
      <c r="F21">
        <f>IFERROR(VLOOKUP(Tabelle10[[#This Row],[Group ]],Tabelle26[],6,FALSE),0)</f>
        <v>45</v>
      </c>
      <c r="G21" s="7">
        <f>IFERROR(VLOOKUP(Tabelle10[[#This Row],[Group ]],Tabelle269[],3,FALSE),0)</f>
        <v>0.42307692307692307</v>
      </c>
      <c r="H21" s="7">
        <f>IFERROR(VLOOKUP(Tabelle10[[#This Row],[Group ]],Tabelle269[],4,FALSE),0)</f>
        <v>0.73333333333333328</v>
      </c>
      <c r="I21" s="7">
        <f>IFERROR(VLOOKUP(Tabelle10[[#This Row],[Group ]],Tabelle269[],5,FALSE),0)</f>
        <v>0.36666666666666664</v>
      </c>
      <c r="J21">
        <f>IFERROR(VLOOKUP(Tabelle10[[#This Row],[Group ]],Tabelle269[],6,FALSE),0)</f>
        <v>60</v>
      </c>
      <c r="K21" s="7">
        <f t="shared" si="0"/>
        <v>-0.17151767151767155</v>
      </c>
      <c r="L21" s="7">
        <f t="shared" si="1"/>
        <v>0</v>
      </c>
      <c r="M21" s="7">
        <f t="shared" si="2"/>
        <v>-0.12222222222222223</v>
      </c>
      <c r="N21" s="5">
        <f t="shared" si="3"/>
        <v>15</v>
      </c>
    </row>
    <row r="22" spans="1:14" x14ac:dyDescent="0.25">
      <c r="A22" t="s">
        <v>742</v>
      </c>
      <c r="B22" t="str">
        <f>IFERROR(VLOOKUP(Tabelle10[[#This Row],[Group ]],Tabelle26[],2,FALSE),"")</f>
        <v>None</v>
      </c>
      <c r="C22" s="7">
        <f>IFERROR(VLOOKUP(Tabelle10[[#This Row],[Group ]],Tabelle26[],3,FALSE),0)</f>
        <v>0</v>
      </c>
      <c r="D22" s="7">
        <f>IFERROR(VLOOKUP(Tabelle10[[#This Row],[Group ]],Tabelle26[],4,FALSE),0)</f>
        <v>0</v>
      </c>
      <c r="E22" s="7">
        <f>IFERROR(VLOOKUP(Tabelle10[[#This Row],[Group ]],Tabelle26[],5,FALSE),0)</f>
        <v>0</v>
      </c>
      <c r="F22">
        <f>IFERROR(VLOOKUP(Tabelle10[[#This Row],[Group ]],Tabelle26[],6,FALSE),0)</f>
        <v>3</v>
      </c>
      <c r="G22" s="7">
        <f>IFERROR(VLOOKUP(Tabelle10[[#This Row],[Group ]],Tabelle269[],3,FALSE),0)</f>
        <v>0</v>
      </c>
      <c r="H22" s="7">
        <f>IFERROR(VLOOKUP(Tabelle10[[#This Row],[Group ]],Tabelle269[],4,FALSE),0)</f>
        <v>0</v>
      </c>
      <c r="I22" s="7">
        <f>IFERROR(VLOOKUP(Tabelle10[[#This Row],[Group ]],Tabelle269[],5,FALSE),0)</f>
        <v>0</v>
      </c>
      <c r="J22">
        <f>IFERROR(VLOOKUP(Tabelle10[[#This Row],[Group ]],Tabelle269[],6,FALSE),0)</f>
        <v>3</v>
      </c>
      <c r="K22" s="7">
        <f t="shared" si="0"/>
        <v>0</v>
      </c>
      <c r="L22" s="7">
        <f t="shared" si="1"/>
        <v>0</v>
      </c>
      <c r="M22" s="7">
        <f t="shared" si="2"/>
        <v>0</v>
      </c>
      <c r="N22" s="5">
        <f t="shared" si="3"/>
        <v>0</v>
      </c>
    </row>
    <row r="23" spans="1:14" x14ac:dyDescent="0.25">
      <c r="A23" t="s">
        <v>1123</v>
      </c>
      <c r="B23" t="str">
        <f>IFERROR(VLOOKUP(Tabelle10[[#This Row],[Group ]],Tabelle26[],2,FALSE),"")</f>
        <v/>
      </c>
      <c r="C23" s="7">
        <f>IFERROR(VLOOKUP(Tabelle10[[#This Row],[Group ]],Tabelle26[],3,FALSE),0)</f>
        <v>0</v>
      </c>
      <c r="D23" s="7">
        <f>IFERROR(VLOOKUP(Tabelle10[[#This Row],[Group ]],Tabelle26[],4,FALSE),0)</f>
        <v>0</v>
      </c>
      <c r="E23" s="7">
        <f>IFERROR(VLOOKUP(Tabelle10[[#This Row],[Group ]],Tabelle26[],5,FALSE),0)</f>
        <v>0</v>
      </c>
      <c r="F23">
        <f>IFERROR(VLOOKUP(Tabelle10[[#This Row],[Group ]],Tabelle26[],6,FALSE),0)</f>
        <v>0</v>
      </c>
      <c r="G23" s="7">
        <f>IFERROR(VLOOKUP(Tabelle10[[#This Row],[Group ]],Tabelle269[],3,FALSE),0)</f>
        <v>0</v>
      </c>
      <c r="H23" s="7">
        <f>IFERROR(VLOOKUP(Tabelle10[[#This Row],[Group ]],Tabelle269[],4,FALSE),0)</f>
        <v>0</v>
      </c>
      <c r="I23" s="7">
        <f>IFERROR(VLOOKUP(Tabelle10[[#This Row],[Group ]],Tabelle269[],5,FALSE),0)</f>
        <v>0</v>
      </c>
      <c r="J23">
        <f>IFERROR(VLOOKUP(Tabelle10[[#This Row],[Group ]],Tabelle269[],6,FALSE),0)</f>
        <v>9</v>
      </c>
      <c r="K23" s="7">
        <f t="shared" si="0"/>
        <v>0</v>
      </c>
      <c r="L23" s="7">
        <f t="shared" si="1"/>
        <v>0</v>
      </c>
      <c r="M23" s="7">
        <f t="shared" si="2"/>
        <v>0</v>
      </c>
      <c r="N23" s="5">
        <f t="shared" si="3"/>
        <v>9</v>
      </c>
    </row>
    <row r="24" spans="1:14" x14ac:dyDescent="0.25">
      <c r="A24" t="s">
        <v>743</v>
      </c>
      <c r="B24" t="str">
        <f>IFERROR(VLOOKUP(Tabelle10[[#This Row],[Group ]],Tabelle26[],2,FALSE),"")</f>
        <v>Scope Display - Combined Scope 1 &amp; 2</v>
      </c>
      <c r="C24" s="7">
        <f>IFERROR(VLOOKUP(Tabelle10[[#This Row],[Group ]],Tabelle26[],3,FALSE),0)</f>
        <v>0</v>
      </c>
      <c r="D24" s="7">
        <f>IFERROR(VLOOKUP(Tabelle10[[#This Row],[Group ]],Tabelle26[],4,FALSE),0)</f>
        <v>0</v>
      </c>
      <c r="E24" s="7">
        <f>IFERROR(VLOOKUP(Tabelle10[[#This Row],[Group ]],Tabelle26[],5,FALSE),0)</f>
        <v>0</v>
      </c>
      <c r="F24">
        <f>IFERROR(VLOOKUP(Tabelle10[[#This Row],[Group ]],Tabelle26[],6,FALSE),0)</f>
        <v>7</v>
      </c>
      <c r="G24" s="7">
        <f>IFERROR(VLOOKUP(Tabelle10[[#This Row],[Group ]],Tabelle269[],3,FALSE),0)</f>
        <v>0</v>
      </c>
      <c r="H24" s="7">
        <f>IFERROR(VLOOKUP(Tabelle10[[#This Row],[Group ]],Tabelle269[],4,FALSE),0)</f>
        <v>0</v>
      </c>
      <c r="I24" s="7">
        <f>IFERROR(VLOOKUP(Tabelle10[[#This Row],[Group ]],Tabelle269[],5,FALSE),0)</f>
        <v>0</v>
      </c>
      <c r="J24">
        <f>IFERROR(VLOOKUP(Tabelle10[[#This Row],[Group ]],Tabelle269[],6,FALSE),0)</f>
        <v>7</v>
      </c>
      <c r="K24" s="7">
        <f t="shared" si="0"/>
        <v>0</v>
      </c>
      <c r="L24" s="7">
        <f t="shared" si="1"/>
        <v>0</v>
      </c>
      <c r="M24" s="7">
        <f t="shared" si="2"/>
        <v>0</v>
      </c>
      <c r="N24" s="5">
        <f t="shared" si="3"/>
        <v>0</v>
      </c>
    </row>
    <row r="25" spans="1:14" x14ac:dyDescent="0.25">
      <c r="A25" t="s">
        <v>744</v>
      </c>
      <c r="B25" t="str">
        <f>IFERROR(VLOOKUP(Tabelle10[[#This Row],[Group ]],Tabelle26[],2,FALSE),"")</f>
        <v>Table Structure - Column Labels</v>
      </c>
      <c r="C25" s="7">
        <f>IFERROR(VLOOKUP(Tabelle10[[#This Row],[Group ]],Tabelle26[],3,FALSE),0)</f>
        <v>0.55555555555555558</v>
      </c>
      <c r="D25" s="7">
        <f>IFERROR(VLOOKUP(Tabelle10[[#This Row],[Group ]],Tabelle26[],4,FALSE),0)</f>
        <v>1</v>
      </c>
      <c r="E25" s="7">
        <f>IFERROR(VLOOKUP(Tabelle10[[#This Row],[Group ]],Tabelle26[],5,FALSE),0)</f>
        <v>0.55555555555555558</v>
      </c>
      <c r="F25">
        <f>IFERROR(VLOOKUP(Tabelle10[[#This Row],[Group ]],Tabelle26[],6,FALSE),0)</f>
        <v>27</v>
      </c>
      <c r="G25" s="7">
        <f>IFERROR(VLOOKUP(Tabelle10[[#This Row],[Group ]],Tabelle269[],3,FALSE),0)</f>
        <v>0.55555555555555558</v>
      </c>
      <c r="H25" s="7">
        <f>IFERROR(VLOOKUP(Tabelle10[[#This Row],[Group ]],Tabelle269[],4,FALSE),0)</f>
        <v>1</v>
      </c>
      <c r="I25" s="7">
        <f>IFERROR(VLOOKUP(Tabelle10[[#This Row],[Group ]],Tabelle269[],5,FALSE),0)</f>
        <v>0.55555555555555558</v>
      </c>
      <c r="J25">
        <f>IFERROR(VLOOKUP(Tabelle10[[#This Row],[Group ]],Tabelle269[],6,FALSE),0)</f>
        <v>27</v>
      </c>
      <c r="K25" s="7">
        <f t="shared" si="0"/>
        <v>0</v>
      </c>
      <c r="L25" s="7">
        <f t="shared" si="1"/>
        <v>0</v>
      </c>
      <c r="M25" s="7">
        <f t="shared" si="2"/>
        <v>0</v>
      </c>
      <c r="N25" s="5">
        <f t="shared" si="3"/>
        <v>0</v>
      </c>
    </row>
    <row r="26" spans="1:14" x14ac:dyDescent="0.25">
      <c r="A26" t="s">
        <v>745</v>
      </c>
      <c r="B26" t="str">
        <f>IFERROR(VLOOKUP(Tabelle10[[#This Row],[Group ]],Tabelle26[],2,FALSE),"")</f>
        <v>Table Structure - Years Correct Wrong Value</v>
      </c>
      <c r="C26" s="7">
        <f>IFERROR(VLOOKUP(Tabelle10[[#This Row],[Group ]],Tabelle26[],3,FALSE),0)</f>
        <v>0.6470588235294118</v>
      </c>
      <c r="D26" s="7">
        <f>IFERROR(VLOOKUP(Tabelle10[[#This Row],[Group ]],Tabelle26[],4,FALSE),0)</f>
        <v>1</v>
      </c>
      <c r="E26" s="7">
        <f>IFERROR(VLOOKUP(Tabelle10[[#This Row],[Group ]],Tabelle26[],5,FALSE),0)</f>
        <v>0.6470588235294118</v>
      </c>
      <c r="F26">
        <f>IFERROR(VLOOKUP(Tabelle10[[#This Row],[Group ]],Tabelle26[],6,FALSE),0)</f>
        <v>17</v>
      </c>
      <c r="G26" s="7">
        <f>IFERROR(VLOOKUP(Tabelle10[[#This Row],[Group ]],Tabelle269[],3,FALSE),0)</f>
        <v>0.1388888888888889</v>
      </c>
      <c r="H26" s="7">
        <f>IFERROR(VLOOKUP(Tabelle10[[#This Row],[Group ]],Tabelle269[],4,FALSE),0)</f>
        <v>0.625</v>
      </c>
      <c r="I26" s="7">
        <f>IFERROR(VLOOKUP(Tabelle10[[#This Row],[Group ]],Tabelle269[],5,FALSE),0)</f>
        <v>0.12820512820512819</v>
      </c>
      <c r="J26">
        <f>IFERROR(VLOOKUP(Tabelle10[[#This Row],[Group ]],Tabelle269[],6,FALSE),0)</f>
        <v>39</v>
      </c>
      <c r="K26" s="7">
        <f t="shared" si="0"/>
        <v>-0.50816993464052285</v>
      </c>
      <c r="L26" s="7">
        <f t="shared" si="1"/>
        <v>-0.375</v>
      </c>
      <c r="M26" s="7">
        <f t="shared" si="2"/>
        <v>-0.5188536953242836</v>
      </c>
      <c r="N26" s="5">
        <f t="shared" si="3"/>
        <v>22</v>
      </c>
    </row>
    <row r="27" spans="1:14" x14ac:dyDescent="0.25">
      <c r="A27" t="s">
        <v>1124</v>
      </c>
      <c r="B27" t="str">
        <f>IFERROR(VLOOKUP(Tabelle10[[#This Row],[Group ]],Tabelle26[],2,FALSE),"")</f>
        <v/>
      </c>
      <c r="C27" s="7">
        <f>IFERROR(VLOOKUP(Tabelle10[[#This Row],[Group ]],Tabelle26[],3,FALSE),0)</f>
        <v>0</v>
      </c>
      <c r="D27" s="7">
        <f>IFERROR(VLOOKUP(Tabelle10[[#This Row],[Group ]],Tabelle26[],4,FALSE),0)</f>
        <v>0</v>
      </c>
      <c r="E27" s="7">
        <f>IFERROR(VLOOKUP(Tabelle10[[#This Row],[Group ]],Tabelle26[],5,FALSE),0)</f>
        <v>0</v>
      </c>
      <c r="F27">
        <f>IFERROR(VLOOKUP(Tabelle10[[#This Row],[Group ]],Tabelle26[],6,FALSE),0)</f>
        <v>0</v>
      </c>
      <c r="G27" s="7">
        <f>IFERROR(VLOOKUP(Tabelle10[[#This Row],[Group ]],Tabelle269[],3,FALSE),0)</f>
        <v>0</v>
      </c>
      <c r="H27" s="7">
        <f>IFERROR(VLOOKUP(Tabelle10[[#This Row],[Group ]],Tabelle269[],4,FALSE),0)</f>
        <v>0</v>
      </c>
      <c r="I27" s="7">
        <f>IFERROR(VLOOKUP(Tabelle10[[#This Row],[Group ]],Tabelle269[],5,FALSE),0)</f>
        <v>0</v>
      </c>
      <c r="J27">
        <f>IFERROR(VLOOKUP(Tabelle10[[#This Row],[Group ]],Tabelle269[],6,FALSE),0)</f>
        <v>9</v>
      </c>
      <c r="K27" s="7">
        <f t="shared" si="0"/>
        <v>0</v>
      </c>
      <c r="L27" s="7">
        <f t="shared" si="1"/>
        <v>0</v>
      </c>
      <c r="M27" s="7">
        <f t="shared" si="2"/>
        <v>0</v>
      </c>
      <c r="N27" s="5">
        <f t="shared" si="3"/>
        <v>9</v>
      </c>
    </row>
    <row r="28" spans="1:14" x14ac:dyDescent="0.25">
      <c r="A28" t="s">
        <v>1125</v>
      </c>
      <c r="B28" t="str">
        <f>IFERROR(VLOOKUP(Tabelle10[[#This Row],[Group ]],Tabelle26[],2,FALSE),"")</f>
        <v/>
      </c>
      <c r="C28" s="7">
        <f>IFERROR(VLOOKUP(Tabelle10[[#This Row],[Group ]],Tabelle26[],3,FALSE),0)</f>
        <v>0</v>
      </c>
      <c r="D28" s="7">
        <f>IFERROR(VLOOKUP(Tabelle10[[#This Row],[Group ]],Tabelle26[],4,FALSE),0)</f>
        <v>0</v>
      </c>
      <c r="E28" s="7">
        <f>IFERROR(VLOOKUP(Tabelle10[[#This Row],[Group ]],Tabelle26[],5,FALSE),0)</f>
        <v>0</v>
      </c>
      <c r="F28">
        <f>IFERROR(VLOOKUP(Tabelle10[[#This Row],[Group ]],Tabelle26[],6,FALSE),0)</f>
        <v>0</v>
      </c>
      <c r="G28" s="7">
        <f>IFERROR(VLOOKUP(Tabelle10[[#This Row],[Group ]],Tabelle269[],3,FALSE),0)</f>
        <v>0</v>
      </c>
      <c r="H28" s="7">
        <f>IFERROR(VLOOKUP(Tabelle10[[#This Row],[Group ]],Tabelle269[],4,FALSE),0)</f>
        <v>0</v>
      </c>
      <c r="I28" s="7">
        <f>IFERROR(VLOOKUP(Tabelle10[[#This Row],[Group ]],Tabelle269[],5,FALSE),0)</f>
        <v>0</v>
      </c>
      <c r="J28">
        <f>IFERROR(VLOOKUP(Tabelle10[[#This Row],[Group ]],Tabelle269[],6,FALSE),0)</f>
        <v>2</v>
      </c>
      <c r="K28" s="7">
        <f t="shared" si="0"/>
        <v>0</v>
      </c>
      <c r="L28" s="7">
        <f t="shared" si="1"/>
        <v>0</v>
      </c>
      <c r="M28" s="7">
        <f t="shared" si="2"/>
        <v>0</v>
      </c>
      <c r="N28" s="5">
        <f t="shared" si="3"/>
        <v>2</v>
      </c>
    </row>
    <row r="29" spans="1:14" x14ac:dyDescent="0.25">
      <c r="A29" t="s">
        <v>746</v>
      </c>
      <c r="B29" t="str">
        <f>IFERROR(VLOOKUP(Tabelle10[[#This Row],[Group ]],Tabelle26[],2,FALSE),"")</f>
        <v>None</v>
      </c>
      <c r="C29" s="7">
        <f>IFERROR(VLOOKUP(Tabelle10[[#This Row],[Group ]],Tabelle26[],3,FALSE),0)</f>
        <v>0</v>
      </c>
      <c r="D29" s="7">
        <f>IFERROR(VLOOKUP(Tabelle10[[#This Row],[Group ]],Tabelle26[],4,FALSE),0)</f>
        <v>0</v>
      </c>
      <c r="E29" s="7">
        <f>IFERROR(VLOOKUP(Tabelle10[[#This Row],[Group ]],Tabelle26[],5,FALSE),0)</f>
        <v>0</v>
      </c>
      <c r="F29">
        <f>IFERROR(VLOOKUP(Tabelle10[[#This Row],[Group ]],Tabelle26[],6,FALSE),0)</f>
        <v>2</v>
      </c>
      <c r="G29" s="7">
        <f>IFERROR(VLOOKUP(Tabelle10[[#This Row],[Group ]],Tabelle269[],3,FALSE),0)</f>
        <v>0</v>
      </c>
      <c r="H29" s="7">
        <f>IFERROR(VLOOKUP(Tabelle10[[#This Row],[Group ]],Tabelle269[],4,FALSE),0)</f>
        <v>0</v>
      </c>
      <c r="I29" s="7">
        <f>IFERROR(VLOOKUP(Tabelle10[[#This Row],[Group ]],Tabelle269[],5,FALSE),0)</f>
        <v>0</v>
      </c>
      <c r="J29">
        <f>IFERROR(VLOOKUP(Tabelle10[[#This Row],[Group ]],Tabelle269[],6,FALSE),0)</f>
        <v>5</v>
      </c>
      <c r="K29" s="7">
        <f t="shared" si="0"/>
        <v>0</v>
      </c>
      <c r="L29" s="7">
        <f t="shared" si="1"/>
        <v>0</v>
      </c>
      <c r="M29" s="7">
        <f t="shared" si="2"/>
        <v>0</v>
      </c>
      <c r="N29" s="5">
        <f t="shared" si="3"/>
        <v>3</v>
      </c>
    </row>
    <row r="30" spans="1:14" x14ac:dyDescent="0.25">
      <c r="A30" t="s">
        <v>1126</v>
      </c>
      <c r="B30" t="str">
        <f>IFERROR(VLOOKUP(Tabelle10[[#This Row],[Group ]],Tabelle26[],2,FALSE),"")</f>
        <v/>
      </c>
      <c r="C30" s="7">
        <f>IFERROR(VLOOKUP(Tabelle10[[#This Row],[Group ]],Tabelle26[],3,FALSE),0)</f>
        <v>0</v>
      </c>
      <c r="D30" s="7">
        <f>IFERROR(VLOOKUP(Tabelle10[[#This Row],[Group ]],Tabelle26[],4,FALSE),0)</f>
        <v>0</v>
      </c>
      <c r="E30" s="7">
        <f>IFERROR(VLOOKUP(Tabelle10[[#This Row],[Group ]],Tabelle26[],5,FALSE),0)</f>
        <v>0</v>
      </c>
      <c r="F30">
        <f>IFERROR(VLOOKUP(Tabelle10[[#This Row],[Group ]],Tabelle26[],6,FALSE),0)</f>
        <v>0</v>
      </c>
      <c r="G30" s="7">
        <f>IFERROR(VLOOKUP(Tabelle10[[#This Row],[Group ]],Tabelle269[],3,FALSE),0)</f>
        <v>0</v>
      </c>
      <c r="H30" s="7">
        <f>IFERROR(VLOOKUP(Tabelle10[[#This Row],[Group ]],Tabelle269[],4,FALSE),0)</f>
        <v>0</v>
      </c>
      <c r="I30" s="7">
        <f>IFERROR(VLOOKUP(Tabelle10[[#This Row],[Group ]],Tabelle269[],5,FALSE),0)</f>
        <v>0</v>
      </c>
      <c r="J30">
        <f>IFERROR(VLOOKUP(Tabelle10[[#This Row],[Group ]],Tabelle269[],6,FALSE),0)</f>
        <v>6</v>
      </c>
      <c r="K30" s="7">
        <f t="shared" si="0"/>
        <v>0</v>
      </c>
      <c r="L30" s="7">
        <f t="shared" si="1"/>
        <v>0</v>
      </c>
      <c r="M30" s="7">
        <f t="shared" si="2"/>
        <v>0</v>
      </c>
      <c r="N30" s="5">
        <f t="shared" si="3"/>
        <v>6</v>
      </c>
    </row>
    <row r="31" spans="1:14" x14ac:dyDescent="0.25">
      <c r="A31" t="s">
        <v>747</v>
      </c>
      <c r="B31" t="str">
        <f>IFERROR(VLOOKUP(Tabelle10[[#This Row],[Group ]],Tabelle26[],2,FALSE),"")</f>
        <v xml:space="preserve">Table Structure - GHG Table Split </v>
      </c>
      <c r="C31" s="7">
        <f>IFERROR(VLOOKUP(Tabelle10[[#This Row],[Group ]],Tabelle26[],3,FALSE),0)</f>
        <v>0</v>
      </c>
      <c r="D31" s="7">
        <f>IFERROR(VLOOKUP(Tabelle10[[#This Row],[Group ]],Tabelle26[],4,FALSE),0)</f>
        <v>0</v>
      </c>
      <c r="E31" s="7">
        <f>IFERROR(VLOOKUP(Tabelle10[[#This Row],[Group ]],Tabelle26[],5,FALSE),0)</f>
        <v>0</v>
      </c>
      <c r="F31">
        <f>IFERROR(VLOOKUP(Tabelle10[[#This Row],[Group ]],Tabelle26[],6,FALSE),0)</f>
        <v>11</v>
      </c>
      <c r="G31" s="7">
        <f>IFERROR(VLOOKUP(Tabelle10[[#This Row],[Group ]],Tabelle269[],3,FALSE),0)</f>
        <v>0</v>
      </c>
      <c r="H31" s="7">
        <f>IFERROR(VLOOKUP(Tabelle10[[#This Row],[Group ]],Tabelle269[],4,FALSE),0)</f>
        <v>0</v>
      </c>
      <c r="I31" s="7">
        <f>IFERROR(VLOOKUP(Tabelle10[[#This Row],[Group ]],Tabelle269[],5,FALSE),0)</f>
        <v>0</v>
      </c>
      <c r="J31">
        <f>IFERROR(VLOOKUP(Tabelle10[[#This Row],[Group ]],Tabelle269[],6,FALSE),0)</f>
        <v>13</v>
      </c>
      <c r="K31" s="7">
        <f t="shared" si="0"/>
        <v>0</v>
      </c>
      <c r="L31" s="7">
        <f t="shared" si="1"/>
        <v>0</v>
      </c>
      <c r="M31" s="7">
        <f t="shared" si="2"/>
        <v>0</v>
      </c>
      <c r="N31" s="5">
        <f t="shared" si="3"/>
        <v>2</v>
      </c>
    </row>
    <row r="32" spans="1:14" x14ac:dyDescent="0.25">
      <c r="A32" t="s">
        <v>748</v>
      </c>
      <c r="B32" t="str">
        <f>IFERROR(VLOOKUP(Tabelle10[[#This Row],[Group ]],Tabelle26[],2,FALSE),"")</f>
        <v>Table Structure - Relative Table / Scope Display - Combined Scope 1 &amp; 2 / Market &amp; Location Based Mixup</v>
      </c>
      <c r="C32" s="7">
        <f>IFERROR(VLOOKUP(Tabelle10[[#This Row],[Group ]],Tabelle26[],3,FALSE),0)</f>
        <v>0.2</v>
      </c>
      <c r="D32" s="7">
        <f>IFERROR(VLOOKUP(Tabelle10[[#This Row],[Group ]],Tabelle26[],4,FALSE),0)</f>
        <v>0.5</v>
      </c>
      <c r="E32" s="7">
        <f>IFERROR(VLOOKUP(Tabelle10[[#This Row],[Group ]],Tabelle26[],5,FALSE),0)</f>
        <v>0.16666666666666666</v>
      </c>
      <c r="F32">
        <f>IFERROR(VLOOKUP(Tabelle10[[#This Row],[Group ]],Tabelle26[],6,FALSE),0)</f>
        <v>6</v>
      </c>
      <c r="G32" s="7">
        <f>IFERROR(VLOOKUP(Tabelle10[[#This Row],[Group ]],Tabelle269[],3,FALSE),0)</f>
        <v>0.14285714285714285</v>
      </c>
      <c r="H32" s="7">
        <f>IFERROR(VLOOKUP(Tabelle10[[#This Row],[Group ]],Tabelle269[],4,FALSE),0)</f>
        <v>0.5</v>
      </c>
      <c r="I32" s="7">
        <f>IFERROR(VLOOKUP(Tabelle10[[#This Row],[Group ]],Tabelle269[],5,FALSE),0)</f>
        <v>0.125</v>
      </c>
      <c r="J32">
        <f>IFERROR(VLOOKUP(Tabelle10[[#This Row],[Group ]],Tabelle269[],6,FALSE),0)</f>
        <v>8</v>
      </c>
      <c r="K32" s="7">
        <f t="shared" si="0"/>
        <v>-5.7142857142857162E-2</v>
      </c>
      <c r="L32" s="7">
        <f t="shared" si="1"/>
        <v>0</v>
      </c>
      <c r="M32" s="7">
        <f t="shared" si="2"/>
        <v>-4.1666666666666657E-2</v>
      </c>
      <c r="N32" s="5">
        <f t="shared" si="3"/>
        <v>2</v>
      </c>
    </row>
    <row r="33" spans="1:14" x14ac:dyDescent="0.25">
      <c r="A33" t="s">
        <v>1127</v>
      </c>
      <c r="B33" t="str">
        <f>IFERROR(VLOOKUP(Tabelle10[[#This Row],[Group ]],Tabelle26[],2,FALSE),"")</f>
        <v/>
      </c>
      <c r="C33" s="7">
        <f>IFERROR(VLOOKUP(Tabelle10[[#This Row],[Group ]],Tabelle26[],3,FALSE),0)</f>
        <v>0</v>
      </c>
      <c r="D33" s="7">
        <f>IFERROR(VLOOKUP(Tabelle10[[#This Row],[Group ]],Tabelle26[],4,FALSE),0)</f>
        <v>0</v>
      </c>
      <c r="E33" s="7">
        <f>IFERROR(VLOOKUP(Tabelle10[[#This Row],[Group ]],Tabelle26[],5,FALSE),0)</f>
        <v>0</v>
      </c>
      <c r="F33">
        <f>IFERROR(VLOOKUP(Tabelle10[[#This Row],[Group ]],Tabelle26[],6,FALSE),0)</f>
        <v>0</v>
      </c>
      <c r="G33" s="7">
        <f>IFERROR(VLOOKUP(Tabelle10[[#This Row],[Group ]],Tabelle269[],3,FALSE),0)</f>
        <v>0</v>
      </c>
      <c r="H33" s="7">
        <f>IFERROR(VLOOKUP(Tabelle10[[#This Row],[Group ]],Tabelle269[],4,FALSE),0)</f>
        <v>0</v>
      </c>
      <c r="I33" s="7">
        <f>IFERROR(VLOOKUP(Tabelle10[[#This Row],[Group ]],Tabelle269[],5,FALSE),0)</f>
        <v>0</v>
      </c>
      <c r="J33">
        <f>IFERROR(VLOOKUP(Tabelle10[[#This Row],[Group ]],Tabelle269[],6,FALSE),0)</f>
        <v>1</v>
      </c>
      <c r="K33" s="7">
        <f t="shared" si="0"/>
        <v>0</v>
      </c>
      <c r="L33" s="7">
        <f t="shared" si="1"/>
        <v>0</v>
      </c>
      <c r="M33" s="7">
        <f t="shared" si="2"/>
        <v>0</v>
      </c>
      <c r="N33" s="5">
        <f t="shared" si="3"/>
        <v>1</v>
      </c>
    </row>
    <row r="34" spans="1:14" x14ac:dyDescent="0.25">
      <c r="A34" t="s">
        <v>749</v>
      </c>
      <c r="B34" t="str">
        <f>IFERROR(VLOOKUP(Tabelle10[[#This Row],[Group ]],Tabelle26[],2,FALSE),"")</f>
        <v>Market &amp; Location Based Mixup</v>
      </c>
      <c r="C34" s="7">
        <f>IFERROR(VLOOKUP(Tabelle10[[#This Row],[Group ]],Tabelle26[],3,FALSE),0)</f>
        <v>0.33333333333333331</v>
      </c>
      <c r="D34" s="7">
        <f>IFERROR(VLOOKUP(Tabelle10[[#This Row],[Group ]],Tabelle26[],4,FALSE),0)</f>
        <v>1</v>
      </c>
      <c r="E34" s="7">
        <f>IFERROR(VLOOKUP(Tabelle10[[#This Row],[Group ]],Tabelle26[],5,FALSE),0)</f>
        <v>0.33333333333333331</v>
      </c>
      <c r="F34">
        <f>IFERROR(VLOOKUP(Tabelle10[[#This Row],[Group ]],Tabelle26[],6,FALSE),0)</f>
        <v>12</v>
      </c>
      <c r="G34" s="7">
        <f>IFERROR(VLOOKUP(Tabelle10[[#This Row],[Group ]],Tabelle269[],3,FALSE),0)</f>
        <v>0.4</v>
      </c>
      <c r="H34" s="7">
        <f>IFERROR(VLOOKUP(Tabelle10[[#This Row],[Group ]],Tabelle269[],4,FALSE),0)</f>
        <v>1</v>
      </c>
      <c r="I34" s="7">
        <f>IFERROR(VLOOKUP(Tabelle10[[#This Row],[Group ]],Tabelle269[],5,FALSE),0)</f>
        <v>0.4</v>
      </c>
      <c r="J34">
        <f>IFERROR(VLOOKUP(Tabelle10[[#This Row],[Group ]],Tabelle269[],6,FALSE),0)</f>
        <v>20</v>
      </c>
      <c r="K34" s="7">
        <f t="shared" si="0"/>
        <v>6.6666666666666707E-2</v>
      </c>
      <c r="L34" s="7">
        <f t="shared" si="1"/>
        <v>0</v>
      </c>
      <c r="M34" s="7">
        <f t="shared" si="2"/>
        <v>6.6666666666666707E-2</v>
      </c>
      <c r="N34" s="5">
        <f t="shared" si="3"/>
        <v>8</v>
      </c>
    </row>
    <row r="35" spans="1:14" x14ac:dyDescent="0.25">
      <c r="A35" t="s">
        <v>750</v>
      </c>
      <c r="B35" t="str">
        <f>IFERROR(VLOOKUP(Tabelle10[[#This Row],[Group ]],Tabelle26[],2,FALSE),"")</f>
        <v>Data Competition - Buzzword: Total</v>
      </c>
      <c r="C35" s="7">
        <f>IFERROR(VLOOKUP(Tabelle10[[#This Row],[Group ]],Tabelle26[],3,FALSE),0)</f>
        <v>0.08</v>
      </c>
      <c r="D35" s="7">
        <f>IFERROR(VLOOKUP(Tabelle10[[#This Row],[Group ]],Tabelle26[],4,FALSE),0)</f>
        <v>0.5</v>
      </c>
      <c r="E35" s="7">
        <f>IFERROR(VLOOKUP(Tabelle10[[#This Row],[Group ]],Tabelle26[],5,FALSE),0)</f>
        <v>7.407407407407407E-2</v>
      </c>
      <c r="F35">
        <f>IFERROR(VLOOKUP(Tabelle10[[#This Row],[Group ]],Tabelle26[],6,FALSE),0)</f>
        <v>54</v>
      </c>
      <c r="G35" s="7">
        <f>IFERROR(VLOOKUP(Tabelle10[[#This Row],[Group ]],Tabelle269[],3,FALSE),0)</f>
        <v>4.6511627906976744E-2</v>
      </c>
      <c r="H35" s="7">
        <f>IFERROR(VLOOKUP(Tabelle10[[#This Row],[Group ]],Tabelle269[],4,FALSE),0)</f>
        <v>0.5</v>
      </c>
      <c r="I35" s="7">
        <f>IFERROR(VLOOKUP(Tabelle10[[#This Row],[Group ]],Tabelle269[],5,FALSE),0)</f>
        <v>4.4444444444444446E-2</v>
      </c>
      <c r="J35">
        <f>IFERROR(VLOOKUP(Tabelle10[[#This Row],[Group ]],Tabelle269[],6,FALSE),0)</f>
        <v>90</v>
      </c>
      <c r="K35" s="7">
        <f t="shared" si="0"/>
        <v>-3.3488372093023258E-2</v>
      </c>
      <c r="L35" s="7">
        <f t="shared" si="1"/>
        <v>0</v>
      </c>
      <c r="M35" s="7">
        <f t="shared" si="2"/>
        <v>-2.9629629629629624E-2</v>
      </c>
      <c r="N35" s="5">
        <f t="shared" si="3"/>
        <v>36</v>
      </c>
    </row>
    <row r="36" spans="1:14" x14ac:dyDescent="0.25">
      <c r="A36" t="s">
        <v>1128</v>
      </c>
      <c r="B36" t="str">
        <f>IFERROR(VLOOKUP(Tabelle10[[#This Row],[Group ]],Tabelle26[],2,FALSE),"")</f>
        <v/>
      </c>
      <c r="C36" s="7">
        <f>IFERROR(VLOOKUP(Tabelle10[[#This Row],[Group ]],Tabelle26[],3,FALSE),0)</f>
        <v>0</v>
      </c>
      <c r="D36" s="7">
        <f>IFERROR(VLOOKUP(Tabelle10[[#This Row],[Group ]],Tabelle26[],4,FALSE),0)</f>
        <v>0</v>
      </c>
      <c r="E36" s="7">
        <f>IFERROR(VLOOKUP(Tabelle10[[#This Row],[Group ]],Tabelle26[],5,FALSE),0)</f>
        <v>0</v>
      </c>
      <c r="F36">
        <f>IFERROR(VLOOKUP(Tabelle10[[#This Row],[Group ]],Tabelle26[],6,FALSE),0)</f>
        <v>0</v>
      </c>
      <c r="G36" s="7">
        <f>IFERROR(VLOOKUP(Tabelle10[[#This Row],[Group ]],Tabelle269[],3,FALSE),0)</f>
        <v>0</v>
      </c>
      <c r="H36" s="7">
        <f>IFERROR(VLOOKUP(Tabelle10[[#This Row],[Group ]],Tabelle269[],4,FALSE),0)</f>
        <v>0</v>
      </c>
      <c r="I36" s="7">
        <f>IFERROR(VLOOKUP(Tabelle10[[#This Row],[Group ]],Tabelle269[],5,FALSE),0)</f>
        <v>0</v>
      </c>
      <c r="J36">
        <f>IFERROR(VLOOKUP(Tabelle10[[#This Row],[Group ]],Tabelle269[],6,FALSE),0)</f>
        <v>8</v>
      </c>
      <c r="K36" s="7">
        <f t="shared" si="0"/>
        <v>0</v>
      </c>
      <c r="L36" s="7">
        <f t="shared" si="1"/>
        <v>0</v>
      </c>
      <c r="M36" s="7">
        <f t="shared" si="2"/>
        <v>0</v>
      </c>
      <c r="N36" s="5">
        <f t="shared" si="3"/>
        <v>8</v>
      </c>
    </row>
    <row r="37" spans="1:14" x14ac:dyDescent="0.25">
      <c r="A37" t="s">
        <v>751</v>
      </c>
      <c r="B37" t="str">
        <f>IFERROR(VLOOKUP(Tabelle10[[#This Row],[Group ]],Tabelle26[],2,FALSE),"")</f>
        <v>Table Structure - Text between Columns / Location &amp; Market Based Mixup</v>
      </c>
      <c r="C37" s="7">
        <f>IFERROR(VLOOKUP(Tabelle10[[#This Row],[Group ]],Tabelle26[],3,FALSE),0)</f>
        <v>0.18181818181818182</v>
      </c>
      <c r="D37" s="7">
        <f>IFERROR(VLOOKUP(Tabelle10[[#This Row],[Group ]],Tabelle26[],4,FALSE),0)</f>
        <v>0.22222222222222221</v>
      </c>
      <c r="E37" s="7">
        <f>IFERROR(VLOOKUP(Tabelle10[[#This Row],[Group ]],Tabelle26[],5,FALSE),0)</f>
        <v>0.1111111111111111</v>
      </c>
      <c r="F37">
        <f>IFERROR(VLOOKUP(Tabelle10[[#This Row],[Group ]],Tabelle26[],6,FALSE),0)</f>
        <v>18</v>
      </c>
      <c r="G37" s="7">
        <f>IFERROR(VLOOKUP(Tabelle10[[#This Row],[Group ]],Tabelle269[],3,FALSE),0)</f>
        <v>0.46153846153846156</v>
      </c>
      <c r="H37" s="7">
        <f>IFERROR(VLOOKUP(Tabelle10[[#This Row],[Group ]],Tabelle269[],4,FALSE),0)</f>
        <v>0.31578947368421051</v>
      </c>
      <c r="I37" s="7">
        <f>IFERROR(VLOOKUP(Tabelle10[[#This Row],[Group ]],Tabelle269[],5,FALSE),0)</f>
        <v>0.23076923076923078</v>
      </c>
      <c r="J37">
        <f>IFERROR(VLOOKUP(Tabelle10[[#This Row],[Group ]],Tabelle269[],6,FALSE),0)</f>
        <v>26</v>
      </c>
      <c r="K37" s="7">
        <f t="shared" si="0"/>
        <v>0.27972027972027974</v>
      </c>
      <c r="L37" s="7">
        <f t="shared" si="1"/>
        <v>9.3567251461988299E-2</v>
      </c>
      <c r="M37" s="7">
        <f t="shared" si="2"/>
        <v>0.11965811965811968</v>
      </c>
      <c r="N37" s="5">
        <f t="shared" si="3"/>
        <v>8</v>
      </c>
    </row>
    <row r="38" spans="1:14" x14ac:dyDescent="0.25">
      <c r="A38" t="s">
        <v>1129</v>
      </c>
      <c r="B38" t="str">
        <f>IFERROR(VLOOKUP(Tabelle10[[#This Row],[Group ]],Tabelle26[],2,FALSE),"")</f>
        <v/>
      </c>
      <c r="C38" s="7">
        <f>IFERROR(VLOOKUP(Tabelle10[[#This Row],[Group ]],Tabelle26[],3,FALSE),0)</f>
        <v>0</v>
      </c>
      <c r="D38" s="7">
        <f>IFERROR(VLOOKUP(Tabelle10[[#This Row],[Group ]],Tabelle26[],4,FALSE),0)</f>
        <v>0</v>
      </c>
      <c r="E38" s="7">
        <f>IFERROR(VLOOKUP(Tabelle10[[#This Row],[Group ]],Tabelle26[],5,FALSE),0)</f>
        <v>0</v>
      </c>
      <c r="F38">
        <f>IFERROR(VLOOKUP(Tabelle10[[#This Row],[Group ]],Tabelle26[],6,FALSE),0)</f>
        <v>0</v>
      </c>
      <c r="G38" s="7">
        <f>IFERROR(VLOOKUP(Tabelle10[[#This Row],[Group ]],Tabelle269[],3,FALSE),0)</f>
        <v>0</v>
      </c>
      <c r="H38" s="7">
        <f>IFERROR(VLOOKUP(Tabelle10[[#This Row],[Group ]],Tabelle269[],4,FALSE),0)</f>
        <v>0</v>
      </c>
      <c r="I38" s="7">
        <f>IFERROR(VLOOKUP(Tabelle10[[#This Row],[Group ]],Tabelle269[],5,FALSE),0)</f>
        <v>0</v>
      </c>
      <c r="J38">
        <f>IFERROR(VLOOKUP(Tabelle10[[#This Row],[Group ]],Tabelle269[],6,FALSE),0)</f>
        <v>3</v>
      </c>
      <c r="K38" s="7">
        <f t="shared" si="0"/>
        <v>0</v>
      </c>
      <c r="L38" s="7">
        <f t="shared" si="1"/>
        <v>0</v>
      </c>
      <c r="M38" s="7">
        <f t="shared" si="2"/>
        <v>0</v>
      </c>
      <c r="N38" s="5">
        <f t="shared" si="3"/>
        <v>3</v>
      </c>
    </row>
    <row r="39" spans="1:14" x14ac:dyDescent="0.25">
      <c r="A39" t="s">
        <v>752</v>
      </c>
      <c r="B39" t="str">
        <f>IFERROR(VLOOKUP(Tabelle10[[#This Row],[Group ]],Tabelle26[],2,FALSE),"")</f>
        <v>Data Competition - Duplicate Tables /  Table Structure - Scope Split in Tables</v>
      </c>
      <c r="C39" s="7">
        <f>IFERROR(VLOOKUP(Tabelle10[[#This Row],[Group ]],Tabelle26[],3,FALSE),0)</f>
        <v>0</v>
      </c>
      <c r="D39" s="7">
        <f>IFERROR(VLOOKUP(Tabelle10[[#This Row],[Group ]],Tabelle26[],4,FALSE),0)</f>
        <v>0</v>
      </c>
      <c r="E39" s="7">
        <f>IFERROR(VLOOKUP(Tabelle10[[#This Row],[Group ]],Tabelle26[],5,FALSE),0)</f>
        <v>0</v>
      </c>
      <c r="F39">
        <f>IFERROR(VLOOKUP(Tabelle10[[#This Row],[Group ]],Tabelle26[],6,FALSE),0)</f>
        <v>21</v>
      </c>
      <c r="G39" s="7">
        <f>IFERROR(VLOOKUP(Tabelle10[[#This Row],[Group ]],Tabelle269[],3,FALSE),0)</f>
        <v>0</v>
      </c>
      <c r="H39" s="7">
        <f>IFERROR(VLOOKUP(Tabelle10[[#This Row],[Group ]],Tabelle269[],4,FALSE),0)</f>
        <v>0</v>
      </c>
      <c r="I39" s="7">
        <f>IFERROR(VLOOKUP(Tabelle10[[#This Row],[Group ]],Tabelle269[],5,FALSE),0)</f>
        <v>0</v>
      </c>
      <c r="J39">
        <f>IFERROR(VLOOKUP(Tabelle10[[#This Row],[Group ]],Tabelle269[],6,FALSE),0)</f>
        <v>28</v>
      </c>
      <c r="K39" s="7">
        <f t="shared" si="0"/>
        <v>0</v>
      </c>
      <c r="L39" s="7">
        <f t="shared" si="1"/>
        <v>0</v>
      </c>
      <c r="M39" s="7">
        <f t="shared" si="2"/>
        <v>0</v>
      </c>
      <c r="N39" s="5">
        <f t="shared" si="3"/>
        <v>7</v>
      </c>
    </row>
    <row r="40" spans="1:14" x14ac:dyDescent="0.25">
      <c r="A40" t="s">
        <v>753</v>
      </c>
      <c r="B40" t="str">
        <f>IFERROR(VLOOKUP(Tabelle10[[#This Row],[Group ]],Tabelle26[],2,FALSE),"")</f>
        <v>Scope Display - Table is a picture</v>
      </c>
      <c r="C40" s="7">
        <f>IFERROR(VLOOKUP(Tabelle10[[#This Row],[Group ]],Tabelle26[],3,FALSE),0)</f>
        <v>0</v>
      </c>
      <c r="D40" s="7">
        <f>IFERROR(VLOOKUP(Tabelle10[[#This Row],[Group ]],Tabelle26[],4,FALSE),0)</f>
        <v>0</v>
      </c>
      <c r="E40" s="7">
        <f>IFERROR(VLOOKUP(Tabelle10[[#This Row],[Group ]],Tabelle26[],5,FALSE),0)</f>
        <v>0</v>
      </c>
      <c r="F40">
        <f>IFERROR(VLOOKUP(Tabelle10[[#This Row],[Group ]],Tabelle26[],6,FALSE),0)</f>
        <v>4</v>
      </c>
      <c r="G40" s="7">
        <f>IFERROR(VLOOKUP(Tabelle10[[#This Row],[Group ]],Tabelle269[],3,FALSE),0)</f>
        <v>0</v>
      </c>
      <c r="H40" s="7">
        <f>IFERROR(VLOOKUP(Tabelle10[[#This Row],[Group ]],Tabelle269[],4,FALSE),0)</f>
        <v>0</v>
      </c>
      <c r="I40" s="7">
        <f>IFERROR(VLOOKUP(Tabelle10[[#This Row],[Group ]],Tabelle269[],5,FALSE),0)</f>
        <v>0</v>
      </c>
      <c r="J40">
        <f>IFERROR(VLOOKUP(Tabelle10[[#This Row],[Group ]],Tabelle269[],6,FALSE),0)</f>
        <v>4</v>
      </c>
      <c r="K40" s="7">
        <f t="shared" si="0"/>
        <v>0</v>
      </c>
      <c r="L40" s="7">
        <f t="shared" si="1"/>
        <v>0</v>
      </c>
      <c r="M40" s="7">
        <f t="shared" si="2"/>
        <v>0</v>
      </c>
      <c r="N40" s="5">
        <f t="shared" si="3"/>
        <v>0</v>
      </c>
    </row>
    <row r="41" spans="1:14" x14ac:dyDescent="0.25">
      <c r="A41" t="s">
        <v>754</v>
      </c>
      <c r="B41" t="str">
        <f>IFERROR(VLOOKUP(Tabelle10[[#This Row],[Group ]],Tabelle26[],2,FALSE),"")</f>
        <v>Unknown / Location &amp; Market Based Mixup</v>
      </c>
      <c r="C41" s="7">
        <f>IFERROR(VLOOKUP(Tabelle10[[#This Row],[Group ]],Tabelle26[],3,FALSE),0)</f>
        <v>0.125</v>
      </c>
      <c r="D41" s="7">
        <f>IFERROR(VLOOKUP(Tabelle10[[#This Row],[Group ]],Tabelle26[],4,FALSE),0)</f>
        <v>1</v>
      </c>
      <c r="E41" s="7">
        <f>IFERROR(VLOOKUP(Tabelle10[[#This Row],[Group ]],Tabelle26[],5,FALSE),0)</f>
        <v>0.125</v>
      </c>
      <c r="F41">
        <f>IFERROR(VLOOKUP(Tabelle10[[#This Row],[Group ]],Tabelle26[],6,FALSE),0)</f>
        <v>24</v>
      </c>
      <c r="G41" s="7">
        <f>IFERROR(VLOOKUP(Tabelle10[[#This Row],[Group ]],Tabelle269[],3,FALSE),0)</f>
        <v>0.25</v>
      </c>
      <c r="H41" s="7">
        <f>IFERROR(VLOOKUP(Tabelle10[[#This Row],[Group ]],Tabelle269[],4,FALSE),0)</f>
        <v>1</v>
      </c>
      <c r="I41" s="7">
        <f>IFERROR(VLOOKUP(Tabelle10[[#This Row],[Group ]],Tabelle269[],5,FALSE),0)</f>
        <v>0.25</v>
      </c>
      <c r="J41">
        <f>IFERROR(VLOOKUP(Tabelle10[[#This Row],[Group ]],Tabelle269[],6,FALSE),0)</f>
        <v>36</v>
      </c>
      <c r="K41" s="7">
        <f t="shared" si="0"/>
        <v>0.125</v>
      </c>
      <c r="L41" s="7">
        <f t="shared" si="1"/>
        <v>0</v>
      </c>
      <c r="M41" s="7">
        <f t="shared" si="2"/>
        <v>0.125</v>
      </c>
      <c r="N41" s="5">
        <f t="shared" si="3"/>
        <v>12</v>
      </c>
    </row>
    <row r="42" spans="1:14" x14ac:dyDescent="0.25">
      <c r="A42" t="s">
        <v>755</v>
      </c>
      <c r="B42" t="str">
        <f>IFERROR(VLOOKUP(Tabelle10[[#This Row],[Group ]],Tabelle26[],2,FALSE),"")</f>
        <v>Table Structure - Scope Split in Tables</v>
      </c>
      <c r="C42" s="7">
        <f>IFERROR(VLOOKUP(Tabelle10[[#This Row],[Group ]],Tabelle26[],3,FALSE),0)</f>
        <v>0</v>
      </c>
      <c r="D42" s="7">
        <f>IFERROR(VLOOKUP(Tabelle10[[#This Row],[Group ]],Tabelle26[],4,FALSE),0)</f>
        <v>0</v>
      </c>
      <c r="E42" s="7">
        <f>IFERROR(VLOOKUP(Tabelle10[[#This Row],[Group ]],Tabelle26[],5,FALSE),0)</f>
        <v>0</v>
      </c>
      <c r="F42">
        <f>IFERROR(VLOOKUP(Tabelle10[[#This Row],[Group ]],Tabelle26[],6,FALSE),0)</f>
        <v>16</v>
      </c>
      <c r="G42" s="7">
        <f>IFERROR(VLOOKUP(Tabelle10[[#This Row],[Group ]],Tabelle269[],3,FALSE),0)</f>
        <v>0</v>
      </c>
      <c r="H42" s="7">
        <f>IFERROR(VLOOKUP(Tabelle10[[#This Row],[Group ]],Tabelle269[],4,FALSE),0)</f>
        <v>0</v>
      </c>
      <c r="I42" s="7">
        <f>IFERROR(VLOOKUP(Tabelle10[[#This Row],[Group ]],Tabelle269[],5,FALSE),0)</f>
        <v>0</v>
      </c>
      <c r="J42">
        <f>IFERROR(VLOOKUP(Tabelle10[[#This Row],[Group ]],Tabelle269[],6,FALSE),0)</f>
        <v>18</v>
      </c>
      <c r="K42" s="7">
        <f t="shared" si="0"/>
        <v>0</v>
      </c>
      <c r="L42" s="7">
        <f t="shared" si="1"/>
        <v>0</v>
      </c>
      <c r="M42" s="7">
        <f t="shared" si="2"/>
        <v>0</v>
      </c>
      <c r="N42" s="5">
        <f t="shared" si="3"/>
        <v>2</v>
      </c>
    </row>
    <row r="43" spans="1:14" x14ac:dyDescent="0.25">
      <c r="A43" t="s">
        <v>756</v>
      </c>
      <c r="B43" t="str">
        <f>IFERROR(VLOOKUP(Tabelle10[[#This Row],[Group ]],Tabelle26[],2,FALSE),"")</f>
        <v>Scope Display - Only Description / Table Structure -  Values in Headlines / Location &amp; Market Based Mixup</v>
      </c>
      <c r="C43" s="7">
        <f>IFERROR(VLOOKUP(Tabelle10[[#This Row],[Group ]],Tabelle26[],3,FALSE),0)</f>
        <v>0.63636363636363635</v>
      </c>
      <c r="D43" s="7">
        <f>IFERROR(VLOOKUP(Tabelle10[[#This Row],[Group ]],Tabelle26[],4,FALSE),0)</f>
        <v>0.36842105263157893</v>
      </c>
      <c r="E43" s="7">
        <f>IFERROR(VLOOKUP(Tabelle10[[#This Row],[Group ]],Tabelle26[],5,FALSE),0)</f>
        <v>0.30434782608695654</v>
      </c>
      <c r="F43">
        <f>IFERROR(VLOOKUP(Tabelle10[[#This Row],[Group ]],Tabelle26[],6,FALSE),0)</f>
        <v>46</v>
      </c>
      <c r="G43" s="7">
        <f>IFERROR(VLOOKUP(Tabelle10[[#This Row],[Group ]],Tabelle269[],3,FALSE),0)</f>
        <v>0.45714285714285713</v>
      </c>
      <c r="H43" s="7">
        <f>IFERROR(VLOOKUP(Tabelle10[[#This Row],[Group ]],Tabelle269[],4,FALSE),0)</f>
        <v>0.34782608695652173</v>
      </c>
      <c r="I43" s="7">
        <f>IFERROR(VLOOKUP(Tabelle10[[#This Row],[Group ]],Tabelle269[],5,FALSE),0)</f>
        <v>0.24615384615384617</v>
      </c>
      <c r="J43">
        <f>IFERROR(VLOOKUP(Tabelle10[[#This Row],[Group ]],Tabelle269[],6,FALSE),0)</f>
        <v>65</v>
      </c>
      <c r="K43" s="7">
        <f t="shared" si="0"/>
        <v>-0.17922077922077922</v>
      </c>
      <c r="L43" s="7">
        <f t="shared" si="1"/>
        <v>-2.0594965675057197E-2</v>
      </c>
      <c r="M43" s="7">
        <f t="shared" si="2"/>
        <v>-5.8193979933110374E-2</v>
      </c>
      <c r="N43" s="5">
        <f t="shared" si="3"/>
        <v>19</v>
      </c>
    </row>
    <row r="44" spans="1:14" x14ac:dyDescent="0.25">
      <c r="A44" t="s">
        <v>1130</v>
      </c>
      <c r="B44" t="str">
        <f>IFERROR(VLOOKUP(Tabelle10[[#This Row],[Group ]],Tabelle26[],2,FALSE),"")</f>
        <v/>
      </c>
      <c r="C44" s="7">
        <f>IFERROR(VLOOKUP(Tabelle10[[#This Row],[Group ]],Tabelle26[],3,FALSE),0)</f>
        <v>0</v>
      </c>
      <c r="D44" s="7">
        <f>IFERROR(VLOOKUP(Tabelle10[[#This Row],[Group ]],Tabelle26[],4,FALSE),0)</f>
        <v>0</v>
      </c>
      <c r="E44" s="7">
        <f>IFERROR(VLOOKUP(Tabelle10[[#This Row],[Group ]],Tabelle26[],5,FALSE),0)</f>
        <v>0</v>
      </c>
      <c r="F44">
        <f>IFERROR(VLOOKUP(Tabelle10[[#This Row],[Group ]],Tabelle26[],6,FALSE),0)</f>
        <v>0</v>
      </c>
      <c r="G44" s="7">
        <f>IFERROR(VLOOKUP(Tabelle10[[#This Row],[Group ]],Tabelle269[],3,FALSE),0)</f>
        <v>0</v>
      </c>
      <c r="H44" s="7">
        <f>IFERROR(VLOOKUP(Tabelle10[[#This Row],[Group ]],Tabelle269[],4,FALSE),0)</f>
        <v>0</v>
      </c>
      <c r="I44" s="7">
        <f>IFERROR(VLOOKUP(Tabelle10[[#This Row],[Group ]],Tabelle269[],5,FALSE),0)</f>
        <v>0</v>
      </c>
      <c r="J44">
        <f>IFERROR(VLOOKUP(Tabelle10[[#This Row],[Group ]],Tabelle269[],6,FALSE),0)</f>
        <v>3</v>
      </c>
      <c r="K44" s="7">
        <f t="shared" si="0"/>
        <v>0</v>
      </c>
      <c r="L44" s="7">
        <f t="shared" si="1"/>
        <v>0</v>
      </c>
      <c r="M44" s="7">
        <f t="shared" si="2"/>
        <v>0</v>
      </c>
      <c r="N44" s="5">
        <f t="shared" si="3"/>
        <v>3</v>
      </c>
    </row>
    <row r="45" spans="1:14" x14ac:dyDescent="0.25">
      <c r="A45" t="s">
        <v>757</v>
      </c>
      <c r="B45" t="str">
        <f>IFERROR(VLOOKUP(Tabelle10[[#This Row],[Group ]],Tabelle26[],2,FALSE),"")</f>
        <v>Unknown - always same pattern</v>
      </c>
      <c r="C45" s="7">
        <f>IFERROR(VLOOKUP(Tabelle10[[#This Row],[Group ]],Tabelle26[],3,FALSE),0)</f>
        <v>0.54545454545454541</v>
      </c>
      <c r="D45" s="7">
        <f>IFERROR(VLOOKUP(Tabelle10[[#This Row],[Group ]],Tabelle26[],4,FALSE),0)</f>
        <v>0.5</v>
      </c>
      <c r="E45" s="7">
        <f>IFERROR(VLOOKUP(Tabelle10[[#This Row],[Group ]],Tabelle26[],5,FALSE),0)</f>
        <v>0.35294117647058826</v>
      </c>
      <c r="F45">
        <f>IFERROR(VLOOKUP(Tabelle10[[#This Row],[Group ]],Tabelle26[],6,FALSE),0)</f>
        <v>34</v>
      </c>
      <c r="G45" s="7">
        <f>IFERROR(VLOOKUP(Tabelle10[[#This Row],[Group ]],Tabelle269[],3,FALSE),0)</f>
        <v>0.66666666666666663</v>
      </c>
      <c r="H45" s="7">
        <f>IFERROR(VLOOKUP(Tabelle10[[#This Row],[Group ]],Tabelle269[],4,FALSE),0)</f>
        <v>0.58536585365853655</v>
      </c>
      <c r="I45" s="7">
        <f>IFERROR(VLOOKUP(Tabelle10[[#This Row],[Group ]],Tabelle269[],5,FALSE),0)</f>
        <v>0.45283018867924529</v>
      </c>
      <c r="J45">
        <f>IFERROR(VLOOKUP(Tabelle10[[#This Row],[Group ]],Tabelle269[],6,FALSE),0)</f>
        <v>53</v>
      </c>
      <c r="K45" s="7">
        <f t="shared" si="0"/>
        <v>0.12121212121212122</v>
      </c>
      <c r="L45" s="7">
        <f t="shared" si="1"/>
        <v>8.536585365853655E-2</v>
      </c>
      <c r="M45" s="7">
        <f t="shared" si="2"/>
        <v>9.9889012208657035E-2</v>
      </c>
      <c r="N45" s="5">
        <f t="shared" si="3"/>
        <v>19</v>
      </c>
    </row>
    <row r="46" spans="1:14" x14ac:dyDescent="0.25">
      <c r="A46" t="s">
        <v>758</v>
      </c>
      <c r="B46" t="str">
        <f>IFERROR(VLOOKUP(Tabelle10[[#This Row],[Group ]],Tabelle26[],2,FALSE),"")</f>
        <v>None</v>
      </c>
      <c r="C46" s="7">
        <f>IFERROR(VLOOKUP(Tabelle10[[#This Row],[Group ]],Tabelle26[],3,FALSE),0)</f>
        <v>0</v>
      </c>
      <c r="D46" s="7">
        <f>IFERROR(VLOOKUP(Tabelle10[[#This Row],[Group ]],Tabelle26[],4,FALSE),0)</f>
        <v>0</v>
      </c>
      <c r="E46" s="7">
        <f>IFERROR(VLOOKUP(Tabelle10[[#This Row],[Group ]],Tabelle26[],5,FALSE),0)</f>
        <v>0</v>
      </c>
      <c r="F46">
        <f>IFERROR(VLOOKUP(Tabelle10[[#This Row],[Group ]],Tabelle26[],6,FALSE),0)</f>
        <v>8</v>
      </c>
      <c r="G46" s="7">
        <f>IFERROR(VLOOKUP(Tabelle10[[#This Row],[Group ]],Tabelle269[],3,FALSE),0)</f>
        <v>0</v>
      </c>
      <c r="H46" s="7">
        <f>IFERROR(VLOOKUP(Tabelle10[[#This Row],[Group ]],Tabelle269[],4,FALSE),0)</f>
        <v>0</v>
      </c>
      <c r="I46" s="7">
        <f>IFERROR(VLOOKUP(Tabelle10[[#This Row],[Group ]],Tabelle269[],5,FALSE),0)</f>
        <v>0</v>
      </c>
      <c r="J46">
        <f>IFERROR(VLOOKUP(Tabelle10[[#This Row],[Group ]],Tabelle269[],6,FALSE),0)</f>
        <v>12</v>
      </c>
      <c r="K46" s="7">
        <f t="shared" si="0"/>
        <v>0</v>
      </c>
      <c r="L46" s="7">
        <f t="shared" si="1"/>
        <v>0</v>
      </c>
      <c r="M46" s="7">
        <f t="shared" si="2"/>
        <v>0</v>
      </c>
      <c r="N46" s="5">
        <f t="shared" si="3"/>
        <v>4</v>
      </c>
    </row>
    <row r="47" spans="1:14" x14ac:dyDescent="0.25">
      <c r="A47" t="s">
        <v>1131</v>
      </c>
      <c r="B47" t="str">
        <f>IFERROR(VLOOKUP(Tabelle10[[#This Row],[Group ]],Tabelle26[],2,FALSE),"")</f>
        <v/>
      </c>
      <c r="C47" s="7">
        <f>IFERROR(VLOOKUP(Tabelle10[[#This Row],[Group ]],Tabelle26[],3,FALSE),0)</f>
        <v>0</v>
      </c>
      <c r="D47" s="7">
        <f>IFERROR(VLOOKUP(Tabelle10[[#This Row],[Group ]],Tabelle26[],4,FALSE),0)</f>
        <v>0</v>
      </c>
      <c r="E47" s="7">
        <f>IFERROR(VLOOKUP(Tabelle10[[#This Row],[Group ]],Tabelle26[],5,FALSE),0)</f>
        <v>0</v>
      </c>
      <c r="F47">
        <f>IFERROR(VLOOKUP(Tabelle10[[#This Row],[Group ]],Tabelle26[],6,FALSE),0)</f>
        <v>0</v>
      </c>
      <c r="G47" s="7">
        <f>IFERROR(VLOOKUP(Tabelle10[[#This Row],[Group ]],Tabelle269[],3,FALSE),0)</f>
        <v>0</v>
      </c>
      <c r="H47" s="7">
        <f>IFERROR(VLOOKUP(Tabelle10[[#This Row],[Group ]],Tabelle269[],4,FALSE),0)</f>
        <v>0</v>
      </c>
      <c r="I47" s="7">
        <f>IFERROR(VLOOKUP(Tabelle10[[#This Row],[Group ]],Tabelle269[],5,FALSE),0)</f>
        <v>0</v>
      </c>
      <c r="J47">
        <f>IFERROR(VLOOKUP(Tabelle10[[#This Row],[Group ]],Tabelle269[],6,FALSE),0)</f>
        <v>4</v>
      </c>
      <c r="K47" s="7">
        <f t="shared" si="0"/>
        <v>0</v>
      </c>
      <c r="L47" s="7">
        <f t="shared" si="1"/>
        <v>0</v>
      </c>
      <c r="M47" s="7">
        <f t="shared" si="2"/>
        <v>0</v>
      </c>
      <c r="N47" s="5">
        <f t="shared" si="3"/>
        <v>4</v>
      </c>
    </row>
    <row r="48" spans="1:14" x14ac:dyDescent="0.25">
      <c r="A48" t="s">
        <v>759</v>
      </c>
      <c r="B48" t="str">
        <f>IFERROR(VLOOKUP(Tabelle10[[#This Row],[Group ]],Tabelle26[],2,FALSE),"")</f>
        <v>Identical Pattern - Scope 1 always not categorized</v>
      </c>
      <c r="C48" s="7">
        <f>IFERROR(VLOOKUP(Tabelle10[[#This Row],[Group ]],Tabelle26[],3,FALSE),0)</f>
        <v>0.84615384615384615</v>
      </c>
      <c r="D48" s="7">
        <f>IFERROR(VLOOKUP(Tabelle10[[#This Row],[Group ]],Tabelle26[],4,FALSE),0)</f>
        <v>0.80487804878048785</v>
      </c>
      <c r="E48" s="7">
        <f>IFERROR(VLOOKUP(Tabelle10[[#This Row],[Group ]],Tabelle26[],5,FALSE),0)</f>
        <v>0.7021276595744681</v>
      </c>
      <c r="F48">
        <f>IFERROR(VLOOKUP(Tabelle10[[#This Row],[Group ]],Tabelle26[],6,FALSE),0)</f>
        <v>47</v>
      </c>
      <c r="G48" s="7">
        <f>IFERROR(VLOOKUP(Tabelle10[[#This Row],[Group ]],Tabelle269[],3,FALSE),0)</f>
        <v>0.45714285714285713</v>
      </c>
      <c r="H48" s="7">
        <f>IFERROR(VLOOKUP(Tabelle10[[#This Row],[Group ]],Tabelle269[],4,FALSE),0)</f>
        <v>0.78048780487804881</v>
      </c>
      <c r="I48" s="7">
        <f>IFERROR(VLOOKUP(Tabelle10[[#This Row],[Group ]],Tabelle269[],5,FALSE),0)</f>
        <v>0.4050632911392405</v>
      </c>
      <c r="J48">
        <f>IFERROR(VLOOKUP(Tabelle10[[#This Row],[Group ]],Tabelle269[],6,FALSE),0)</f>
        <v>79</v>
      </c>
      <c r="K48" s="7">
        <f t="shared" si="0"/>
        <v>-0.38901098901098902</v>
      </c>
      <c r="L48" s="7">
        <f t="shared" si="1"/>
        <v>-2.4390243902439046E-2</v>
      </c>
      <c r="M48" s="7">
        <f t="shared" si="2"/>
        <v>-0.2970643684352276</v>
      </c>
      <c r="N48" s="5">
        <f t="shared" si="3"/>
        <v>32</v>
      </c>
    </row>
    <row r="49" spans="1:14" x14ac:dyDescent="0.25">
      <c r="A49" t="s">
        <v>760</v>
      </c>
      <c r="B49" t="str">
        <f>IFERROR(VLOOKUP(Tabelle10[[#This Row],[Group ]],Tabelle26[],2,FALSE),"")</f>
        <v>None</v>
      </c>
      <c r="C49" s="7">
        <f>IFERROR(VLOOKUP(Tabelle10[[#This Row],[Group ]],Tabelle26[],3,FALSE),0)</f>
        <v>0.9285714285714286</v>
      </c>
      <c r="D49" s="7">
        <f>IFERROR(VLOOKUP(Tabelle10[[#This Row],[Group ]],Tabelle26[],4,FALSE),0)</f>
        <v>1</v>
      </c>
      <c r="E49" s="7">
        <f>IFERROR(VLOOKUP(Tabelle10[[#This Row],[Group ]],Tabelle26[],5,FALSE),0)</f>
        <v>0.9285714285714286</v>
      </c>
      <c r="F49">
        <f>IFERROR(VLOOKUP(Tabelle10[[#This Row],[Group ]],Tabelle26[],6,FALSE),0)</f>
        <v>42</v>
      </c>
      <c r="G49" s="7">
        <f>IFERROR(VLOOKUP(Tabelle10[[#This Row],[Group ]],Tabelle269[],3,FALSE),0)</f>
        <v>0.86486486486486491</v>
      </c>
      <c r="H49" s="7">
        <f>IFERROR(VLOOKUP(Tabelle10[[#This Row],[Group ]],Tabelle269[],4,FALSE),0)</f>
        <v>0.59259259259259256</v>
      </c>
      <c r="I49" s="7">
        <f>IFERROR(VLOOKUP(Tabelle10[[#This Row],[Group ]],Tabelle269[],5,FALSE),0)</f>
        <v>0.5423728813559322</v>
      </c>
      <c r="J49">
        <f>IFERROR(VLOOKUP(Tabelle10[[#This Row],[Group ]],Tabelle269[],6,FALSE),0)</f>
        <v>59</v>
      </c>
      <c r="K49" s="7">
        <f t="shared" si="0"/>
        <v>-6.370656370656369E-2</v>
      </c>
      <c r="L49" s="7">
        <f t="shared" si="1"/>
        <v>-0.40740740740740744</v>
      </c>
      <c r="M49" s="7">
        <f t="shared" si="2"/>
        <v>-0.3861985472154964</v>
      </c>
      <c r="N49" s="5">
        <f t="shared" si="3"/>
        <v>17</v>
      </c>
    </row>
    <row r="50" spans="1:14" x14ac:dyDescent="0.25">
      <c r="A50" t="s">
        <v>1132</v>
      </c>
      <c r="B50" t="str">
        <f>IFERROR(VLOOKUP(Tabelle10[[#This Row],[Group ]],Tabelle26[],2,FALSE),"")</f>
        <v/>
      </c>
      <c r="C50" s="7">
        <f>IFERROR(VLOOKUP(Tabelle10[[#This Row],[Group ]],Tabelle26[],3,FALSE),0)</f>
        <v>0</v>
      </c>
      <c r="D50" s="7">
        <f>IFERROR(VLOOKUP(Tabelle10[[#This Row],[Group ]],Tabelle26[],4,FALSE),0)</f>
        <v>0</v>
      </c>
      <c r="E50" s="7">
        <f>IFERROR(VLOOKUP(Tabelle10[[#This Row],[Group ]],Tabelle26[],5,FALSE),0)</f>
        <v>0</v>
      </c>
      <c r="F50">
        <f>IFERROR(VLOOKUP(Tabelle10[[#This Row],[Group ]],Tabelle26[],6,FALSE),0)</f>
        <v>0</v>
      </c>
      <c r="G50" s="7">
        <f>IFERROR(VLOOKUP(Tabelle10[[#This Row],[Group ]],Tabelle269[],3,FALSE),0)</f>
        <v>0</v>
      </c>
      <c r="H50" s="7">
        <f>IFERROR(VLOOKUP(Tabelle10[[#This Row],[Group ]],Tabelle269[],4,FALSE),0)</f>
        <v>0</v>
      </c>
      <c r="I50" s="7">
        <f>IFERROR(VLOOKUP(Tabelle10[[#This Row],[Group ]],Tabelle269[],5,FALSE),0)</f>
        <v>0</v>
      </c>
      <c r="J50">
        <f>IFERROR(VLOOKUP(Tabelle10[[#This Row],[Group ]],Tabelle269[],6,FALSE),0)</f>
        <v>2</v>
      </c>
      <c r="K50" s="7">
        <f t="shared" si="0"/>
        <v>0</v>
      </c>
      <c r="L50" s="7">
        <f t="shared" si="1"/>
        <v>0</v>
      </c>
      <c r="M50" s="7">
        <f t="shared" si="2"/>
        <v>0</v>
      </c>
      <c r="N50" s="5">
        <f t="shared" si="3"/>
        <v>2</v>
      </c>
    </row>
  </sheetData>
  <mergeCells count="3">
    <mergeCell ref="G1:J1"/>
    <mergeCell ref="C1:F1"/>
    <mergeCell ref="K1:N1"/>
  </mergeCells>
  <conditionalFormatting sqref="K3:M5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D357-B610-4920-BC76-DB9250B7F6CC}">
  <sheetPr>
    <tabColor theme="9" tint="-0.249977111117893"/>
  </sheetPr>
  <dimension ref="A4:R15"/>
  <sheetViews>
    <sheetView tabSelected="1" topLeftCell="B1" workbookViewId="0">
      <selection activeCell="R5" sqref="R5"/>
    </sheetView>
  </sheetViews>
  <sheetFormatPr baseColWidth="10" defaultRowHeight="15" x14ac:dyDescent="0.25"/>
  <cols>
    <col min="1" max="1" width="59" bestFit="1" customWidth="1"/>
    <col min="2" max="4" width="17.5703125" bestFit="1" customWidth="1"/>
    <col min="5" max="7" width="15.5703125" bestFit="1" customWidth="1"/>
    <col min="8" max="9" width="17.5703125" bestFit="1" customWidth="1"/>
    <col min="10" max="10" width="25" bestFit="1" customWidth="1"/>
    <col min="11" max="11" width="59" bestFit="1" customWidth="1"/>
    <col min="12" max="14" width="17.5703125" bestFit="1" customWidth="1"/>
    <col min="15" max="16" width="15.5703125" bestFit="1" customWidth="1"/>
  </cols>
  <sheetData>
    <row r="4" spans="1:18" ht="15.75" thickBot="1" x14ac:dyDescent="0.3">
      <c r="A4" s="4" t="s">
        <v>849</v>
      </c>
      <c r="B4" s="4" t="s">
        <v>6</v>
      </c>
      <c r="G4" s="9" t="s">
        <v>717</v>
      </c>
      <c r="H4" s="2">
        <f>D15/E15</f>
        <v>0.2983425414364641</v>
      </c>
      <c r="K4" s="4" t="s">
        <v>849</v>
      </c>
      <c r="L4" s="4" t="s">
        <v>6</v>
      </c>
      <c r="Q4" s="9" t="s">
        <v>717</v>
      </c>
      <c r="R4" s="2">
        <f>N15/O15</f>
        <v>0.35714285714285715</v>
      </c>
    </row>
    <row r="5" spans="1:18" ht="16.5" thickTop="1" thickBot="1" x14ac:dyDescent="0.3">
      <c r="A5" s="4" t="s">
        <v>723</v>
      </c>
      <c r="B5" t="s">
        <v>622</v>
      </c>
      <c r="C5" t="s">
        <v>16</v>
      </c>
      <c r="D5" t="s">
        <v>10</v>
      </c>
      <c r="E5" t="s">
        <v>846</v>
      </c>
      <c r="G5" s="9" t="s">
        <v>715</v>
      </c>
      <c r="H5" s="2">
        <f>D15 /(D15+C15)</f>
        <v>0.39416058394160586</v>
      </c>
      <c r="K5" s="4" t="s">
        <v>723</v>
      </c>
      <c r="L5" t="s">
        <v>622</v>
      </c>
      <c r="M5" t="s">
        <v>16</v>
      </c>
      <c r="N5" t="s">
        <v>10</v>
      </c>
      <c r="O5" t="s">
        <v>846</v>
      </c>
      <c r="Q5" s="9" t="s">
        <v>715</v>
      </c>
      <c r="R5" s="2">
        <f>N15 /(N15+M15)</f>
        <v>0.46948356807511737</v>
      </c>
    </row>
    <row r="6" spans="1:18" ht="16.5" thickTop="1" thickBot="1" x14ac:dyDescent="0.3">
      <c r="A6" t="s">
        <v>725</v>
      </c>
      <c r="C6">
        <v>6</v>
      </c>
      <c r="D6">
        <v>12</v>
      </c>
      <c r="E6">
        <v>18</v>
      </c>
      <c r="G6" s="9" t="s">
        <v>716</v>
      </c>
      <c r="H6" s="2">
        <f>D15/(D15+B15)</f>
        <v>0.55102040816326525</v>
      </c>
      <c r="K6" t="s">
        <v>725</v>
      </c>
      <c r="M6">
        <v>6</v>
      </c>
      <c r="N6">
        <v>24</v>
      </c>
      <c r="O6">
        <v>30</v>
      </c>
      <c r="Q6" s="9" t="s">
        <v>716</v>
      </c>
      <c r="R6" s="2">
        <f>N15/(N15+L15)</f>
        <v>0.59880239520958078</v>
      </c>
    </row>
    <row r="7" spans="1:18" ht="15.75" thickTop="1" x14ac:dyDescent="0.25">
      <c r="A7" t="s">
        <v>730</v>
      </c>
      <c r="B7">
        <v>8</v>
      </c>
      <c r="C7">
        <v>8</v>
      </c>
      <c r="D7">
        <v>5</v>
      </c>
      <c r="E7">
        <v>21</v>
      </c>
      <c r="K7" t="s">
        <v>730</v>
      </c>
      <c r="L7">
        <v>15</v>
      </c>
      <c r="M7">
        <v>12</v>
      </c>
      <c r="N7">
        <v>5</v>
      </c>
      <c r="O7">
        <v>32</v>
      </c>
    </row>
    <row r="8" spans="1:18" x14ac:dyDescent="0.25">
      <c r="A8" t="s">
        <v>732</v>
      </c>
      <c r="B8">
        <v>2</v>
      </c>
      <c r="C8">
        <v>18</v>
      </c>
      <c r="D8">
        <v>7</v>
      </c>
      <c r="E8">
        <v>27</v>
      </c>
      <c r="K8" t="s">
        <v>732</v>
      </c>
      <c r="L8">
        <v>2</v>
      </c>
      <c r="M8">
        <v>21</v>
      </c>
      <c r="N8">
        <v>25</v>
      </c>
      <c r="O8">
        <v>48</v>
      </c>
    </row>
    <row r="9" spans="1:18" x14ac:dyDescent="0.25">
      <c r="A9" t="s">
        <v>737</v>
      </c>
      <c r="B9">
        <v>2</v>
      </c>
      <c r="C9">
        <v>1</v>
      </c>
      <c r="D9">
        <v>6</v>
      </c>
      <c r="E9">
        <v>9</v>
      </c>
      <c r="K9" t="s">
        <v>737</v>
      </c>
      <c r="L9">
        <v>6</v>
      </c>
      <c r="M9">
        <v>3</v>
      </c>
      <c r="N9">
        <v>6</v>
      </c>
      <c r="O9">
        <v>15</v>
      </c>
    </row>
    <row r="10" spans="1:18" x14ac:dyDescent="0.25">
      <c r="A10" t="s">
        <v>748</v>
      </c>
      <c r="B10">
        <v>1</v>
      </c>
      <c r="C10">
        <v>4</v>
      </c>
      <c r="D10">
        <v>1</v>
      </c>
      <c r="E10">
        <v>6</v>
      </c>
      <c r="K10" t="s">
        <v>748</v>
      </c>
      <c r="L10">
        <v>1</v>
      </c>
      <c r="M10">
        <v>6</v>
      </c>
      <c r="N10">
        <v>1</v>
      </c>
      <c r="O10">
        <v>8</v>
      </c>
    </row>
    <row r="11" spans="1:18" x14ac:dyDescent="0.25">
      <c r="A11" t="s">
        <v>749</v>
      </c>
      <c r="C11">
        <v>8</v>
      </c>
      <c r="D11">
        <v>4</v>
      </c>
      <c r="E11">
        <v>12</v>
      </c>
      <c r="K11" t="s">
        <v>749</v>
      </c>
      <c r="M11">
        <v>12</v>
      </c>
      <c r="N11">
        <v>8</v>
      </c>
      <c r="O11">
        <v>20</v>
      </c>
    </row>
    <row r="12" spans="1:18" x14ac:dyDescent="0.25">
      <c r="A12" t="s">
        <v>751</v>
      </c>
      <c r="B12">
        <v>7</v>
      </c>
      <c r="C12">
        <v>9</v>
      </c>
      <c r="D12">
        <v>2</v>
      </c>
      <c r="E12">
        <v>18</v>
      </c>
      <c r="K12" t="s">
        <v>751</v>
      </c>
      <c r="L12">
        <v>13</v>
      </c>
      <c r="M12">
        <v>7</v>
      </c>
      <c r="N12">
        <v>6</v>
      </c>
      <c r="O12">
        <v>26</v>
      </c>
    </row>
    <row r="13" spans="1:18" x14ac:dyDescent="0.25">
      <c r="A13" t="s">
        <v>754</v>
      </c>
      <c r="C13">
        <v>21</v>
      </c>
      <c r="D13">
        <v>3</v>
      </c>
      <c r="E13">
        <v>24</v>
      </c>
      <c r="K13" t="s">
        <v>754</v>
      </c>
      <c r="M13">
        <v>27</v>
      </c>
      <c r="N13">
        <v>9</v>
      </c>
      <c r="O13">
        <v>36</v>
      </c>
    </row>
    <row r="14" spans="1:18" x14ac:dyDescent="0.25">
      <c r="A14" t="s">
        <v>756</v>
      </c>
      <c r="B14">
        <v>24</v>
      </c>
      <c r="C14">
        <v>8</v>
      </c>
      <c r="D14">
        <v>14</v>
      </c>
      <c r="E14">
        <v>46</v>
      </c>
      <c r="K14" t="s">
        <v>756</v>
      </c>
      <c r="L14">
        <v>30</v>
      </c>
      <c r="M14">
        <v>19</v>
      </c>
      <c r="N14">
        <v>16</v>
      </c>
      <c r="O14">
        <v>65</v>
      </c>
    </row>
    <row r="15" spans="1:18" x14ac:dyDescent="0.25">
      <c r="A15" t="s">
        <v>846</v>
      </c>
      <c r="B15">
        <v>44</v>
      </c>
      <c r="C15">
        <v>83</v>
      </c>
      <c r="D15">
        <v>54</v>
      </c>
      <c r="E15">
        <v>181</v>
      </c>
      <c r="K15" t="s">
        <v>846</v>
      </c>
      <c r="L15">
        <v>67</v>
      </c>
      <c r="M15">
        <v>113</v>
      </c>
      <c r="N15">
        <v>100</v>
      </c>
      <c r="O15">
        <v>280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CCD8-B4CF-4BD4-97FF-04D5FF43A5F9}">
  <sheetPr>
    <tabColor theme="9" tint="-0.249977111117893"/>
  </sheetPr>
  <dimension ref="A4:S55"/>
  <sheetViews>
    <sheetView workbookViewId="0">
      <selection activeCell="R44" sqref="R44"/>
    </sheetView>
  </sheetViews>
  <sheetFormatPr baseColWidth="10" defaultRowHeight="15" x14ac:dyDescent="0.25"/>
  <cols>
    <col min="1" max="1" width="59" bestFit="1" customWidth="1"/>
    <col min="2" max="5" width="17.5703125" bestFit="1" customWidth="1"/>
    <col min="6" max="7" width="15.5703125" bestFit="1" customWidth="1"/>
    <col min="8" max="9" width="17.5703125" bestFit="1" customWidth="1"/>
    <col min="10" max="10" width="25" bestFit="1" customWidth="1"/>
    <col min="11" max="11" width="59" bestFit="1" customWidth="1"/>
    <col min="12" max="15" width="17.5703125" bestFit="1" customWidth="1"/>
    <col min="16" max="16" width="15.5703125" bestFit="1" customWidth="1"/>
  </cols>
  <sheetData>
    <row r="4" spans="1:19" ht="15.75" thickBot="1" x14ac:dyDescent="0.3">
      <c r="A4" s="4" t="s">
        <v>849</v>
      </c>
      <c r="B4" s="4" t="s">
        <v>6</v>
      </c>
      <c r="H4" s="9" t="s">
        <v>717</v>
      </c>
      <c r="I4" s="2">
        <f>D42/F42</f>
        <v>0.30814814814814817</v>
      </c>
      <c r="K4" s="4" t="s">
        <v>849</v>
      </c>
      <c r="L4" s="4" t="s">
        <v>6</v>
      </c>
      <c r="R4" s="9" t="s">
        <v>717</v>
      </c>
      <c r="S4" s="2">
        <f>N55 / P55</f>
        <v>0.25267249757045673</v>
      </c>
    </row>
    <row r="5" spans="1:19" ht="16.5" thickTop="1" thickBot="1" x14ac:dyDescent="0.3">
      <c r="A5" s="4" t="s">
        <v>723</v>
      </c>
      <c r="B5" t="s">
        <v>622</v>
      </c>
      <c r="C5" t="s">
        <v>16</v>
      </c>
      <c r="D5" t="s">
        <v>10</v>
      </c>
      <c r="E5" t="s">
        <v>1140</v>
      </c>
      <c r="F5" t="s">
        <v>846</v>
      </c>
      <c r="H5" s="9" t="s">
        <v>715</v>
      </c>
      <c r="I5" s="2">
        <f>D42 /(C42+D42)</f>
        <v>0.40466926070038911</v>
      </c>
      <c r="K5" s="4" t="s">
        <v>723</v>
      </c>
      <c r="L5" t="s">
        <v>622</v>
      </c>
      <c r="M5" t="s">
        <v>16</v>
      </c>
      <c r="N5" t="s">
        <v>10</v>
      </c>
      <c r="O5" t="s">
        <v>1140</v>
      </c>
      <c r="P5" t="s">
        <v>846</v>
      </c>
      <c r="R5" s="9" t="s">
        <v>715</v>
      </c>
      <c r="S5" s="2">
        <f>N55 /(M55+N55)</f>
        <v>0.32581453634085211</v>
      </c>
    </row>
    <row r="6" spans="1:19" ht="16.5" thickTop="1" thickBot="1" x14ac:dyDescent="0.3">
      <c r="A6" t="s">
        <v>725</v>
      </c>
      <c r="C6">
        <v>6</v>
      </c>
      <c r="D6">
        <v>12</v>
      </c>
      <c r="F6">
        <v>18</v>
      </c>
      <c r="H6" s="9" t="s">
        <v>716</v>
      </c>
      <c r="I6" s="2">
        <f>D42/(D42+B42)</f>
        <v>0.56368563685636852</v>
      </c>
      <c r="K6" t="s">
        <v>725</v>
      </c>
      <c r="M6">
        <v>6</v>
      </c>
      <c r="N6">
        <v>24</v>
      </c>
      <c r="P6">
        <v>30</v>
      </c>
      <c r="R6" s="9" t="s">
        <v>716</v>
      </c>
      <c r="S6" s="2">
        <f>N55/(N55+L55)</f>
        <v>0.52953156822810588</v>
      </c>
    </row>
    <row r="7" spans="1:19" ht="15.75" thickTop="1" x14ac:dyDescent="0.25">
      <c r="A7" t="s">
        <v>726</v>
      </c>
      <c r="C7">
        <v>4</v>
      </c>
      <c r="F7">
        <v>4</v>
      </c>
      <c r="K7" t="s">
        <v>1120</v>
      </c>
      <c r="M7">
        <v>1</v>
      </c>
      <c r="P7">
        <v>1</v>
      </c>
    </row>
    <row r="8" spans="1:19" x14ac:dyDescent="0.25">
      <c r="A8" t="s">
        <v>727</v>
      </c>
      <c r="C8">
        <v>7</v>
      </c>
      <c r="F8">
        <v>7</v>
      </c>
      <c r="K8" t="s">
        <v>726</v>
      </c>
      <c r="M8">
        <v>4</v>
      </c>
      <c r="P8">
        <v>4</v>
      </c>
    </row>
    <row r="9" spans="1:19" x14ac:dyDescent="0.25">
      <c r="A9" t="s">
        <v>728</v>
      </c>
      <c r="C9">
        <v>3</v>
      </c>
      <c r="F9">
        <v>3</v>
      </c>
      <c r="K9" t="s">
        <v>727</v>
      </c>
      <c r="M9">
        <v>8</v>
      </c>
      <c r="P9">
        <v>8</v>
      </c>
    </row>
    <row r="10" spans="1:19" x14ac:dyDescent="0.25">
      <c r="A10" t="s">
        <v>729</v>
      </c>
      <c r="B10">
        <v>3</v>
      </c>
      <c r="C10">
        <v>10</v>
      </c>
      <c r="D10">
        <v>1</v>
      </c>
      <c r="F10">
        <v>14</v>
      </c>
      <c r="K10" t="s">
        <v>728</v>
      </c>
      <c r="M10">
        <v>3</v>
      </c>
      <c r="P10">
        <v>3</v>
      </c>
    </row>
    <row r="11" spans="1:19" x14ac:dyDescent="0.25">
      <c r="A11" t="s">
        <v>730</v>
      </c>
      <c r="B11">
        <v>8</v>
      </c>
      <c r="C11">
        <v>8</v>
      </c>
      <c r="D11">
        <v>5</v>
      </c>
      <c r="F11">
        <v>21</v>
      </c>
      <c r="K11" t="s">
        <v>729</v>
      </c>
      <c r="L11">
        <v>3</v>
      </c>
      <c r="M11">
        <v>14</v>
      </c>
      <c r="N11">
        <v>3</v>
      </c>
      <c r="P11">
        <v>20</v>
      </c>
    </row>
    <row r="12" spans="1:19" x14ac:dyDescent="0.25">
      <c r="A12" t="s">
        <v>731</v>
      </c>
      <c r="C12">
        <v>1</v>
      </c>
      <c r="D12">
        <v>1</v>
      </c>
      <c r="F12">
        <v>2</v>
      </c>
      <c r="K12" t="s">
        <v>730</v>
      </c>
      <c r="L12">
        <v>15</v>
      </c>
      <c r="M12">
        <v>12</v>
      </c>
      <c r="N12">
        <v>5</v>
      </c>
      <c r="P12">
        <v>32</v>
      </c>
    </row>
    <row r="13" spans="1:19" x14ac:dyDescent="0.25">
      <c r="A13" t="s">
        <v>732</v>
      </c>
      <c r="B13">
        <v>2</v>
      </c>
      <c r="C13">
        <v>18</v>
      </c>
      <c r="D13">
        <v>7</v>
      </c>
      <c r="F13">
        <v>27</v>
      </c>
      <c r="K13" t="s">
        <v>731</v>
      </c>
      <c r="N13">
        <v>1</v>
      </c>
      <c r="P13">
        <v>1</v>
      </c>
    </row>
    <row r="14" spans="1:19" x14ac:dyDescent="0.25">
      <c r="A14" t="s">
        <v>733</v>
      </c>
      <c r="C14">
        <v>12</v>
      </c>
      <c r="F14">
        <v>12</v>
      </c>
      <c r="K14" t="s">
        <v>732</v>
      </c>
      <c r="L14">
        <v>2</v>
      </c>
      <c r="M14">
        <v>21</v>
      </c>
      <c r="N14">
        <v>25</v>
      </c>
      <c r="P14">
        <v>48</v>
      </c>
    </row>
    <row r="15" spans="1:19" x14ac:dyDescent="0.25">
      <c r="A15" t="s">
        <v>734</v>
      </c>
      <c r="B15">
        <v>4</v>
      </c>
      <c r="C15">
        <v>1</v>
      </c>
      <c r="D15">
        <v>2</v>
      </c>
      <c r="F15">
        <v>7</v>
      </c>
      <c r="K15" t="s">
        <v>733</v>
      </c>
      <c r="M15">
        <v>20</v>
      </c>
      <c r="P15">
        <v>20</v>
      </c>
    </row>
    <row r="16" spans="1:19" x14ac:dyDescent="0.25">
      <c r="A16" t="s">
        <v>735</v>
      </c>
      <c r="B16">
        <v>6</v>
      </c>
      <c r="C16">
        <v>14</v>
      </c>
      <c r="D16">
        <v>5</v>
      </c>
      <c r="F16">
        <v>25</v>
      </c>
      <c r="K16" t="s">
        <v>734</v>
      </c>
      <c r="L16">
        <v>4</v>
      </c>
      <c r="M16">
        <v>5</v>
      </c>
      <c r="N16">
        <v>4</v>
      </c>
      <c r="P16">
        <v>13</v>
      </c>
    </row>
    <row r="17" spans="1:16" x14ac:dyDescent="0.25">
      <c r="A17" t="s">
        <v>736</v>
      </c>
      <c r="C17">
        <v>10</v>
      </c>
      <c r="F17">
        <v>10</v>
      </c>
      <c r="K17" t="s">
        <v>735</v>
      </c>
      <c r="L17">
        <v>16</v>
      </c>
      <c r="M17">
        <v>13</v>
      </c>
      <c r="N17">
        <v>9</v>
      </c>
      <c r="P17">
        <v>38</v>
      </c>
    </row>
    <row r="18" spans="1:16" x14ac:dyDescent="0.25">
      <c r="A18" t="s">
        <v>737</v>
      </c>
      <c r="B18">
        <v>2</v>
      </c>
      <c r="C18">
        <v>1</v>
      </c>
      <c r="D18">
        <v>6</v>
      </c>
      <c r="F18">
        <v>9</v>
      </c>
      <c r="K18" t="s">
        <v>736</v>
      </c>
      <c r="M18">
        <v>15</v>
      </c>
      <c r="P18">
        <v>15</v>
      </c>
    </row>
    <row r="19" spans="1:16" x14ac:dyDescent="0.25">
      <c r="A19" t="s">
        <v>739</v>
      </c>
      <c r="B19">
        <v>9</v>
      </c>
      <c r="C19">
        <v>1</v>
      </c>
      <c r="D19">
        <v>2</v>
      </c>
      <c r="F19">
        <v>12</v>
      </c>
      <c r="K19" t="s">
        <v>1121</v>
      </c>
      <c r="M19">
        <v>4</v>
      </c>
      <c r="P19">
        <v>4</v>
      </c>
    </row>
    <row r="20" spans="1:16" x14ac:dyDescent="0.25">
      <c r="A20" t="s">
        <v>740</v>
      </c>
      <c r="B20">
        <v>48</v>
      </c>
      <c r="C20">
        <v>5</v>
      </c>
      <c r="D20">
        <v>7</v>
      </c>
      <c r="F20">
        <v>60</v>
      </c>
      <c r="K20" t="s">
        <v>1122</v>
      </c>
      <c r="M20">
        <v>1</v>
      </c>
      <c r="P20">
        <v>1</v>
      </c>
    </row>
    <row r="21" spans="1:16" x14ac:dyDescent="0.25">
      <c r="A21" t="s">
        <v>741</v>
      </c>
      <c r="B21">
        <v>8</v>
      </c>
      <c r="C21">
        <v>15</v>
      </c>
      <c r="D21">
        <v>22</v>
      </c>
      <c r="F21">
        <v>45</v>
      </c>
      <c r="K21" t="s">
        <v>737</v>
      </c>
      <c r="L21">
        <v>6</v>
      </c>
      <c r="M21">
        <v>3</v>
      </c>
      <c r="N21">
        <v>6</v>
      </c>
      <c r="P21">
        <v>15</v>
      </c>
    </row>
    <row r="22" spans="1:16" x14ac:dyDescent="0.25">
      <c r="A22" t="s">
        <v>742</v>
      </c>
      <c r="C22">
        <v>3</v>
      </c>
      <c r="F22">
        <v>3</v>
      </c>
      <c r="K22" t="s">
        <v>739</v>
      </c>
      <c r="L22">
        <v>13</v>
      </c>
      <c r="M22">
        <v>2</v>
      </c>
      <c r="N22">
        <v>2</v>
      </c>
      <c r="P22">
        <v>17</v>
      </c>
    </row>
    <row r="23" spans="1:16" x14ac:dyDescent="0.25">
      <c r="A23" t="s">
        <v>743</v>
      </c>
      <c r="B23">
        <v>3</v>
      </c>
      <c r="C23">
        <v>4</v>
      </c>
      <c r="F23">
        <v>7</v>
      </c>
      <c r="K23" t="s">
        <v>740</v>
      </c>
      <c r="L23">
        <v>48</v>
      </c>
      <c r="M23">
        <v>5</v>
      </c>
      <c r="N23">
        <v>7</v>
      </c>
      <c r="P23">
        <v>60</v>
      </c>
    </row>
    <row r="24" spans="1:16" x14ac:dyDescent="0.25">
      <c r="A24" t="s">
        <v>744</v>
      </c>
      <c r="C24">
        <v>12</v>
      </c>
      <c r="D24">
        <v>15</v>
      </c>
      <c r="F24">
        <v>27</v>
      </c>
      <c r="K24" t="s">
        <v>741</v>
      </c>
      <c r="L24">
        <v>8</v>
      </c>
      <c r="M24">
        <v>30</v>
      </c>
      <c r="N24">
        <v>22</v>
      </c>
      <c r="P24">
        <v>60</v>
      </c>
    </row>
    <row r="25" spans="1:16" x14ac:dyDescent="0.25">
      <c r="A25" t="s">
        <v>745</v>
      </c>
      <c r="C25">
        <v>6</v>
      </c>
      <c r="D25">
        <v>11</v>
      </c>
      <c r="F25">
        <v>17</v>
      </c>
      <c r="K25" t="s">
        <v>742</v>
      </c>
      <c r="M25">
        <v>3</v>
      </c>
      <c r="P25">
        <v>3</v>
      </c>
    </row>
    <row r="26" spans="1:16" x14ac:dyDescent="0.25">
      <c r="A26" t="s">
        <v>746</v>
      </c>
      <c r="C26">
        <v>2</v>
      </c>
      <c r="F26">
        <v>2</v>
      </c>
      <c r="K26" t="s">
        <v>1123</v>
      </c>
      <c r="M26">
        <v>9</v>
      </c>
      <c r="P26">
        <v>9</v>
      </c>
    </row>
    <row r="27" spans="1:16" x14ac:dyDescent="0.25">
      <c r="A27" t="s">
        <v>747</v>
      </c>
      <c r="C27">
        <v>11</v>
      </c>
      <c r="F27">
        <v>11</v>
      </c>
      <c r="K27" t="s">
        <v>743</v>
      </c>
      <c r="L27">
        <v>3</v>
      </c>
      <c r="M27">
        <v>4</v>
      </c>
      <c r="P27">
        <v>7</v>
      </c>
    </row>
    <row r="28" spans="1:16" x14ac:dyDescent="0.25">
      <c r="A28" t="s">
        <v>748</v>
      </c>
      <c r="B28">
        <v>1</v>
      </c>
      <c r="C28">
        <v>4</v>
      </c>
      <c r="D28">
        <v>1</v>
      </c>
      <c r="F28">
        <v>6</v>
      </c>
      <c r="K28" t="s">
        <v>744</v>
      </c>
      <c r="M28">
        <v>12</v>
      </c>
      <c r="N28">
        <v>15</v>
      </c>
      <c r="P28">
        <v>27</v>
      </c>
    </row>
    <row r="29" spans="1:16" x14ac:dyDescent="0.25">
      <c r="A29" t="s">
        <v>749</v>
      </c>
      <c r="C29">
        <v>8</v>
      </c>
      <c r="D29">
        <v>4</v>
      </c>
      <c r="F29">
        <v>12</v>
      </c>
      <c r="K29" t="s">
        <v>745</v>
      </c>
      <c r="L29">
        <v>3</v>
      </c>
      <c r="M29">
        <v>31</v>
      </c>
      <c r="N29">
        <v>5</v>
      </c>
      <c r="P29">
        <v>39</v>
      </c>
    </row>
    <row r="30" spans="1:16" x14ac:dyDescent="0.25">
      <c r="A30" t="s">
        <v>750</v>
      </c>
      <c r="B30">
        <v>4</v>
      </c>
      <c r="C30">
        <v>46</v>
      </c>
      <c r="D30">
        <v>4</v>
      </c>
      <c r="F30">
        <v>54</v>
      </c>
      <c r="K30" t="s">
        <v>1124</v>
      </c>
      <c r="M30">
        <v>9</v>
      </c>
      <c r="P30">
        <v>9</v>
      </c>
    </row>
    <row r="31" spans="1:16" x14ac:dyDescent="0.25">
      <c r="A31" t="s">
        <v>751</v>
      </c>
      <c r="B31">
        <v>7</v>
      </c>
      <c r="C31">
        <v>9</v>
      </c>
      <c r="D31">
        <v>2</v>
      </c>
      <c r="F31">
        <v>18</v>
      </c>
      <c r="K31" t="s">
        <v>1125</v>
      </c>
      <c r="M31">
        <v>2</v>
      </c>
      <c r="P31">
        <v>2</v>
      </c>
    </row>
    <row r="32" spans="1:16" x14ac:dyDescent="0.25">
      <c r="A32" t="s">
        <v>752</v>
      </c>
      <c r="B32">
        <v>8</v>
      </c>
      <c r="C32">
        <v>13</v>
      </c>
      <c r="F32">
        <v>21</v>
      </c>
      <c r="K32" t="s">
        <v>746</v>
      </c>
      <c r="M32">
        <v>5</v>
      </c>
      <c r="P32">
        <v>5</v>
      </c>
    </row>
    <row r="33" spans="1:16" x14ac:dyDescent="0.25">
      <c r="A33" t="s">
        <v>753</v>
      </c>
      <c r="B33">
        <v>4</v>
      </c>
      <c r="F33">
        <v>4</v>
      </c>
      <c r="K33" t="s">
        <v>1126</v>
      </c>
      <c r="M33">
        <v>6</v>
      </c>
      <c r="P33">
        <v>6</v>
      </c>
    </row>
    <row r="34" spans="1:16" x14ac:dyDescent="0.25">
      <c r="A34" t="s">
        <v>754</v>
      </c>
      <c r="C34">
        <v>21</v>
      </c>
      <c r="D34">
        <v>3</v>
      </c>
      <c r="F34">
        <v>24</v>
      </c>
      <c r="K34" t="s">
        <v>747</v>
      </c>
      <c r="M34">
        <v>13</v>
      </c>
      <c r="P34">
        <v>13</v>
      </c>
    </row>
    <row r="35" spans="1:16" x14ac:dyDescent="0.25">
      <c r="A35" t="s">
        <v>755</v>
      </c>
      <c r="C35">
        <v>16</v>
      </c>
      <c r="F35">
        <v>16</v>
      </c>
      <c r="K35" t="s">
        <v>748</v>
      </c>
      <c r="L35">
        <v>1</v>
      </c>
      <c r="M35">
        <v>6</v>
      </c>
      <c r="N35">
        <v>1</v>
      </c>
      <c r="P35">
        <v>8</v>
      </c>
    </row>
    <row r="36" spans="1:16" x14ac:dyDescent="0.25">
      <c r="A36" t="s">
        <v>756</v>
      </c>
      <c r="B36">
        <v>24</v>
      </c>
      <c r="C36">
        <v>8</v>
      </c>
      <c r="D36">
        <v>14</v>
      </c>
      <c r="F36">
        <v>46</v>
      </c>
      <c r="K36" t="s">
        <v>1127</v>
      </c>
      <c r="M36">
        <v>1</v>
      </c>
      <c r="P36">
        <v>1</v>
      </c>
    </row>
    <row r="37" spans="1:16" x14ac:dyDescent="0.25">
      <c r="A37" t="s">
        <v>757</v>
      </c>
      <c r="B37">
        <v>12</v>
      </c>
      <c r="C37">
        <v>10</v>
      </c>
      <c r="D37">
        <v>12</v>
      </c>
      <c r="F37">
        <v>34</v>
      </c>
      <c r="K37" t="s">
        <v>749</v>
      </c>
      <c r="M37">
        <v>12</v>
      </c>
      <c r="N37">
        <v>8</v>
      </c>
      <c r="P37">
        <v>20</v>
      </c>
    </row>
    <row r="38" spans="1:16" x14ac:dyDescent="0.25">
      <c r="A38" t="s">
        <v>758</v>
      </c>
      <c r="C38">
        <v>8</v>
      </c>
      <c r="F38">
        <v>8</v>
      </c>
      <c r="K38" t="s">
        <v>750</v>
      </c>
      <c r="L38">
        <v>4</v>
      </c>
      <c r="M38">
        <v>82</v>
      </c>
      <c r="N38">
        <v>4</v>
      </c>
      <c r="P38">
        <v>90</v>
      </c>
    </row>
    <row r="39" spans="1:16" x14ac:dyDescent="0.25">
      <c r="A39" t="s">
        <v>759</v>
      </c>
      <c r="B39">
        <v>8</v>
      </c>
      <c r="C39">
        <v>6</v>
      </c>
      <c r="D39">
        <v>33</v>
      </c>
      <c r="F39">
        <v>47</v>
      </c>
      <c r="K39" t="s">
        <v>1128</v>
      </c>
      <c r="M39">
        <v>8</v>
      </c>
      <c r="P39">
        <v>8</v>
      </c>
    </row>
    <row r="40" spans="1:16" x14ac:dyDescent="0.25">
      <c r="A40" t="s">
        <v>760</v>
      </c>
      <c r="C40">
        <v>3</v>
      </c>
      <c r="D40">
        <v>39</v>
      </c>
      <c r="F40">
        <v>42</v>
      </c>
      <c r="K40" t="s">
        <v>751</v>
      </c>
      <c r="L40">
        <v>13</v>
      </c>
      <c r="M40">
        <v>7</v>
      </c>
      <c r="N40">
        <v>6</v>
      </c>
      <c r="P40">
        <v>26</v>
      </c>
    </row>
    <row r="41" spans="1:16" x14ac:dyDescent="0.25">
      <c r="A41" t="s">
        <v>1140</v>
      </c>
      <c r="K41" t="s">
        <v>1129</v>
      </c>
      <c r="M41">
        <v>3</v>
      </c>
      <c r="P41">
        <v>3</v>
      </c>
    </row>
    <row r="42" spans="1:16" x14ac:dyDescent="0.25">
      <c r="A42" t="s">
        <v>846</v>
      </c>
      <c r="B42">
        <v>161</v>
      </c>
      <c r="C42">
        <v>306</v>
      </c>
      <c r="D42">
        <v>208</v>
      </c>
      <c r="F42">
        <v>675</v>
      </c>
      <c r="K42" t="s">
        <v>752</v>
      </c>
      <c r="L42">
        <v>10</v>
      </c>
      <c r="M42">
        <v>18</v>
      </c>
      <c r="P42">
        <v>28</v>
      </c>
    </row>
    <row r="43" spans="1:16" x14ac:dyDescent="0.25">
      <c r="K43" t="s">
        <v>753</v>
      </c>
      <c r="L43">
        <v>4</v>
      </c>
      <c r="P43">
        <v>4</v>
      </c>
    </row>
    <row r="44" spans="1:16" x14ac:dyDescent="0.25">
      <c r="K44" t="s">
        <v>754</v>
      </c>
      <c r="M44">
        <v>27</v>
      </c>
      <c r="N44">
        <v>9</v>
      </c>
      <c r="P44">
        <v>36</v>
      </c>
    </row>
    <row r="45" spans="1:16" x14ac:dyDescent="0.25">
      <c r="K45" t="s">
        <v>755</v>
      </c>
      <c r="M45">
        <v>18</v>
      </c>
      <c r="P45">
        <v>18</v>
      </c>
    </row>
    <row r="46" spans="1:16" x14ac:dyDescent="0.25">
      <c r="K46" t="s">
        <v>756</v>
      </c>
      <c r="L46">
        <v>30</v>
      </c>
      <c r="M46">
        <v>19</v>
      </c>
      <c r="N46">
        <v>16</v>
      </c>
      <c r="P46">
        <v>65</v>
      </c>
    </row>
    <row r="47" spans="1:16" x14ac:dyDescent="0.25">
      <c r="K47" t="s">
        <v>1130</v>
      </c>
      <c r="M47">
        <v>3</v>
      </c>
      <c r="P47">
        <v>3</v>
      </c>
    </row>
    <row r="48" spans="1:16" x14ac:dyDescent="0.25">
      <c r="K48" t="s">
        <v>757</v>
      </c>
      <c r="L48">
        <v>17</v>
      </c>
      <c r="M48">
        <v>12</v>
      </c>
      <c r="N48">
        <v>24</v>
      </c>
      <c r="P48">
        <v>53</v>
      </c>
    </row>
    <row r="49" spans="11:16" x14ac:dyDescent="0.25">
      <c r="K49" t="s">
        <v>758</v>
      </c>
      <c r="M49">
        <v>12</v>
      </c>
      <c r="P49">
        <v>12</v>
      </c>
    </row>
    <row r="50" spans="11:16" x14ac:dyDescent="0.25">
      <c r="K50" t="s">
        <v>1131</v>
      </c>
      <c r="M50">
        <v>4</v>
      </c>
      <c r="P50">
        <v>4</v>
      </c>
    </row>
    <row r="51" spans="11:16" x14ac:dyDescent="0.25">
      <c r="K51" t="s">
        <v>759</v>
      </c>
      <c r="L51">
        <v>9</v>
      </c>
      <c r="M51">
        <v>38</v>
      </c>
      <c r="N51">
        <v>32</v>
      </c>
      <c r="P51">
        <v>79</v>
      </c>
    </row>
    <row r="52" spans="11:16" x14ac:dyDescent="0.25">
      <c r="K52" t="s">
        <v>760</v>
      </c>
      <c r="L52">
        <v>22</v>
      </c>
      <c r="M52">
        <v>5</v>
      </c>
      <c r="N52">
        <v>32</v>
      </c>
      <c r="P52">
        <v>59</v>
      </c>
    </row>
    <row r="53" spans="11:16" x14ac:dyDescent="0.25">
      <c r="K53" t="s">
        <v>1132</v>
      </c>
      <c r="M53">
        <v>2</v>
      </c>
      <c r="P53">
        <v>2</v>
      </c>
    </row>
    <row r="54" spans="11:16" x14ac:dyDescent="0.25">
      <c r="K54" t="s">
        <v>1140</v>
      </c>
    </row>
    <row r="55" spans="11:16" x14ac:dyDescent="0.25">
      <c r="K55" t="s">
        <v>846</v>
      </c>
      <c r="L55">
        <v>231</v>
      </c>
      <c r="M55">
        <v>538</v>
      </c>
      <c r="N55">
        <v>260</v>
      </c>
      <c r="P55">
        <v>1029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5 b 2 5 8 d - 6 7 b 3 - 4 8 b 6 - 9 f 4 5 - 5 0 d 4 4 b 1 0 2 f a 3 "   x m l n s = " h t t p : / / s c h e m a s . m i c r o s o f t . c o m / D a t a M a s h u p " > A A A A A B U D A A B Q S w M E F A A C A A g A M L 4 5 W M d I k V q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s T l e s B h T I B O E X J u v w M a 9 z / Y H w r K v X d 8 p X q h w t Q Y y R S D v D / w B U E s D B B Q A A g A I A D C +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v j l Y K I p H u A 4 A A A A R A A A A E w A c A E Z v c m 1 1 b G F z L 1 N l Y 3 R p b 2 4 x L m 0 g o h g A K K A U A A A A A A A A A A A A A A A A A A A A A A A A A A A A K 0 5 N L s n M z 1 M I h t C G 1 g B Q S w E C L Q A U A A I A C A A w v j l Y x 0 i R W q U A A A D 2 A A A A E g A A A A A A A A A A A A A A A A A A A A A A Q 2 9 u Z m l n L 1 B h Y 2 t h Z 2 U u e G 1 s U E s B A i 0 A F A A C A A g A M L 4 5 W A / K 6 a u k A A A A 6 Q A A A B M A A A A A A A A A A A A A A A A A 8 Q A A A F t D b 2 5 0 Z W 5 0 X 1 R 5 c G V z X S 5 4 b W x Q S w E C L Q A U A A I A C A A w v j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f + R I P z X h k G Q Q G U k z S B B c Q A A A A A C A A A A A A A Q Z g A A A A E A A C A A A A A I E L l q N 6 x l 8 S / G O f v X f W 7 B K Z a t X L 9 O c o T m R u 9 l m d G D E w A A A A A O g A A A A A I A A C A A A A B 0 9 n K R b Z 2 2 L A H F U x / Z G h T u 9 2 i / R v B / 8 f v D s j T V W J + o M l A A A A C B / g P C 0 1 O J 5 d 1 K j x k y a 5 U J U U 3 G W P 3 / T S X p H S E Z o l w 0 o X H y 4 i Q P X K d y a / U K Z 0 l u 5 6 / I e E H c N n F Q C m T c C G n W t M c B u e c P B R O c M i i 1 F v e J x J z t x U A A A A B N G j i Y 0 j q e V z U 7 k 9 n p v G u r d d f F 7 1 7 a w v Q 7 m n K m 7 / O z Y 8 i x e T M 0 8 C 3 v w g u w V i A G Z 2 S S C A 1 7 i 3 z g g P e I 4 E k c f K m i < / D a t a M a s h u p > 
</file>

<file path=customXml/itemProps1.xml><?xml version="1.0" encoding="utf-8"?>
<ds:datastoreItem xmlns:ds="http://schemas.openxmlformats.org/officeDocument/2006/customXml" ds:itemID="{B329D061-EE1F-40B0-B86A-D435FA120E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evaluation_results_Pre</vt:lpstr>
      <vt:lpstr>Summary_Pre</vt:lpstr>
      <vt:lpstr>evaluation_results_1</vt:lpstr>
      <vt:lpstr>Summary_1</vt:lpstr>
      <vt:lpstr>evaluation_results_2</vt:lpstr>
      <vt:lpstr>Summary_2</vt:lpstr>
      <vt:lpstr>Comparison</vt:lpstr>
      <vt:lpstr>Metrics Subset L&amp;M </vt:lpstr>
      <vt:lpstr>Metrics Full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Kaiser</dc:creator>
  <cp:lastModifiedBy>Marc Kaiser</cp:lastModifiedBy>
  <dcterms:created xsi:type="dcterms:W3CDTF">2024-01-20T19:57:53Z</dcterms:created>
  <dcterms:modified xsi:type="dcterms:W3CDTF">2024-02-13T23:42:40Z</dcterms:modified>
</cp:coreProperties>
</file>