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<sst xmlns="http://schemas.openxmlformats.org/spreadsheetml/2006/main" count="11" uniqueCount="11">
  <si>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h</t>
  </si>
  <si>
    <t xml:space="preserve">t1</t>
  </si>
  <si>
    <t xml:space="preserve">t2</t>
  </si>
  <si>
    <t xml:space="preserve">t3</t>
  </si>
  <si>
    <t xml:space="preserve">deltaP</t>
  </si>
  <si>
    <t xml:space="preserve">A2</t>
  </si>
  <si>
    <t xml:space="preserve">Q</t>
  </si>
  <si>
    <t xml:space="preserve">D2^4</t>
  </si>
  <si>
    <t xml:space="preserve">D1^4</t>
  </si>
  <si>
    <t xml:space="preserve">Qh</t>
  </si>
  <si>
    <t xml:space="preserve">Média dos tempos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</si>
</sst>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256891055691"/>
          <c:y val="0.0710078897655296"/>
          <c:w val="0.698168635539721"/>
          <c:h val="0.86587398599844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Planilha1!$E$20:$E$35</c:f>
              <c:strCach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Planilha1!$F$20:$F$35</c:f>
              <c:numCache>
                <c:formatCode>General</c:formatCode>
                <c:ptCount val="16"/>
                <c:pt idx="0">
                  <c:v>0.000195950359242325</c:v>
                </c:pt>
                <c:pt idx="1">
                  <c:v>0.000212014134275618</c:v>
                </c:pt>
                <c:pt idx="2">
                  <c:v>0.000232919254658385</c:v>
                </c:pt>
                <c:pt idx="3">
                  <c:v>0.00022075055187638</c:v>
                </c:pt>
                <c:pt idx="4">
                  <c:v>0.00024232633279483</c:v>
                </c:pt>
                <c:pt idx="5">
                  <c:v>0.000256849315068493</c:v>
                </c:pt>
                <c:pt idx="6">
                  <c:v>0.000249376558603491</c:v>
                </c:pt>
                <c:pt idx="7">
                  <c:v>0.000263157894736842</c:v>
                </c:pt>
                <c:pt idx="8">
                  <c:v>0.000285714285714286</c:v>
                </c:pt>
                <c:pt idx="9">
                  <c:v>0.000272479564032698</c:v>
                </c:pt>
                <c:pt idx="10">
                  <c:v>0.000283822138126774</c:v>
                </c:pt>
                <c:pt idx="11">
                  <c:v>0.000296442687747036</c:v>
                </c:pt>
                <c:pt idx="12">
                  <c:v>0.00031055900621118</c:v>
                </c:pt>
                <c:pt idx="13">
                  <c:v>0.000290135396518375</c:v>
                </c:pt>
                <c:pt idx="14">
                  <c:v>0.000311526479750779</c:v>
                </c:pt>
                <c:pt idx="15">
                  <c:v>0.000302724520686176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661927"/>
        <c:axId val="41413146"/>
      </c:lineChart>
      <c:catAx>
        <c:axId val="18661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13146"/>
        <c:crosses val="autoZero"/>
        <c:auto val="1"/>
        <c:lblAlgn val="ctr"/>
        <c:lblOffset val="100"/>
        <c:noMultiLvlLbl val="0"/>
      </c:catAx>
      <c:valAx>
        <c:axId val="414131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619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deltaP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Planilha1!$H$3:$H$18</c:f>
              <c:numCache>
                <c:formatCode>General</c:formatCode>
                <c:ptCount val="16"/>
                <c:pt idx="0">
                  <c:v>83.21823</c:v>
                </c:pt>
                <c:pt idx="1">
                  <c:v>97.9038</c:v>
                </c:pt>
                <c:pt idx="2">
                  <c:v>112.58937</c:v>
                </c:pt>
                <c:pt idx="3">
                  <c:v>112.58937</c:v>
                </c:pt>
                <c:pt idx="4">
                  <c:v>122.37975</c:v>
                </c:pt>
                <c:pt idx="5">
                  <c:v>137.06532</c:v>
                </c:pt>
                <c:pt idx="6">
                  <c:v>146.8557</c:v>
                </c:pt>
                <c:pt idx="7">
                  <c:v>151.75089</c:v>
                </c:pt>
                <c:pt idx="8">
                  <c:v>161.54127</c:v>
                </c:pt>
                <c:pt idx="9">
                  <c:v>166.43646</c:v>
                </c:pt>
                <c:pt idx="10">
                  <c:v>181.12203</c:v>
                </c:pt>
                <c:pt idx="11">
                  <c:v>186.01722</c:v>
                </c:pt>
                <c:pt idx="12">
                  <c:v>190.91241</c:v>
                </c:pt>
                <c:pt idx="13">
                  <c:v>195.8076</c:v>
                </c:pt>
                <c:pt idx="14">
                  <c:v>200.70279</c:v>
                </c:pt>
                <c:pt idx="15">
                  <c:v>200.70279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Planilha1!$I$2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Planilha1!$I$3:$I$18</c:f>
              <c:numCache>
                <c:formatCode>General</c:formatCode>
                <c:ptCount val="16"/>
                <c:pt idx="0">
                  <c:v>0.000490873852123405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Planilha1!$J$2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Planilha1!$J$3:$J$18</c:f>
              <c:numCache>
                <c:formatCode>General</c:formatCode>
                <c:ptCount val="16"/>
                <c:pt idx="0">
                  <c:v>0.000207034739811447</c:v>
                </c:pt>
                <c:pt idx="1">
                  <c:v>0.000224560704458318</c:v>
                </c:pt>
                <c:pt idx="2">
                  <c:v>0.000240814527146595</c:v>
                </c:pt>
                <c:pt idx="3">
                  <c:v>0.000240814527146595</c:v>
                </c:pt>
                <c:pt idx="4">
                  <c:v>0.000251066500122019</c:v>
                </c:pt>
                <c:pt idx="5">
                  <c:v>0.000265703808744892</c:v>
                </c:pt>
                <c:pt idx="6">
                  <c:v>0.000275029571101407</c:v>
                </c:pt>
                <c:pt idx="7">
                  <c:v>0.000279575822415968</c:v>
                </c:pt>
                <c:pt idx="8">
                  <c:v>0.000288453447679598</c:v>
                </c:pt>
                <c:pt idx="9">
                  <c:v>0.000292791336923733</c:v>
                </c:pt>
                <c:pt idx="10">
                  <c:v>0.000305435579911067</c:v>
                </c:pt>
                <c:pt idx="11">
                  <c:v>0.000309535569805718</c:v>
                </c:pt>
                <c:pt idx="12">
                  <c:v>0.00031358195814538</c:v>
                </c:pt>
                <c:pt idx="13">
                  <c:v>0.000317576793821009</c:v>
                </c:pt>
                <c:pt idx="14">
                  <c:v>0.000321521998427748</c:v>
                </c:pt>
                <c:pt idx="15">
                  <c:v>0.000321521998427748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Planilha1!$K$2</c:f>
              <c:strCache>
                <c:ptCount val="1"/>
                <c:pt idx="0">
                  <c:v>D2^4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Planilha1!$K$3:$K$18</c:f>
              <c:numCache>
                <c:formatCode>General</c:formatCode>
                <c:ptCount val="16"/>
                <c:pt idx="0">
                  <c:v>3.90625E-007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Planilha1!$L$2</c:f>
              <c:strCache>
                <c:ptCount val="1"/>
                <c:pt idx="0">
                  <c:v>D1^4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Planilha1!$L$3:$L$18</c:f>
              <c:numCache>
                <c:formatCode>General</c:formatCode>
                <c:ptCount val="16"/>
                <c:pt idx="0">
                  <c:v>6.25E-006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587105"/>
        <c:axId val="44811907"/>
      </c:lineChart>
      <c:catAx>
        <c:axId val="445871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11907"/>
        <c:crosses val="autoZero"/>
        <c:auto val="1"/>
        <c:lblAlgn val="ctr"/>
        <c:lblOffset val="100"/>
        <c:noMultiLvlLbl val="0"/>
      </c:catAx>
      <c:valAx>
        <c:axId val="448119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871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Planilha1!$F$19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Planilha1!$F$20:$F$35,Planilha1!$J$2:$J$18</c:f>
              <c:numCache>
                <c:formatCode>General</c:formatCode>
                <c:ptCount val="33"/>
                <c:pt idx="0">
                  <c:v>0.000195950359242325</c:v>
                </c:pt>
                <c:pt idx="1">
                  <c:v>0.000212014134275618</c:v>
                </c:pt>
                <c:pt idx="2">
                  <c:v>0.000232919254658385</c:v>
                </c:pt>
                <c:pt idx="3">
                  <c:v>0.00022075055187638</c:v>
                </c:pt>
                <c:pt idx="4">
                  <c:v>0.00024232633279483</c:v>
                </c:pt>
                <c:pt idx="5">
                  <c:v>0.000256849315068493</c:v>
                </c:pt>
                <c:pt idx="6">
                  <c:v>0.000249376558603491</c:v>
                </c:pt>
                <c:pt idx="7">
                  <c:v>0.000263157894736842</c:v>
                </c:pt>
                <c:pt idx="8">
                  <c:v>0.000285714285714286</c:v>
                </c:pt>
                <c:pt idx="9">
                  <c:v>0.000272479564032698</c:v>
                </c:pt>
                <c:pt idx="10">
                  <c:v>0.000283822138126774</c:v>
                </c:pt>
                <c:pt idx="11">
                  <c:v>0.000296442687747036</c:v>
                </c:pt>
                <c:pt idx="12">
                  <c:v>0.00031055900621118</c:v>
                </c:pt>
                <c:pt idx="13">
                  <c:v>0.000290135396518375</c:v>
                </c:pt>
                <c:pt idx="14">
                  <c:v>0.000311526479750779</c:v>
                </c:pt>
                <c:pt idx="15">
                  <c:v>0.000302724520686176</c:v>
                </c:pt>
                <c:pt idx="17">
                  <c:v>0.000207034739811447</c:v>
                </c:pt>
                <c:pt idx="18">
                  <c:v>0.000224560704458318</c:v>
                </c:pt>
                <c:pt idx="19">
                  <c:v>0.000240814527146595</c:v>
                </c:pt>
                <c:pt idx="20">
                  <c:v>0.000240814527146595</c:v>
                </c:pt>
                <c:pt idx="21">
                  <c:v>0.000251066500122019</c:v>
                </c:pt>
                <c:pt idx="22">
                  <c:v>0.000265703808744892</c:v>
                </c:pt>
                <c:pt idx="23">
                  <c:v>0.000275029571101407</c:v>
                </c:pt>
                <c:pt idx="24">
                  <c:v>0.000279575822415968</c:v>
                </c:pt>
                <c:pt idx="25">
                  <c:v>0.000288453447679598</c:v>
                </c:pt>
                <c:pt idx="26">
                  <c:v>0.000292791336923733</c:v>
                </c:pt>
                <c:pt idx="27">
                  <c:v>0.000305435579911067</c:v>
                </c:pt>
                <c:pt idx="28">
                  <c:v>0.000309535569805718</c:v>
                </c:pt>
                <c:pt idx="29">
                  <c:v>0.00031358195814538</c:v>
                </c:pt>
                <c:pt idx="30">
                  <c:v>0.000317576793821009</c:v>
                </c:pt>
                <c:pt idx="31">
                  <c:v>0.000321521998427748</c:v>
                </c:pt>
                <c:pt idx="32">
                  <c:v>0.000321521998427748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601002"/>
        <c:axId val="42382481"/>
      </c:lineChart>
      <c:catAx>
        <c:axId val="7960100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82481"/>
        <c:auto val="1"/>
        <c:lblAlgn val="ctr"/>
        <c:lblOffset val="100"/>
        <c:noMultiLvlLbl val="0"/>
      </c:catAx>
      <c:valAx>
        <c:axId val="42382481"/>
        <c:scaling>
          <c:orientation val="minMax"/>
        </c:scaling>
        <c:delete val="1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01002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12240</xdr:colOff>
      <xdr:row>6</xdr:row>
      <xdr:rowOff>50760</xdr:rowOff>
    </xdr:from>
    <xdr:to>
      <xdr:col>4</xdr:col>
      <xdr:colOff>18000</xdr:colOff>
      <xdr:row>6</xdr:row>
      <xdr:rowOff>56520</xdr:rowOff>
    </xdr:to>
    <xdr:graphicFrame>
      <xdr:nvGraphicFramePr>
        <xdr:cNvPr id="0" name=""/>
        <xdr:cNvGraphicFramePr/>
      </xdr:nvGraphicFramePr>
      <xdr:xfrm>
        <a:off x="2460960" y="1108080"/>
        <a:ext cx="5760" cy="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34920</xdr:colOff>
      <xdr:row>0</xdr:row>
      <xdr:rowOff>33840</xdr:rowOff>
    </xdr:from>
    <xdr:to>
      <xdr:col>1</xdr:col>
      <xdr:colOff>40680</xdr:colOff>
      <xdr:row>0</xdr:row>
      <xdr:rowOff>39600</xdr:rowOff>
    </xdr:to>
    <xdr:graphicFrame>
      <xdr:nvGraphicFramePr>
        <xdr:cNvPr id="1" name=""/>
        <xdr:cNvGraphicFramePr/>
      </xdr:nvGraphicFramePr>
      <xdr:xfrm>
        <a:off x="646920" y="33840"/>
        <a:ext cx="5760" cy="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416160</xdr:colOff>
      <xdr:row>1</xdr:row>
      <xdr:rowOff>33840</xdr:rowOff>
    </xdr:from>
    <xdr:to>
      <xdr:col>2</xdr:col>
      <xdr:colOff>421920</xdr:colOff>
      <xdr:row>1</xdr:row>
      <xdr:rowOff>39240</xdr:rowOff>
    </xdr:to>
    <xdr:graphicFrame>
      <xdr:nvGraphicFramePr>
        <xdr:cNvPr id="2" name=""/>
        <xdr:cNvGraphicFramePr/>
      </xdr:nvGraphicFramePr>
      <xdr:xfrm>
        <a:off x="1640520" y="214920"/>
        <a:ext cx="5760" cy="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9"/>
  <sheetViews>
    <sheetView showFormulas="false" showGridLines="true" showRowColHeaders="true" showZeros="true" rightToLeft="false" tabSelected="true" showOutlineSymbols="true" defaultGridColor="true" view="normal" topLeftCell="C1" colorId="64" zoomScale="170" zoomScaleNormal="170" zoomScalePageLayoutView="100" workbookViewId="0">
      <selection pane="topLeft" activeCell="J2" activeCellId="0" sqref="J2"/>
    </sheetView>
  </sheetViews>
  <sheetFormatPr defaultColWidth="8.6875" defaultRowHeight="14.25" zeroHeight="false" outlineLevelRow="0" outlineLevelCol="0"/>
  <cols>
    <col collapsed="false" customWidth="true" hidden="false" outlineLevel="0" max="10" min="10" style="0" width="15.04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H2" s="0" t="s">
        <v>4</v>
      </c>
      <c r="I2" s="0" t="s">
        <v>5</v>
      </c>
      <c r="J2" s="1" t="s">
        <v>6</v>
      </c>
      <c r="K2" s="0" t="s">
        <v>7</v>
      </c>
      <c r="L2" s="0" t="s">
        <v>8</v>
      </c>
    </row>
    <row r="3" customFormat="false" ht="13.8" hidden="false" customHeight="false" outlineLevel="0" collapsed="false">
      <c r="B3" s="1" t="n">
        <v>8.5</v>
      </c>
      <c r="C3" s="1" t="n">
        <v>5.09</v>
      </c>
      <c r="D3" s="1" t="n">
        <v>5.16</v>
      </c>
      <c r="E3" s="1" t="n">
        <v>5.06</v>
      </c>
      <c r="H3" s="0" t="n">
        <f aca="false">(998*9.81*B3)/1000</f>
        <v>83.21823</v>
      </c>
      <c r="I3" s="0" t="n">
        <f aca="false">(PI()*((0.025)^2))/4</f>
        <v>0.000490873852123405</v>
      </c>
      <c r="J3" s="2" t="n">
        <f aca="false">$I$3*SQRT((2*H3)/(998*(1-($K$3/$L$3))))</f>
        <v>0.000207034739811447</v>
      </c>
      <c r="K3" s="0" t="n">
        <f aca="false">0.025^4</f>
        <v>3.90625E-007</v>
      </c>
      <c r="L3" s="0" t="n">
        <f aca="false">0.05^4</f>
        <v>6.25E-006</v>
      </c>
    </row>
    <row r="4" customFormat="false" ht="13.8" hidden="false" customHeight="false" outlineLevel="0" collapsed="false">
      <c r="B4" s="1" t="n">
        <v>10</v>
      </c>
      <c r="C4" s="1" t="n">
        <v>4.71</v>
      </c>
      <c r="D4" s="1" t="n">
        <v>4.66</v>
      </c>
      <c r="E4" s="1" t="n">
        <v>4.78</v>
      </c>
      <c r="H4" s="0" t="n">
        <f aca="false">(998*9.81*B4)/1000</f>
        <v>97.9038</v>
      </c>
      <c r="J4" s="2" t="n">
        <f aca="false">$I$3*SQRT((2*H4)/(998*(1-($K$3/$L$3))))</f>
        <v>0.000224560704458318</v>
      </c>
    </row>
    <row r="5" customFormat="false" ht="13.8" hidden="false" customHeight="false" outlineLevel="0" collapsed="false">
      <c r="B5" s="1" t="n">
        <v>11.5</v>
      </c>
      <c r="C5" s="1" t="n">
        <v>4.22</v>
      </c>
      <c r="D5" s="1" t="n">
        <v>4.31</v>
      </c>
      <c r="E5" s="1" t="n">
        <v>4.35</v>
      </c>
      <c r="H5" s="0" t="n">
        <f aca="false">(998*9.81*B5)/1000</f>
        <v>112.58937</v>
      </c>
      <c r="J5" s="2" t="n">
        <f aca="false">$I$3*SQRT((2*H5)/(998*(1-($K$3/$L$3))))</f>
        <v>0.000240814527146595</v>
      </c>
    </row>
    <row r="6" customFormat="false" ht="13.8" hidden="false" customHeight="false" outlineLevel="0" collapsed="false">
      <c r="B6" s="1" t="n">
        <v>11.5</v>
      </c>
      <c r="C6" s="1" t="n">
        <v>4.62</v>
      </c>
      <c r="D6" s="1" t="n">
        <v>4.47</v>
      </c>
      <c r="E6" s="1" t="n">
        <v>4.5</v>
      </c>
      <c r="H6" s="0" t="n">
        <f aca="false">(998*9.81*B6)/1000</f>
        <v>112.58937</v>
      </c>
      <c r="J6" s="2" t="n">
        <f aca="false">$I$3*SQRT((2*H6)/(998*(1-($K$3/$L$3))))</f>
        <v>0.000240814527146595</v>
      </c>
    </row>
    <row r="7" customFormat="false" ht="13.8" hidden="false" customHeight="false" outlineLevel="0" collapsed="false">
      <c r="B7" s="1" t="n">
        <v>12.5</v>
      </c>
      <c r="C7" s="1" t="n">
        <v>4.15</v>
      </c>
      <c r="D7" s="1" t="n">
        <v>4.16</v>
      </c>
      <c r="E7" s="1" t="n">
        <v>4.07</v>
      </c>
      <c r="H7" s="0" t="n">
        <f aca="false">(998*9.81*B7)/1000</f>
        <v>122.37975</v>
      </c>
      <c r="J7" s="2" t="n">
        <f aca="false">$I$3*SQRT((2*H7)/(998*(1-($K$3/$L$3))))</f>
        <v>0.000251066500122019</v>
      </c>
    </row>
    <row r="8" customFormat="false" ht="13.8" hidden="false" customHeight="false" outlineLevel="0" collapsed="false">
      <c r="B8" s="1" t="n">
        <v>14</v>
      </c>
      <c r="C8" s="1" t="n">
        <v>3.97</v>
      </c>
      <c r="D8" s="1" t="n">
        <v>3.87</v>
      </c>
      <c r="E8" s="1" t="n">
        <v>3.84</v>
      </c>
      <c r="H8" s="0" t="n">
        <f aca="false">(998*9.81*B8)/1000</f>
        <v>137.06532</v>
      </c>
      <c r="J8" s="2" t="n">
        <f aca="false">$I$3*SQRT((2*H8)/(998*(1-($K$3/$L$3))))</f>
        <v>0.000265703808744892</v>
      </c>
    </row>
    <row r="9" customFormat="false" ht="13.8" hidden="false" customHeight="false" outlineLevel="0" collapsed="false">
      <c r="B9" s="1" t="n">
        <v>15</v>
      </c>
      <c r="C9" s="1" t="n">
        <v>4.03</v>
      </c>
      <c r="D9" s="1" t="n">
        <v>4</v>
      </c>
      <c r="E9" s="1" t="n">
        <v>4</v>
      </c>
      <c r="H9" s="0" t="n">
        <f aca="false">(998*9.81*B9)/1000</f>
        <v>146.8557</v>
      </c>
      <c r="J9" s="2" t="n">
        <f aca="false">$I$3*SQRT((2*H9)/(998*(1-($K$3/$L$3))))</f>
        <v>0.000275029571101407</v>
      </c>
    </row>
    <row r="10" customFormat="false" ht="13.8" hidden="false" customHeight="false" outlineLevel="0" collapsed="false">
      <c r="B10" s="1" t="n">
        <v>15.5</v>
      </c>
      <c r="C10" s="1" t="n">
        <v>3.84</v>
      </c>
      <c r="D10" s="1" t="n">
        <v>3.75</v>
      </c>
      <c r="E10" s="1" t="n">
        <v>3.81</v>
      </c>
      <c r="H10" s="0" t="n">
        <f aca="false">(998*9.81*B10)/1000</f>
        <v>151.75089</v>
      </c>
      <c r="J10" s="2" t="n">
        <f aca="false">$I$3*SQRT((2*H10)/(998*(1-($K$3/$L$3))))</f>
        <v>0.000279575822415968</v>
      </c>
    </row>
    <row r="11" customFormat="false" ht="13.8" hidden="false" customHeight="false" outlineLevel="0" collapsed="false">
      <c r="B11" s="1" t="n">
        <v>16.5</v>
      </c>
      <c r="C11" s="1" t="n">
        <v>3.56</v>
      </c>
      <c r="D11" s="1" t="n">
        <v>3.47</v>
      </c>
      <c r="E11" s="1" t="n">
        <v>3.47</v>
      </c>
      <c r="H11" s="0" t="n">
        <f aca="false">(998*9.81*B11)/1000</f>
        <v>161.54127</v>
      </c>
      <c r="J11" s="2" t="n">
        <f aca="false">$I$3*SQRT((2*H11)/(998*(1-($K$3/$L$3))))</f>
        <v>0.000288453447679598</v>
      </c>
    </row>
    <row r="12" customFormat="false" ht="13.8" hidden="false" customHeight="false" outlineLevel="0" collapsed="false">
      <c r="B12" s="1" t="n">
        <v>17</v>
      </c>
      <c r="C12" s="1" t="n">
        <v>3.69</v>
      </c>
      <c r="D12" s="1" t="n">
        <v>3.66</v>
      </c>
      <c r="E12" s="1" t="n">
        <v>3.66</v>
      </c>
      <c r="H12" s="0" t="n">
        <f aca="false">(998*9.81*B12)/1000</f>
        <v>166.43646</v>
      </c>
      <c r="J12" s="2" t="n">
        <f aca="false">$I$3*SQRT((2*H12)/(998*(1-($K$3/$L$3))))</f>
        <v>0.000292791336923733</v>
      </c>
    </row>
    <row r="13" customFormat="false" ht="13.8" hidden="false" customHeight="false" outlineLevel="0" collapsed="false">
      <c r="B13" s="1" t="n">
        <v>18.5</v>
      </c>
      <c r="C13" s="1" t="n">
        <v>3.57</v>
      </c>
      <c r="D13" s="1" t="n">
        <v>3.5</v>
      </c>
      <c r="E13" s="1" t="n">
        <v>3.5</v>
      </c>
      <c r="H13" s="0" t="n">
        <f aca="false">(998*9.81*B13)/1000</f>
        <v>181.12203</v>
      </c>
      <c r="J13" s="2" t="n">
        <f aca="false">$I$3*SQRT((2*H13)/(998*(1-($K$3/$L$3))))</f>
        <v>0.000305435579911067</v>
      </c>
    </row>
    <row r="14" customFormat="false" ht="13.8" hidden="false" customHeight="false" outlineLevel="0" collapsed="false">
      <c r="B14" s="1" t="n">
        <v>19</v>
      </c>
      <c r="C14" s="1" t="n">
        <v>3.35</v>
      </c>
      <c r="D14" s="1" t="n">
        <v>3.37</v>
      </c>
      <c r="E14" s="1" t="n">
        <v>3.4</v>
      </c>
      <c r="H14" s="0" t="n">
        <f aca="false">(998*9.81*B14)/1000</f>
        <v>186.01722</v>
      </c>
      <c r="J14" s="2" t="n">
        <f aca="false">$I$3*SQRT((2*H14)/(998*(1-($K$3/$L$3))))</f>
        <v>0.000309535569805718</v>
      </c>
    </row>
    <row r="15" customFormat="false" ht="13.8" hidden="false" customHeight="false" outlineLevel="0" collapsed="false">
      <c r="B15" s="1" t="n">
        <v>19.5</v>
      </c>
      <c r="C15" s="1" t="n">
        <v>3.22</v>
      </c>
      <c r="D15" s="1" t="n">
        <v>3.25</v>
      </c>
      <c r="E15" s="1" t="n">
        <v>3.19</v>
      </c>
      <c r="H15" s="0" t="n">
        <f aca="false">(998*9.81*B15)/1000</f>
        <v>190.91241</v>
      </c>
      <c r="J15" s="2" t="n">
        <f aca="false">$I$3*SQRT((2*H15)/(998*(1-($K$3/$L$3))))</f>
        <v>0.00031358195814538</v>
      </c>
    </row>
    <row r="16" customFormat="false" ht="13.8" hidden="false" customHeight="false" outlineLevel="0" collapsed="false">
      <c r="B16" s="1" t="n">
        <v>20</v>
      </c>
      <c r="C16" s="1" t="n">
        <v>3.47</v>
      </c>
      <c r="D16" s="1" t="n">
        <v>3.4</v>
      </c>
      <c r="E16" s="1" t="n">
        <v>3.47</v>
      </c>
      <c r="H16" s="0" t="n">
        <f aca="false">(998*9.81*B16)/1000</f>
        <v>195.8076</v>
      </c>
      <c r="J16" s="2" t="n">
        <f aca="false">$I$3*SQRT((2*H16)/(998*(1-($K$3/$L$3))))</f>
        <v>0.000317576793821009</v>
      </c>
    </row>
    <row r="17" customFormat="false" ht="13.8" hidden="false" customHeight="false" outlineLevel="0" collapsed="false">
      <c r="B17" s="1" t="n">
        <v>20.5</v>
      </c>
      <c r="C17" s="1" t="n">
        <v>3.22</v>
      </c>
      <c r="D17" s="1" t="n">
        <v>3.25</v>
      </c>
      <c r="E17" s="1" t="n">
        <v>3.16</v>
      </c>
      <c r="H17" s="0" t="n">
        <f aca="false">(998*9.81*B17)/1000</f>
        <v>200.70279</v>
      </c>
      <c r="J17" s="2" t="n">
        <f aca="false">$I$3*SQRT((2*H17)/(998*(1-($K$3/$L$3))))</f>
        <v>0.000321521998427748</v>
      </c>
    </row>
    <row r="18" customFormat="false" ht="13.8" hidden="false" customHeight="false" outlineLevel="0" collapsed="false">
      <c r="B18" s="1" t="n">
        <v>20.5</v>
      </c>
      <c r="C18" s="1" t="n">
        <v>3.38</v>
      </c>
      <c r="D18" s="1" t="n">
        <v>3.25</v>
      </c>
      <c r="E18" s="3" t="n">
        <v>3.28</v>
      </c>
      <c r="H18" s="0" t="n">
        <f aca="false">(998*9.81*B18)/1000</f>
        <v>200.70279</v>
      </c>
      <c r="J18" s="2" t="n">
        <f aca="false">$I$3*SQRT((2*H18)/(998*(1-($K$3/$L$3))))</f>
        <v>0.000321521998427748</v>
      </c>
    </row>
    <row r="19" customFormat="false" ht="13.8" hidden="false" customHeight="false" outlineLevel="0" collapsed="false">
      <c r="F19" s="1" t="s">
        <v>9</v>
      </c>
    </row>
    <row r="20" customFormat="false" ht="13.8" hidden="false" customHeight="false" outlineLevel="0" collapsed="false">
      <c r="A20" s="4" t="s">
        <v>10</v>
      </c>
      <c r="B20" s="4"/>
      <c r="C20" s="0" t="n">
        <f aca="false">AVERAGE(C3:E3)</f>
        <v>5.10333333333333</v>
      </c>
      <c r="E20" s="5"/>
      <c r="F20" s="1" t="n">
        <f aca="false">0.001/C20</f>
        <v>0.000195950359242325</v>
      </c>
    </row>
    <row r="21" customFormat="false" ht="13.8" hidden="false" customHeight="false" outlineLevel="0" collapsed="false">
      <c r="C21" s="0" t="n">
        <f aca="false">AVERAGE(C4:E4)</f>
        <v>4.71666666666667</v>
      </c>
      <c r="E21" s="5"/>
      <c r="F21" s="1" t="n">
        <f aca="false">0.001/C21</f>
        <v>0.000212014134275618</v>
      </c>
    </row>
    <row r="22" customFormat="false" ht="13.8" hidden="false" customHeight="false" outlineLevel="0" collapsed="false">
      <c r="C22" s="0" t="n">
        <f aca="false">AVERAGE(C5:E5)</f>
        <v>4.29333333333333</v>
      </c>
      <c r="E22" s="5"/>
      <c r="F22" s="1" t="n">
        <f aca="false">0.001/C22</f>
        <v>0.000232919254658385</v>
      </c>
    </row>
    <row r="23" customFormat="false" ht="13.8" hidden="false" customHeight="false" outlineLevel="0" collapsed="false">
      <c r="C23" s="0" t="n">
        <f aca="false">AVERAGE(C6:E6)</f>
        <v>4.53</v>
      </c>
      <c r="E23" s="5"/>
      <c r="F23" s="1" t="n">
        <f aca="false">0.001/C23</f>
        <v>0.00022075055187638</v>
      </c>
    </row>
    <row r="24" customFormat="false" ht="13.8" hidden="false" customHeight="false" outlineLevel="0" collapsed="false">
      <c r="C24" s="0" t="n">
        <f aca="false">AVERAGE(C7:E7)</f>
        <v>4.12666666666667</v>
      </c>
      <c r="E24" s="5"/>
      <c r="F24" s="1" t="n">
        <f aca="false">0.001/C24</f>
        <v>0.00024232633279483</v>
      </c>
    </row>
    <row r="25" customFormat="false" ht="13.8" hidden="false" customHeight="false" outlineLevel="0" collapsed="false">
      <c r="C25" s="0" t="n">
        <f aca="false">AVERAGE(C8:E8)</f>
        <v>3.89333333333333</v>
      </c>
      <c r="E25" s="5"/>
      <c r="F25" s="1" t="n">
        <f aca="false">0.001/C25</f>
        <v>0.000256849315068493</v>
      </c>
    </row>
    <row r="26" customFormat="false" ht="13.8" hidden="false" customHeight="false" outlineLevel="0" collapsed="false">
      <c r="C26" s="0" t="n">
        <f aca="false">AVERAGE(C9:E9)</f>
        <v>4.01</v>
      </c>
      <c r="E26" s="5"/>
      <c r="F26" s="1" t="n">
        <f aca="false">0.001/C26</f>
        <v>0.000249376558603491</v>
      </c>
    </row>
    <row r="27" customFormat="false" ht="13.8" hidden="false" customHeight="false" outlineLevel="0" collapsed="false">
      <c r="C27" s="0" t="n">
        <f aca="false">AVERAGE(C10:E10)</f>
        <v>3.8</v>
      </c>
      <c r="E27" s="5"/>
      <c r="F27" s="1" t="n">
        <f aca="false">0.001/C27</f>
        <v>0.000263157894736842</v>
      </c>
    </row>
    <row r="28" customFormat="false" ht="13.8" hidden="false" customHeight="false" outlineLevel="0" collapsed="false">
      <c r="C28" s="0" t="n">
        <f aca="false">AVERAGE(C11:E11)</f>
        <v>3.5</v>
      </c>
      <c r="E28" s="5"/>
      <c r="F28" s="1" t="n">
        <f aca="false">0.001/C28</f>
        <v>0.000285714285714286</v>
      </c>
    </row>
    <row r="29" customFormat="false" ht="13.8" hidden="false" customHeight="false" outlineLevel="0" collapsed="false">
      <c r="C29" s="0" t="n">
        <f aca="false">AVERAGE(C12:E12)</f>
        <v>3.67</v>
      </c>
      <c r="E29" s="5"/>
      <c r="F29" s="1" t="n">
        <f aca="false">0.001/C29</f>
        <v>0.000272479564032698</v>
      </c>
    </row>
    <row r="30" customFormat="false" ht="13.8" hidden="false" customHeight="false" outlineLevel="0" collapsed="false">
      <c r="C30" s="0" t="n">
        <f aca="false">AVERAGE(C13:E13)</f>
        <v>3.52333333333333</v>
      </c>
      <c r="E30" s="5"/>
      <c r="F30" s="1" t="n">
        <f aca="false">0.001/C30</f>
        <v>0.000283822138126774</v>
      </c>
    </row>
    <row r="31" customFormat="false" ht="13.8" hidden="false" customHeight="false" outlineLevel="0" collapsed="false">
      <c r="C31" s="0" t="n">
        <f aca="false">AVERAGE(C14:E14)</f>
        <v>3.37333333333333</v>
      </c>
      <c r="E31" s="5"/>
      <c r="F31" s="1" t="n">
        <f aca="false">0.001/C31</f>
        <v>0.000296442687747036</v>
      </c>
    </row>
    <row r="32" customFormat="false" ht="13.8" hidden="false" customHeight="false" outlineLevel="0" collapsed="false">
      <c r="C32" s="0" t="n">
        <f aca="false">AVERAGE(C15:E15)</f>
        <v>3.22</v>
      </c>
      <c r="E32" s="5"/>
      <c r="F32" s="1" t="n">
        <f aca="false">0.001/C32</f>
        <v>0.00031055900621118</v>
      </c>
    </row>
    <row r="33" customFormat="false" ht="13.8" hidden="false" customHeight="false" outlineLevel="0" collapsed="false">
      <c r="C33" s="0" t="n">
        <f aca="false">AVERAGE(C16:E16)</f>
        <v>3.44666666666667</v>
      </c>
      <c r="E33" s="5"/>
      <c r="F33" s="1" t="n">
        <f aca="false">0.001/C33</f>
        <v>0.000290135396518375</v>
      </c>
    </row>
    <row r="34" customFormat="false" ht="13.8" hidden="false" customHeight="false" outlineLevel="0" collapsed="false">
      <c r="C34" s="0" t="n">
        <f aca="false">AVERAGE(C17:E17)</f>
        <v>3.21</v>
      </c>
      <c r="E34" s="5"/>
      <c r="F34" s="1" t="n">
        <f aca="false">0.001/C34</f>
        <v>0.000311526479750779</v>
      </c>
    </row>
    <row r="35" customFormat="false" ht="13.8" hidden="false" customHeight="false" outlineLevel="0" collapsed="false">
      <c r="C35" s="0" t="n">
        <f aca="false">AVERAGE(C18:E18)</f>
        <v>3.30333333333333</v>
      </c>
      <c r="E35" s="5"/>
      <c r="F35" s="1" t="n">
        <f aca="false">0.001/C35</f>
        <v>0.000302724520686176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mergeCells count="1">
    <mergeCell ref="A20:B2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2022-10-26T16:35:07Z</dcterms:created>
  <dc:creator>Leonardo de Queiroz Moreira</dc:creator>
  <dc:description/>
  <dc:language>pt-BR</dc:language>
  <cp:lastModifiedBy/>
  <dcterms:modified xsi:type="dcterms:W3CDTF">2022-11-04T14:44:48Z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