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BD25A336-24A6-D14D-9C75-98537064C886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Input" sheetId="1" r:id="rId1"/>
    <sheet name="Calcoli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O3" i="3" s="1"/>
  <c r="S3" i="3" s="1"/>
  <c r="W3" i="3" s="1"/>
  <c r="AA3" i="3" s="1"/>
  <c r="AE3" i="3" s="1"/>
  <c r="AI3" i="3" s="1"/>
  <c r="AM3" i="3" s="1"/>
  <c r="AQ3" i="3" s="1"/>
  <c r="J3" i="3"/>
  <c r="N3" i="3" s="1"/>
  <c r="R3" i="3" s="1"/>
  <c r="V3" i="3" s="1"/>
  <c r="Z3" i="3" s="1"/>
  <c r="AD3" i="3" s="1"/>
  <c r="AH3" i="3" s="1"/>
  <c r="AL3" i="3" s="1"/>
  <c r="AP3" i="3" s="1"/>
  <c r="I3" i="3"/>
  <c r="M3" i="3" s="1"/>
  <c r="Q3" i="3" s="1"/>
  <c r="U3" i="3" s="1"/>
  <c r="Y3" i="3" s="1"/>
  <c r="AC3" i="3" s="1"/>
  <c r="AG3" i="3" s="1"/>
  <c r="AK3" i="3" s="1"/>
  <c r="AO3" i="3" s="1"/>
  <c r="H3" i="3"/>
  <c r="L3" i="3" s="1"/>
  <c r="P3" i="3" s="1"/>
  <c r="T3" i="3" s="1"/>
  <c r="X3" i="3" s="1"/>
  <c r="AB3" i="3" s="1"/>
  <c r="AF3" i="3" s="1"/>
  <c r="AJ3" i="3" s="1"/>
  <c r="AN3" i="3" s="1"/>
  <c r="K2" i="3"/>
  <c r="O2" i="3" s="1"/>
  <c r="S2" i="3" s="1"/>
  <c r="W2" i="3" s="1"/>
  <c r="AA2" i="3" s="1"/>
  <c r="AE2" i="3" s="1"/>
  <c r="AI2" i="3" s="1"/>
  <c r="AM2" i="3" s="1"/>
  <c r="AQ2" i="3" s="1"/>
  <c r="J2" i="3"/>
  <c r="N2" i="3" s="1"/>
  <c r="R2" i="3" s="1"/>
  <c r="V2" i="3" s="1"/>
  <c r="Z2" i="3" s="1"/>
  <c r="AD2" i="3" s="1"/>
  <c r="AH2" i="3" s="1"/>
  <c r="AL2" i="3" s="1"/>
  <c r="AP2" i="3" s="1"/>
  <c r="I2" i="3"/>
  <c r="M2" i="3" s="1"/>
  <c r="Q2" i="3" s="1"/>
  <c r="U2" i="3" s="1"/>
  <c r="Y2" i="3" s="1"/>
  <c r="AC2" i="3" s="1"/>
  <c r="AG2" i="3" s="1"/>
  <c r="AK2" i="3" s="1"/>
  <c r="AO2" i="3" s="1"/>
  <c r="H2" i="3"/>
  <c r="L2" i="3" s="1"/>
  <c r="P2" i="3" s="1"/>
  <c r="T2" i="3" s="1"/>
  <c r="X2" i="3" s="1"/>
  <c r="AB2" i="3" s="1"/>
  <c r="AF2" i="3" s="1"/>
  <c r="AJ2" i="3" s="1"/>
  <c r="AN2" i="3" s="1"/>
  <c r="AR50" i="2"/>
  <c r="AQ49" i="2"/>
  <c r="AP48" i="2"/>
  <c r="AO47" i="2"/>
  <c r="AN46" i="2"/>
  <c r="AM45" i="2"/>
  <c r="AL44" i="2"/>
  <c r="AK43" i="2"/>
  <c r="AJ42" i="2"/>
  <c r="AI41" i="2"/>
  <c r="AH40" i="2"/>
  <c r="AG39" i="2"/>
  <c r="AF38" i="2"/>
  <c r="AE37" i="2"/>
  <c r="AD36" i="2"/>
  <c r="AC35" i="2"/>
  <c r="AB34" i="2"/>
  <c r="AA33" i="2"/>
  <c r="Z32" i="2"/>
  <c r="Y31" i="2"/>
  <c r="X30" i="2"/>
  <c r="W29" i="2"/>
  <c r="V28" i="2"/>
  <c r="U27" i="2"/>
  <c r="T26" i="2"/>
  <c r="H14" i="2"/>
  <c r="G13" i="2"/>
  <c r="F12" i="2"/>
  <c r="C12" i="2"/>
  <c r="E11" i="2"/>
  <c r="F10" i="2"/>
  <c r="M111" i="1"/>
  <c r="L111" i="1"/>
  <c r="K111" i="1"/>
  <c r="J111" i="1"/>
  <c r="I111" i="1"/>
  <c r="H111" i="1"/>
  <c r="G111" i="1"/>
  <c r="F111" i="1"/>
  <c r="E111" i="1"/>
  <c r="D111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W83" i="1"/>
  <c r="W85" i="1" s="1"/>
  <c r="V83" i="1"/>
  <c r="V85" i="1" s="1"/>
  <c r="U83" i="1"/>
  <c r="U85" i="1" s="1"/>
  <c r="T83" i="1"/>
  <c r="T85" i="1" s="1"/>
  <c r="S83" i="1"/>
  <c r="S85" i="1" s="1"/>
  <c r="R83" i="1"/>
  <c r="R85" i="1" s="1"/>
  <c r="Q83" i="1"/>
  <c r="Q85" i="1" s="1"/>
  <c r="P83" i="1"/>
  <c r="P85" i="1" s="1"/>
  <c r="O83" i="1"/>
  <c r="O85" i="1" s="1"/>
  <c r="N83" i="1"/>
  <c r="N85" i="1" s="1"/>
  <c r="M83" i="1"/>
  <c r="M85" i="1" s="1"/>
  <c r="L83" i="1"/>
  <c r="L85" i="1" s="1"/>
  <c r="K83" i="1"/>
  <c r="K85" i="1" s="1"/>
  <c r="J83" i="1"/>
  <c r="J85" i="1" s="1"/>
  <c r="I83" i="1"/>
  <c r="I85" i="1" s="1"/>
  <c r="H83" i="1"/>
  <c r="H85" i="1" s="1"/>
  <c r="G83" i="1"/>
  <c r="G85" i="1" s="1"/>
  <c r="F83" i="1"/>
  <c r="F85" i="1" s="1"/>
  <c r="E83" i="1"/>
  <c r="E85" i="1" s="1"/>
  <c r="D83" i="1"/>
  <c r="D85" i="1" s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66" i="1"/>
  <c r="E63" i="1"/>
  <c r="E54" i="1"/>
  <c r="M38" i="1"/>
  <c r="M48" i="1" s="1"/>
  <c r="L38" i="1"/>
  <c r="L48" i="1" s="1"/>
  <c r="K38" i="1"/>
  <c r="K48" i="1" s="1"/>
  <c r="J38" i="1"/>
  <c r="J48" i="1" s="1"/>
  <c r="I38" i="1"/>
  <c r="I48" i="1" s="1"/>
  <c r="C13" i="2" l="1"/>
  <c r="G10" i="2"/>
  <c r="F66" i="1"/>
  <c r="G66" i="1" s="1"/>
  <c r="F63" i="1"/>
  <c r="I15" i="2"/>
  <c r="J16" i="2"/>
  <c r="L18" i="2"/>
  <c r="K17" i="2"/>
  <c r="F54" i="1"/>
  <c r="C14" i="2" l="1"/>
  <c r="H10" i="2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X66" i="1"/>
  <c r="G63" i="1"/>
  <c r="H63" i="1" s="1"/>
  <c r="I63" i="1" s="1"/>
  <c r="J63" i="1" s="1"/>
  <c r="K63" i="1" s="1"/>
  <c r="L63" i="1" s="1"/>
  <c r="G54" i="1"/>
  <c r="H54" i="1" s="1"/>
  <c r="I54" i="1" s="1"/>
  <c r="J54" i="1" s="1"/>
  <c r="K54" i="1" s="1"/>
  <c r="L54" i="1" s="1"/>
  <c r="M54" i="1" s="1"/>
  <c r="N20" i="2"/>
  <c r="P22" i="2"/>
  <c r="R24" i="2"/>
  <c r="M19" i="2"/>
  <c r="S25" i="2"/>
  <c r="O21" i="2"/>
  <c r="Q23" i="2"/>
  <c r="C15" i="2" l="1"/>
  <c r="I10" i="2"/>
  <c r="M63" i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C16" i="2" l="1"/>
  <c r="J10" i="2"/>
  <c r="C17" i="2" l="1"/>
  <c r="K10" i="2"/>
  <c r="C18" i="2" l="1"/>
  <c r="L10" i="2"/>
  <c r="C19" i="2" l="1"/>
  <c r="M10" i="2"/>
  <c r="C20" i="2" l="1"/>
  <c r="N10" i="2"/>
  <c r="C21" i="2" l="1"/>
  <c r="O10" i="2"/>
  <c r="C22" i="2" l="1"/>
  <c r="P10" i="2"/>
  <c r="Q10" i="2" l="1"/>
  <c r="C23" i="2"/>
  <c r="R10" i="2" l="1"/>
  <c r="C24" i="2"/>
  <c r="S10" i="2" l="1"/>
  <c r="C25" i="2"/>
  <c r="T10" i="2" l="1"/>
  <c r="C26" i="2"/>
  <c r="U10" i="2" l="1"/>
  <c r="C27" i="2"/>
  <c r="V10" i="2" l="1"/>
  <c r="C28" i="2"/>
  <c r="W10" i="2" l="1"/>
  <c r="C29" i="2"/>
  <c r="X10" i="2" l="1"/>
  <c r="C30" i="2"/>
  <c r="Y10" i="2" l="1"/>
  <c r="C31" i="2"/>
  <c r="Z10" i="2" l="1"/>
  <c r="C32" i="2"/>
  <c r="AA10" i="2" l="1"/>
  <c r="AB10" i="2" s="1"/>
  <c r="C33" i="2"/>
  <c r="C34" i="2" l="1"/>
  <c r="AC10" i="2"/>
  <c r="C35" i="2" l="1"/>
  <c r="AD10" i="2"/>
  <c r="C36" i="2" l="1"/>
  <c r="AE10" i="2"/>
  <c r="C37" i="2" l="1"/>
  <c r="AF10" i="2"/>
  <c r="C38" i="2" l="1"/>
  <c r="AG10" i="2"/>
  <c r="C39" i="2" l="1"/>
  <c r="AH10" i="2"/>
  <c r="C40" i="2" l="1"/>
  <c r="AI10" i="2"/>
  <c r="C41" i="2" l="1"/>
  <c r="AJ10" i="2"/>
  <c r="C42" i="2" l="1"/>
  <c r="AK10" i="2"/>
  <c r="C43" i="2" l="1"/>
  <c r="AL10" i="2"/>
  <c r="C44" i="2" l="1"/>
  <c r="AM10" i="2"/>
  <c r="C45" i="2" l="1"/>
  <c r="AN10" i="2"/>
  <c r="C46" i="2" l="1"/>
  <c r="AO10" i="2"/>
  <c r="C47" i="2" l="1"/>
  <c r="AP10" i="2"/>
  <c r="C48" i="2" l="1"/>
  <c r="AQ10" i="2"/>
  <c r="C49" i="2" l="1"/>
  <c r="AR10" i="2"/>
  <c r="C50" i="2" l="1"/>
</calcChain>
</file>

<file path=xl/sharedStrings.xml><?xml version="1.0" encoding="utf-8"?>
<sst xmlns="http://schemas.openxmlformats.org/spreadsheetml/2006/main" count="607" uniqueCount="377">
  <si>
    <t>ASSUMPTIONS - PARAMETRI DI INPUT</t>
  </si>
  <si>
    <t>1.1 Parametri Macro e Tassi di Mercato</t>
  </si>
  <si>
    <t>Parametro</t>
  </si>
  <si>
    <t>Descrizione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</si>
  <si>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</si>
  <si>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</si>
  <si>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</si>
  <si>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</si>
  <si>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</si>
  <si>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</si>
  <si>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</si>
  <si>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</si>
  <si>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</si>
  <si>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</si>
  <si>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Euribor 3M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</si>
  <si>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</si>
  <si>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</si>
  <si>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</si>
  <si>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</si>
  <si>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</si>
  <si>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</si>
  <si>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</si>
  <si>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</si>
  <si>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</si>
  <si>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</si>
  <si>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</si>
  <si>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</si>
  <si>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</si>
  <si>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</si>
  <si>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</si>
  <si>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</si>
  <si>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</si>
  <si>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</si>
  <si>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</si>
  <si>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</si>
  <si>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</si>
  <si>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</si>
  <si>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</si>
  <si>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</si>
  <si>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</si>
  <si>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</si>
  <si>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</si>
  <si>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</si>
  <si>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</si>
  <si>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</si>
  <si>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</si>
  <si>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</si>
  <si>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</si>
  <si>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</si>
  <si>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</si>
  <si>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</si>
  <si>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</si>
  <si>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</si>
  <si>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</si>
  <si>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</si>
  <si>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</si>
  <si>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</si>
  <si>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</si>
  <si>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</si>
  <si>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</si>
  <si>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</si>
  <si>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</si>
  <si>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</si>
  <si>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</si>
  <si>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Crediti</t>
  </si>
  <si>
    <t>Nuove Erogazioni RE, TU, PG (€ mln)</t>
  </si>
  <si>
    <t>Volumi di nuovi finanziamenti</t>
  </si>
  <si>
    <t>Trimestre</t>
  </si>
  <si>
    <t>Allocazione sui trimestri delle erogazioni</t>
  </si>
  <si>
    <t>..</t>
  </si>
  <si>
    <t>1.6 Parametri Specifici per Prodotto di Credito</t>
  </si>
  <si>
    <t>Nome Prodotto</t>
  </si>
  <si>
    <t>Nome identificativo del prodotto</t>
  </si>
  <si>
    <t>abc</t>
  </si>
  <si>
    <t>Divisione</t>
  </si>
  <si>
    <t>Nome della divisione a cui appartiene il prodotto (re, tu, pg)</t>
  </si>
  <si>
    <t>re</t>
  </si>
  <si>
    <t>tu</t>
  </si>
  <si>
    <t>pg</t>
  </si>
  <si>
    <t>Mix Prodotti (%)</t>
  </si>
  <si>
    <t>% allocazione delle nuove erogazioni</t>
  </si>
  <si>
    <t>Amortizing Type</t>
  </si>
  <si>
    <t>Tipologia di rimborso</t>
  </si>
  <si>
    <t>amortizing</t>
  </si>
  <si>
    <t>Loan Maturity (Trimestri)</t>
  </si>
  <si>
    <t>Durata contrattuale del finanziamento</t>
  </si>
  <si>
    <t>Pre-amortizing Period (Trimestri)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</si>
  <si>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</si>
  <si>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</si>
  <si>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</si>
  <si>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</si>
  <si>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</si>
  <si>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</si>
  <si>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</si>
  <si>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</si>
  <si>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</si>
  <si>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</si>
  <si>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</si>
  <si>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</si>
  <si>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</si>
  <si>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Abbattimento asta garanzia immobiliare %</t>
  </si>
  <si>
    <t>Sconto valore immobile all'asta</t>
  </si>
  <si>
    <t>Costi di recupero garanzia immobiliare %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</si>
  <si>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</si>
  <si>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</si>
  <si>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</si>
  <si>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</si>
  <si>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</si>
  <si>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</si>
  <si>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</si>
  <si>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</si>
  <si>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</si>
  <si>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</si>
  <si>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</si>
  <si>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</si>
  <si>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</si>
  <si>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</si>
  <si>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</si>
  <si>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</si>
  <si>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</si>
  <si>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1.7 HR Plan e Parametri</t>
  </si>
  <si>
    <t xml:space="preserve">FTE </t>
  </si>
  <si>
    <t>Real Estate</t>
  </si>
  <si>
    <t>Team dedicato al settore immobiliare</t>
  </si>
  <si>
    <t>Turnaround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</si>
  <si>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</si>
  <si>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</si>
  <si>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</si>
  <si>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</si>
  <si>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</si>
  <si>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</si>
  <si>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</si>
  <si>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IT</t>
  </si>
  <si>
    <t>Team sviluppo e gestione piattaforma tecnologica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</si>
  <si>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</si>
  <si>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</si>
  <si>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</si>
  <si>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</si>
  <si>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</si>
  <si>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</si>
  <si>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</si>
  <si>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</si>
  <si>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</si>
  <si>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</si>
  <si>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</si>
  <si>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</si>
  <si>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</si>
  <si>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</si>
  <si>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CLO Chief Leanding Officers</t>
  </si>
  <si>
    <t>Delibera Credito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</si>
  <si>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</si>
  <si>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</si>
  <si>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</si>
  <si>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</si>
  <si>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</si>
  <si>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</si>
  <si>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</si>
  <si>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</si>
  <si>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</si>
  <si>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</si>
  <si>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</si>
  <si>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</si>
  <si>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</si>
  <si>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</si>
  <si>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</si>
  <si>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</si>
  <si>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</si>
  <si>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</si>
  <si>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</si>
  <si>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</si>
  <si>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</si>
  <si>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</si>
  <si>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</si>
  <si>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</si>
  <si>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</si>
  <si>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</si>
  <si>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</si>
  <si>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</si>
  <si>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</si>
  <si>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SME</t>
  </si>
  <si>
    <t>Mix seniority SME</t>
  </si>
  <si>
    <t>Mix seniority PG</t>
  </si>
  <si>
    <t>Mix seniority Digital</t>
  </si>
  <si>
    <t>Mix seniority Wealth</t>
  </si>
  <si>
    <t>Tech Platform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</si>
  <si>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</si>
  <si>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</si>
  <si>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</si>
  <si>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</si>
  <si>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</si>
  <si>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</si>
  <si>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</si>
  <si>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</si>
  <si>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</si>
  <si>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</si>
  <si>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</si>
  <si>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</si>
  <si>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</si>
  <si>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</si>
  <si>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</si>
  <si>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</si>
  <si>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</si>
  <si>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</si>
  <si>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</si>
  <si>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</si>
  <si>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</si>
  <si>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</si>
  <si>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</si>
  <si>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Digital Bank</t>
  </si>
  <si>
    <t>Clienti Base (Anno 0)</t>
  </si>
  <si>
    <t>Numero di clienti con conto base all'inizio</t>
  </si>
  <si>
    <t>Clienti Premium (Anno 0)</t>
  </si>
  <si>
    <t>Numero di clienti con conto premium all'inizio</t>
  </si>
  <si>
    <t>Clienti Deposito (Anno 0)</t>
  </si>
  <si>
    <t>Giacenza Media Cliente Base (€)</t>
  </si>
  <si>
    <t>Giacenza media per cliente base</t>
  </si>
  <si>
    <t>Giacenza Media Cliente Premium (€)</t>
  </si>
  <si>
    <t>Giacenza media per cliente premium</t>
  </si>
  <si>
    <t>Deposito Medio su Conto Deposito (€)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</si>
  <si>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</si>
  <si>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</si>
  <si>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</si>
  <si>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</si>
  <si>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</si>
  <si>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</si>
  <si>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</si>
  <si>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</si>
  <si>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2.0 Wealth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</si>
  <si>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</si>
  <si>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</si>
  <si>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</si>
  <si>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</si>
  <si>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</si>
  <si>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</si>
  <si>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</si>
  <si>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</si>
  <si>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2.1 IT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</si>
  <si>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</si>
  <si>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</si>
  <si>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</si>
  <si>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</si>
  <si>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</si>
  <si>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</si>
  <si>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</si>
  <si>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</si>
  <si>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</si>
  <si>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</si>
  <si>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</si>
  <si>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</si>
  <si>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</si>
  <si>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</si>
  <si>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</si>
  <si>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</si>
  <si>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</si>
  <si>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</si>
  <si>
    <t>Prodotto</t>
  </si>
  <si>
    <t>1.1</t>
  </si>
  <si>
    <t>Year -&gt;</t>
  </si>
  <si>
    <t>Quarter -&gt;</t>
  </si>
  <si>
    <t># -&gt;</t>
  </si>
  <si>
    <t>Year</t>
  </si>
  <si>
    <t>Quarter</t>
  </si>
  <si>
    <t>P&amp;L</t>
  </si>
  <si>
    <t>Interest Income</t>
  </si>
  <si>
    <t>- o/w Real Estate Division</t>
  </si>
  <si>
    <t>- o/w Turnaround Division</t>
  </si>
  <si>
    <t>- o/w Public Guarantee Division</t>
  </si>
  <si>
    <t>- o/w Digital Banking Division</t>
  </si>
  <si>
    <t>- o/w Wealth Management Division</t>
  </si>
  <si>
    <t>- o/w Treasury</t>
  </si>
  <si>
    <t>Interest Expense</t>
  </si>
  <si>
    <t>- o/w Sight Deposits</t>
  </si>
  <si>
    <t>- o/w Term Deposits</t>
  </si>
  <si>
    <t>- o/w Wholesale Funding</t>
  </si>
  <si>
    <t>- o/w ECB Funding</t>
  </si>
  <si>
    <t>- o/w Subordinated Debt</t>
  </si>
  <si>
    <t>- o/w Other Funding</t>
  </si>
  <si>
    <t>FTP (Funds Transfer Pricing)</t>
  </si>
  <si>
    <t>Net Interest Income (NII)</t>
  </si>
  <si>
    <t>Commission Income</t>
  </si>
  <si>
    <t>Commission Expense</t>
  </si>
  <si>
    <t>- o/w Payment Processing Fees</t>
  </si>
  <si>
    <t>- o/w Distribution Fees</t>
  </si>
  <si>
    <t>- o/w Brokerage Fees</t>
  </si>
  <si>
    <t>- o/w Custody Fees</t>
  </si>
  <si>
    <t>- o/w Card Network Fees</t>
  </si>
  <si>
    <t>- o/w Other Banking Fees</t>
  </si>
  <si>
    <t>Net Commission Income (NCI)</t>
  </si>
  <si>
    <t>Total Revenues</t>
  </si>
  <si>
    <t>Personnel cost</t>
  </si>
  <si>
    <t xml:space="preserve">- o/w Central Functions </t>
  </si>
  <si>
    <t>Back-office and other admin costs</t>
  </si>
  <si>
    <t>IT costs</t>
  </si>
  <si>
    <t>Other Costs</t>
  </si>
  <si>
    <t>Total OPEX</t>
  </si>
  <si>
    <t>Provisions</t>
  </si>
  <si>
    <t>Loan loss provisions</t>
  </si>
  <si>
    <t>Unexpected loss</t>
  </si>
  <si>
    <t>Pre-tax profit</t>
  </si>
  <si>
    <t>Taxes</t>
  </si>
  <si>
    <t>Taxes - IRES</t>
  </si>
  <si>
    <t>Taxes - DEF</t>
  </si>
  <si>
    <t>Taxes - IRAP</t>
  </si>
  <si>
    <t>ACE</t>
  </si>
  <si>
    <t>Net Income</t>
  </si>
  <si>
    <t>Balance Sheet</t>
  </si>
  <si>
    <t>Total Assets</t>
  </si>
  <si>
    <t xml:space="preserve">Net Performing Assets </t>
  </si>
  <si>
    <t xml:space="preserve">Non Performing Assets </t>
  </si>
  <si>
    <t xml:space="preserve">Operating assets </t>
  </si>
  <si>
    <t>- o/w Central Functions</t>
  </si>
  <si>
    <t>High liquid assets (cash)</t>
  </si>
  <si>
    <t>- o/w Cash</t>
  </si>
  <si>
    <t>- o/w Liquid assets</t>
  </si>
  <si>
    <t>DTA</t>
  </si>
  <si>
    <t>- o/w Previous year DTA</t>
  </si>
  <si>
    <t>- o/w Current year DTA</t>
  </si>
  <si>
    <t>- o/w DTA utilization</t>
  </si>
  <si>
    <t>Liabilities</t>
  </si>
  <si>
    <t>Shareholders' Equity</t>
  </si>
  <si>
    <t>- o/w Previous year Equity</t>
  </si>
  <si>
    <t>- o/w Net Income</t>
  </si>
  <si>
    <t>- o/w Capital Injection / (Dividends)</t>
  </si>
  <si>
    <t>Tier 1 Capital</t>
  </si>
  <si>
    <t>Repo</t>
  </si>
  <si>
    <t>Sight deposits</t>
  </si>
  <si>
    <t>- o/w Retail Bank</t>
  </si>
  <si>
    <t>- o/w SME Bank</t>
  </si>
  <si>
    <t>Term deposits</t>
  </si>
  <si>
    <t xml:space="preserve">- o/w Open Banking Solutions </t>
  </si>
  <si>
    <t>Senior Debt</t>
  </si>
  <si>
    <t>Junior Debt - Tier 2 Capital</t>
  </si>
  <si>
    <t>Total wholesale</t>
  </si>
  <si>
    <t>ECB</t>
  </si>
  <si>
    <t>Wholesale</t>
  </si>
  <si>
    <t>Total liabilities</t>
  </si>
  <si>
    <t>Requisiti di capitale</t>
  </si>
  <si>
    <t>RWA</t>
  </si>
  <si>
    <t>Common Equity Tier 1 Capital</t>
  </si>
  <si>
    <t>- o/w Shareholders' Equity</t>
  </si>
  <si>
    <t>- o/w Goodwill</t>
  </si>
  <si>
    <t>- o/w Leases</t>
  </si>
  <si>
    <t>- o/w Intangible assets</t>
  </si>
  <si>
    <t>- o/w DTA</t>
  </si>
  <si>
    <t>Excess capital (+)/Shortfall (-) vs Target @15%</t>
  </si>
  <si>
    <t>CET1 ratio (%)</t>
  </si>
  <si>
    <t>RWA by risk type</t>
  </si>
  <si>
    <t>- o/w Credit Risk</t>
  </si>
  <si>
    <t>- o/w Operative risk</t>
  </si>
  <si>
    <t>- o/w Market risk</t>
  </si>
  <si>
    <t>Risk Appetite Framework</t>
  </si>
  <si>
    <t>CET1 (%)</t>
  </si>
  <si>
    <t>Tier 1 ratio (%)</t>
  </si>
  <si>
    <t>TCR (%)</t>
  </si>
  <si>
    <t>MREL</t>
  </si>
  <si>
    <t>Leverage ratio (%)</t>
  </si>
  <si>
    <t>Gross Organic NPE Ratio (%)</t>
  </si>
  <si>
    <t>Gross NPE Ratio including Turnaround (%)</t>
  </si>
  <si>
    <t>Cost of Risk (bps) su attivi totali di Gruppo</t>
  </si>
  <si>
    <t>Cost of Risk (bps) Real Estate Division</t>
  </si>
  <si>
    <t>Cost of Risk (bps) Turnaround Division</t>
  </si>
  <si>
    <t>Cost of Risk (bps) Public Guarantee Division</t>
  </si>
  <si>
    <t>Coverage Ratio (%)</t>
  </si>
  <si>
    <t>LCR</t>
  </si>
  <si>
    <t>NSFR</t>
  </si>
  <si>
    <t>ROE</t>
  </si>
  <si>
    <t>ROAE</t>
  </si>
  <si>
    <t>RoA (%)</t>
  </si>
  <si>
    <t>RoRWA (%)</t>
  </si>
  <si>
    <t>Cost / Income</t>
  </si>
  <si>
    <t>Operational loss</t>
  </si>
  <si>
    <t>Other KPIs</t>
  </si>
  <si>
    <t>Customers</t>
  </si>
  <si>
    <t>- Net acquisitions</t>
  </si>
  <si>
    <t>- Attrition</t>
  </si>
  <si>
    <t xml:space="preserve">- Gross acquisition 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</si>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</sst>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1B5E20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sz val="9"/>
      <color theme="0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color theme="0" tint="-0.499984740745262"/>
      <name val="Trebuchet MS"/>
      <family val="2"/>
    </font>
    <font>
      <b/>
      <sz val="9"/>
      <name val="Trebuchet MS"/>
      <family val="2"/>
    </font>
    <font>
      <i/>
      <sz val="9"/>
      <color theme="1"/>
      <name val="Trebuchet MS"/>
      <family val="2"/>
    </font>
    <font>
      <b/>
      <sz val="9"/>
      <color rgb="FFFF0000"/>
      <name val="Trebuchet MS"/>
      <family val="2"/>
    </font>
    <font>
      <b/>
      <sz val="12"/>
      <color rgb="FFFFFFFF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7" fillId="0" borderId="0"/>
    <xf numFmtId="9" fontId="7" fillId="0" borderId="0"/>
    <xf numFmtId="0" fontId="7" fillId="15" borderId="8"/>
  </cellStyleXfs>
  <cellXfs count="89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0" applyFont="1" applyFill="1"/>
    <xf numFmtId="166" fontId="8" fillId="8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10" fillId="0" borderId="0" xfId="0" applyFont="1"/>
    <xf numFmtId="167" fontId="11" fillId="0" borderId="4" xfId="1" applyNumberFormat="1" applyFont="1" applyBorder="1"/>
    <xf numFmtId="166" fontId="12" fillId="0" borderId="4" xfId="1" applyNumberFormat="1" applyFont="1" applyBorder="1" applyAlignment="1">
      <alignment horizontal="right"/>
    </xf>
    <xf numFmtId="168" fontId="12" fillId="0" borderId="4" xfId="1" applyNumberFormat="1" applyFont="1" applyBorder="1" applyAlignment="1">
      <alignment horizontal="right"/>
    </xf>
    <xf numFmtId="167" fontId="11" fillId="0" borderId="0" xfId="1" quotePrefix="1" applyNumberFormat="1" applyFont="1" applyAlignment="1">
      <alignment horizontal="left" indent="2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12" fillId="10" borderId="5" xfId="1" applyNumberFormat="1" applyFont="1" applyFill="1" applyBorder="1"/>
    <xf numFmtId="168" fontId="12" fillId="10" borderId="5" xfId="1" applyNumberFormat="1" applyFont="1" applyFill="1" applyBorder="1" applyAlignment="1">
      <alignment horizontal="right"/>
    </xf>
    <xf numFmtId="166" fontId="12" fillId="10" borderId="5" xfId="1" applyNumberFormat="1" applyFont="1" applyFill="1" applyBorder="1" applyAlignment="1">
      <alignment horizontal="right"/>
    </xf>
    <xf numFmtId="167" fontId="11" fillId="0" borderId="2" xfId="1" applyNumberFormat="1" applyFont="1" applyBorder="1" applyAlignment="1">
      <alignment horizontal="left" indent="1"/>
    </xf>
    <xf numFmtId="167" fontId="11" fillId="0" borderId="0" xfId="1" applyNumberFormat="1" applyFont="1" applyAlignment="1">
      <alignment horizontal="left" indent="1"/>
    </xf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3" fillId="11" borderId="0" xfId="0" applyFont="1" applyFill="1"/>
    <xf numFmtId="167" fontId="14" fillId="0" borderId="4" xfId="1" applyNumberFormat="1" applyFont="1" applyBorder="1"/>
    <xf numFmtId="167" fontId="13" fillId="0" borderId="4" xfId="1" applyNumberFormat="1" applyFont="1" applyBorder="1"/>
    <xf numFmtId="167" fontId="15" fillId="0" borderId="0" xfId="1" quotePrefix="1" applyNumberFormat="1" applyFont="1" applyAlignment="1">
      <alignment horizontal="left" indent="2"/>
    </xf>
    <xf numFmtId="167" fontId="13" fillId="0" borderId="0" xfId="1" applyNumberFormat="1" applyFont="1"/>
    <xf numFmtId="167" fontId="14" fillId="0" borderId="0" xfId="1" applyNumberFormat="1" applyFont="1"/>
    <xf numFmtId="0" fontId="16" fillId="0" borderId="0" xfId="0" applyFont="1"/>
    <xf numFmtId="0" fontId="14" fillId="0" borderId="0" xfId="0" applyFont="1"/>
    <xf numFmtId="9" fontId="14" fillId="0" borderId="0" xfId="0" applyNumberFormat="1" applyFont="1"/>
    <xf numFmtId="166" fontId="13" fillId="0" borderId="4" xfId="1" applyNumberFormat="1" applyFont="1" applyBorder="1"/>
    <xf numFmtId="166" fontId="11" fillId="0" borderId="0" xfId="1" quotePrefix="1" applyNumberFormat="1" applyFont="1"/>
    <xf numFmtId="166" fontId="14" fillId="0" borderId="0" xfId="1" applyNumberFormat="1" applyFont="1"/>
    <xf numFmtId="166" fontId="12" fillId="0" borderId="4" xfId="1" applyNumberFormat="1" applyFont="1" applyBorder="1"/>
    <xf numFmtId="166" fontId="11" fillId="0" borderId="0" xfId="0" applyNumberFormat="1" applyFont="1"/>
    <xf numFmtId="167" fontId="17" fillId="0" borderId="0" xfId="1" applyNumberFormat="1" applyFont="1" applyAlignment="1">
      <alignment horizontal="left" indent="1"/>
    </xf>
    <xf numFmtId="0" fontId="11" fillId="0" borderId="0" xfId="0" applyFont="1"/>
    <xf numFmtId="167" fontId="12" fillId="0" borderId="4" xfId="1" applyNumberFormat="1" applyFont="1" applyBorder="1"/>
    <xf numFmtId="167" fontId="11" fillId="12" borderId="0" xfId="1" quotePrefix="1" applyNumberFormat="1" applyFont="1" applyFill="1" applyAlignment="1">
      <alignment horizontal="left"/>
    </xf>
    <xf numFmtId="166" fontId="11" fillId="12" borderId="0" xfId="0" applyNumberFormat="1" applyFont="1" applyFill="1"/>
    <xf numFmtId="167" fontId="12" fillId="0" borderId="4" xfId="1" applyNumberFormat="1" applyFont="1" applyBorder="1" applyAlignment="1">
      <alignment horizontal="center" vertical="center"/>
    </xf>
    <xf numFmtId="166" fontId="9" fillId="9" borderId="6" xfId="0" applyNumberFormat="1" applyFont="1" applyFill="1" applyBorder="1"/>
    <xf numFmtId="0" fontId="9" fillId="9" borderId="7" xfId="0" applyFont="1" applyFill="1" applyBorder="1"/>
    <xf numFmtId="0" fontId="18" fillId="0" borderId="0" xfId="0" applyFont="1"/>
    <xf numFmtId="9" fontId="14" fillId="0" borderId="4" xfId="2" applyFont="1" applyBorder="1"/>
    <xf numFmtId="9" fontId="12" fillId="0" borderId="0" xfId="2" applyFont="1"/>
    <xf numFmtId="9" fontId="12" fillId="0" borderId="0" xfId="2" applyFont="1" applyAlignment="1">
      <alignment horizontal="center" vertical="center"/>
    </xf>
    <xf numFmtId="9" fontId="11" fillId="0" borderId="0" xfId="2" applyFont="1"/>
    <xf numFmtId="9" fontId="11" fillId="0" borderId="0" xfId="2" applyFont="1" applyAlignment="1">
      <alignment horizontal="center" vertical="center"/>
    </xf>
    <xf numFmtId="9" fontId="16" fillId="0" borderId="0" xfId="2" applyFont="1"/>
    <xf numFmtId="9" fontId="1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1" fillId="1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166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9" fontId="22" fillId="15" borderId="8" xfId="3" applyNumberFormat="1" applyFont="1"/>
    <xf numFmtId="0" fontId="23" fillId="4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4" xfId="0" applyFill="1" applyBorder="1"/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/>
    <xf numFmtId="0" fontId="6" fillId="0" borderId="0" xfId="0" applyFont="1"/>
    <xf numFmtId="0" fontId="0" fillId="12" borderId="4" xfId="0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vertical="center" textRotation="90"/>
    </xf>
    <xf numFmtId="0" fontId="0" fillId="0" borderId="9" xfId="0" applyBorder="1" applyAlignment="1"/>
  </cellXfs>
  <cellStyles count="4">
    <cellStyle name="Migliaia" xfId="1" builtinId="3"/>
    <cellStyle name="Normale" xfId="0" builtinId="0"/>
    <cellStyle name="Nota" xfId="3" builtinId="1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07"/>
  <sheetViews>
    <sheetView showGridLines="0" topLeftCell="F57" zoomScale="125" workbookViewId="0">
      <selection activeCell="W66" sqref="W66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3" width="46.83203125" bestFit="1" customWidth="1"/>
    <col min="4" max="4" width="9.33203125" bestFit="1" customWidth="1"/>
    <col min="5" max="5" width="13.1640625" bestFit="1" customWidth="1"/>
    <col min="6" max="6" width="9.33203125" bestFit="1" customWidth="1"/>
    <col min="7" max="13" width="12" customWidth="1"/>
    <col min="14" max="14" width="9.33203125" bestFit="1" customWidth="1"/>
  </cols>
  <sheetData>
    <row r="2" spans="2:14" ht="21" customHeight="1" x14ac:dyDescent="0.2">
      <c r="B2" s="86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</row>
    <row r="5" spans="2:14" ht="16" customHeight="1" x14ac:dyDescent="0.2">
      <c r="B5" s="83" t="s">
        <v>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</row>
    <row r="7" spans="2:14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2:14" x14ac:dyDescent="0.2">
      <c r="B8" s="1" t="s">
        <v>14</v>
      </c>
      <c r="C8" s="1" t="s">
        <v>15</v>
      </c>
      <c r="D8" s="3">
        <v>3.2500000000000001E-2</v>
      </c>
      <c r="E8" s="3">
        <v>3.5000000000000003E-2</v>
      </c>
      <c r="F8" s="3">
        <v>3.7499999999999999E-2</v>
      </c>
      <c r="G8" s="3">
        <v>3.7499999999999999E-2</v>
      </c>
      <c r="H8" s="3">
        <v>3.7499999999999999E-2</v>
      </c>
      <c r="I8" s="3">
        <v>3.7499999999999999E-2</v>
      </c>
      <c r="J8" s="3">
        <v>3.7499999999999999E-2</v>
      </c>
      <c r="K8" s="3">
        <v>3.7499999999999999E-2</v>
      </c>
      <c r="L8" s="3">
        <v>3.7499999999999999E-2</v>
      </c>
      <c r="M8" s="3">
        <v>3.7499999999999999E-2</v>
      </c>
    </row>
    <row r="11" spans="2:14" ht="16" customHeight="1" x14ac:dyDescent="0.2">
      <c r="B11" s="83" t="s">
        <v>16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</row>
    <row r="13" spans="2:14" x14ac:dyDescent="0.2">
      <c r="B13" s="2" t="s">
        <v>2</v>
      </c>
      <c r="C13" s="2" t="s">
        <v>3</v>
      </c>
      <c r="D13" s="2" t="s">
        <v>17</v>
      </c>
    </row>
    <row r="14" spans="2:14" x14ac:dyDescent="0.2">
      <c r="B14" s="1" t="s">
        <v>18</v>
      </c>
      <c r="C14" s="1" t="s">
        <v>19</v>
      </c>
      <c r="D14" s="4">
        <v>200</v>
      </c>
    </row>
    <row r="15" spans="2:14" x14ac:dyDescent="0.2">
      <c r="B15" s="1" t="s">
        <v>20</v>
      </c>
      <c r="C15" s="1" t="s">
        <v>21</v>
      </c>
      <c r="D15" s="4">
        <v>0</v>
      </c>
    </row>
    <row r="16" spans="2:14" x14ac:dyDescent="0.2">
      <c r="B16" s="1" t="s">
        <v>22</v>
      </c>
      <c r="C16" s="1" t="s">
        <v>23</v>
      </c>
      <c r="D16" s="4">
        <v>0</v>
      </c>
    </row>
    <row r="17" spans="2:14" x14ac:dyDescent="0.2">
      <c r="B17" s="1" t="s">
        <v>24</v>
      </c>
      <c r="C17" s="1" t="s">
        <v>25</v>
      </c>
      <c r="D17" s="4">
        <v>0</v>
      </c>
    </row>
    <row r="18" spans="2:14" x14ac:dyDescent="0.2">
      <c r="B18" s="1" t="s">
        <v>26</v>
      </c>
      <c r="C18" s="1" t="s">
        <v>27</v>
      </c>
      <c r="D18" s="4">
        <v>0</v>
      </c>
    </row>
    <row r="19" spans="2:14" x14ac:dyDescent="0.2">
      <c r="B19" s="1" t="s">
        <v>28</v>
      </c>
      <c r="C19" s="1" t="s">
        <v>29</v>
      </c>
      <c r="D19" s="4">
        <v>0</v>
      </c>
    </row>
    <row r="20" spans="2:14" x14ac:dyDescent="0.2">
      <c r="B20" s="1" t="s">
        <v>30</v>
      </c>
      <c r="C20" s="1" t="s">
        <v>31</v>
      </c>
      <c r="D20" s="4">
        <v>200</v>
      </c>
    </row>
    <row r="21" spans="2:14" x14ac:dyDescent="0.2">
      <c r="B21" s="1" t="s">
        <v>32</v>
      </c>
      <c r="C21" s="1" t="s">
        <v>33</v>
      </c>
      <c r="D21" s="4">
        <v>0</v>
      </c>
    </row>
    <row r="24" spans="2:14" ht="16" customHeight="1" x14ac:dyDescent="0.2">
      <c r="B24" s="83" t="s">
        <v>34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5"/>
    </row>
    <row r="26" spans="2:14" x14ac:dyDescent="0.2">
      <c r="B26" s="2" t="s">
        <v>2</v>
      </c>
      <c r="C26" s="2" t="s">
        <v>3</v>
      </c>
      <c r="D26" s="2" t="s">
        <v>17</v>
      </c>
    </row>
    <row r="27" spans="2:14" x14ac:dyDescent="0.2">
      <c r="B27" s="1" t="s">
        <v>35</v>
      </c>
      <c r="C27" s="1" t="s">
        <v>36</v>
      </c>
      <c r="D27" s="3">
        <v>4.4999999999999998E-2</v>
      </c>
    </row>
    <row r="28" spans="2:14" x14ac:dyDescent="0.2">
      <c r="B28" s="1" t="s">
        <v>37</v>
      </c>
      <c r="C28" s="1" t="s">
        <v>38</v>
      </c>
      <c r="D28" s="3">
        <v>0.02</v>
      </c>
    </row>
    <row r="29" spans="2:14" x14ac:dyDescent="0.2">
      <c r="B29" s="1" t="s">
        <v>39</v>
      </c>
      <c r="C29" s="1" t="s">
        <v>40</v>
      </c>
      <c r="D29" s="3">
        <v>2.5000000000000001E-2</v>
      </c>
    </row>
    <row r="30" spans="2:14" x14ac:dyDescent="0.2">
      <c r="B30" s="1" t="s">
        <v>41</v>
      </c>
      <c r="C30" s="1" t="s">
        <v>42</v>
      </c>
      <c r="D30" s="3">
        <v>5.0000000000000001E-3</v>
      </c>
    </row>
    <row r="31" spans="2:14" x14ac:dyDescent="0.2">
      <c r="B31" s="1" t="s">
        <v>43</v>
      </c>
      <c r="C31" s="1" t="s">
        <v>44</v>
      </c>
      <c r="D31" s="3">
        <v>0.15</v>
      </c>
    </row>
    <row r="32" spans="2:14" x14ac:dyDescent="0.2">
      <c r="B32" s="1" t="s">
        <v>45</v>
      </c>
      <c r="C32" s="1" t="s">
        <v>46</v>
      </c>
      <c r="D32" s="3">
        <v>0.1</v>
      </c>
    </row>
    <row r="33" spans="2:14" x14ac:dyDescent="0.2">
      <c r="B33" s="1" t="s">
        <v>47</v>
      </c>
      <c r="C33" s="1" t="s">
        <v>48</v>
      </c>
      <c r="D33" s="3">
        <v>0.01</v>
      </c>
    </row>
    <row r="36" spans="2:14" ht="16" customHeight="1" x14ac:dyDescent="0.2">
      <c r="B36" s="83" t="s">
        <v>49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</row>
    <row r="38" spans="2:14" x14ac:dyDescent="0.2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tr">
        <f>I7</f>
        <v>Y6</v>
      </c>
      <c r="J38" s="2" t="str">
        <f>J7</f>
        <v>Y7</v>
      </c>
      <c r="K38" s="2" t="str">
        <f>K7</f>
        <v>Y8</v>
      </c>
      <c r="L38" s="2" t="str">
        <f>L7</f>
        <v>Y9</v>
      </c>
      <c r="M38" s="2" t="str">
        <f>M7</f>
        <v>Y10</v>
      </c>
    </row>
    <row r="39" spans="2:14" x14ac:dyDescent="0.2">
      <c r="B39" s="1" t="s">
        <v>50</v>
      </c>
      <c r="C39" s="1" t="s">
        <v>51</v>
      </c>
      <c r="D39" s="5">
        <v>2</v>
      </c>
      <c r="E39" s="5">
        <v>2.2000000000000002</v>
      </c>
      <c r="F39" s="5">
        <v>2.5</v>
      </c>
      <c r="G39" s="5">
        <v>2.8</v>
      </c>
      <c r="H39" s="5">
        <v>2.8</v>
      </c>
      <c r="I39" s="5">
        <v>2.8</v>
      </c>
      <c r="J39" s="5">
        <v>2.8</v>
      </c>
      <c r="K39" s="5">
        <v>2.8</v>
      </c>
      <c r="L39" s="5">
        <v>2.8</v>
      </c>
      <c r="M39" s="5">
        <v>2.8</v>
      </c>
    </row>
    <row r="40" spans="2:14" x14ac:dyDescent="0.2">
      <c r="B40" s="1" t="s">
        <v>52</v>
      </c>
      <c r="C40" s="1" t="s">
        <v>53</v>
      </c>
      <c r="D40" s="5">
        <v>2</v>
      </c>
      <c r="E40" s="5">
        <v>2.1</v>
      </c>
      <c r="F40" s="5">
        <v>2.1</v>
      </c>
      <c r="G40" s="5">
        <v>2.2000000000000002</v>
      </c>
      <c r="H40" s="5">
        <v>2.2000000000000002</v>
      </c>
      <c r="I40" s="5">
        <v>2.2000000000000002</v>
      </c>
      <c r="J40" s="5">
        <v>2.2000000000000002</v>
      </c>
      <c r="K40" s="5">
        <v>2.2000000000000002</v>
      </c>
      <c r="L40" s="5">
        <v>2.2000000000000002</v>
      </c>
      <c r="M40" s="5">
        <v>2.2000000000000002</v>
      </c>
    </row>
    <row r="41" spans="2:14" x14ac:dyDescent="0.2">
      <c r="B41" s="1" t="s">
        <v>54</v>
      </c>
      <c r="C41" s="1" t="s">
        <v>55</v>
      </c>
      <c r="D41" s="5">
        <v>3</v>
      </c>
      <c r="E41" s="5">
        <v>3</v>
      </c>
      <c r="F41" s="5">
        <v>3.1</v>
      </c>
      <c r="G41" s="5">
        <v>3.1</v>
      </c>
      <c r="H41" s="5">
        <v>3.1</v>
      </c>
      <c r="I41" s="5">
        <v>3.1</v>
      </c>
      <c r="J41" s="5">
        <v>3.1</v>
      </c>
      <c r="K41" s="5">
        <v>3.1</v>
      </c>
      <c r="L41" s="5">
        <v>3.1</v>
      </c>
      <c r="M41" s="5">
        <v>3.1</v>
      </c>
    </row>
    <row r="42" spans="2:14" x14ac:dyDescent="0.2">
      <c r="B42" s="1" t="s">
        <v>56</v>
      </c>
      <c r="C42" s="1" t="s">
        <v>57</v>
      </c>
      <c r="D42" s="5">
        <v>1.5</v>
      </c>
      <c r="E42" s="5">
        <v>1.5</v>
      </c>
      <c r="F42" s="5">
        <v>1.6</v>
      </c>
      <c r="G42" s="5">
        <v>1.6</v>
      </c>
      <c r="H42" s="5">
        <v>1.6</v>
      </c>
      <c r="I42" s="5">
        <v>1.6</v>
      </c>
      <c r="J42" s="5">
        <v>1.6</v>
      </c>
      <c r="K42" s="5">
        <v>1.6</v>
      </c>
      <c r="L42" s="5">
        <v>1.6</v>
      </c>
      <c r="M42" s="5">
        <v>1.6</v>
      </c>
    </row>
    <row r="44" spans="2:14" x14ac:dyDescent="0.2">
      <c r="B44" s="2" t="s">
        <v>2</v>
      </c>
      <c r="C44" s="2" t="s">
        <v>3</v>
      </c>
      <c r="D44" s="2" t="s">
        <v>17</v>
      </c>
    </row>
    <row r="45" spans="2:14" x14ac:dyDescent="0.2">
      <c r="B45" s="1" t="s">
        <v>58</v>
      </c>
      <c r="C45" s="1" t="s">
        <v>59</v>
      </c>
      <c r="D45" s="3">
        <v>1.5E-3</v>
      </c>
    </row>
    <row r="46" spans="2:14" x14ac:dyDescent="0.2">
      <c r="B46" s="1" t="s">
        <v>60</v>
      </c>
      <c r="C46" s="1" t="s">
        <v>61</v>
      </c>
      <c r="D46" s="6">
        <v>0.28000000000000003</v>
      </c>
    </row>
    <row r="48" spans="2:14" x14ac:dyDescent="0.2"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tr">
        <f>I38</f>
        <v>Y6</v>
      </c>
      <c r="J48" s="2" t="str">
        <f>J38</f>
        <v>Y7</v>
      </c>
      <c r="K48" s="2" t="str">
        <f>K38</f>
        <v>Y8</v>
      </c>
      <c r="L48" s="2" t="str">
        <f>L38</f>
        <v>Y9</v>
      </c>
      <c r="M48" s="2" t="str">
        <f>M38</f>
        <v>Y10</v>
      </c>
    </row>
    <row r="49" spans="2:23" x14ac:dyDescent="0.2">
      <c r="B49" s="1" t="s">
        <v>62</v>
      </c>
      <c r="C49" s="1" t="s">
        <v>63</v>
      </c>
      <c r="D49" s="6">
        <v>0.3</v>
      </c>
      <c r="E49" s="6">
        <v>0.3</v>
      </c>
      <c r="F49" s="6">
        <v>0.35</v>
      </c>
      <c r="G49" s="6">
        <v>0.35</v>
      </c>
      <c r="H49" s="6">
        <v>0.4</v>
      </c>
      <c r="I49" s="6">
        <v>0.4</v>
      </c>
      <c r="J49" s="6">
        <v>0.4</v>
      </c>
      <c r="K49" s="6">
        <v>0.4</v>
      </c>
      <c r="L49" s="6">
        <v>0.4</v>
      </c>
      <c r="M49" s="6">
        <v>0.4</v>
      </c>
    </row>
    <row r="52" spans="2:23" ht="16" customHeight="1" x14ac:dyDescent="0.2">
      <c r="B52" s="83" t="s">
        <v>64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5"/>
    </row>
    <row r="54" spans="2:23" x14ac:dyDescent="0.2">
      <c r="B54" s="2" t="s">
        <v>2</v>
      </c>
      <c r="C54" s="2" t="s">
        <v>3</v>
      </c>
      <c r="D54" s="2">
        <v>1</v>
      </c>
      <c r="E54" s="2">
        <f t="shared" ref="E54:M54" si="0">D54+1</f>
        <v>2</v>
      </c>
      <c r="F54" s="2">
        <f t="shared" si="0"/>
        <v>3</v>
      </c>
      <c r="G54" s="2">
        <f t="shared" si="0"/>
        <v>4</v>
      </c>
      <c r="H54" s="2">
        <f t="shared" si="0"/>
        <v>5</v>
      </c>
      <c r="I54" s="2">
        <f t="shared" si="0"/>
        <v>6</v>
      </c>
      <c r="J54" s="2">
        <f t="shared" si="0"/>
        <v>7</v>
      </c>
      <c r="K54" s="2">
        <f t="shared" si="0"/>
        <v>8</v>
      </c>
      <c r="L54" s="2">
        <f t="shared" si="0"/>
        <v>9</v>
      </c>
      <c r="M54" s="2">
        <f t="shared" si="0"/>
        <v>10</v>
      </c>
    </row>
    <row r="55" spans="2:23" x14ac:dyDescent="0.2">
      <c r="B55" s="1" t="s">
        <v>65</v>
      </c>
      <c r="C55" s="1" t="s">
        <v>66</v>
      </c>
      <c r="D55" s="4">
        <v>100</v>
      </c>
      <c r="E55" s="4">
        <v>100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</row>
    <row r="57" spans="2:23" x14ac:dyDescent="0.2">
      <c r="B57" s="74" t="s">
        <v>67</v>
      </c>
      <c r="C57" s="2" t="s">
        <v>3</v>
      </c>
      <c r="D57" s="74">
        <v>1</v>
      </c>
      <c r="E57" s="2">
        <v>2</v>
      </c>
      <c r="F57" s="2">
        <v>3</v>
      </c>
      <c r="G57" s="2">
        <v>4</v>
      </c>
    </row>
    <row r="58" spans="2:23" x14ac:dyDescent="0.2">
      <c r="B58" s="1" t="s">
        <v>68</v>
      </c>
      <c r="C58" s="1" t="s">
        <v>69</v>
      </c>
      <c r="D58" s="73">
        <v>0.25</v>
      </c>
      <c r="E58" s="73">
        <v>0.25</v>
      </c>
      <c r="F58" s="73">
        <v>0.25</v>
      </c>
      <c r="G58" s="73">
        <v>0.25</v>
      </c>
    </row>
    <row r="60" spans="2:23" ht="16" customHeight="1" x14ac:dyDescent="0.2">
      <c r="B60" s="83" t="s">
        <v>70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5"/>
    </row>
    <row r="62" spans="2:23" ht="16" customHeight="1" x14ac:dyDescent="0.2"/>
    <row r="63" spans="2:23" x14ac:dyDescent="0.2">
      <c r="B63" s="2" t="s">
        <v>2</v>
      </c>
      <c r="C63" s="2" t="s">
        <v>3</v>
      </c>
      <c r="D63" s="2">
        <v>1</v>
      </c>
      <c r="E63" s="2">
        <f t="shared" ref="E63:W63" si="1">D63+1</f>
        <v>2</v>
      </c>
      <c r="F63" s="2">
        <f t="shared" si="1"/>
        <v>3</v>
      </c>
      <c r="G63" s="2">
        <f t="shared" si="1"/>
        <v>4</v>
      </c>
      <c r="H63" s="2">
        <f t="shared" si="1"/>
        <v>5</v>
      </c>
      <c r="I63" s="2">
        <f t="shared" si="1"/>
        <v>6</v>
      </c>
      <c r="J63" s="2">
        <f t="shared" si="1"/>
        <v>7</v>
      </c>
      <c r="K63" s="2">
        <f t="shared" si="1"/>
        <v>8</v>
      </c>
      <c r="L63" s="2">
        <f t="shared" si="1"/>
        <v>9</v>
      </c>
      <c r="M63" s="2">
        <f t="shared" si="1"/>
        <v>10</v>
      </c>
      <c r="N63" s="2">
        <f t="shared" si="1"/>
        <v>11</v>
      </c>
      <c r="O63" s="2">
        <f t="shared" si="1"/>
        <v>12</v>
      </c>
      <c r="P63" s="2">
        <f t="shared" si="1"/>
        <v>13</v>
      </c>
      <c r="Q63" s="2">
        <f t="shared" si="1"/>
        <v>14</v>
      </c>
      <c r="R63" s="2">
        <f t="shared" si="1"/>
        <v>15</v>
      </c>
      <c r="S63" s="2">
        <f t="shared" si="1"/>
        <v>16</v>
      </c>
      <c r="T63" s="2">
        <f t="shared" si="1"/>
        <v>17</v>
      </c>
      <c r="U63" s="2">
        <f t="shared" si="1"/>
        <v>18</v>
      </c>
      <c r="V63" s="2">
        <f t="shared" si="1"/>
        <v>19</v>
      </c>
      <c r="W63" s="2">
        <f t="shared" si="1"/>
        <v>20</v>
      </c>
    </row>
    <row r="64" spans="2:23" x14ac:dyDescent="0.2">
      <c r="B64" s="1" t="s">
        <v>71</v>
      </c>
      <c r="C64" s="1" t="s">
        <v>72</v>
      </c>
      <c r="D64" s="7" t="s">
        <v>73</v>
      </c>
      <c r="E64" s="7" t="s">
        <v>73</v>
      </c>
      <c r="F64" s="7" t="s">
        <v>73</v>
      </c>
      <c r="G64" s="7" t="s">
        <v>73</v>
      </c>
      <c r="H64" s="7" t="s">
        <v>73</v>
      </c>
      <c r="I64" s="7" t="s">
        <v>73</v>
      </c>
      <c r="J64" s="7" t="s">
        <v>73</v>
      </c>
      <c r="K64" s="7" t="s">
        <v>73</v>
      </c>
      <c r="L64" s="7" t="s">
        <v>73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</row>
    <row r="65" spans="2:24" x14ac:dyDescent="0.2">
      <c r="B65" s="1" t="s">
        <v>74</v>
      </c>
      <c r="C65" s="1" t="s">
        <v>75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76</v>
      </c>
      <c r="I65" s="7" t="s">
        <v>76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7" t="s">
        <v>78</v>
      </c>
      <c r="Q65" s="7" t="s">
        <v>78</v>
      </c>
      <c r="R65" s="7" t="s">
        <v>78</v>
      </c>
      <c r="S65" s="7" t="s">
        <v>78</v>
      </c>
      <c r="T65" s="7" t="s">
        <v>78</v>
      </c>
      <c r="U65" s="7" t="s">
        <v>78</v>
      </c>
      <c r="V65" s="7" t="s">
        <v>78</v>
      </c>
      <c r="W65" s="7" t="s">
        <v>78</v>
      </c>
    </row>
    <row r="66" spans="2:24" x14ac:dyDescent="0.2">
      <c r="B66" s="1" t="s">
        <v>79</v>
      </c>
      <c r="C66" s="1" t="s">
        <v>80</v>
      </c>
      <c r="D66" s="3">
        <v>5.0000000000000001E-3</v>
      </c>
      <c r="E66" s="3">
        <f t="shared" ref="E66:V66" si="2">D66+0.5%</f>
        <v>0.01</v>
      </c>
      <c r="F66" s="3">
        <f t="shared" si="2"/>
        <v>1.4999999999999999E-2</v>
      </c>
      <c r="G66" s="3">
        <f t="shared" si="2"/>
        <v>0.02</v>
      </c>
      <c r="H66" s="3">
        <f t="shared" si="2"/>
        <v>2.5000000000000001E-2</v>
      </c>
      <c r="I66" s="3">
        <f t="shared" si="2"/>
        <v>3.0000000000000002E-2</v>
      </c>
      <c r="J66" s="3">
        <f t="shared" si="2"/>
        <v>3.5000000000000003E-2</v>
      </c>
      <c r="K66" s="3">
        <f t="shared" si="2"/>
        <v>0.04</v>
      </c>
      <c r="L66" s="3">
        <f t="shared" si="2"/>
        <v>4.4999999999999998E-2</v>
      </c>
      <c r="M66" s="3">
        <f t="shared" si="2"/>
        <v>4.9999999999999996E-2</v>
      </c>
      <c r="N66" s="3">
        <f t="shared" si="2"/>
        <v>5.4999999999999993E-2</v>
      </c>
      <c r="O66" s="3">
        <f t="shared" si="2"/>
        <v>5.9999999999999991E-2</v>
      </c>
      <c r="P66" s="3">
        <f t="shared" si="2"/>
        <v>6.4999999999999988E-2</v>
      </c>
      <c r="Q66" s="3">
        <f t="shared" si="2"/>
        <v>6.9999999999999993E-2</v>
      </c>
      <c r="R66" s="3">
        <f t="shared" si="2"/>
        <v>7.4999999999999997E-2</v>
      </c>
      <c r="S66" s="3">
        <f t="shared" si="2"/>
        <v>0.08</v>
      </c>
      <c r="T66" s="3">
        <f t="shared" si="2"/>
        <v>8.5000000000000006E-2</v>
      </c>
      <c r="U66" s="3">
        <f t="shared" si="2"/>
        <v>9.0000000000000011E-2</v>
      </c>
      <c r="V66" s="3">
        <f t="shared" si="2"/>
        <v>9.5000000000000015E-2</v>
      </c>
      <c r="W66" s="3">
        <v>0.05</v>
      </c>
      <c r="X66" t="str">
        <f>IF(SUM(D66:W66)=1,"ok","ko")</f>
        <v>ok</v>
      </c>
    </row>
    <row r="67" spans="2:24" x14ac:dyDescent="0.2">
      <c r="B67" s="1" t="s">
        <v>81</v>
      </c>
      <c r="C67" s="1" t="s">
        <v>82</v>
      </c>
      <c r="D67" s="7" t="s">
        <v>83</v>
      </c>
      <c r="E67" s="7" t="s">
        <v>83</v>
      </c>
      <c r="F67" s="7" t="s">
        <v>83</v>
      </c>
      <c r="G67" s="7" t="s">
        <v>83</v>
      </c>
      <c r="H67" s="7" t="s">
        <v>83</v>
      </c>
      <c r="I67" s="7" t="s">
        <v>83</v>
      </c>
      <c r="J67" s="7" t="s">
        <v>83</v>
      </c>
      <c r="K67" s="7" t="s">
        <v>83</v>
      </c>
      <c r="L67" s="7" t="s">
        <v>83</v>
      </c>
      <c r="M67" s="7" t="s">
        <v>83</v>
      </c>
      <c r="N67" s="7" t="s">
        <v>83</v>
      </c>
      <c r="O67" s="7" t="s">
        <v>83</v>
      </c>
      <c r="P67" s="7" t="s">
        <v>83</v>
      </c>
      <c r="Q67" s="7" t="s">
        <v>83</v>
      </c>
      <c r="R67" s="7" t="s">
        <v>83</v>
      </c>
      <c r="S67" s="7" t="s">
        <v>83</v>
      </c>
      <c r="T67" s="7" t="s">
        <v>83</v>
      </c>
      <c r="U67" s="7" t="s">
        <v>83</v>
      </c>
      <c r="V67" s="7" t="s">
        <v>83</v>
      </c>
      <c r="W67" s="7" t="s">
        <v>83</v>
      </c>
    </row>
    <row r="68" spans="2:24" x14ac:dyDescent="0.2">
      <c r="B68" s="1" t="s">
        <v>84</v>
      </c>
      <c r="C68" s="1" t="s">
        <v>85</v>
      </c>
      <c r="D68" s="4">
        <v>4</v>
      </c>
      <c r="E68" s="4">
        <v>7</v>
      </c>
      <c r="F68" s="4">
        <v>7</v>
      </c>
      <c r="G68" s="4">
        <v>7</v>
      </c>
      <c r="H68" s="4">
        <v>7</v>
      </c>
      <c r="I68" s="4">
        <v>7</v>
      </c>
      <c r="J68" s="4">
        <v>7</v>
      </c>
      <c r="K68" s="4">
        <v>7</v>
      </c>
      <c r="L68" s="4">
        <v>7</v>
      </c>
      <c r="M68" s="4">
        <v>7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  <c r="T68" s="4">
        <v>7</v>
      </c>
      <c r="U68" s="4">
        <v>7</v>
      </c>
      <c r="V68" s="4">
        <v>7</v>
      </c>
      <c r="W68" s="4">
        <v>7</v>
      </c>
    </row>
    <row r="69" spans="2:24" x14ac:dyDescent="0.2">
      <c r="B69" s="1" t="s">
        <v>86</v>
      </c>
      <c r="C69" s="1" t="s">
        <v>87</v>
      </c>
      <c r="D69" s="4">
        <v>2</v>
      </c>
      <c r="E69" s="4">
        <v>0</v>
      </c>
      <c r="F69" s="4">
        <v>0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</row>
    <row r="70" spans="2:24" x14ac:dyDescent="0.2">
      <c r="B70" s="1" t="s">
        <v>88</v>
      </c>
      <c r="C70" s="1" t="s">
        <v>89</v>
      </c>
      <c r="D70" s="8">
        <v>0.7</v>
      </c>
      <c r="E70" s="8">
        <v>0.65</v>
      </c>
      <c r="F70" s="8">
        <v>0.6</v>
      </c>
      <c r="G70" s="8">
        <v>0.65</v>
      </c>
      <c r="H70" s="8">
        <v>0.6</v>
      </c>
      <c r="I70" s="8">
        <v>0.6</v>
      </c>
      <c r="J70" s="8">
        <v>0.6</v>
      </c>
      <c r="K70" s="8">
        <v>0.6</v>
      </c>
      <c r="L70" s="8">
        <v>0.6</v>
      </c>
      <c r="M70" s="8">
        <v>0.6</v>
      </c>
      <c r="N70" s="8">
        <v>0.6</v>
      </c>
      <c r="O70" s="8">
        <v>0.6</v>
      </c>
      <c r="P70" s="8">
        <v>0.6</v>
      </c>
      <c r="Q70" s="8">
        <v>0.6</v>
      </c>
      <c r="R70" s="8">
        <v>0.6</v>
      </c>
      <c r="S70" s="8">
        <v>0.6</v>
      </c>
      <c r="T70" s="8">
        <v>0.6</v>
      </c>
      <c r="U70" s="8">
        <v>0.6</v>
      </c>
      <c r="V70" s="8">
        <v>0.6</v>
      </c>
      <c r="W70" s="8">
        <v>0.6</v>
      </c>
    </row>
    <row r="71" spans="2:24" x14ac:dyDescent="0.2">
      <c r="B71" s="1" t="s">
        <v>90</v>
      </c>
      <c r="C71" s="1" t="s">
        <v>91</v>
      </c>
      <c r="D71" s="8">
        <v>0.5</v>
      </c>
      <c r="E71" s="8">
        <v>0</v>
      </c>
      <c r="F71" s="8">
        <v>0.8</v>
      </c>
      <c r="G71" s="8">
        <v>0.6</v>
      </c>
      <c r="H71" s="8">
        <v>0.8</v>
      </c>
      <c r="I71" s="8">
        <v>0.8</v>
      </c>
      <c r="J71" s="8">
        <v>0.8</v>
      </c>
      <c r="K71" s="8">
        <v>0.8</v>
      </c>
      <c r="L71" s="8">
        <v>0.8</v>
      </c>
      <c r="M71" s="8">
        <v>0.8</v>
      </c>
      <c r="N71" s="8">
        <v>0.8</v>
      </c>
      <c r="O71" s="8">
        <v>0.8</v>
      </c>
      <c r="P71" s="8">
        <v>0.8</v>
      </c>
      <c r="Q71" s="8">
        <v>0.8</v>
      </c>
      <c r="R71" s="8">
        <v>0.8</v>
      </c>
      <c r="S71" s="8">
        <v>0.8</v>
      </c>
      <c r="T71" s="8">
        <v>0.8</v>
      </c>
      <c r="U71" s="8">
        <v>0.8</v>
      </c>
      <c r="V71" s="8">
        <v>0.8</v>
      </c>
      <c r="W71" s="8">
        <v>0.8</v>
      </c>
    </row>
    <row r="72" spans="2:24" x14ac:dyDescent="0.2">
      <c r="B72" s="1" t="s">
        <v>92</v>
      </c>
      <c r="C72" s="1" t="s">
        <v>93</v>
      </c>
      <c r="D72" s="8">
        <v>0.75</v>
      </c>
      <c r="E72" s="8">
        <v>0.6</v>
      </c>
      <c r="F72" s="8">
        <v>0.8</v>
      </c>
      <c r="G72" s="8">
        <v>0.75</v>
      </c>
      <c r="H72" s="8">
        <v>0.75</v>
      </c>
      <c r="I72" s="8">
        <v>0.75</v>
      </c>
      <c r="J72" s="8">
        <v>0.75</v>
      </c>
      <c r="K72" s="8">
        <v>0.75</v>
      </c>
      <c r="L72" s="8">
        <v>0.75</v>
      </c>
      <c r="M72" s="8">
        <v>0.75</v>
      </c>
      <c r="N72" s="8">
        <v>0.75</v>
      </c>
      <c r="O72" s="8">
        <v>0.75</v>
      </c>
      <c r="P72" s="8">
        <v>0.75</v>
      </c>
      <c r="Q72" s="8">
        <v>0.75</v>
      </c>
      <c r="R72" s="8">
        <v>0.75</v>
      </c>
      <c r="S72" s="8">
        <v>0.75</v>
      </c>
      <c r="T72" s="8">
        <v>0.75</v>
      </c>
      <c r="U72" s="8">
        <v>0.75</v>
      </c>
      <c r="V72" s="8">
        <v>0.75</v>
      </c>
      <c r="W72" s="8">
        <v>0.75</v>
      </c>
    </row>
    <row r="73" spans="2:24" x14ac:dyDescent="0.2">
      <c r="B73" s="1" t="s">
        <v>94</v>
      </c>
      <c r="C73" s="1" t="s">
        <v>95</v>
      </c>
      <c r="D73" s="8">
        <v>0.2</v>
      </c>
      <c r="E73" s="8">
        <v>0.2</v>
      </c>
      <c r="F73" s="8">
        <v>0.2</v>
      </c>
      <c r="G73" s="8">
        <v>0.2</v>
      </c>
      <c r="H73" s="8">
        <v>0.2</v>
      </c>
      <c r="I73" s="8">
        <v>0.2</v>
      </c>
      <c r="J73" s="8">
        <v>0.2</v>
      </c>
      <c r="K73" s="8">
        <v>0.2</v>
      </c>
      <c r="L73" s="8">
        <v>0.2</v>
      </c>
      <c r="M73" s="8">
        <v>0.2</v>
      </c>
      <c r="N73" s="8">
        <v>0.2</v>
      </c>
      <c r="O73" s="8">
        <v>0.2</v>
      </c>
      <c r="P73" s="8">
        <v>0.2</v>
      </c>
      <c r="Q73" s="8">
        <v>0.2</v>
      </c>
      <c r="R73" s="8">
        <v>0.2</v>
      </c>
      <c r="S73" s="8">
        <v>0.2</v>
      </c>
      <c r="T73" s="8">
        <v>0.2</v>
      </c>
      <c r="U73" s="8">
        <v>0.2</v>
      </c>
      <c r="V73" s="8">
        <v>0.2</v>
      </c>
      <c r="W73" s="8">
        <v>0.2</v>
      </c>
    </row>
    <row r="74" spans="2:24" x14ac:dyDescent="0.2">
      <c r="B74" s="1" t="s">
        <v>96</v>
      </c>
      <c r="C74" s="1" t="s">
        <v>97</v>
      </c>
      <c r="D74" s="9">
        <f t="shared" ref="D74:W74" si="3">D73*D71+D72*(1-D71)</f>
        <v>0.47499999999999998</v>
      </c>
      <c r="E74" s="9">
        <f t="shared" si="3"/>
        <v>0.6</v>
      </c>
      <c r="F74" s="9">
        <f t="shared" si="3"/>
        <v>0.32</v>
      </c>
      <c r="G74" s="9">
        <f t="shared" si="3"/>
        <v>0.42000000000000004</v>
      </c>
      <c r="H74" s="9">
        <f t="shared" si="3"/>
        <v>0.31</v>
      </c>
      <c r="I74" s="9">
        <f t="shared" si="3"/>
        <v>0.31</v>
      </c>
      <c r="J74" s="9">
        <f t="shared" si="3"/>
        <v>0.31</v>
      </c>
      <c r="K74" s="9">
        <f t="shared" si="3"/>
        <v>0.31</v>
      </c>
      <c r="L74" s="9">
        <f t="shared" si="3"/>
        <v>0.31</v>
      </c>
      <c r="M74" s="9">
        <f t="shared" si="3"/>
        <v>0.31</v>
      </c>
      <c r="N74" s="9">
        <f t="shared" si="3"/>
        <v>0.31</v>
      </c>
      <c r="O74" s="9">
        <f t="shared" si="3"/>
        <v>0.31</v>
      </c>
      <c r="P74" s="9">
        <f t="shared" si="3"/>
        <v>0.31</v>
      </c>
      <c r="Q74" s="9">
        <f t="shared" si="3"/>
        <v>0.31</v>
      </c>
      <c r="R74" s="9">
        <f t="shared" si="3"/>
        <v>0.31</v>
      </c>
      <c r="S74" s="9">
        <f t="shared" si="3"/>
        <v>0.31</v>
      </c>
      <c r="T74" s="9">
        <f t="shared" si="3"/>
        <v>0.31</v>
      </c>
      <c r="U74" s="9">
        <f t="shared" si="3"/>
        <v>0.31</v>
      </c>
      <c r="V74" s="9">
        <f t="shared" si="3"/>
        <v>0.31</v>
      </c>
      <c r="W74" s="9">
        <f t="shared" si="3"/>
        <v>0.31</v>
      </c>
    </row>
    <row r="75" spans="2:24" x14ac:dyDescent="0.2">
      <c r="B75" s="1" t="s">
        <v>98</v>
      </c>
      <c r="C75" s="1" t="s">
        <v>99</v>
      </c>
      <c r="D75" s="8">
        <v>0.05</v>
      </c>
      <c r="E75" s="8">
        <v>0.05</v>
      </c>
      <c r="F75" s="8">
        <v>0.05</v>
      </c>
      <c r="G75" s="8">
        <v>0.05</v>
      </c>
      <c r="H75" s="8">
        <v>0.05</v>
      </c>
      <c r="I75" s="8">
        <v>0.05</v>
      </c>
      <c r="J75" s="8">
        <v>0.05</v>
      </c>
      <c r="K75" s="8">
        <v>0.05</v>
      </c>
      <c r="L75" s="8">
        <v>0.05</v>
      </c>
      <c r="M75" s="8">
        <v>0.05</v>
      </c>
      <c r="N75" s="8">
        <v>0.05</v>
      </c>
      <c r="O75" s="8">
        <v>0.05</v>
      </c>
      <c r="P75" s="8">
        <v>0.05</v>
      </c>
      <c r="Q75" s="8">
        <v>0.05</v>
      </c>
      <c r="R75" s="8">
        <v>0.05</v>
      </c>
      <c r="S75" s="8">
        <v>0.05</v>
      </c>
      <c r="T75" s="8">
        <v>0.05</v>
      </c>
      <c r="U75" s="8">
        <v>0.05</v>
      </c>
      <c r="V75" s="8">
        <v>0.05</v>
      </c>
      <c r="W75" s="8">
        <v>0.05</v>
      </c>
    </row>
    <row r="76" spans="2:24" x14ac:dyDescent="0.2">
      <c r="B76" s="1" t="s">
        <v>100</v>
      </c>
      <c r="C76" s="1" t="s">
        <v>101</v>
      </c>
      <c r="D76" s="8">
        <v>0.15</v>
      </c>
      <c r="E76" s="8">
        <v>0.15</v>
      </c>
      <c r="F76" s="8">
        <v>0.1</v>
      </c>
      <c r="G76" s="8">
        <v>0.15</v>
      </c>
      <c r="H76" s="8">
        <v>0.1</v>
      </c>
      <c r="I76" s="8">
        <v>0.1</v>
      </c>
      <c r="J76" s="8">
        <v>0.1</v>
      </c>
      <c r="K76" s="8">
        <v>0.1</v>
      </c>
      <c r="L76" s="8">
        <v>0.1</v>
      </c>
      <c r="M76" s="8">
        <v>0.1</v>
      </c>
      <c r="N76" s="8">
        <v>0.1</v>
      </c>
      <c r="O76" s="8">
        <v>0.1</v>
      </c>
      <c r="P76" s="8">
        <v>0.1</v>
      </c>
      <c r="Q76" s="8">
        <v>0.1</v>
      </c>
      <c r="R76" s="8">
        <v>0.1</v>
      </c>
      <c r="S76" s="8">
        <v>0.1</v>
      </c>
      <c r="T76" s="8">
        <v>0.1</v>
      </c>
      <c r="U76" s="8">
        <v>0.1</v>
      </c>
      <c r="V76" s="8">
        <v>0.1</v>
      </c>
      <c r="W76" s="8">
        <v>0.1</v>
      </c>
    </row>
    <row r="77" spans="2:24" x14ac:dyDescent="0.2">
      <c r="B77" s="1" t="s">
        <v>102</v>
      </c>
      <c r="C77" s="1" t="s">
        <v>103</v>
      </c>
      <c r="D77" s="8">
        <v>0.05</v>
      </c>
      <c r="E77" s="8">
        <v>0.05</v>
      </c>
      <c r="F77" s="8">
        <v>0.05</v>
      </c>
      <c r="G77" s="8">
        <v>0.05</v>
      </c>
      <c r="H77" s="8">
        <v>0.05</v>
      </c>
      <c r="I77" s="8">
        <v>0.05</v>
      </c>
      <c r="J77" s="8">
        <v>0.05</v>
      </c>
      <c r="K77" s="8">
        <v>0.05</v>
      </c>
      <c r="L77" s="8">
        <v>0.05</v>
      </c>
      <c r="M77" s="8">
        <v>0.05</v>
      </c>
      <c r="N77" s="8">
        <v>0.05</v>
      </c>
      <c r="O77" s="8">
        <v>0.05</v>
      </c>
      <c r="P77" s="8">
        <v>0.05</v>
      </c>
      <c r="Q77" s="8">
        <v>0.05</v>
      </c>
      <c r="R77" s="8">
        <v>0.05</v>
      </c>
      <c r="S77" s="8">
        <v>0.05</v>
      </c>
      <c r="T77" s="8">
        <v>0.05</v>
      </c>
      <c r="U77" s="8">
        <v>0.05</v>
      </c>
      <c r="V77" s="8">
        <v>0.05</v>
      </c>
      <c r="W77" s="8">
        <v>0.05</v>
      </c>
    </row>
    <row r="78" spans="2:24" x14ac:dyDescent="0.2">
      <c r="B78" s="1" t="s">
        <v>104</v>
      </c>
      <c r="C78" s="1" t="s">
        <v>105</v>
      </c>
      <c r="D78" s="6">
        <v>0.08</v>
      </c>
      <c r="E78" s="6">
        <v>0.08</v>
      </c>
      <c r="F78" s="6">
        <v>0.06</v>
      </c>
      <c r="G78" s="6">
        <v>0.08</v>
      </c>
      <c r="H78" s="6">
        <v>0.06</v>
      </c>
      <c r="I78" s="6">
        <v>0.06</v>
      </c>
      <c r="J78" s="6">
        <v>0.06</v>
      </c>
      <c r="K78" s="6">
        <v>0.06</v>
      </c>
      <c r="L78" s="6">
        <v>0.06</v>
      </c>
      <c r="M78" s="6">
        <v>0.06</v>
      </c>
      <c r="N78" s="6">
        <v>0.06</v>
      </c>
      <c r="O78" s="6">
        <v>0.06</v>
      </c>
      <c r="P78" s="6">
        <v>0.06</v>
      </c>
      <c r="Q78" s="6">
        <v>0.06</v>
      </c>
      <c r="R78" s="6">
        <v>0.06</v>
      </c>
      <c r="S78" s="6">
        <v>0.06</v>
      </c>
      <c r="T78" s="6">
        <v>0.06</v>
      </c>
      <c r="U78" s="6">
        <v>0.06</v>
      </c>
      <c r="V78" s="6">
        <v>0.06</v>
      </c>
      <c r="W78" s="6">
        <v>0.06</v>
      </c>
    </row>
    <row r="79" spans="2:24" x14ac:dyDescent="0.2">
      <c r="B79" s="1" t="s">
        <v>106</v>
      </c>
      <c r="C79" s="1" t="s">
        <v>107</v>
      </c>
      <c r="D79" s="6">
        <v>0.01</v>
      </c>
      <c r="E79" s="6">
        <v>0.01</v>
      </c>
      <c r="F79" s="6">
        <v>0.01</v>
      </c>
      <c r="G79" s="6">
        <v>0.01</v>
      </c>
      <c r="H79" s="6">
        <v>0.01</v>
      </c>
      <c r="I79" s="6">
        <v>0.01</v>
      </c>
      <c r="J79" s="6">
        <v>0.01</v>
      </c>
      <c r="K79" s="6">
        <v>0.01</v>
      </c>
      <c r="L79" s="6">
        <v>0.01</v>
      </c>
      <c r="M79" s="6">
        <v>0.01</v>
      </c>
      <c r="N79" s="6">
        <v>0.01</v>
      </c>
      <c r="O79" s="6">
        <v>0.01</v>
      </c>
      <c r="P79" s="6">
        <v>0.01</v>
      </c>
      <c r="Q79" s="6">
        <v>0.01</v>
      </c>
      <c r="R79" s="6">
        <v>0.01</v>
      </c>
      <c r="S79" s="6">
        <v>0.01</v>
      </c>
      <c r="T79" s="6">
        <v>0.01</v>
      </c>
      <c r="U79" s="6">
        <v>0.01</v>
      </c>
      <c r="V79" s="6">
        <v>0.01</v>
      </c>
      <c r="W79" s="6">
        <v>0.01</v>
      </c>
    </row>
    <row r="80" spans="2:24" x14ac:dyDescent="0.2">
      <c r="B80" s="1" t="s">
        <v>108</v>
      </c>
      <c r="C80" s="1" t="s">
        <v>109</v>
      </c>
      <c r="D80" s="4">
        <v>12</v>
      </c>
      <c r="E80" s="4">
        <v>12</v>
      </c>
      <c r="F80" s="4">
        <v>12</v>
      </c>
      <c r="G80" s="4">
        <v>12</v>
      </c>
      <c r="H80" s="4">
        <v>12</v>
      </c>
      <c r="I80" s="4">
        <v>12</v>
      </c>
      <c r="J80" s="4">
        <v>12</v>
      </c>
      <c r="K80" s="4">
        <v>12</v>
      </c>
      <c r="L80" s="4">
        <v>12</v>
      </c>
      <c r="M80" s="4">
        <v>12</v>
      </c>
      <c r="N80" s="4">
        <v>12</v>
      </c>
      <c r="O80" s="4">
        <v>12</v>
      </c>
      <c r="P80" s="4">
        <v>12</v>
      </c>
      <c r="Q80" s="4">
        <v>12</v>
      </c>
      <c r="R80" s="4">
        <v>12</v>
      </c>
      <c r="S80" s="4">
        <v>12</v>
      </c>
      <c r="T80" s="4">
        <v>12</v>
      </c>
      <c r="U80" s="4">
        <v>12</v>
      </c>
      <c r="V80" s="4">
        <v>12</v>
      </c>
      <c r="W80" s="4">
        <v>12</v>
      </c>
    </row>
    <row r="81" spans="2:23" x14ac:dyDescent="0.2">
      <c r="B81" s="1" t="s">
        <v>110</v>
      </c>
      <c r="C81" s="1" t="s">
        <v>111</v>
      </c>
      <c r="D81" s="4">
        <v>8</v>
      </c>
      <c r="E81" s="4">
        <v>8</v>
      </c>
      <c r="F81" s="4">
        <v>8</v>
      </c>
      <c r="G81" s="4">
        <v>8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8</v>
      </c>
      <c r="T81" s="4">
        <v>8</v>
      </c>
      <c r="U81" s="4">
        <v>8</v>
      </c>
      <c r="V81" s="4">
        <v>8</v>
      </c>
      <c r="W81" s="4">
        <v>8</v>
      </c>
    </row>
    <row r="82" spans="2:23" x14ac:dyDescent="0.2">
      <c r="B82" s="1" t="s">
        <v>112</v>
      </c>
      <c r="C82" s="1" t="s">
        <v>113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4</v>
      </c>
      <c r="T82" s="4">
        <v>4</v>
      </c>
      <c r="U82" s="4">
        <v>4</v>
      </c>
      <c r="V82" s="4">
        <v>4</v>
      </c>
      <c r="W82" s="4">
        <v>4</v>
      </c>
    </row>
    <row r="83" spans="2:23" x14ac:dyDescent="0.2">
      <c r="B83" s="1" t="s">
        <v>114</v>
      </c>
      <c r="C83" s="1" t="s">
        <v>115</v>
      </c>
      <c r="D83" s="10">
        <f t="shared" ref="D83:W83" si="4">(1-D76-D77)*D70/(D70+D71*(1-D71))</f>
        <v>0.58947368421052626</v>
      </c>
      <c r="E83" s="10">
        <f t="shared" si="4"/>
        <v>0.8</v>
      </c>
      <c r="F83" s="10">
        <f t="shared" si="4"/>
        <v>0.67105263157894735</v>
      </c>
      <c r="G83" s="10">
        <f t="shared" si="4"/>
        <v>0.5842696629213483</v>
      </c>
      <c r="H83" s="10">
        <f t="shared" si="4"/>
        <v>0.67105263157894735</v>
      </c>
      <c r="I83" s="10">
        <f t="shared" si="4"/>
        <v>0.67105263157894735</v>
      </c>
      <c r="J83" s="10">
        <f t="shared" si="4"/>
        <v>0.67105263157894735</v>
      </c>
      <c r="K83" s="10">
        <f t="shared" si="4"/>
        <v>0.67105263157894735</v>
      </c>
      <c r="L83" s="10">
        <f t="shared" si="4"/>
        <v>0.67105263157894735</v>
      </c>
      <c r="M83" s="10">
        <f t="shared" si="4"/>
        <v>0.67105263157894735</v>
      </c>
      <c r="N83" s="10">
        <f t="shared" si="4"/>
        <v>0.67105263157894735</v>
      </c>
      <c r="O83" s="10">
        <f t="shared" si="4"/>
        <v>0.67105263157894735</v>
      </c>
      <c r="P83" s="10">
        <f t="shared" si="4"/>
        <v>0.67105263157894735</v>
      </c>
      <c r="Q83" s="10">
        <f t="shared" si="4"/>
        <v>0.67105263157894735</v>
      </c>
      <c r="R83" s="10">
        <f t="shared" si="4"/>
        <v>0.67105263157894735</v>
      </c>
      <c r="S83" s="10">
        <f t="shared" si="4"/>
        <v>0.67105263157894735</v>
      </c>
      <c r="T83" s="10">
        <f t="shared" si="4"/>
        <v>0.67105263157894735</v>
      </c>
      <c r="U83" s="10">
        <f t="shared" si="4"/>
        <v>0.67105263157894735</v>
      </c>
      <c r="V83" s="10">
        <f t="shared" si="4"/>
        <v>0.67105263157894735</v>
      </c>
      <c r="W83" s="10">
        <f t="shared" si="4"/>
        <v>0.67105263157894735</v>
      </c>
    </row>
    <row r="84" spans="2:23" x14ac:dyDescent="0.2">
      <c r="B84" s="1" t="s">
        <v>116</v>
      </c>
      <c r="C84" s="1" t="s">
        <v>117</v>
      </c>
      <c r="D84" s="10">
        <f t="shared" ref="D84:W84" si="5">D71</f>
        <v>0.5</v>
      </c>
      <c r="E84" s="10">
        <f t="shared" si="5"/>
        <v>0</v>
      </c>
      <c r="F84" s="10">
        <f t="shared" si="5"/>
        <v>0.8</v>
      </c>
      <c r="G84" s="10">
        <f t="shared" si="5"/>
        <v>0.6</v>
      </c>
      <c r="H84" s="10">
        <f t="shared" si="5"/>
        <v>0.8</v>
      </c>
      <c r="I84" s="10">
        <f t="shared" si="5"/>
        <v>0.8</v>
      </c>
      <c r="J84" s="10">
        <f t="shared" si="5"/>
        <v>0.8</v>
      </c>
      <c r="K84" s="10">
        <f t="shared" si="5"/>
        <v>0.8</v>
      </c>
      <c r="L84" s="10">
        <f t="shared" si="5"/>
        <v>0.8</v>
      </c>
      <c r="M84" s="10">
        <f t="shared" si="5"/>
        <v>0.8</v>
      </c>
      <c r="N84" s="10">
        <f t="shared" si="5"/>
        <v>0.8</v>
      </c>
      <c r="O84" s="10">
        <f t="shared" si="5"/>
        <v>0.8</v>
      </c>
      <c r="P84" s="10">
        <f t="shared" si="5"/>
        <v>0.8</v>
      </c>
      <c r="Q84" s="10">
        <f t="shared" si="5"/>
        <v>0.8</v>
      </c>
      <c r="R84" s="10">
        <f t="shared" si="5"/>
        <v>0.8</v>
      </c>
      <c r="S84" s="10">
        <f t="shared" si="5"/>
        <v>0.8</v>
      </c>
      <c r="T84" s="10">
        <f t="shared" si="5"/>
        <v>0.8</v>
      </c>
      <c r="U84" s="10">
        <f t="shared" si="5"/>
        <v>0.8</v>
      </c>
      <c r="V84" s="10">
        <f t="shared" si="5"/>
        <v>0.8</v>
      </c>
      <c r="W84" s="10">
        <f t="shared" si="5"/>
        <v>0.8</v>
      </c>
    </row>
    <row r="85" spans="2:23" x14ac:dyDescent="0.2">
      <c r="B85" s="1" t="s">
        <v>118</v>
      </c>
      <c r="C85" s="1" t="s">
        <v>119</v>
      </c>
      <c r="D85" s="9">
        <f t="shared" ref="D85:W85" si="6">1-((D83*D70+D84*D71*(1-D71))/(D70+D71*(1-D71)))</f>
        <v>0.43407202216066487</v>
      </c>
      <c r="E85" s="9">
        <f t="shared" si="6"/>
        <v>0.19999999999999996</v>
      </c>
      <c r="F85" s="9">
        <f t="shared" si="6"/>
        <v>0.30180055401662065</v>
      </c>
      <c r="G85" s="9">
        <f t="shared" si="6"/>
        <v>0.41148844842822885</v>
      </c>
      <c r="H85" s="9">
        <f t="shared" si="6"/>
        <v>0.30180055401662065</v>
      </c>
      <c r="I85" s="9">
        <f t="shared" si="6"/>
        <v>0.30180055401662065</v>
      </c>
      <c r="J85" s="9">
        <f t="shared" si="6"/>
        <v>0.30180055401662065</v>
      </c>
      <c r="K85" s="9">
        <f t="shared" si="6"/>
        <v>0.30180055401662065</v>
      </c>
      <c r="L85" s="9">
        <f t="shared" si="6"/>
        <v>0.30180055401662065</v>
      </c>
      <c r="M85" s="9">
        <f t="shared" si="6"/>
        <v>0.30180055401662065</v>
      </c>
      <c r="N85" s="9">
        <f t="shared" si="6"/>
        <v>0.30180055401662065</v>
      </c>
      <c r="O85" s="9">
        <f t="shared" si="6"/>
        <v>0.30180055401662065</v>
      </c>
      <c r="P85" s="9">
        <f t="shared" si="6"/>
        <v>0.30180055401662065</v>
      </c>
      <c r="Q85" s="9">
        <f t="shared" si="6"/>
        <v>0.30180055401662065</v>
      </c>
      <c r="R85" s="9">
        <f t="shared" si="6"/>
        <v>0.30180055401662065</v>
      </c>
      <c r="S85" s="9">
        <f t="shared" si="6"/>
        <v>0.30180055401662065</v>
      </c>
      <c r="T85" s="9">
        <f t="shared" si="6"/>
        <v>0.30180055401662065</v>
      </c>
      <c r="U85" s="9">
        <f t="shared" si="6"/>
        <v>0.30180055401662065</v>
      </c>
      <c r="V85" s="9">
        <f t="shared" si="6"/>
        <v>0.30180055401662065</v>
      </c>
      <c r="W85" s="9">
        <f t="shared" si="6"/>
        <v>0.30180055401662065</v>
      </c>
    </row>
    <row r="90" spans="2:23" ht="16" customHeight="1" x14ac:dyDescent="0.2">
      <c r="B90" s="83" t="s">
        <v>120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5"/>
    </row>
    <row r="92" spans="2:23" x14ac:dyDescent="0.2">
      <c r="B92" s="11" t="s">
        <v>121</v>
      </c>
      <c r="C92" s="81"/>
    </row>
    <row r="93" spans="2:23" x14ac:dyDescent="0.2">
      <c r="B93" s="2" t="s">
        <v>74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10</v>
      </c>
      <c r="K93" s="2" t="s">
        <v>11</v>
      </c>
      <c r="L93" s="2" t="s">
        <v>12</v>
      </c>
      <c r="M93" s="2" t="s">
        <v>13</v>
      </c>
    </row>
    <row r="94" spans="2:23" x14ac:dyDescent="0.2">
      <c r="B94" s="1" t="s">
        <v>122</v>
      </c>
      <c r="C94" s="1" t="s">
        <v>123</v>
      </c>
      <c r="D94" s="12">
        <v>15</v>
      </c>
      <c r="E94" s="12">
        <v>18</v>
      </c>
      <c r="F94" s="12">
        <v>22</v>
      </c>
      <c r="G94" s="12">
        <v>25</v>
      </c>
      <c r="H94" s="12">
        <v>28</v>
      </c>
      <c r="I94" s="12">
        <v>28</v>
      </c>
      <c r="J94" s="12">
        <v>28</v>
      </c>
      <c r="K94" s="12">
        <v>28</v>
      </c>
      <c r="L94" s="12">
        <v>28</v>
      </c>
      <c r="M94" s="12">
        <v>28</v>
      </c>
    </row>
    <row r="95" spans="2:23" x14ac:dyDescent="0.2">
      <c r="B95" s="1" t="s">
        <v>124</v>
      </c>
      <c r="C95" s="1" t="s">
        <v>125</v>
      </c>
      <c r="D95" s="12">
        <v>15</v>
      </c>
      <c r="E95" s="12">
        <v>20</v>
      </c>
      <c r="F95" s="12">
        <v>25</v>
      </c>
      <c r="G95" s="12">
        <v>30</v>
      </c>
      <c r="H95" s="12">
        <v>35</v>
      </c>
      <c r="I95" s="12">
        <v>35</v>
      </c>
      <c r="J95" s="12">
        <v>35</v>
      </c>
      <c r="K95" s="12">
        <v>35</v>
      </c>
      <c r="L95" s="12">
        <v>35</v>
      </c>
      <c r="M95" s="12">
        <v>35</v>
      </c>
    </row>
    <row r="96" spans="2:23" x14ac:dyDescent="0.2">
      <c r="B96" s="1" t="s">
        <v>126</v>
      </c>
      <c r="C96" s="1" t="s">
        <v>127</v>
      </c>
      <c r="D96" s="12">
        <v>15</v>
      </c>
      <c r="E96" s="12">
        <v>16</v>
      </c>
      <c r="F96" s="12">
        <v>18</v>
      </c>
      <c r="G96" s="12">
        <v>20</v>
      </c>
      <c r="H96" s="12">
        <v>22</v>
      </c>
      <c r="I96" s="12">
        <v>22</v>
      </c>
      <c r="J96" s="12">
        <v>22</v>
      </c>
      <c r="K96" s="12">
        <v>22</v>
      </c>
      <c r="L96" s="12">
        <v>22</v>
      </c>
      <c r="M96" s="12">
        <v>22</v>
      </c>
    </row>
    <row r="97" spans="2:13" x14ac:dyDescent="0.2">
      <c r="B97" s="1" t="s">
        <v>128</v>
      </c>
      <c r="C97" s="1" t="s">
        <v>129</v>
      </c>
      <c r="D97" s="12">
        <v>16</v>
      </c>
      <c r="E97" s="12">
        <v>20</v>
      </c>
      <c r="F97" s="12">
        <v>25</v>
      </c>
      <c r="G97" s="12">
        <v>28</v>
      </c>
      <c r="H97" s="12">
        <v>30</v>
      </c>
      <c r="I97" s="12">
        <v>30</v>
      </c>
      <c r="J97" s="12">
        <v>30</v>
      </c>
      <c r="K97" s="12">
        <v>30</v>
      </c>
      <c r="L97" s="12">
        <v>30</v>
      </c>
      <c r="M97" s="12">
        <v>30</v>
      </c>
    </row>
    <row r="98" spans="2:13" x14ac:dyDescent="0.2">
      <c r="B98" s="1" t="s">
        <v>130</v>
      </c>
      <c r="C98" s="1" t="s">
        <v>131</v>
      </c>
      <c r="D98" s="12">
        <v>13</v>
      </c>
      <c r="E98" s="12">
        <v>15</v>
      </c>
      <c r="F98" s="12">
        <v>18</v>
      </c>
      <c r="G98" s="12">
        <v>20</v>
      </c>
      <c r="H98" s="12">
        <v>22</v>
      </c>
      <c r="I98" s="12">
        <v>22</v>
      </c>
      <c r="J98" s="12">
        <v>22</v>
      </c>
      <c r="K98" s="12">
        <v>22</v>
      </c>
      <c r="L98" s="12">
        <v>22</v>
      </c>
      <c r="M98" s="12">
        <v>22</v>
      </c>
    </row>
    <row r="99" spans="2:13" x14ac:dyDescent="0.2">
      <c r="B99" s="1" t="s">
        <v>132</v>
      </c>
      <c r="C99" s="1" t="s">
        <v>133</v>
      </c>
      <c r="D99" s="12">
        <v>25</v>
      </c>
      <c r="E99" s="12">
        <v>30</v>
      </c>
      <c r="F99" s="12">
        <v>35</v>
      </c>
      <c r="G99" s="12">
        <v>40</v>
      </c>
      <c r="H99" s="12">
        <v>45</v>
      </c>
      <c r="I99" s="12">
        <v>45</v>
      </c>
      <c r="J99" s="12">
        <v>45</v>
      </c>
      <c r="K99" s="12">
        <v>45</v>
      </c>
      <c r="L99" s="12">
        <v>45</v>
      </c>
      <c r="M99" s="12">
        <v>45</v>
      </c>
    </row>
    <row r="100" spans="2:13" x14ac:dyDescent="0.2">
      <c r="B100" s="1" t="s">
        <v>134</v>
      </c>
      <c r="C100" s="1" t="s">
        <v>135</v>
      </c>
      <c r="D100" s="12">
        <v>3</v>
      </c>
      <c r="E100" s="12">
        <v>3</v>
      </c>
      <c r="F100" s="12">
        <v>3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4</v>
      </c>
      <c r="M100" s="12">
        <v>4</v>
      </c>
    </row>
    <row r="101" spans="2:13" x14ac:dyDescent="0.2">
      <c r="B101" s="1" t="s">
        <v>136</v>
      </c>
      <c r="C101" s="1" t="s">
        <v>137</v>
      </c>
      <c r="D101" s="12">
        <v>8</v>
      </c>
      <c r="E101" s="12">
        <v>9</v>
      </c>
      <c r="F101" s="12">
        <v>10</v>
      </c>
      <c r="G101" s="12">
        <v>11</v>
      </c>
      <c r="H101" s="12">
        <v>12</v>
      </c>
      <c r="I101" s="12">
        <v>12</v>
      </c>
      <c r="J101" s="12">
        <v>12</v>
      </c>
      <c r="K101" s="12">
        <v>12</v>
      </c>
      <c r="L101" s="12">
        <v>12</v>
      </c>
      <c r="M101" s="12">
        <v>12</v>
      </c>
    </row>
    <row r="102" spans="2:13" x14ac:dyDescent="0.2">
      <c r="B102" s="1" t="s">
        <v>138</v>
      </c>
      <c r="C102" s="1" t="s">
        <v>139</v>
      </c>
      <c r="D102" s="12">
        <v>10</v>
      </c>
      <c r="E102" s="12">
        <v>11</v>
      </c>
      <c r="F102" s="12">
        <v>12</v>
      </c>
      <c r="G102" s="12">
        <v>13</v>
      </c>
      <c r="H102" s="12">
        <v>14</v>
      </c>
      <c r="I102" s="12">
        <v>14</v>
      </c>
      <c r="J102" s="12">
        <v>14</v>
      </c>
      <c r="K102" s="12">
        <v>14</v>
      </c>
      <c r="L102" s="12">
        <v>14</v>
      </c>
      <c r="M102" s="12">
        <v>14</v>
      </c>
    </row>
    <row r="103" spans="2:13" x14ac:dyDescent="0.2">
      <c r="B103" s="1" t="s">
        <v>140</v>
      </c>
      <c r="C103" s="1" t="s">
        <v>141</v>
      </c>
      <c r="D103" s="12">
        <v>6</v>
      </c>
      <c r="E103" s="12">
        <v>7</v>
      </c>
      <c r="F103" s="12">
        <v>8</v>
      </c>
      <c r="G103" s="12">
        <v>9</v>
      </c>
      <c r="H103" s="12">
        <v>10</v>
      </c>
      <c r="I103" s="12">
        <v>10</v>
      </c>
      <c r="J103" s="12">
        <v>10</v>
      </c>
      <c r="K103" s="12">
        <v>10</v>
      </c>
      <c r="L103" s="12">
        <v>10</v>
      </c>
      <c r="M103" s="12">
        <v>10</v>
      </c>
    </row>
    <row r="104" spans="2:13" x14ac:dyDescent="0.2">
      <c r="B104" s="1" t="s">
        <v>142</v>
      </c>
      <c r="C104" s="1" t="s">
        <v>143</v>
      </c>
      <c r="D104" s="12">
        <v>5</v>
      </c>
      <c r="E104" s="12">
        <v>6</v>
      </c>
      <c r="F104" s="12">
        <v>7</v>
      </c>
      <c r="G104" s="12">
        <v>8</v>
      </c>
      <c r="H104" s="12">
        <v>9</v>
      </c>
      <c r="I104" s="12">
        <v>9</v>
      </c>
      <c r="J104" s="12">
        <v>9</v>
      </c>
      <c r="K104" s="12">
        <v>9</v>
      </c>
      <c r="L104" s="12">
        <v>9</v>
      </c>
      <c r="M104" s="12">
        <v>9</v>
      </c>
    </row>
    <row r="105" spans="2:13" x14ac:dyDescent="0.2">
      <c r="B105" s="1" t="s">
        <v>144</v>
      </c>
      <c r="C105" s="1" t="s">
        <v>145</v>
      </c>
      <c r="D105" s="12">
        <v>8</v>
      </c>
      <c r="E105" s="12">
        <v>9</v>
      </c>
      <c r="F105" s="12">
        <v>10</v>
      </c>
      <c r="G105" s="12">
        <v>11</v>
      </c>
      <c r="H105" s="12">
        <v>12</v>
      </c>
      <c r="I105" s="12">
        <v>12</v>
      </c>
      <c r="J105" s="12">
        <v>12</v>
      </c>
      <c r="K105" s="12">
        <v>12</v>
      </c>
      <c r="L105" s="12">
        <v>12</v>
      </c>
      <c r="M105" s="12">
        <v>12</v>
      </c>
    </row>
    <row r="106" spans="2:13" x14ac:dyDescent="0.2">
      <c r="B106" s="1" t="s">
        <v>146</v>
      </c>
      <c r="C106" s="1" t="s">
        <v>147</v>
      </c>
      <c r="D106" s="12">
        <v>4</v>
      </c>
      <c r="E106" s="12">
        <v>5</v>
      </c>
      <c r="F106" s="12">
        <v>5</v>
      </c>
      <c r="G106" s="12">
        <v>6</v>
      </c>
      <c r="H106" s="12">
        <v>6</v>
      </c>
      <c r="I106" s="12">
        <v>6</v>
      </c>
      <c r="J106" s="12">
        <v>6</v>
      </c>
      <c r="K106" s="12">
        <v>6</v>
      </c>
      <c r="L106" s="12">
        <v>6</v>
      </c>
      <c r="M106" s="12">
        <v>6</v>
      </c>
    </row>
    <row r="107" spans="2:13" x14ac:dyDescent="0.2">
      <c r="B107" s="1" t="s">
        <v>148</v>
      </c>
      <c r="C107" s="1" t="s">
        <v>149</v>
      </c>
      <c r="D107" s="12">
        <v>2</v>
      </c>
      <c r="E107" s="12">
        <v>2</v>
      </c>
      <c r="F107" s="12">
        <v>2</v>
      </c>
      <c r="G107" s="12">
        <v>2</v>
      </c>
      <c r="H107" s="12">
        <v>2</v>
      </c>
      <c r="I107" s="12">
        <v>2</v>
      </c>
      <c r="J107" s="12">
        <v>2</v>
      </c>
      <c r="K107" s="12">
        <v>2</v>
      </c>
      <c r="L107" s="12">
        <v>2</v>
      </c>
      <c r="M107" s="12">
        <v>2</v>
      </c>
    </row>
    <row r="108" spans="2:13" x14ac:dyDescent="0.2">
      <c r="B108" s="1" t="s">
        <v>150</v>
      </c>
      <c r="C108" s="1" t="s">
        <v>151</v>
      </c>
      <c r="D108" s="12">
        <v>4</v>
      </c>
      <c r="E108" s="12">
        <v>4</v>
      </c>
      <c r="F108" s="12">
        <v>5</v>
      </c>
      <c r="G108" s="12">
        <v>5</v>
      </c>
      <c r="H108" s="12">
        <v>6</v>
      </c>
      <c r="I108" s="12">
        <v>6</v>
      </c>
      <c r="J108" s="12">
        <v>6</v>
      </c>
      <c r="K108" s="12">
        <v>6</v>
      </c>
      <c r="L108" s="12">
        <v>6</v>
      </c>
      <c r="M108" s="12">
        <v>6</v>
      </c>
    </row>
    <row r="109" spans="2:13" x14ac:dyDescent="0.2">
      <c r="B109" s="1" t="s">
        <v>152</v>
      </c>
      <c r="C109" s="1" t="s">
        <v>153</v>
      </c>
      <c r="D109" s="12">
        <v>3</v>
      </c>
      <c r="E109" s="12">
        <v>3</v>
      </c>
      <c r="F109" s="12">
        <v>4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4</v>
      </c>
      <c r="M109" s="12">
        <v>4</v>
      </c>
    </row>
    <row r="111" spans="2:13" x14ac:dyDescent="0.2">
      <c r="B111" s="13" t="s">
        <v>154</v>
      </c>
      <c r="C111" s="1" t="s">
        <v>155</v>
      </c>
      <c r="D111" s="14">
        <f t="shared" ref="D111:M111" si="7">SUM(D100:D109,D94:D99)</f>
        <v>152</v>
      </c>
      <c r="E111" s="14">
        <f t="shared" si="7"/>
        <v>178</v>
      </c>
      <c r="F111" s="14">
        <f t="shared" si="7"/>
        <v>209</v>
      </c>
      <c r="G111" s="14">
        <f t="shared" si="7"/>
        <v>236</v>
      </c>
      <c r="H111" s="14">
        <f t="shared" si="7"/>
        <v>261</v>
      </c>
      <c r="I111" s="14">
        <f t="shared" si="7"/>
        <v>261</v>
      </c>
      <c r="J111" s="14">
        <f t="shared" si="7"/>
        <v>261</v>
      </c>
      <c r="K111" s="14">
        <f t="shared" si="7"/>
        <v>261</v>
      </c>
      <c r="L111" s="14">
        <f t="shared" si="7"/>
        <v>261</v>
      </c>
      <c r="M111" s="14">
        <f t="shared" si="7"/>
        <v>261</v>
      </c>
    </row>
    <row r="113" spans="2:9" x14ac:dyDescent="0.2">
      <c r="B113" s="11" t="s">
        <v>156</v>
      </c>
      <c r="C113" s="81"/>
    </row>
    <row r="114" spans="2:9" x14ac:dyDescent="0.2">
      <c r="B114" s="2" t="s">
        <v>157</v>
      </c>
      <c r="C114" s="2" t="s">
        <v>3</v>
      </c>
      <c r="D114" s="2" t="s">
        <v>158</v>
      </c>
      <c r="E114" s="2" t="s">
        <v>159</v>
      </c>
      <c r="F114" s="2" t="s">
        <v>160</v>
      </c>
    </row>
    <row r="115" spans="2:9" x14ac:dyDescent="0.2">
      <c r="B115" s="1" t="s">
        <v>161</v>
      </c>
      <c r="C115" s="1" t="s">
        <v>162</v>
      </c>
      <c r="D115" s="12">
        <v>35000</v>
      </c>
      <c r="E115" s="15">
        <v>0.1</v>
      </c>
      <c r="F115" s="12">
        <v>38500</v>
      </c>
    </row>
    <row r="116" spans="2:9" x14ac:dyDescent="0.2">
      <c r="B116" s="1" t="s">
        <v>163</v>
      </c>
      <c r="C116" s="1" t="s">
        <v>164</v>
      </c>
      <c r="D116" s="12">
        <v>50000</v>
      </c>
      <c r="E116" s="15">
        <v>0.15</v>
      </c>
      <c r="F116" s="12">
        <v>57500</v>
      </c>
    </row>
    <row r="117" spans="2:9" x14ac:dyDescent="0.2">
      <c r="B117" s="1" t="s">
        <v>165</v>
      </c>
      <c r="C117" s="1" t="s">
        <v>166</v>
      </c>
      <c r="D117" s="12">
        <v>70000</v>
      </c>
      <c r="E117" s="15">
        <v>0.2</v>
      </c>
      <c r="F117" s="12">
        <v>84000</v>
      </c>
    </row>
    <row r="118" spans="2:9" x14ac:dyDescent="0.2">
      <c r="B118" s="1" t="s">
        <v>167</v>
      </c>
      <c r="C118" s="1" t="s">
        <v>168</v>
      </c>
      <c r="D118" s="12">
        <v>95000</v>
      </c>
      <c r="E118" s="15">
        <v>0.3</v>
      </c>
      <c r="F118" s="12">
        <v>123500</v>
      </c>
    </row>
    <row r="119" spans="2:9" x14ac:dyDescent="0.2">
      <c r="B119" s="1" t="s">
        <v>169</v>
      </c>
      <c r="C119" s="1" t="s">
        <v>170</v>
      </c>
      <c r="D119" s="12">
        <v>130000</v>
      </c>
      <c r="E119" s="15">
        <v>0.4</v>
      </c>
      <c r="F119" s="12">
        <v>182000</v>
      </c>
    </row>
    <row r="120" spans="2:9" x14ac:dyDescent="0.2">
      <c r="B120" s="1" t="s">
        <v>171</v>
      </c>
      <c r="C120" s="1" t="s">
        <v>172</v>
      </c>
      <c r="D120" s="12">
        <v>180000</v>
      </c>
      <c r="E120" s="15">
        <v>0.5</v>
      </c>
      <c r="F120" s="12">
        <v>270000</v>
      </c>
    </row>
    <row r="123" spans="2:9" x14ac:dyDescent="0.2">
      <c r="B123" s="11" t="s">
        <v>173</v>
      </c>
      <c r="C123" s="81"/>
    </row>
    <row r="124" spans="2:9" x14ac:dyDescent="0.2">
      <c r="B124" s="2" t="s">
        <v>74</v>
      </c>
      <c r="C124" s="2" t="s">
        <v>3</v>
      </c>
      <c r="D124" s="2" t="s">
        <v>174</v>
      </c>
      <c r="E124" s="2" t="s">
        <v>175</v>
      </c>
      <c r="F124" s="2" t="s">
        <v>176</v>
      </c>
      <c r="G124" s="2" t="s">
        <v>167</v>
      </c>
      <c r="H124" s="2" t="s">
        <v>177</v>
      </c>
      <c r="I124" s="2" t="s">
        <v>171</v>
      </c>
    </row>
    <row r="125" spans="2:9" x14ac:dyDescent="0.2">
      <c r="B125" s="1" t="s">
        <v>122</v>
      </c>
      <c r="C125" s="1" t="s">
        <v>178</v>
      </c>
      <c r="D125" s="15">
        <v>0.2</v>
      </c>
      <c r="E125" s="15">
        <v>0.3</v>
      </c>
      <c r="F125" s="15">
        <v>0.25</v>
      </c>
      <c r="G125" s="15">
        <v>0.15</v>
      </c>
      <c r="H125" s="15">
        <v>0.08</v>
      </c>
      <c r="I125" s="15">
        <v>0.02</v>
      </c>
    </row>
    <row r="126" spans="2:9" x14ac:dyDescent="0.2">
      <c r="B126" s="1" t="s">
        <v>179</v>
      </c>
      <c r="C126" s="1" t="s">
        <v>180</v>
      </c>
      <c r="D126" s="15">
        <v>0.25</v>
      </c>
      <c r="E126" s="15">
        <v>0.35</v>
      </c>
      <c r="F126" s="15">
        <v>0.2</v>
      </c>
      <c r="G126" s="15">
        <v>0.12</v>
      </c>
      <c r="H126" s="15">
        <v>0.06</v>
      </c>
      <c r="I126" s="15">
        <v>0.02</v>
      </c>
    </row>
    <row r="127" spans="2:9" x14ac:dyDescent="0.2">
      <c r="B127" s="1" t="s">
        <v>126</v>
      </c>
      <c r="C127" s="1" t="s">
        <v>181</v>
      </c>
      <c r="D127" s="15">
        <v>0.3</v>
      </c>
      <c r="E127" s="15">
        <v>0.35</v>
      </c>
      <c r="F127" s="15">
        <v>0.2</v>
      </c>
      <c r="G127" s="15">
        <v>0.1</v>
      </c>
      <c r="H127" s="15">
        <v>0.04</v>
      </c>
      <c r="I127" s="15">
        <v>0.01</v>
      </c>
    </row>
    <row r="128" spans="2:9" x14ac:dyDescent="0.2">
      <c r="B128" s="1" t="s">
        <v>128</v>
      </c>
      <c r="C128" s="1" t="s">
        <v>182</v>
      </c>
      <c r="D128" s="15">
        <v>0.35</v>
      </c>
      <c r="E128" s="15">
        <v>0.3</v>
      </c>
      <c r="F128" s="15">
        <v>0.2</v>
      </c>
      <c r="G128" s="15">
        <v>0.1</v>
      </c>
      <c r="H128" s="15">
        <v>0.04</v>
      </c>
      <c r="I128" s="15">
        <v>0.01</v>
      </c>
    </row>
    <row r="129" spans="2:13" x14ac:dyDescent="0.2">
      <c r="B129" s="1" t="s">
        <v>130</v>
      </c>
      <c r="C129" s="1" t="s">
        <v>183</v>
      </c>
      <c r="D129" s="15">
        <v>0.15</v>
      </c>
      <c r="E129" s="15">
        <v>0.25</v>
      </c>
      <c r="F129" s="15">
        <v>0.3</v>
      </c>
      <c r="G129" s="15">
        <v>0.2</v>
      </c>
      <c r="H129" s="15">
        <v>0.08</v>
      </c>
      <c r="I129" s="15">
        <v>0.02</v>
      </c>
    </row>
    <row r="130" spans="2:13" x14ac:dyDescent="0.2">
      <c r="B130" s="1" t="s">
        <v>184</v>
      </c>
      <c r="C130" s="1" t="s">
        <v>185</v>
      </c>
      <c r="D130" s="15">
        <v>0.4</v>
      </c>
      <c r="E130" s="15">
        <v>0.3</v>
      </c>
      <c r="F130" s="15">
        <v>0.15</v>
      </c>
      <c r="G130" s="15">
        <v>0.1</v>
      </c>
      <c r="H130" s="15">
        <v>0.04</v>
      </c>
      <c r="I130" s="15">
        <v>0.01</v>
      </c>
    </row>
    <row r="131" spans="2:13" x14ac:dyDescent="0.2">
      <c r="B131" s="1" t="s">
        <v>186</v>
      </c>
      <c r="C131" s="1" t="s">
        <v>187</v>
      </c>
      <c r="D131" s="15">
        <v>0.25</v>
      </c>
      <c r="E131" s="15">
        <v>0.3</v>
      </c>
      <c r="F131" s="15">
        <v>0.25</v>
      </c>
      <c r="G131" s="15">
        <v>0.12</v>
      </c>
      <c r="H131" s="15">
        <v>0.06</v>
      </c>
      <c r="I131" s="15">
        <v>0.02</v>
      </c>
    </row>
    <row r="134" spans="2:13" x14ac:dyDescent="0.2">
      <c r="B134" s="11" t="s">
        <v>188</v>
      </c>
      <c r="C134" s="81"/>
    </row>
    <row r="135" spans="2:13" x14ac:dyDescent="0.2">
      <c r="B135" s="2" t="s">
        <v>2</v>
      </c>
      <c r="C135" s="2" t="s">
        <v>3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10</v>
      </c>
      <c r="K135" s="2" t="s">
        <v>11</v>
      </c>
      <c r="L135" s="2" t="s">
        <v>12</v>
      </c>
      <c r="M135" s="2" t="s">
        <v>13</v>
      </c>
    </row>
    <row r="136" spans="2:13" x14ac:dyDescent="0.2">
      <c r="B136" s="1" t="s">
        <v>189</v>
      </c>
      <c r="C136" s="1" t="s">
        <v>190</v>
      </c>
      <c r="D136" s="16">
        <v>0.02</v>
      </c>
      <c r="E136" s="16">
        <v>2.5000000000000001E-2</v>
      </c>
      <c r="F136" s="16">
        <v>2.5000000000000001E-2</v>
      </c>
      <c r="G136" s="16">
        <v>0.03</v>
      </c>
      <c r="H136" s="16">
        <v>0.03</v>
      </c>
      <c r="I136" s="16">
        <v>0.03</v>
      </c>
      <c r="J136" s="16">
        <v>0.03</v>
      </c>
      <c r="K136" s="16">
        <v>0.03</v>
      </c>
      <c r="L136" s="16">
        <v>0.03</v>
      </c>
      <c r="M136" s="16">
        <v>0.03</v>
      </c>
    </row>
    <row r="137" spans="2:13" x14ac:dyDescent="0.2">
      <c r="B137" s="1" t="s">
        <v>191</v>
      </c>
      <c r="C137" s="1" t="s">
        <v>192</v>
      </c>
      <c r="D137" s="16">
        <v>0.02</v>
      </c>
      <c r="E137" s="16">
        <v>0.02</v>
      </c>
      <c r="F137" s="16">
        <v>0.02</v>
      </c>
      <c r="G137" s="16">
        <v>0.02</v>
      </c>
      <c r="H137" s="16">
        <v>0.02</v>
      </c>
      <c r="I137" s="16">
        <v>0.02</v>
      </c>
      <c r="J137" s="16">
        <v>0.02</v>
      </c>
      <c r="K137" s="16">
        <v>0.02</v>
      </c>
      <c r="L137" s="16">
        <v>0.02</v>
      </c>
      <c r="M137" s="16">
        <v>0.02</v>
      </c>
    </row>
    <row r="139" spans="2:13" x14ac:dyDescent="0.2">
      <c r="B139" s="11" t="s">
        <v>193</v>
      </c>
      <c r="C139" s="81"/>
    </row>
    <row r="140" spans="2:13" x14ac:dyDescent="0.2">
      <c r="B140" s="2" t="s">
        <v>2</v>
      </c>
      <c r="C140" s="2" t="s">
        <v>3</v>
      </c>
      <c r="D140" s="2" t="s">
        <v>17</v>
      </c>
    </row>
    <row r="141" spans="2:13" x14ac:dyDescent="0.2">
      <c r="B141" s="1" t="s">
        <v>194</v>
      </c>
      <c r="C141" s="1" t="s">
        <v>195</v>
      </c>
      <c r="D141" s="16">
        <v>0.3</v>
      </c>
    </row>
    <row r="142" spans="2:13" x14ac:dyDescent="0.2">
      <c r="B142" s="1" t="s">
        <v>196</v>
      </c>
      <c r="C142" s="1" t="s">
        <v>197</v>
      </c>
      <c r="D142" s="16">
        <v>7.0000000000000007E-2</v>
      </c>
    </row>
    <row r="143" spans="2:13" x14ac:dyDescent="0.2">
      <c r="B143" s="1" t="s">
        <v>198</v>
      </c>
      <c r="C143" s="1" t="s">
        <v>199</v>
      </c>
      <c r="D143" s="12">
        <v>2000</v>
      </c>
    </row>
    <row r="144" spans="2:13" x14ac:dyDescent="0.2">
      <c r="B144" s="1" t="s">
        <v>200</v>
      </c>
      <c r="C144" s="1" t="s">
        <v>201</v>
      </c>
      <c r="D144" s="12">
        <v>1500</v>
      </c>
    </row>
    <row r="145" spans="2:14" x14ac:dyDescent="0.2">
      <c r="B145" s="1" t="s">
        <v>202</v>
      </c>
      <c r="C145" s="1" t="s">
        <v>203</v>
      </c>
      <c r="D145" s="12">
        <v>3000</v>
      </c>
    </row>
    <row r="146" spans="2:14" x14ac:dyDescent="0.2">
      <c r="B146" s="1" t="s">
        <v>204</v>
      </c>
      <c r="C146" s="1" t="s">
        <v>205</v>
      </c>
      <c r="D146" s="16">
        <v>0.1</v>
      </c>
    </row>
    <row r="147" spans="2:14" x14ac:dyDescent="0.2">
      <c r="B147" s="1" t="s">
        <v>206</v>
      </c>
      <c r="C147" s="1" t="s">
        <v>207</v>
      </c>
      <c r="D147" s="12">
        <v>5000</v>
      </c>
    </row>
    <row r="151" spans="2:14" ht="16" customHeight="1" x14ac:dyDescent="0.2">
      <c r="B151" s="83" t="s">
        <v>208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/>
    </row>
    <row r="153" spans="2:14" x14ac:dyDescent="0.2">
      <c r="B153" s="11" t="s">
        <v>128</v>
      </c>
      <c r="C153" s="81"/>
    </row>
    <row r="154" spans="2:14" x14ac:dyDescent="0.2">
      <c r="B154" s="2" t="s">
        <v>2</v>
      </c>
      <c r="C154" s="2" t="s">
        <v>3</v>
      </c>
      <c r="D154" s="2" t="s">
        <v>17</v>
      </c>
    </row>
    <row r="155" spans="2:14" x14ac:dyDescent="0.2">
      <c r="B155" s="1" t="s">
        <v>209</v>
      </c>
      <c r="C155" s="1" t="s">
        <v>210</v>
      </c>
      <c r="D155" s="12">
        <v>50000</v>
      </c>
    </row>
    <row r="156" spans="2:14" x14ac:dyDescent="0.2">
      <c r="B156" s="1" t="s">
        <v>211</v>
      </c>
      <c r="C156" s="1" t="s">
        <v>212</v>
      </c>
      <c r="D156" s="12">
        <v>5000</v>
      </c>
    </row>
    <row r="157" spans="2:14" x14ac:dyDescent="0.2">
      <c r="B157" s="1" t="s">
        <v>213</v>
      </c>
      <c r="C157" s="1"/>
      <c r="D157" s="12">
        <v>5000</v>
      </c>
    </row>
    <row r="158" spans="2:14" x14ac:dyDescent="0.2">
      <c r="B158" s="1" t="s">
        <v>214</v>
      </c>
      <c r="C158" s="1" t="s">
        <v>215</v>
      </c>
      <c r="D158" s="12">
        <v>2000</v>
      </c>
    </row>
    <row r="159" spans="2:14" x14ac:dyDescent="0.2">
      <c r="B159" s="1" t="s">
        <v>216</v>
      </c>
      <c r="C159" s="1" t="s">
        <v>217</v>
      </c>
      <c r="D159" s="12">
        <v>15000</v>
      </c>
    </row>
    <row r="160" spans="2:14" x14ac:dyDescent="0.2">
      <c r="B160" s="1" t="s">
        <v>218</v>
      </c>
      <c r="C160" s="1"/>
      <c r="D160" s="12">
        <v>15000</v>
      </c>
    </row>
    <row r="161" spans="2:14" x14ac:dyDescent="0.2">
      <c r="B161" s="1" t="s">
        <v>219</v>
      </c>
      <c r="C161" s="1" t="s">
        <v>220</v>
      </c>
      <c r="D161" s="12">
        <v>3</v>
      </c>
    </row>
    <row r="162" spans="2:14" x14ac:dyDescent="0.2">
      <c r="B162" s="1" t="s">
        <v>221</v>
      </c>
      <c r="C162" s="1" t="s">
        <v>222</v>
      </c>
      <c r="D162" s="12">
        <v>8</v>
      </c>
    </row>
    <row r="164" spans="2:14" x14ac:dyDescent="0.2"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11</v>
      </c>
      <c r="L164" s="2" t="s">
        <v>12</v>
      </c>
      <c r="M164" s="2" t="s">
        <v>13</v>
      </c>
    </row>
    <row r="165" spans="2:14" x14ac:dyDescent="0.2">
      <c r="B165" s="1" t="s">
        <v>223</v>
      </c>
      <c r="C165" s="1" t="s">
        <v>224</v>
      </c>
      <c r="D165" s="15">
        <v>0.2</v>
      </c>
      <c r="E165" s="15">
        <v>0.18</v>
      </c>
      <c r="F165" s="15">
        <v>0.15</v>
      </c>
      <c r="G165" s="15">
        <v>0.12</v>
      </c>
      <c r="H165" s="15">
        <v>0.1</v>
      </c>
      <c r="I165" s="15">
        <v>0.1</v>
      </c>
      <c r="J165" s="15">
        <v>0.1</v>
      </c>
      <c r="K165" s="15">
        <v>0.1</v>
      </c>
      <c r="L165" s="15">
        <v>0.1</v>
      </c>
      <c r="M165" s="15">
        <v>0.1</v>
      </c>
    </row>
    <row r="166" spans="2:14" x14ac:dyDescent="0.2">
      <c r="B166" s="1" t="s">
        <v>225</v>
      </c>
      <c r="C166" s="1" t="s">
        <v>226</v>
      </c>
      <c r="D166" s="15">
        <v>0.3</v>
      </c>
      <c r="E166" s="15">
        <v>0.28000000000000003</v>
      </c>
      <c r="F166" s="15">
        <v>0.25</v>
      </c>
      <c r="G166" s="15">
        <v>0.25</v>
      </c>
      <c r="H166" s="15">
        <v>0.25</v>
      </c>
      <c r="I166" s="15">
        <v>0.25</v>
      </c>
      <c r="J166" s="15">
        <v>0.25</v>
      </c>
      <c r="K166" s="15">
        <v>0.25</v>
      </c>
      <c r="L166" s="15">
        <v>0.25</v>
      </c>
      <c r="M166" s="15">
        <v>0.25</v>
      </c>
    </row>
    <row r="175" spans="2:14" x14ac:dyDescent="0.2">
      <c r="D175" s="67"/>
    </row>
    <row r="176" spans="2:14" ht="16" customHeight="1" x14ac:dyDescent="0.2">
      <c r="B176" s="83" t="s">
        <v>227</v>
      </c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5"/>
    </row>
    <row r="178" spans="2:13" x14ac:dyDescent="0.2">
      <c r="B178" s="11" t="s">
        <v>130</v>
      </c>
      <c r="C178" s="81"/>
    </row>
    <row r="179" spans="2:13" x14ac:dyDescent="0.2">
      <c r="B179" s="2" t="s">
        <v>2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8</v>
      </c>
      <c r="I179" s="2" t="s">
        <v>9</v>
      </c>
      <c r="J179" s="2" t="s">
        <v>10</v>
      </c>
      <c r="K179" s="2" t="s">
        <v>11</v>
      </c>
      <c r="L179" s="2" t="s">
        <v>12</v>
      </c>
      <c r="M179" s="2" t="s">
        <v>13</v>
      </c>
    </row>
    <row r="180" spans="2:13" x14ac:dyDescent="0.2">
      <c r="B180" s="1" t="s">
        <v>228</v>
      </c>
      <c r="C180" s="1" t="s">
        <v>229</v>
      </c>
      <c r="D180" s="15">
        <v>0.15</v>
      </c>
      <c r="E180" s="15">
        <v>0.15</v>
      </c>
      <c r="F180" s="15">
        <v>0.12</v>
      </c>
      <c r="G180" s="15">
        <v>0.12</v>
      </c>
      <c r="H180" s="15">
        <v>0.1</v>
      </c>
      <c r="I180" s="15">
        <v>0.1</v>
      </c>
      <c r="J180" s="15">
        <v>0.1</v>
      </c>
      <c r="K180" s="15">
        <v>0.1</v>
      </c>
      <c r="L180" s="15">
        <v>0.1</v>
      </c>
      <c r="M180" s="15">
        <v>0.1</v>
      </c>
    </row>
    <row r="181" spans="2:13" x14ac:dyDescent="0.2">
      <c r="B181" s="2" t="s">
        <v>2</v>
      </c>
      <c r="C181" s="2" t="s">
        <v>3</v>
      </c>
      <c r="D181" s="2" t="s">
        <v>17</v>
      </c>
    </row>
    <row r="182" spans="2:13" x14ac:dyDescent="0.2">
      <c r="B182" s="1" t="s">
        <v>230</v>
      </c>
      <c r="C182" s="1" t="s">
        <v>231</v>
      </c>
      <c r="D182" s="17">
        <v>8.0000000000000002E-3</v>
      </c>
    </row>
    <row r="183" spans="2:13" x14ac:dyDescent="0.2">
      <c r="B183" s="1" t="s">
        <v>232</v>
      </c>
      <c r="C183" s="1" t="s">
        <v>233</v>
      </c>
      <c r="D183" s="16">
        <v>0.15</v>
      </c>
    </row>
    <row r="184" spans="2:13" x14ac:dyDescent="0.2">
      <c r="B184" s="1" t="s">
        <v>234</v>
      </c>
      <c r="C184" s="1" t="s">
        <v>235</v>
      </c>
      <c r="D184" s="16">
        <v>0.3</v>
      </c>
    </row>
    <row r="194" spans="2:14" ht="16" customHeight="1" x14ac:dyDescent="0.2">
      <c r="B194" s="83" t="s">
        <v>236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5"/>
    </row>
    <row r="196" spans="2:14" x14ac:dyDescent="0.2">
      <c r="B196" s="2" t="s">
        <v>2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8</v>
      </c>
      <c r="I196" s="2" t="s">
        <v>9</v>
      </c>
      <c r="J196" s="2" t="s">
        <v>10</v>
      </c>
      <c r="K196" s="2" t="s">
        <v>11</v>
      </c>
      <c r="L196" s="2" t="s">
        <v>12</v>
      </c>
      <c r="M196" s="2" t="s">
        <v>13</v>
      </c>
    </row>
    <row r="197" spans="2:14" x14ac:dyDescent="0.2">
      <c r="B197" s="1" t="s">
        <v>237</v>
      </c>
      <c r="C197" s="1" t="s">
        <v>238</v>
      </c>
      <c r="D197" s="18">
        <v>2</v>
      </c>
      <c r="E197" s="18">
        <v>2.1</v>
      </c>
      <c r="F197" s="18">
        <v>2.2000000000000002</v>
      </c>
      <c r="G197" s="18">
        <v>2.2999999999999998</v>
      </c>
      <c r="H197" s="18">
        <v>2.4</v>
      </c>
      <c r="I197" s="18">
        <v>2.4</v>
      </c>
      <c r="J197" s="18">
        <v>2.4</v>
      </c>
      <c r="K197" s="18">
        <v>2.4</v>
      </c>
      <c r="L197" s="18">
        <v>2.4</v>
      </c>
      <c r="M197" s="18">
        <v>2.4</v>
      </c>
    </row>
    <row r="198" spans="2:14" x14ac:dyDescent="0.2">
      <c r="B198" s="1" t="s">
        <v>239</v>
      </c>
      <c r="C198" s="1" t="s">
        <v>240</v>
      </c>
      <c r="D198" s="18">
        <v>1.5</v>
      </c>
      <c r="E198" s="18">
        <v>2</v>
      </c>
      <c r="F198" s="18">
        <v>2.5</v>
      </c>
      <c r="G198" s="18">
        <v>2.8</v>
      </c>
      <c r="H198" s="18">
        <v>3</v>
      </c>
      <c r="I198" s="18">
        <v>3</v>
      </c>
      <c r="J198" s="18">
        <v>3</v>
      </c>
      <c r="K198" s="18">
        <v>3</v>
      </c>
      <c r="L198" s="18">
        <v>3</v>
      </c>
      <c r="M198" s="18">
        <v>3</v>
      </c>
    </row>
    <row r="199" spans="2:14" x14ac:dyDescent="0.2">
      <c r="B199" s="1" t="s">
        <v>241</v>
      </c>
      <c r="C199" s="1" t="s">
        <v>242</v>
      </c>
      <c r="D199" s="18">
        <v>0.5</v>
      </c>
      <c r="E199" s="18">
        <v>0.5</v>
      </c>
      <c r="F199" s="18">
        <v>0.6</v>
      </c>
      <c r="G199" s="18">
        <v>0.6</v>
      </c>
      <c r="H199" s="18">
        <v>0.7</v>
      </c>
      <c r="I199" s="18">
        <v>0.7</v>
      </c>
      <c r="J199" s="18">
        <v>0.7</v>
      </c>
      <c r="K199" s="18">
        <v>0.7</v>
      </c>
      <c r="L199" s="18">
        <v>0.7</v>
      </c>
      <c r="M199" s="18">
        <v>0.7</v>
      </c>
    </row>
    <row r="200" spans="2:14" x14ac:dyDescent="0.2">
      <c r="B200" s="1" t="s">
        <v>243</v>
      </c>
      <c r="C200" s="1" t="s">
        <v>244</v>
      </c>
      <c r="D200" s="18">
        <v>0.2</v>
      </c>
      <c r="E200" s="18">
        <v>0.2</v>
      </c>
      <c r="F200" s="18">
        <v>0.25</v>
      </c>
      <c r="G200" s="18">
        <v>0.25</v>
      </c>
      <c r="H200" s="18">
        <v>0.3</v>
      </c>
      <c r="I200" s="18">
        <v>0.3</v>
      </c>
      <c r="J200" s="18">
        <v>0.3</v>
      </c>
      <c r="K200" s="18">
        <v>0.3</v>
      </c>
      <c r="L200" s="18">
        <v>0.3</v>
      </c>
      <c r="M200" s="18">
        <v>0.3</v>
      </c>
    </row>
    <row r="201" spans="2:14" x14ac:dyDescent="0.2">
      <c r="B201" s="1" t="s">
        <v>245</v>
      </c>
      <c r="C201" s="1" t="s">
        <v>246</v>
      </c>
      <c r="D201" s="18">
        <v>0.3</v>
      </c>
      <c r="E201" s="18">
        <v>0.35</v>
      </c>
      <c r="F201" s="18">
        <v>0.4</v>
      </c>
      <c r="G201" s="18">
        <v>0.45</v>
      </c>
      <c r="H201" s="18">
        <v>0.5</v>
      </c>
      <c r="I201" s="18">
        <v>0.5</v>
      </c>
      <c r="J201" s="18">
        <v>0.5</v>
      </c>
      <c r="K201" s="18">
        <v>0.5</v>
      </c>
      <c r="L201" s="18">
        <v>0.5</v>
      </c>
      <c r="M201" s="18">
        <v>0.5</v>
      </c>
    </row>
    <row r="202" spans="2:14" x14ac:dyDescent="0.2">
      <c r="B202" s="1" t="s">
        <v>247</v>
      </c>
      <c r="C202" s="1" t="s">
        <v>248</v>
      </c>
      <c r="D202" s="18">
        <v>5</v>
      </c>
      <c r="E202" s="18">
        <v>4</v>
      </c>
      <c r="F202" s="18">
        <v>3</v>
      </c>
      <c r="G202" s="18">
        <v>2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</row>
    <row r="204" spans="2:14" x14ac:dyDescent="0.2">
      <c r="B204" s="2" t="s">
        <v>2</v>
      </c>
      <c r="C204" s="2" t="s">
        <v>3</v>
      </c>
      <c r="D204" s="2" t="s">
        <v>17</v>
      </c>
    </row>
    <row r="205" spans="2:14" x14ac:dyDescent="0.2">
      <c r="B205" s="1" t="s">
        <v>249</v>
      </c>
      <c r="C205" s="1" t="s">
        <v>250</v>
      </c>
      <c r="D205" s="12">
        <v>800</v>
      </c>
    </row>
    <row r="206" spans="2:14" x14ac:dyDescent="0.2">
      <c r="B206" s="1" t="s">
        <v>251</v>
      </c>
      <c r="C206" s="1" t="s">
        <v>252</v>
      </c>
      <c r="D206" s="12">
        <v>400</v>
      </c>
    </row>
    <row r="207" spans="2:14" x14ac:dyDescent="0.2">
      <c r="B207" s="1" t="s">
        <v>253</v>
      </c>
      <c r="C207" s="1" t="s">
        <v>254</v>
      </c>
      <c r="D207" s="19">
        <v>5</v>
      </c>
    </row>
  </sheetData>
  <mergeCells count="11">
    <mergeCell ref="B176:N176"/>
    <mergeCell ref="B11:N11"/>
    <mergeCell ref="B24:N24"/>
    <mergeCell ref="B2:N2"/>
    <mergeCell ref="B194:N194"/>
    <mergeCell ref="B90:N90"/>
    <mergeCell ref="B151:N151"/>
    <mergeCell ref="B5:N5"/>
    <mergeCell ref="B60:N60"/>
    <mergeCell ref="B36:N36"/>
    <mergeCell ref="B52:N5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51"/>
  <sheetViews>
    <sheetView showGridLines="0" tabSelected="1" zoomScale="86" workbookViewId="0">
      <selection activeCell="AT1" sqref="AT1:AT1048576"/>
    </sheetView>
  </sheetViews>
  <sheetFormatPr baseColWidth="10" defaultColWidth="8.83203125" defaultRowHeight="15" x14ac:dyDescent="0.2"/>
  <cols>
    <col min="1" max="1" width="8.83203125" style="75" customWidth="1"/>
    <col min="2" max="2" width="8.6640625" style="75" bestFit="1" customWidth="1"/>
    <col min="3" max="3" width="3.33203125" style="75" bestFit="1" customWidth="1"/>
    <col min="4" max="4" width="4.83203125" style="75" customWidth="1"/>
    <col min="5" max="14" width="6.1640625" style="75" bestFit="1" customWidth="1"/>
    <col min="15" max="44" width="7.1640625" style="75" bestFit="1" customWidth="1"/>
    <col min="45" max="45" width="2.33203125" style="75" customWidth="1"/>
    <col min="46" max="46" width="5.83203125" style="75" bestFit="1" customWidth="1"/>
    <col min="47" max="16384" width="8.83203125" style="75"/>
  </cols>
  <sheetData>
    <row r="2" spans="2:45" x14ac:dyDescent="0.2">
      <c r="B2" s="75" t="s">
        <v>255</v>
      </c>
      <c r="C2" s="76">
        <v>1</v>
      </c>
    </row>
    <row r="3" spans="2:45" x14ac:dyDescent="0.2">
      <c r="C3" s="76"/>
      <c r="D3" s="76"/>
    </row>
    <row r="4" spans="2:45" x14ac:dyDescent="0.2">
      <c r="D4" s="76"/>
    </row>
    <row r="6" spans="2:45" x14ac:dyDescent="0.2">
      <c r="B6" s="82" t="s">
        <v>256</v>
      </c>
      <c r="C6" s="82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</row>
    <row r="8" spans="2:45" x14ac:dyDescent="0.2">
      <c r="B8" s="78" t="s">
        <v>257</v>
      </c>
      <c r="E8" s="75">
        <v>1</v>
      </c>
      <c r="F8" s="75">
        <v>1</v>
      </c>
      <c r="G8" s="75">
        <v>1</v>
      </c>
      <c r="H8" s="75">
        <v>1</v>
      </c>
      <c r="I8" s="75">
        <v>2</v>
      </c>
      <c r="J8" s="75">
        <v>2</v>
      </c>
      <c r="K8" s="75">
        <v>2</v>
      </c>
      <c r="L8" s="75">
        <v>2</v>
      </c>
      <c r="M8" s="75">
        <v>3</v>
      </c>
      <c r="N8" s="75">
        <v>3</v>
      </c>
      <c r="O8" s="75">
        <v>3</v>
      </c>
      <c r="P8" s="75">
        <v>3</v>
      </c>
      <c r="Q8" s="75">
        <v>4</v>
      </c>
      <c r="R8" s="75">
        <v>4</v>
      </c>
      <c r="S8" s="75">
        <v>4</v>
      </c>
      <c r="T8" s="75">
        <v>4</v>
      </c>
      <c r="U8" s="75">
        <v>5</v>
      </c>
      <c r="V8" s="75">
        <v>5</v>
      </c>
      <c r="W8" s="75">
        <v>5</v>
      </c>
      <c r="X8" s="75">
        <v>5</v>
      </c>
      <c r="Y8" s="75">
        <v>6</v>
      </c>
      <c r="Z8" s="75">
        <v>6</v>
      </c>
      <c r="AA8" s="75">
        <v>6</v>
      </c>
      <c r="AB8" s="75">
        <v>6</v>
      </c>
      <c r="AC8" s="75">
        <v>7</v>
      </c>
      <c r="AD8" s="75">
        <v>7</v>
      </c>
      <c r="AE8" s="75">
        <v>7</v>
      </c>
      <c r="AF8" s="75">
        <v>7</v>
      </c>
      <c r="AG8" s="75">
        <v>8</v>
      </c>
      <c r="AH8" s="75">
        <v>8</v>
      </c>
      <c r="AI8" s="75">
        <v>8</v>
      </c>
      <c r="AJ8" s="75">
        <v>8</v>
      </c>
      <c r="AK8" s="75">
        <v>9</v>
      </c>
      <c r="AL8" s="75">
        <v>9</v>
      </c>
      <c r="AM8" s="75">
        <v>9</v>
      </c>
      <c r="AN8" s="75">
        <v>9</v>
      </c>
      <c r="AO8" s="75">
        <v>10</v>
      </c>
      <c r="AP8" s="75">
        <v>10</v>
      </c>
      <c r="AQ8" s="75">
        <v>10</v>
      </c>
      <c r="AR8" s="75">
        <v>10</v>
      </c>
    </row>
    <row r="9" spans="2:45" x14ac:dyDescent="0.2">
      <c r="B9" s="78" t="s">
        <v>258</v>
      </c>
      <c r="E9" s="75">
        <v>1</v>
      </c>
      <c r="F9" s="75">
        <v>2</v>
      </c>
      <c r="G9" s="75">
        <v>3</v>
      </c>
      <c r="H9" s="75">
        <v>4</v>
      </c>
      <c r="I9" s="75">
        <v>1</v>
      </c>
      <c r="J9" s="75">
        <v>2</v>
      </c>
      <c r="K9" s="75">
        <v>3</v>
      </c>
      <c r="L9" s="75">
        <v>4</v>
      </c>
      <c r="M9" s="75">
        <v>1</v>
      </c>
      <c r="N9" s="75">
        <v>2</v>
      </c>
      <c r="O9" s="75">
        <v>3</v>
      </c>
      <c r="P9" s="75">
        <v>4</v>
      </c>
      <c r="Q9" s="75">
        <v>1</v>
      </c>
      <c r="R9" s="75">
        <v>2</v>
      </c>
      <c r="S9" s="75">
        <v>3</v>
      </c>
      <c r="T9" s="75">
        <v>4</v>
      </c>
      <c r="U9" s="75">
        <v>1</v>
      </c>
      <c r="V9" s="75">
        <v>2</v>
      </c>
      <c r="W9" s="75">
        <v>3</v>
      </c>
      <c r="X9" s="75">
        <v>4</v>
      </c>
      <c r="Y9" s="75">
        <v>1</v>
      </c>
      <c r="Z9" s="75">
        <v>2</v>
      </c>
      <c r="AA9" s="75">
        <v>3</v>
      </c>
      <c r="AB9" s="75">
        <v>4</v>
      </c>
      <c r="AC9" s="75">
        <v>1</v>
      </c>
      <c r="AD9" s="75">
        <v>2</v>
      </c>
      <c r="AE9" s="75">
        <v>3</v>
      </c>
      <c r="AF9" s="75">
        <v>4</v>
      </c>
      <c r="AG9" s="75">
        <v>1</v>
      </c>
      <c r="AH9" s="75">
        <v>2</v>
      </c>
      <c r="AI9" s="75">
        <v>3</v>
      </c>
      <c r="AJ9" s="75">
        <v>4</v>
      </c>
      <c r="AK9" s="75">
        <v>1</v>
      </c>
      <c r="AL9" s="75">
        <v>2</v>
      </c>
      <c r="AM9" s="75">
        <v>3</v>
      </c>
      <c r="AN9" s="75">
        <v>4</v>
      </c>
      <c r="AO9" s="75">
        <v>1</v>
      </c>
      <c r="AP9" s="75">
        <v>2</v>
      </c>
      <c r="AQ9" s="75">
        <v>3</v>
      </c>
      <c r="AR9" s="75">
        <v>4</v>
      </c>
    </row>
    <row r="10" spans="2:45" x14ac:dyDescent="0.2">
      <c r="B10" s="79" t="s">
        <v>259</v>
      </c>
      <c r="C10" s="77"/>
      <c r="D10" s="77"/>
      <c r="E10" s="77">
        <v>1</v>
      </c>
      <c r="F10" s="77">
        <f t="shared" ref="F10:AR10" si="0">E10+1</f>
        <v>2</v>
      </c>
      <c r="G10" s="77">
        <f t="shared" si="0"/>
        <v>3</v>
      </c>
      <c r="H10" s="77">
        <f t="shared" si="0"/>
        <v>4</v>
      </c>
      <c r="I10" s="77">
        <f t="shared" si="0"/>
        <v>5</v>
      </c>
      <c r="J10" s="77">
        <f t="shared" si="0"/>
        <v>6</v>
      </c>
      <c r="K10" s="77">
        <f t="shared" si="0"/>
        <v>7</v>
      </c>
      <c r="L10" s="77">
        <f t="shared" si="0"/>
        <v>8</v>
      </c>
      <c r="M10" s="77">
        <f t="shared" si="0"/>
        <v>9</v>
      </c>
      <c r="N10" s="77">
        <f t="shared" si="0"/>
        <v>10</v>
      </c>
      <c r="O10" s="77">
        <f t="shared" si="0"/>
        <v>11</v>
      </c>
      <c r="P10" s="77">
        <f t="shared" si="0"/>
        <v>12</v>
      </c>
      <c r="Q10" s="77">
        <f t="shared" si="0"/>
        <v>13</v>
      </c>
      <c r="R10" s="77">
        <f t="shared" si="0"/>
        <v>14</v>
      </c>
      <c r="S10" s="77">
        <f t="shared" si="0"/>
        <v>15</v>
      </c>
      <c r="T10" s="77">
        <f t="shared" si="0"/>
        <v>16</v>
      </c>
      <c r="U10" s="77">
        <f t="shared" si="0"/>
        <v>17</v>
      </c>
      <c r="V10" s="77">
        <f t="shared" si="0"/>
        <v>18</v>
      </c>
      <c r="W10" s="77">
        <f t="shared" si="0"/>
        <v>19</v>
      </c>
      <c r="X10" s="77">
        <f t="shared" si="0"/>
        <v>20</v>
      </c>
      <c r="Y10" s="77">
        <f t="shared" si="0"/>
        <v>21</v>
      </c>
      <c r="Z10" s="77">
        <f t="shared" si="0"/>
        <v>22</v>
      </c>
      <c r="AA10" s="77">
        <f t="shared" si="0"/>
        <v>23</v>
      </c>
      <c r="AB10" s="77">
        <f t="shared" si="0"/>
        <v>24</v>
      </c>
      <c r="AC10" s="77">
        <f t="shared" si="0"/>
        <v>25</v>
      </c>
      <c r="AD10" s="77">
        <f t="shared" si="0"/>
        <v>26</v>
      </c>
      <c r="AE10" s="77">
        <f t="shared" si="0"/>
        <v>27</v>
      </c>
      <c r="AF10" s="77">
        <f t="shared" si="0"/>
        <v>28</v>
      </c>
      <c r="AG10" s="77">
        <f t="shared" si="0"/>
        <v>29</v>
      </c>
      <c r="AH10" s="77">
        <f t="shared" si="0"/>
        <v>30</v>
      </c>
      <c r="AI10" s="77">
        <f t="shared" si="0"/>
        <v>31</v>
      </c>
      <c r="AJ10" s="77">
        <f t="shared" si="0"/>
        <v>32</v>
      </c>
      <c r="AK10" s="77">
        <f t="shared" si="0"/>
        <v>33</v>
      </c>
      <c r="AL10" s="77">
        <f t="shared" si="0"/>
        <v>34</v>
      </c>
      <c r="AM10" s="77">
        <f t="shared" si="0"/>
        <v>35</v>
      </c>
      <c r="AN10" s="77">
        <f t="shared" si="0"/>
        <v>36</v>
      </c>
      <c r="AO10" s="77">
        <f t="shared" si="0"/>
        <v>37</v>
      </c>
      <c r="AP10" s="77">
        <f t="shared" si="0"/>
        <v>38</v>
      </c>
      <c r="AQ10" s="77">
        <f t="shared" si="0"/>
        <v>39</v>
      </c>
      <c r="AR10" s="77">
        <f t="shared" si="0"/>
        <v>40</v>
      </c>
      <c r="AS10" s="77"/>
    </row>
    <row r="11" spans="2:45" ht="15" customHeight="1" x14ac:dyDescent="0.2">
      <c r="B11" s="87"/>
      <c r="C11" s="75">
        <v>1</v>
      </c>
      <c r="E11" s="75">
        <f>HLOOKUP(E$8,Input!$D$54:$M$56,2,0)*HLOOKUP(1,Input!$D$63:$W$66,4,0)*HLOOKUP(E$9,Input!$D$57:$G$58,2,0)</f>
        <v>0.125</v>
      </c>
    </row>
    <row r="12" spans="2:45" x14ac:dyDescent="0.2">
      <c r="B12" s="88"/>
      <c r="C12" s="75">
        <f t="shared" ref="C12:C50" si="1">C11+1</f>
        <v>2</v>
      </c>
      <c r="F12" s="75">
        <f>HLOOKUP(F$8,Input!$D$54:$M$56,2,0)*HLOOKUP(1,Input!$D$63:$W$66,4,0)*HLOOKUP(F$9,Input!$D$57:$G$58,2,0)</f>
        <v>0.125</v>
      </c>
    </row>
    <row r="13" spans="2:45" x14ac:dyDescent="0.2">
      <c r="B13" s="88"/>
      <c r="C13" s="75">
        <f t="shared" si="1"/>
        <v>3</v>
      </c>
      <c r="G13" s="75">
        <f>HLOOKUP(G$8,Input!$D$54:$M$56,2,0)*HLOOKUP(1,Input!$D$63:$W$66,4,0)*HLOOKUP(G$9,Input!$D$57:$G$58,2,0)</f>
        <v>0.125</v>
      </c>
    </row>
    <row r="14" spans="2:45" x14ac:dyDescent="0.2">
      <c r="B14" s="88"/>
      <c r="C14" s="75">
        <f t="shared" si="1"/>
        <v>4</v>
      </c>
      <c r="H14" s="75">
        <f>HLOOKUP(H$8,Input!$D$54:$M$56,2,0)*HLOOKUP(1,Input!$D$63:$W$66,4,0)*HLOOKUP(H$9,Input!$D$57:$G$58,2,0)</f>
        <v>0.125</v>
      </c>
    </row>
    <row r="15" spans="2:45" x14ac:dyDescent="0.2">
      <c r="B15" s="88"/>
      <c r="C15" s="75">
        <f t="shared" si="1"/>
        <v>5</v>
      </c>
      <c r="I15" s="75">
        <f>HLOOKUP(I$8,Input!$D$54:$M$56,2,0)*HLOOKUP(1,Input!$D$63:$W$66,4,0)*HLOOKUP(I$9,Input!$D$57:$G$58,2,0)</f>
        <v>0.125</v>
      </c>
    </row>
    <row r="16" spans="2:45" x14ac:dyDescent="0.2">
      <c r="B16" s="88"/>
      <c r="C16" s="75">
        <f t="shared" si="1"/>
        <v>6</v>
      </c>
      <c r="J16" s="75">
        <f>HLOOKUP(J$8,Input!$D$54:$M$56,2,0)*HLOOKUP(1,Input!$D$63:$W$66,4,0)*HLOOKUP(J$9,Input!$D$57:$G$58,2,0)</f>
        <v>0.125</v>
      </c>
    </row>
    <row r="17" spans="1:26" x14ac:dyDescent="0.2">
      <c r="B17" s="88"/>
      <c r="C17" s="75">
        <f t="shared" si="1"/>
        <v>7</v>
      </c>
      <c r="K17" s="75">
        <f>HLOOKUP(K$8,Input!$D$54:$M$56,2,0)*HLOOKUP(1,Input!$D$63:$W$66,4,0)*HLOOKUP(K$9,Input!$D$57:$G$58,2,0)</f>
        <v>0.125</v>
      </c>
    </row>
    <row r="18" spans="1:26" x14ac:dyDescent="0.2">
      <c r="B18" s="88"/>
      <c r="C18" s="75">
        <f t="shared" si="1"/>
        <v>8</v>
      </c>
      <c r="L18" s="75">
        <f>HLOOKUP(L$8,Input!$D$54:$M$56,2,0)*HLOOKUP(1,Input!$D$63:$W$66,4,0)*HLOOKUP(L$9,Input!$D$57:$G$58,2,0)</f>
        <v>0.125</v>
      </c>
    </row>
    <row r="19" spans="1:26" x14ac:dyDescent="0.2">
      <c r="B19" s="88"/>
      <c r="C19" s="75">
        <f t="shared" si="1"/>
        <v>9</v>
      </c>
      <c r="M19" s="75">
        <f>HLOOKUP(M$8,Input!$D$54:$M$56,2,0)*HLOOKUP(1,Input!$D$63:$W$66,4,0)*HLOOKUP(M$9,Input!$D$57:$G$58,2,0)</f>
        <v>0.125</v>
      </c>
    </row>
    <row r="20" spans="1:26" x14ac:dyDescent="0.2">
      <c r="B20" s="88"/>
      <c r="C20" s="75">
        <f t="shared" si="1"/>
        <v>10</v>
      </c>
      <c r="N20" s="75">
        <f>HLOOKUP(N$8,Input!$D$54:$M$56,2,0)*HLOOKUP(1,Input!$D$63:$W$66,4,0)*HLOOKUP(N$9,Input!$D$57:$G$58,2,0)</f>
        <v>0.125</v>
      </c>
    </row>
    <row r="21" spans="1:26" x14ac:dyDescent="0.2">
      <c r="B21" s="88"/>
      <c r="C21" s="75">
        <f t="shared" si="1"/>
        <v>11</v>
      </c>
      <c r="O21" s="75">
        <f>HLOOKUP(O$8,Input!$D$54:$M$56,2,0)*HLOOKUP(1,Input!$D$63:$W$66,4,0)*HLOOKUP(O$9,Input!$D$57:$G$58,2,0)</f>
        <v>0.125</v>
      </c>
    </row>
    <row r="22" spans="1:26" x14ac:dyDescent="0.2">
      <c r="B22" s="88"/>
      <c r="C22" s="75">
        <f t="shared" si="1"/>
        <v>12</v>
      </c>
      <c r="P22" s="75">
        <f>HLOOKUP(P$8,Input!$D$54:$M$56,2,0)*HLOOKUP(1,Input!$D$63:$W$66,4,0)*HLOOKUP(P$9,Input!$D$57:$G$58,2,0)</f>
        <v>0.125</v>
      </c>
    </row>
    <row r="23" spans="1:26" x14ac:dyDescent="0.2">
      <c r="B23" s="88"/>
      <c r="C23" s="75">
        <f t="shared" si="1"/>
        <v>13</v>
      </c>
      <c r="Q23" s="75">
        <f>HLOOKUP(Q$8,Input!$D$54:$M$56,2,0)*HLOOKUP(1,Input!$D$63:$W$66,4,0)*HLOOKUP(Q$9,Input!$D$57:$G$58,2,0)</f>
        <v>0.125</v>
      </c>
    </row>
    <row r="24" spans="1:26" x14ac:dyDescent="0.2">
      <c r="B24" s="88"/>
      <c r="C24" s="75">
        <f t="shared" si="1"/>
        <v>14</v>
      </c>
      <c r="R24" s="75">
        <f>HLOOKUP(R$8,Input!$D$54:$M$56,2,0)*HLOOKUP(1,Input!$D$63:$W$66,4,0)*HLOOKUP(R$9,Input!$D$57:$G$58,2,0)</f>
        <v>0.125</v>
      </c>
    </row>
    <row r="25" spans="1:26" x14ac:dyDescent="0.2">
      <c r="B25" s="88"/>
      <c r="C25" s="75">
        <f t="shared" si="1"/>
        <v>15</v>
      </c>
      <c r="S25" s="75">
        <f>HLOOKUP(S$8,Input!$D$54:$M$56,2,0)*HLOOKUP(1,Input!$D$63:$W$66,4,0)*HLOOKUP(S$9,Input!$D$57:$G$58,2,0)</f>
        <v>0.125</v>
      </c>
    </row>
    <row r="26" spans="1:26" x14ac:dyDescent="0.2">
      <c r="B26" s="88"/>
      <c r="C26" s="75">
        <f t="shared" si="1"/>
        <v>16</v>
      </c>
      <c r="T26" s="75">
        <f>IF($C$3="re",HLOOKUP(T$8,Input!$D$54:$M$56,2,0),IF($C$3="sme",HLOOKUP(T$8,Input!#REF!,2,0),IF($C$3="pg",HLOOKUP(T$8,Input!#REF!,2,0),0)))*HLOOKUP($C$2,Input!$D$63:$W$66,4,0)*HLOOKUP(T$9,Input!$D$57:$G$58,2,0)</f>
        <v>0</v>
      </c>
    </row>
    <row r="27" spans="1:26" x14ac:dyDescent="0.2">
      <c r="B27" s="88"/>
      <c r="C27" s="75">
        <f t="shared" si="1"/>
        <v>17</v>
      </c>
      <c r="U27" s="75">
        <f>IF($C$3="re",HLOOKUP(U$8,Input!$D$54:$M$56,2,0),IF($C$3="sme",HLOOKUP(U$8,Input!#REF!,2,0),IF($C$3="pg",HLOOKUP(U$8,Input!#REF!,2,0),0)))*HLOOKUP($C$2,Input!$D$63:$W$66,4,0)*HLOOKUP(U$9,Input!$D$57:$G$58,2,0)</f>
        <v>0</v>
      </c>
    </row>
    <row r="28" spans="1:26" x14ac:dyDescent="0.2">
      <c r="B28" s="88"/>
      <c r="C28" s="75">
        <f t="shared" si="1"/>
        <v>18</v>
      </c>
      <c r="V28" s="75">
        <f>IF($C$3="re",HLOOKUP(V$8,Input!$D$54:$M$56,2,0),IF($C$3="sme",HLOOKUP(V$8,Input!#REF!,2,0),IF($C$3="pg",HLOOKUP(V$8,Input!#REF!,2,0),0)))*HLOOKUP($C$2,Input!$D$63:$W$66,4,0)*HLOOKUP(V$9,Input!$D$57:$G$58,2,0)</f>
        <v>0</v>
      </c>
    </row>
    <row r="29" spans="1:26" x14ac:dyDescent="0.2">
      <c r="A29"/>
      <c r="B29" s="88"/>
      <c r="C29" s="75">
        <f t="shared" si="1"/>
        <v>19</v>
      </c>
      <c r="W29" s="75">
        <f>IF($C$3="re",HLOOKUP(W$8,Input!$D$54:$M$56,2,0),IF($C$3="sme",HLOOKUP(W$8,Input!#REF!,2,0),IF($C$3="pg",HLOOKUP(W$8,Input!#REF!,2,0),0)))*HLOOKUP($C$2,Input!$D$63:$W$66,4,0)*HLOOKUP(W$9,Input!$D$57:$G$58,2,0)</f>
        <v>0</v>
      </c>
    </row>
    <row r="30" spans="1:26" x14ac:dyDescent="0.2">
      <c r="B30" s="88"/>
      <c r="C30" s="75">
        <f t="shared" si="1"/>
        <v>20</v>
      </c>
      <c r="X30" s="75">
        <f>IF($C$3="re",HLOOKUP(X$8,Input!$D$54:$M$56,2,0),IF($C$3="sme",HLOOKUP(X$8,Input!#REF!,2,0),IF($C$3="pg",HLOOKUP(X$8,Input!#REF!,2,0),0)))*HLOOKUP($C$2,Input!$D$63:$W$66,4,0)*HLOOKUP(X$9,Input!$D$57:$G$58,2,0)</f>
        <v>0</v>
      </c>
    </row>
    <row r="31" spans="1:26" x14ac:dyDescent="0.2">
      <c r="B31" s="88"/>
      <c r="C31" s="75">
        <f t="shared" si="1"/>
        <v>21</v>
      </c>
      <c r="E31"/>
      <c r="Y31" s="75">
        <f>IF($C$3="re",HLOOKUP(Y$8,Input!$D$54:$M$56,2,0),IF($C$3="sme",HLOOKUP(Y$8,Input!#REF!,2,0),IF($C$3="pg",HLOOKUP(Y$8,Input!#REF!,2,0),0)))*HLOOKUP($C$2,Input!$D$63:$W$66,4,0)*HLOOKUP(Y$9,Input!$D$57:$G$58,2,0)</f>
        <v>0</v>
      </c>
    </row>
    <row r="32" spans="1:26" x14ac:dyDescent="0.2">
      <c r="B32" s="88"/>
      <c r="C32" s="75">
        <f t="shared" si="1"/>
        <v>22</v>
      </c>
      <c r="F32"/>
      <c r="Z32" s="75">
        <f>IF($C$3="re",HLOOKUP(Z$8,Input!$D$54:$M$56,2,0),IF($C$3="sme",HLOOKUP(Z$8,Input!#REF!,2,0),IF($C$3="pg",HLOOKUP(Z$8,Input!#REF!,2,0),0)))*HLOOKUP($C$2,Input!$D$63:$W$66,4,0)*HLOOKUP(Z$9,Input!$D$57:$G$58,2,0)</f>
        <v>0</v>
      </c>
    </row>
    <row r="33" spans="2:42" x14ac:dyDescent="0.2">
      <c r="B33" s="88"/>
      <c r="C33" s="75">
        <f t="shared" si="1"/>
        <v>23</v>
      </c>
      <c r="G33"/>
      <c r="AA33" s="75">
        <f>IF($C$3="re",HLOOKUP(AA$8,Input!$D$54:$M$56,2,0),IF($C$3="sme",HLOOKUP(AA$8,Input!#REF!,2,0),IF($C$3="pg",HLOOKUP(AA$8,Input!#REF!,2,0),0)))*HLOOKUP($C$2,Input!$D$63:$W$66,4,0)*HLOOKUP(AA$9,Input!$D$57:$G$58,2,0)</f>
        <v>0</v>
      </c>
    </row>
    <row r="34" spans="2:42" x14ac:dyDescent="0.2">
      <c r="B34" s="88"/>
      <c r="C34" s="75">
        <f t="shared" si="1"/>
        <v>24</v>
      </c>
      <c r="H34"/>
      <c r="AB34" s="75">
        <f>IF($C$3="re",HLOOKUP(AB$8,Input!$D$54:$M$56,2,0),IF($C$3="sme",HLOOKUP(AB$8,Input!#REF!,2,0),IF($C$3="pg",HLOOKUP(AB$8,Input!#REF!,2,0),0)))*HLOOKUP($C$2,Input!$D$63:$W$66,4,0)*HLOOKUP(AB$9,Input!$D$57:$G$58,2,0)</f>
        <v>0</v>
      </c>
    </row>
    <row r="35" spans="2:42" x14ac:dyDescent="0.2">
      <c r="B35" s="88"/>
      <c r="C35" s="75">
        <f t="shared" si="1"/>
        <v>25</v>
      </c>
      <c r="I35"/>
      <c r="AC35" s="75">
        <f>IF($C$3="re",HLOOKUP(AC$8,Input!$D$54:$M$56,2,0),IF($C$3="sme",HLOOKUP(AC$8,Input!#REF!,2,0),IF($C$3="pg",HLOOKUP(AC$8,Input!#REF!,2,0),0)))*HLOOKUP($C$2,Input!$D$63:$W$66,4,0)*HLOOKUP(AC$9,Input!$D$57:$G$58,2,0)</f>
        <v>0</v>
      </c>
    </row>
    <row r="36" spans="2:42" x14ac:dyDescent="0.2">
      <c r="B36" s="88"/>
      <c r="C36" s="75">
        <f t="shared" si="1"/>
        <v>26</v>
      </c>
      <c r="J36"/>
      <c r="AD36" s="75">
        <f>IF($C$3="re",HLOOKUP(AD$8,Input!$D$54:$M$56,2,0),IF($C$3="sme",HLOOKUP(AD$8,Input!#REF!,2,0),IF($C$3="pg",HLOOKUP(AD$8,Input!#REF!,2,0),0)))*HLOOKUP($C$2,Input!$D$63:$W$66,4,0)*HLOOKUP(AD$9,Input!$D$57:$G$58,2,0)</f>
        <v>0</v>
      </c>
    </row>
    <row r="37" spans="2:42" x14ac:dyDescent="0.2">
      <c r="B37" s="88"/>
      <c r="C37" s="75">
        <f t="shared" si="1"/>
        <v>27</v>
      </c>
      <c r="K37"/>
      <c r="AE37" s="75">
        <f>IF($C$3="re",HLOOKUP(AE$8,Input!$D$54:$M$56,2,0),IF($C$3="sme",HLOOKUP(AE$8,Input!#REF!,2,0),IF($C$3="pg",HLOOKUP(AE$8,Input!#REF!,2,0),0)))*HLOOKUP($C$2,Input!$D$63:$W$66,4,0)*HLOOKUP(AE$9,Input!$D$57:$G$58,2,0)</f>
        <v>0</v>
      </c>
    </row>
    <row r="38" spans="2:42" x14ac:dyDescent="0.2">
      <c r="B38" s="88"/>
      <c r="C38" s="75">
        <f t="shared" si="1"/>
        <v>28</v>
      </c>
      <c r="L38"/>
      <c r="AF38" s="75">
        <f>IF($C$3="re",HLOOKUP(AF$8,Input!$D$54:$M$56,2,0),IF($C$3="sme",HLOOKUP(AF$8,Input!#REF!,2,0),IF($C$3="pg",HLOOKUP(AF$8,Input!#REF!,2,0),0)))*HLOOKUP($C$2,Input!$D$63:$W$66,4,0)*HLOOKUP(AF$9,Input!$D$57:$G$58,2,0)</f>
        <v>0</v>
      </c>
    </row>
    <row r="39" spans="2:42" x14ac:dyDescent="0.2">
      <c r="B39" s="88"/>
      <c r="C39" s="75">
        <f t="shared" si="1"/>
        <v>29</v>
      </c>
      <c r="M39"/>
      <c r="AG39" s="75">
        <f>IF($C$3="re",HLOOKUP(AG$8,Input!$D$54:$M$56,2,0),IF($C$3="sme",HLOOKUP(AG$8,Input!#REF!,2,0),IF($C$3="pg",HLOOKUP(AG$8,Input!#REF!,2,0),0)))*HLOOKUP($C$2,Input!$D$63:$W$66,4,0)*HLOOKUP(AG$9,Input!$D$57:$G$58,2,0)</f>
        <v>0</v>
      </c>
    </row>
    <row r="40" spans="2:42" x14ac:dyDescent="0.2">
      <c r="B40" s="88"/>
      <c r="C40" s="75">
        <f t="shared" si="1"/>
        <v>30</v>
      </c>
      <c r="N40"/>
      <c r="AH40" s="75">
        <f>IF($C$3="re",HLOOKUP(AH$8,Input!$D$54:$M$56,2,0),IF($C$3="sme",HLOOKUP(AH$8,Input!#REF!,2,0),IF($C$3="pg",HLOOKUP(AH$8,Input!#REF!,2,0),0)))*HLOOKUP($C$2,Input!$D$63:$W$66,4,0)*HLOOKUP(AH$9,Input!$D$57:$G$58,2,0)</f>
        <v>0</v>
      </c>
    </row>
    <row r="41" spans="2:42" x14ac:dyDescent="0.2">
      <c r="B41" s="88"/>
      <c r="C41" s="75">
        <f t="shared" si="1"/>
        <v>31</v>
      </c>
      <c r="O41"/>
      <c r="AI41" s="75">
        <f>IF($C$3="re",HLOOKUP(AI$8,Input!$D$54:$M$56,2,0),IF($C$3="sme",HLOOKUP(AI$8,Input!#REF!,2,0),IF($C$3="pg",HLOOKUP(AI$8,Input!#REF!,2,0),0)))*HLOOKUP($C$2,Input!$D$63:$W$66,4,0)*HLOOKUP(AI$9,Input!$D$57:$G$58,2,0)</f>
        <v>0</v>
      </c>
    </row>
    <row r="42" spans="2:42" x14ac:dyDescent="0.2">
      <c r="B42" s="88"/>
      <c r="C42" s="75">
        <f t="shared" si="1"/>
        <v>32</v>
      </c>
      <c r="P42"/>
      <c r="AJ42" s="75">
        <f>IF($C$3="re",HLOOKUP(AJ$8,Input!$D$54:$M$56,2,0),IF($C$3="sme",HLOOKUP(AJ$8,Input!#REF!,2,0),IF($C$3="pg",HLOOKUP(AJ$8,Input!#REF!,2,0),0)))*HLOOKUP($C$2,Input!$D$63:$W$66,4,0)*HLOOKUP(AJ$9,Input!$D$57:$G$58,2,0)</f>
        <v>0</v>
      </c>
    </row>
    <row r="43" spans="2:42" x14ac:dyDescent="0.2">
      <c r="B43" s="88"/>
      <c r="C43" s="75">
        <f t="shared" si="1"/>
        <v>33</v>
      </c>
      <c r="Q43"/>
      <c r="AK43" s="75">
        <f>IF($C$3="re",HLOOKUP(AK$8,Input!$D$54:$M$56,2,0),IF($C$3="sme",HLOOKUP(AK$8,Input!#REF!,2,0),IF($C$3="pg",HLOOKUP(AK$8,Input!#REF!,2,0),0)))*HLOOKUP($C$2,Input!$D$63:$W$66,4,0)*HLOOKUP(AK$9,Input!$D$57:$G$58,2,0)</f>
        <v>0</v>
      </c>
    </row>
    <row r="44" spans="2:42" x14ac:dyDescent="0.2">
      <c r="B44" s="88"/>
      <c r="C44" s="75">
        <f t="shared" si="1"/>
        <v>34</v>
      </c>
      <c r="R44"/>
      <c r="AL44" s="75">
        <f>IF($C$3="re",HLOOKUP(AL$8,Input!$D$54:$M$56,2,0),IF($C$3="sme",HLOOKUP(AL$8,Input!#REF!,2,0),IF($C$3="pg",HLOOKUP(AL$8,Input!#REF!,2,0),0)))*HLOOKUP($C$2,Input!$D$63:$W$66,4,0)*HLOOKUP(AL$9,Input!$D$57:$G$58,2,0)</f>
        <v>0</v>
      </c>
    </row>
    <row r="45" spans="2:42" x14ac:dyDescent="0.2">
      <c r="B45" s="88"/>
      <c r="C45" s="75">
        <f t="shared" si="1"/>
        <v>35</v>
      </c>
      <c r="S45"/>
      <c r="AM45" s="75">
        <f>IF($C$3="re",HLOOKUP(AM$8,Input!$D$54:$M$56,2,0),IF($C$3="sme",HLOOKUP(AM$8,Input!#REF!,2,0),IF($C$3="pg",HLOOKUP(AM$8,Input!#REF!,2,0),0)))*HLOOKUP($C$2,Input!$D$63:$W$66,4,0)*HLOOKUP(AM$9,Input!$D$57:$G$58,2,0)</f>
        <v>0</v>
      </c>
    </row>
    <row r="46" spans="2:42" x14ac:dyDescent="0.2">
      <c r="B46" s="88"/>
      <c r="C46" s="75">
        <f t="shared" si="1"/>
        <v>36</v>
      </c>
      <c r="AN46" s="75">
        <f>IF($C$3="re",HLOOKUP(AN$8,Input!$D$54:$M$56,2,0),IF($C$3="sme",HLOOKUP(AN$8,Input!#REF!,2,0),IF($C$3="pg",HLOOKUP(AN$8,Input!#REF!,2,0),0)))*HLOOKUP($C$2,Input!$D$63:$W$66,4,0)*HLOOKUP(AN$9,Input!$D$57:$G$58,2,0)</f>
        <v>0</v>
      </c>
    </row>
    <row r="47" spans="2:42" x14ac:dyDescent="0.2">
      <c r="B47" s="88"/>
      <c r="C47" s="75">
        <f t="shared" si="1"/>
        <v>37</v>
      </c>
      <c r="AO47" s="75">
        <f>IF($C$3="re",HLOOKUP(AO$8,Input!$D$54:$M$56,2,0),IF($C$3="sme",HLOOKUP(AO$8,Input!#REF!,2,0),IF($C$3="pg",HLOOKUP(AO$8,Input!#REF!,2,0),0)))*HLOOKUP($C$2,Input!$D$63:$W$66,4,0)*HLOOKUP(AO$9,Input!$D$57:$G$58,2,0)</f>
        <v>0</v>
      </c>
    </row>
    <row r="48" spans="2:42" x14ac:dyDescent="0.2">
      <c r="B48" s="88"/>
      <c r="C48" s="75">
        <f t="shared" si="1"/>
        <v>38</v>
      </c>
      <c r="AP48" s="75">
        <f>IF($C$3="re",HLOOKUP(AP$8,Input!$D$54:$M$56,2,0),IF($C$3="sme",HLOOKUP(AP$8,Input!#REF!,2,0),IF($C$3="pg",HLOOKUP(AP$8,Input!#REF!,2,0),0)))*HLOOKUP($C$2,Input!$D$63:$W$66,4,0)*HLOOKUP(AP$9,Input!$D$57:$G$58,2,0)</f>
        <v>0</v>
      </c>
    </row>
    <row r="49" spans="1:44" x14ac:dyDescent="0.2">
      <c r="A49"/>
      <c r="B49" s="88"/>
      <c r="C49" s="75">
        <f t="shared" si="1"/>
        <v>39</v>
      </c>
      <c r="AQ49" s="75">
        <f>IF($C$3="re",HLOOKUP(AQ$8,Input!$D$54:$M$56,2,0),IF($C$3="sme",HLOOKUP(AQ$8,Input!#REF!,2,0),IF($C$3="pg",HLOOKUP(AQ$8,Input!#REF!,2,0),0)))*HLOOKUP($C$2,Input!$D$63:$W$66,4,0)*HLOOKUP(AQ$9,Input!$D$57:$G$58,2,0)</f>
        <v>0</v>
      </c>
    </row>
    <row r="50" spans="1:44" x14ac:dyDescent="0.2">
      <c r="B50" s="88"/>
      <c r="C50" s="75">
        <f t="shared" si="1"/>
        <v>40</v>
      </c>
      <c r="AR50" s="75">
        <f>IF($C$3="re",HLOOKUP(AR$8,Input!$D$54:$M$56,2,0),IF($C$3="sme",HLOOKUP(AR$8,Input!#REF!,2,0),IF($C$3="pg",HLOOKUP(AR$8,Input!#REF!,2,0),0)))*HLOOKUP($C$2,Input!$D$63:$W$66,4,0)*HLOOKUP(AR$9,Input!$D$57:$G$58,2,0)</f>
        <v>0</v>
      </c>
    </row>
    <row r="51" spans="1:44" x14ac:dyDescent="0.2">
      <c r="C51"/>
      <c r="H51"/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 x14ac:dyDescent="0.2"/>
  <cols>
    <col min="1" max="1" width="4.1640625" bestFit="1" customWidth="1"/>
    <col min="2" max="2" width="34.6640625" bestFit="1" customWidth="1"/>
    <col min="3" max="39" width="2.83203125" bestFit="1" customWidth="1"/>
    <col min="40" max="43" width="3.33203125" bestFit="1" customWidth="1"/>
  </cols>
  <sheetData>
    <row r="2" spans="1:43" x14ac:dyDescent="0.2">
      <c r="A2" s="20"/>
      <c r="B2" s="20" t="s">
        <v>260</v>
      </c>
      <c r="C2" s="21">
        <v>0</v>
      </c>
      <c r="D2" s="21">
        <v>1</v>
      </c>
      <c r="E2" s="21">
        <v>1</v>
      </c>
      <c r="F2" s="21">
        <v>1</v>
      </c>
      <c r="G2" s="21">
        <v>1</v>
      </c>
      <c r="H2" s="21">
        <f t="shared" ref="H2:AQ2" si="0">D2+1</f>
        <v>2</v>
      </c>
      <c r="I2" s="21">
        <f t="shared" si="0"/>
        <v>2</v>
      </c>
      <c r="J2" s="21">
        <f t="shared" si="0"/>
        <v>2</v>
      </c>
      <c r="K2" s="21">
        <f t="shared" si="0"/>
        <v>2</v>
      </c>
      <c r="L2" s="21">
        <f t="shared" si="0"/>
        <v>3</v>
      </c>
      <c r="M2" s="21">
        <f t="shared" si="0"/>
        <v>3</v>
      </c>
      <c r="N2" s="21">
        <f t="shared" si="0"/>
        <v>3</v>
      </c>
      <c r="O2" s="21">
        <f t="shared" si="0"/>
        <v>3</v>
      </c>
      <c r="P2" s="21">
        <f t="shared" si="0"/>
        <v>4</v>
      </c>
      <c r="Q2" s="21">
        <f t="shared" si="0"/>
        <v>4</v>
      </c>
      <c r="R2" s="21">
        <f t="shared" si="0"/>
        <v>4</v>
      </c>
      <c r="S2" s="21">
        <f t="shared" si="0"/>
        <v>4</v>
      </c>
      <c r="T2" s="21">
        <f t="shared" si="0"/>
        <v>5</v>
      </c>
      <c r="U2" s="21">
        <f t="shared" si="0"/>
        <v>5</v>
      </c>
      <c r="V2" s="21">
        <f t="shared" si="0"/>
        <v>5</v>
      </c>
      <c r="W2" s="21">
        <f t="shared" si="0"/>
        <v>5</v>
      </c>
      <c r="X2" s="21">
        <f t="shared" si="0"/>
        <v>6</v>
      </c>
      <c r="Y2" s="21">
        <f t="shared" si="0"/>
        <v>6</v>
      </c>
      <c r="Z2" s="21">
        <f t="shared" si="0"/>
        <v>6</v>
      </c>
      <c r="AA2" s="21">
        <f t="shared" si="0"/>
        <v>6</v>
      </c>
      <c r="AB2" s="21">
        <f t="shared" si="0"/>
        <v>7</v>
      </c>
      <c r="AC2" s="21">
        <f t="shared" si="0"/>
        <v>7</v>
      </c>
      <c r="AD2" s="21">
        <f t="shared" si="0"/>
        <v>7</v>
      </c>
      <c r="AE2" s="21">
        <f t="shared" si="0"/>
        <v>7</v>
      </c>
      <c r="AF2" s="21">
        <f t="shared" si="0"/>
        <v>8</v>
      </c>
      <c r="AG2" s="21">
        <f t="shared" si="0"/>
        <v>8</v>
      </c>
      <c r="AH2" s="21">
        <f t="shared" si="0"/>
        <v>8</v>
      </c>
      <c r="AI2" s="21">
        <f t="shared" si="0"/>
        <v>8</v>
      </c>
      <c r="AJ2" s="21">
        <f t="shared" si="0"/>
        <v>9</v>
      </c>
      <c r="AK2" s="21">
        <f t="shared" si="0"/>
        <v>9</v>
      </c>
      <c r="AL2" s="21">
        <f t="shared" si="0"/>
        <v>9</v>
      </c>
      <c r="AM2" s="21">
        <f t="shared" si="0"/>
        <v>9</v>
      </c>
      <c r="AN2" s="21">
        <f t="shared" si="0"/>
        <v>10</v>
      </c>
      <c r="AO2" s="21">
        <f t="shared" si="0"/>
        <v>10</v>
      </c>
      <c r="AP2" s="21">
        <f t="shared" si="0"/>
        <v>10</v>
      </c>
      <c r="AQ2" s="21">
        <f t="shared" si="0"/>
        <v>10</v>
      </c>
    </row>
    <row r="3" spans="1:43" x14ac:dyDescent="0.2">
      <c r="A3" s="20"/>
      <c r="B3" s="20" t="s">
        <v>261</v>
      </c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f t="shared" ref="H3:AQ3" si="1">D3</f>
        <v>1</v>
      </c>
      <c r="I3" s="21">
        <f t="shared" si="1"/>
        <v>2</v>
      </c>
      <c r="J3" s="21">
        <f t="shared" si="1"/>
        <v>3</v>
      </c>
      <c r="K3" s="21">
        <f t="shared" si="1"/>
        <v>4</v>
      </c>
      <c r="L3" s="21">
        <f t="shared" si="1"/>
        <v>1</v>
      </c>
      <c r="M3" s="21">
        <f t="shared" si="1"/>
        <v>2</v>
      </c>
      <c r="N3" s="21">
        <f t="shared" si="1"/>
        <v>3</v>
      </c>
      <c r="O3" s="21">
        <f t="shared" si="1"/>
        <v>4</v>
      </c>
      <c r="P3" s="21">
        <f t="shared" si="1"/>
        <v>1</v>
      </c>
      <c r="Q3" s="21">
        <f t="shared" si="1"/>
        <v>2</v>
      </c>
      <c r="R3" s="21">
        <f t="shared" si="1"/>
        <v>3</v>
      </c>
      <c r="S3" s="21">
        <f t="shared" si="1"/>
        <v>4</v>
      </c>
      <c r="T3" s="21">
        <f t="shared" si="1"/>
        <v>1</v>
      </c>
      <c r="U3" s="21">
        <f t="shared" si="1"/>
        <v>2</v>
      </c>
      <c r="V3" s="21">
        <f t="shared" si="1"/>
        <v>3</v>
      </c>
      <c r="W3" s="21">
        <f t="shared" si="1"/>
        <v>4</v>
      </c>
      <c r="X3" s="21">
        <f t="shared" si="1"/>
        <v>1</v>
      </c>
      <c r="Y3" s="21">
        <f t="shared" si="1"/>
        <v>2</v>
      </c>
      <c r="Z3" s="21">
        <f t="shared" si="1"/>
        <v>3</v>
      </c>
      <c r="AA3" s="21">
        <f t="shared" si="1"/>
        <v>4</v>
      </c>
      <c r="AB3" s="21">
        <f t="shared" si="1"/>
        <v>1</v>
      </c>
      <c r="AC3" s="21">
        <f t="shared" si="1"/>
        <v>2</v>
      </c>
      <c r="AD3" s="21">
        <f t="shared" si="1"/>
        <v>3</v>
      </c>
      <c r="AE3" s="21">
        <f t="shared" si="1"/>
        <v>4</v>
      </c>
      <c r="AF3" s="21">
        <f t="shared" si="1"/>
        <v>1</v>
      </c>
      <c r="AG3" s="21">
        <f t="shared" si="1"/>
        <v>2</v>
      </c>
      <c r="AH3" s="21">
        <f t="shared" si="1"/>
        <v>3</v>
      </c>
      <c r="AI3" s="21">
        <f t="shared" si="1"/>
        <v>4</v>
      </c>
      <c r="AJ3" s="21">
        <f t="shared" si="1"/>
        <v>1</v>
      </c>
      <c r="AK3" s="21">
        <f t="shared" si="1"/>
        <v>2</v>
      </c>
      <c r="AL3" s="21">
        <f t="shared" si="1"/>
        <v>3</v>
      </c>
      <c r="AM3" s="21">
        <f t="shared" si="1"/>
        <v>4</v>
      </c>
      <c r="AN3" s="21">
        <f t="shared" si="1"/>
        <v>1</v>
      </c>
      <c r="AO3" s="21">
        <f t="shared" si="1"/>
        <v>2</v>
      </c>
      <c r="AP3" s="21">
        <f t="shared" si="1"/>
        <v>3</v>
      </c>
      <c r="AQ3" s="21">
        <f t="shared" si="1"/>
        <v>4</v>
      </c>
    </row>
    <row r="4" spans="1:43" ht="16" customHeight="1" x14ac:dyDescent="0.2">
      <c r="A4" s="70">
        <v>1</v>
      </c>
      <c r="B4" s="72" t="s">
        <v>262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spans="1:43" x14ac:dyDescent="0.2">
      <c r="B5" t="s">
        <v>263</v>
      </c>
    </row>
    <row r="6" spans="1:43" x14ac:dyDescent="0.2">
      <c r="B6" t="s">
        <v>264</v>
      </c>
    </row>
    <row r="7" spans="1:43" x14ac:dyDescent="0.2">
      <c r="B7" t="s">
        <v>265</v>
      </c>
    </row>
    <row r="8" spans="1:43" x14ac:dyDescent="0.2">
      <c r="B8" t="s">
        <v>266</v>
      </c>
    </row>
    <row r="9" spans="1:43" x14ac:dyDescent="0.2">
      <c r="B9" t="s">
        <v>267</v>
      </c>
    </row>
    <row r="10" spans="1:43" x14ac:dyDescent="0.2">
      <c r="B10" t="s">
        <v>268</v>
      </c>
    </row>
    <row r="11" spans="1:43" x14ac:dyDescent="0.2">
      <c r="B11" t="s">
        <v>269</v>
      </c>
    </row>
    <row r="13" spans="1:43" x14ac:dyDescent="0.2">
      <c r="B13" t="s">
        <v>270</v>
      </c>
    </row>
    <row r="14" spans="1:43" x14ac:dyDescent="0.2">
      <c r="B14" t="s">
        <v>271</v>
      </c>
    </row>
    <row r="15" spans="1:43" x14ac:dyDescent="0.2">
      <c r="B15" t="s">
        <v>272</v>
      </c>
    </row>
    <row r="16" spans="1:43" x14ac:dyDescent="0.2">
      <c r="B16" t="s">
        <v>273</v>
      </c>
    </row>
    <row r="17" spans="1:43" x14ac:dyDescent="0.2">
      <c r="B17" t="s">
        <v>274</v>
      </c>
    </row>
    <row r="18" spans="1:43" x14ac:dyDescent="0.2">
      <c r="B18" t="s">
        <v>275</v>
      </c>
    </row>
    <row r="19" spans="1:43" ht="16" customHeight="1" x14ac:dyDescent="0.2">
      <c r="B19" t="s">
        <v>276</v>
      </c>
    </row>
    <row r="20" spans="1:43" ht="16" customHeight="1" x14ac:dyDescent="0.2"/>
    <row r="21" spans="1:43" x14ac:dyDescent="0.2">
      <c r="B21" t="s">
        <v>277</v>
      </c>
    </row>
    <row r="22" spans="1:43" x14ac:dyDescent="0.2">
      <c r="B22" t="s">
        <v>264</v>
      </c>
    </row>
    <row r="23" spans="1:43" x14ac:dyDescent="0.2">
      <c r="B23" t="s">
        <v>265</v>
      </c>
    </row>
    <row r="24" spans="1:43" x14ac:dyDescent="0.2">
      <c r="B24" t="s">
        <v>266</v>
      </c>
    </row>
    <row r="25" spans="1:43" x14ac:dyDescent="0.2">
      <c r="B25" t="s">
        <v>267</v>
      </c>
    </row>
    <row r="26" spans="1:43" x14ac:dyDescent="0.2">
      <c r="B26" t="s">
        <v>268</v>
      </c>
    </row>
    <row r="28" spans="1:43" x14ac:dyDescent="0.2">
      <c r="A28" s="23"/>
      <c r="B28" s="24" t="s">
        <v>278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43" x14ac:dyDescent="0.2">
      <c r="A29" s="23"/>
      <c r="B29" s="27" t="s">
        <v>264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x14ac:dyDescent="0.2">
      <c r="A30" s="23"/>
      <c r="B30" s="27" t="s">
        <v>265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x14ac:dyDescent="0.2">
      <c r="A31" s="23"/>
      <c r="B31" s="27" t="s">
        <v>266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x14ac:dyDescent="0.2">
      <c r="B32" s="27" t="s">
        <v>267</v>
      </c>
    </row>
    <row r="33" spans="1:43" x14ac:dyDescent="0.2">
      <c r="B33" s="27" t="s">
        <v>268</v>
      </c>
    </row>
    <row r="34" spans="1:43" x14ac:dyDescent="0.2">
      <c r="A34" s="23"/>
      <c r="B34" s="27" t="s">
        <v>269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6" spans="1:43" x14ac:dyDescent="0.2">
      <c r="B36" t="s">
        <v>279</v>
      </c>
    </row>
    <row r="37" spans="1:43" x14ac:dyDescent="0.2">
      <c r="B37" t="s">
        <v>264</v>
      </c>
    </row>
    <row r="38" spans="1:43" x14ac:dyDescent="0.2">
      <c r="B38" t="s">
        <v>265</v>
      </c>
    </row>
    <row r="39" spans="1:43" x14ac:dyDescent="0.2">
      <c r="B39" t="s">
        <v>266</v>
      </c>
    </row>
    <row r="40" spans="1:43" ht="16" customHeight="1" x14ac:dyDescent="0.2">
      <c r="B40" t="s">
        <v>267</v>
      </c>
    </row>
    <row r="41" spans="1:43" ht="16" customHeight="1" x14ac:dyDescent="0.2">
      <c r="B41" t="s">
        <v>268</v>
      </c>
    </row>
    <row r="43" spans="1:43" x14ac:dyDescent="0.2">
      <c r="B43" t="s">
        <v>280</v>
      </c>
    </row>
    <row r="44" spans="1:43" x14ac:dyDescent="0.2">
      <c r="B44" t="s">
        <v>281</v>
      </c>
    </row>
    <row r="45" spans="1:43" x14ac:dyDescent="0.2">
      <c r="B45" t="s">
        <v>282</v>
      </c>
    </row>
    <row r="46" spans="1:43" ht="16" customHeight="1" x14ac:dyDescent="0.2">
      <c r="B46" t="s">
        <v>283</v>
      </c>
    </row>
    <row r="47" spans="1:43" ht="16" customHeight="1" x14ac:dyDescent="0.2">
      <c r="B47" t="s">
        <v>284</v>
      </c>
    </row>
    <row r="48" spans="1:43" x14ac:dyDescent="0.2">
      <c r="B48" t="s">
        <v>285</v>
      </c>
    </row>
    <row r="49" spans="1:43" x14ac:dyDescent="0.2">
      <c r="B49" t="s">
        <v>286</v>
      </c>
    </row>
    <row r="51" spans="1:43" x14ac:dyDescent="0.2">
      <c r="A51" s="23"/>
      <c r="B51" s="24" t="s">
        <v>287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 ht="16" customHeight="1" x14ac:dyDescent="0.2">
      <c r="A52" s="23"/>
      <c r="B52" s="27" t="s">
        <v>264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6" customHeight="1" x14ac:dyDescent="0.2">
      <c r="A53" s="23"/>
      <c r="B53" s="27" t="s">
        <v>265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x14ac:dyDescent="0.2">
      <c r="A54" s="23"/>
      <c r="B54" s="27" t="s">
        <v>266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x14ac:dyDescent="0.2">
      <c r="B55" s="27" t="s">
        <v>267</v>
      </c>
    </row>
    <row r="56" spans="1:43" x14ac:dyDescent="0.2">
      <c r="B56" s="27" t="s">
        <v>268</v>
      </c>
    </row>
    <row r="58" spans="1:43" ht="16" customHeight="1" thickBot="1" x14ac:dyDescent="0.25">
      <c r="A58" s="23"/>
      <c r="B58" s="30" t="s">
        <v>288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spans="1:43" ht="16" customHeight="1" thickTop="1" x14ac:dyDescent="0.2">
      <c r="A59" s="23"/>
      <c r="B59" s="24" t="s">
        <v>289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x14ac:dyDescent="0.2">
      <c r="A60" s="23"/>
      <c r="B60" s="27" t="s">
        <v>264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x14ac:dyDescent="0.2">
      <c r="A61" s="23"/>
      <c r="B61" s="27" t="s">
        <v>265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6" customHeight="1" x14ac:dyDescent="0.2">
      <c r="A62" s="23"/>
      <c r="B62" s="27" t="s">
        <v>266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x14ac:dyDescent="0.2">
      <c r="B63" s="27" t="s">
        <v>267</v>
      </c>
    </row>
    <row r="64" spans="1:43" x14ac:dyDescent="0.2">
      <c r="B64" s="27" t="s">
        <v>268</v>
      </c>
    </row>
    <row r="65" spans="1:43" x14ac:dyDescent="0.2">
      <c r="A65" s="23"/>
      <c r="B65" s="27" t="s">
        <v>290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 spans="1:43" x14ac:dyDescent="0.2">
      <c r="A66" s="23"/>
      <c r="B66" s="24" t="s">
        <v>291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3"/>
      <c r="B67" s="27" t="s">
        <v>264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 spans="1:43" x14ac:dyDescent="0.2">
      <c r="A68" s="23"/>
      <c r="B68" s="27" t="s">
        <v>265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 spans="1:43" x14ac:dyDescent="0.2">
      <c r="A69" s="23"/>
      <c r="B69" s="27" t="s">
        <v>266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 spans="1:43" x14ac:dyDescent="0.2">
      <c r="B70" s="27" t="s">
        <v>267</v>
      </c>
    </row>
    <row r="71" spans="1:43" x14ac:dyDescent="0.2">
      <c r="B71" s="27" t="s">
        <v>268</v>
      </c>
    </row>
    <row r="72" spans="1:43" x14ac:dyDescent="0.2">
      <c r="A72" s="23"/>
      <c r="B72" s="27" t="s">
        <v>290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 spans="1:43" x14ac:dyDescent="0.2">
      <c r="A73" s="23"/>
      <c r="B73" s="24" t="s">
        <v>292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 x14ac:dyDescent="0.2">
      <c r="A74" s="23"/>
      <c r="B74" s="27" t="s">
        <v>264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x14ac:dyDescent="0.2">
      <c r="A75" s="23"/>
      <c r="B75" s="27" t="s">
        <v>265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 x14ac:dyDescent="0.2">
      <c r="A76" s="23"/>
      <c r="B76" s="27" t="s">
        <v>266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x14ac:dyDescent="0.2">
      <c r="B77" s="27" t="s">
        <v>267</v>
      </c>
    </row>
    <row r="78" spans="1:43" x14ac:dyDescent="0.2">
      <c r="B78" s="27" t="s">
        <v>268</v>
      </c>
    </row>
    <row r="79" spans="1:43" x14ac:dyDescent="0.2">
      <c r="A79" s="23"/>
      <c r="B79" s="27" t="s">
        <v>290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x14ac:dyDescent="0.2">
      <c r="A80" s="23"/>
      <c r="B80" s="24" t="s">
        <v>293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 x14ac:dyDescent="0.2">
      <c r="A81" s="23"/>
      <c r="B81" s="27" t="s">
        <v>264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 x14ac:dyDescent="0.2">
      <c r="A82" s="23"/>
      <c r="B82" s="27" t="s">
        <v>265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x14ac:dyDescent="0.2">
      <c r="A83" s="23"/>
      <c r="B83" s="27" t="s">
        <v>266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x14ac:dyDescent="0.2">
      <c r="B84" s="27" t="s">
        <v>267</v>
      </c>
    </row>
    <row r="85" spans="1:43" x14ac:dyDescent="0.2">
      <c r="B85" s="27" t="s">
        <v>268</v>
      </c>
    </row>
    <row r="86" spans="1:43" x14ac:dyDescent="0.2">
      <c r="A86" s="23"/>
      <c r="B86" s="27" t="s">
        <v>290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x14ac:dyDescent="0.2">
      <c r="A87" s="23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ht="16" customHeight="1" thickBot="1" x14ac:dyDescent="0.25">
      <c r="A88" s="23"/>
      <c r="B88" s="30" t="s">
        <v>294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 ht="16" customHeight="1" thickTop="1" x14ac:dyDescent="0.2">
      <c r="A89" s="23"/>
      <c r="B89" s="24" t="s">
        <v>295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 x14ac:dyDescent="0.2">
      <c r="A90" s="23"/>
      <c r="B90" s="33" t="s">
        <v>296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 ht="16" customHeight="1" x14ac:dyDescent="0.2">
      <c r="A91" s="23"/>
      <c r="B91" s="27" t="s">
        <v>265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x14ac:dyDescent="0.2">
      <c r="A92" s="23"/>
      <c r="B92" s="27" t="s">
        <v>266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x14ac:dyDescent="0.2">
      <c r="A93" s="23"/>
      <c r="B93" s="34" t="s">
        <v>297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x14ac:dyDescent="0.2">
      <c r="A94" s="23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spans="1:43" ht="16" customHeight="1" thickBot="1" x14ac:dyDescent="0.25">
      <c r="A95" s="23"/>
      <c r="B95" s="30" t="s">
        <v>298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 ht="16" customHeight="1" thickTop="1" x14ac:dyDescent="0.2">
      <c r="A96" s="23"/>
      <c r="B96" s="24" t="s">
        <v>299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spans="1:43" x14ac:dyDescent="0.2">
      <c r="A97" s="23"/>
      <c r="B97" s="34" t="s">
        <v>300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x14ac:dyDescent="0.2">
      <c r="A98" s="23"/>
      <c r="B98" s="34" t="s">
        <v>301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x14ac:dyDescent="0.2">
      <c r="A99" s="23"/>
      <c r="B99" s="34" t="s">
        <v>302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x14ac:dyDescent="0.2">
      <c r="A100" s="23"/>
      <c r="B100" s="34" t="s">
        <v>303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ht="16" customHeight="1" thickBot="1" x14ac:dyDescent="0.25">
      <c r="A101" s="23"/>
      <c r="B101" s="30" t="s">
        <v>304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ht="16" customHeight="1" thickTop="1" x14ac:dyDescent="0.2">
      <c r="A102" s="23"/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:43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6" customHeight="1" x14ac:dyDescent="0.2">
      <c r="A104" s="70">
        <v>2</v>
      </c>
      <c r="B104" s="72" t="s">
        <v>305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</row>
    <row r="105" spans="1:43" ht="16" customHeight="1" x14ac:dyDescent="0.2"/>
    <row r="106" spans="1:43" x14ac:dyDescent="0.2">
      <c r="A106" s="23"/>
      <c r="B106" s="37" t="s">
        <v>306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x14ac:dyDescent="0.2">
      <c r="A107" s="23"/>
      <c r="B107" s="38" t="s">
        <v>307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x14ac:dyDescent="0.2">
      <c r="A108" s="23"/>
      <c r="B108" s="27" t="s">
        <v>264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">
      <c r="A109" s="23"/>
      <c r="B109" s="27" t="s">
        <v>265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x14ac:dyDescent="0.2">
      <c r="A110" s="23"/>
      <c r="B110" s="27" t="s">
        <v>266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x14ac:dyDescent="0.2">
      <c r="A111" s="23"/>
      <c r="B111" s="24" t="s">
        <v>308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x14ac:dyDescent="0.2">
      <c r="A112" s="23"/>
      <c r="B112" s="27" t="s">
        <v>264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x14ac:dyDescent="0.2">
      <c r="A113" s="23"/>
      <c r="B113" s="27" t="s">
        <v>265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">
      <c r="A114" s="23"/>
      <c r="B114" s="24" t="s">
        <v>309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x14ac:dyDescent="0.2">
      <c r="A115" s="23"/>
      <c r="B115" s="27" t="s">
        <v>267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x14ac:dyDescent="0.2">
      <c r="A116" s="23"/>
      <c r="B116" s="27" t="s">
        <v>264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x14ac:dyDescent="0.2">
      <c r="A117" s="23"/>
      <c r="B117" s="27" t="s">
        <v>265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x14ac:dyDescent="0.2">
      <c r="A118" s="23"/>
      <c r="B118" s="27" t="s">
        <v>310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</row>
    <row r="119" spans="1:43" x14ac:dyDescent="0.2">
      <c r="A119" s="23"/>
      <c r="B119" s="24" t="s">
        <v>311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x14ac:dyDescent="0.2">
      <c r="A120" s="23"/>
      <c r="B120" s="27" t="s">
        <v>312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</row>
    <row r="121" spans="1:43" x14ac:dyDescent="0.2">
      <c r="A121" s="23"/>
      <c r="B121" s="27" t="s">
        <v>313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x14ac:dyDescent="0.2">
      <c r="A122" s="23"/>
      <c r="B122" s="24" t="s">
        <v>314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x14ac:dyDescent="0.2">
      <c r="A123" s="23"/>
      <c r="B123" s="27" t="s">
        <v>315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x14ac:dyDescent="0.2">
      <c r="A124" s="23"/>
      <c r="B124" s="27" t="s">
        <v>316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x14ac:dyDescent="0.2">
      <c r="A125" s="23"/>
      <c r="B125" s="27" t="s">
        <v>317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6" customHeight="1" thickBot="1" x14ac:dyDescent="0.25">
      <c r="A126" s="43"/>
      <c r="B126" s="30" t="s">
        <v>306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16" customHeight="1" thickTop="1" x14ac:dyDescent="0.2">
      <c r="A127" s="23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x14ac:dyDescent="0.2">
      <c r="A128" s="23"/>
      <c r="B128" s="37" t="s">
        <v>318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x14ac:dyDescent="0.2">
      <c r="A129" s="23"/>
      <c r="B129" s="38" t="s">
        <v>319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x14ac:dyDescent="0.2">
      <c r="A130" s="23"/>
      <c r="B130" s="27" t="s">
        <v>320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x14ac:dyDescent="0.2">
      <c r="A131" s="23"/>
      <c r="B131" s="27" t="s">
        <v>321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x14ac:dyDescent="0.2">
      <c r="A132" s="23"/>
      <c r="B132" s="27" t="s">
        <v>322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x14ac:dyDescent="0.2">
      <c r="A133" s="23"/>
      <c r="B133" s="24" t="s">
        <v>323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</row>
    <row r="134" spans="1:43" x14ac:dyDescent="0.2">
      <c r="A134" s="23"/>
      <c r="B134" s="24" t="s">
        <v>324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</row>
    <row r="135" spans="1:43" x14ac:dyDescent="0.2">
      <c r="A135" s="23"/>
      <c r="B135" s="24" t="s">
        <v>325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</row>
    <row r="136" spans="1:43" ht="16" customHeight="1" x14ac:dyDescent="0.2">
      <c r="A136" s="23"/>
      <c r="B136" s="27" t="s">
        <v>326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</row>
    <row r="137" spans="1:43" x14ac:dyDescent="0.2">
      <c r="A137" s="23"/>
      <c r="B137" s="27" t="s">
        <v>327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</row>
    <row r="138" spans="1:43" x14ac:dyDescent="0.2">
      <c r="A138" s="23"/>
      <c r="B138" s="24" t="s">
        <v>328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</row>
    <row r="139" spans="1:43" x14ac:dyDescent="0.2">
      <c r="A139" s="23"/>
      <c r="B139" s="27" t="s">
        <v>326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</row>
    <row r="140" spans="1:43" x14ac:dyDescent="0.2">
      <c r="A140" s="23"/>
      <c r="B140" s="27" t="s">
        <v>329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x14ac:dyDescent="0.2">
      <c r="A141" s="23"/>
      <c r="B141" s="24" t="s">
        <v>330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</row>
    <row r="142" spans="1:43" x14ac:dyDescent="0.2">
      <c r="A142" s="23"/>
      <c r="B142" s="24" t="s">
        <v>331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</row>
    <row r="143" spans="1:43" x14ac:dyDescent="0.2">
      <c r="A143" s="23"/>
      <c r="B143" s="24" t="s">
        <v>332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</row>
    <row r="144" spans="1:43" x14ac:dyDescent="0.2">
      <c r="A144" s="23"/>
      <c r="B144" s="27" t="s">
        <v>333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</row>
    <row r="145" spans="1:43" x14ac:dyDescent="0.2">
      <c r="A145" s="23"/>
      <c r="B145" s="27" t="s">
        <v>334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ht="16" customHeight="1" thickBot="1" x14ac:dyDescent="0.25">
      <c r="A146" s="43"/>
      <c r="B146" s="30" t="s">
        <v>335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 spans="1:43" ht="16" customHeight="1" thickTop="1" x14ac:dyDescent="0.2">
      <c r="A147" s="2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spans="1:43" ht="16" customHeight="1" x14ac:dyDescent="0.2">
      <c r="A148" s="70">
        <v>3</v>
      </c>
      <c r="B148" s="72" t="s">
        <v>336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</row>
    <row r="149" spans="1:43" x14ac:dyDescent="0.2">
      <c r="A149" s="43"/>
      <c r="B149" s="39" t="s">
        <v>337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x14ac:dyDescent="0.2">
      <c r="A150" s="23"/>
      <c r="B150" s="27" t="s">
        <v>264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2">
      <c r="A151" s="23"/>
      <c r="B151" s="27" t="s">
        <v>265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2">
      <c r="A152" s="23"/>
      <c r="B152" s="27" t="s">
        <v>266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x14ac:dyDescent="0.2">
      <c r="B153" s="27" t="s">
        <v>267</v>
      </c>
    </row>
    <row r="154" spans="1:43" x14ac:dyDescent="0.2">
      <c r="B154" s="27" t="s">
        <v>268</v>
      </c>
    </row>
    <row r="155" spans="1:43" x14ac:dyDescent="0.2">
      <c r="B155" s="27" t="s">
        <v>267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</row>
    <row r="156" spans="1:43" x14ac:dyDescent="0.2">
      <c r="B156" s="27" t="s">
        <v>268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</row>
    <row r="157" spans="1:43" x14ac:dyDescent="0.2">
      <c r="B157" s="27" t="s">
        <v>267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</row>
    <row r="158" spans="1:43" x14ac:dyDescent="0.2">
      <c r="B158" s="27" t="s">
        <v>268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</row>
    <row r="159" spans="1:43" x14ac:dyDescent="0.2">
      <c r="A159" s="43"/>
      <c r="B159" s="53" t="s">
        <v>338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23"/>
      <c r="B160" s="27" t="s">
        <v>339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3" x14ac:dyDescent="0.2">
      <c r="A161" s="23"/>
      <c r="B161" s="27" t="s">
        <v>340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3" x14ac:dyDescent="0.2">
      <c r="A162" s="23"/>
      <c r="B162" s="27" t="s">
        <v>341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3" x14ac:dyDescent="0.2">
      <c r="A163" s="23"/>
      <c r="B163" s="27" t="s">
        <v>342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</row>
    <row r="164" spans="1:43" x14ac:dyDescent="0.2">
      <c r="A164" s="23"/>
      <c r="B164" s="27" t="s">
        <v>343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</row>
    <row r="165" spans="1:43" x14ac:dyDescent="0.2">
      <c r="A165" s="23"/>
      <c r="B165" s="54" t="s">
        <v>344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x14ac:dyDescent="0.2">
      <c r="A166" s="43"/>
      <c r="B166" s="53" t="s">
        <v>345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x14ac:dyDescent="0.2">
      <c r="A167" s="43"/>
      <c r="B167" s="5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x14ac:dyDescent="0.2">
      <c r="A168" s="23"/>
      <c r="B168" s="38" t="s">
        <v>346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</row>
    <row r="169" spans="1:43" x14ac:dyDescent="0.2">
      <c r="A169" s="23"/>
      <c r="B169" s="27" t="s">
        <v>347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x14ac:dyDescent="0.2">
      <c r="A170" s="23"/>
      <c r="B170" s="27" t="s">
        <v>348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x14ac:dyDescent="0.2">
      <c r="A171" s="23"/>
      <c r="B171" s="27" t="s">
        <v>349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x14ac:dyDescent="0.2">
      <c r="A173" s="57">
        <v>4</v>
      </c>
      <c r="B173" s="58" t="s">
        <v>350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:43" x14ac:dyDescent="0.2">
      <c r="A174" s="43"/>
      <c r="B174" s="61" t="s">
        <v>351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</row>
    <row r="175" spans="1:43" x14ac:dyDescent="0.2">
      <c r="A175" s="23"/>
      <c r="B175" s="63" t="s">
        <v>352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</row>
    <row r="176" spans="1:43" x14ac:dyDescent="0.2">
      <c r="A176" s="23"/>
      <c r="B176" s="63" t="s">
        <v>353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</row>
    <row r="177" spans="1:43" x14ac:dyDescent="0.2">
      <c r="A177" s="23"/>
      <c r="B177" s="63" t="s">
        <v>354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</row>
    <row r="178" spans="1:43" x14ac:dyDescent="0.2">
      <c r="A178" s="23"/>
      <c r="B178" s="63" t="s">
        <v>355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</row>
    <row r="179" spans="1:43" x14ac:dyDescent="0.2">
      <c r="A179" s="43"/>
      <c r="B179" s="61" t="s">
        <v>356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</row>
    <row r="180" spans="1:43" x14ac:dyDescent="0.2">
      <c r="A180" s="43"/>
      <c r="B180" s="61" t="s">
        <v>357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</row>
    <row r="181" spans="1:43" x14ac:dyDescent="0.2">
      <c r="A181" s="23"/>
      <c r="B181" s="63" t="s">
        <v>358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</row>
    <row r="182" spans="1:43" x14ac:dyDescent="0.2">
      <c r="A182" s="23"/>
      <c r="B182" s="63" t="s">
        <v>359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</row>
    <row r="183" spans="1:43" ht="16" customHeight="1" x14ac:dyDescent="0.2">
      <c r="A183" s="23"/>
      <c r="B183" s="63" t="s">
        <v>360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</row>
    <row r="184" spans="1:43" x14ac:dyDescent="0.2">
      <c r="B184" t="s">
        <v>361</v>
      </c>
    </row>
    <row r="185" spans="1:43" x14ac:dyDescent="0.2">
      <c r="A185" s="23"/>
      <c r="B185" s="63" t="s">
        <v>362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</row>
    <row r="186" spans="1:43" x14ac:dyDescent="0.2">
      <c r="A186" s="43"/>
      <c r="B186" s="61" t="s">
        <v>363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</row>
    <row r="187" spans="1:43" x14ac:dyDescent="0.2">
      <c r="A187" s="43"/>
      <c r="B187" s="61" t="s">
        <v>364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</row>
    <row r="188" spans="1:43" x14ac:dyDescent="0.2">
      <c r="A188" s="43"/>
      <c r="B188" s="61" t="s">
        <v>365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</row>
    <row r="189" spans="1:43" x14ac:dyDescent="0.2">
      <c r="A189" s="59"/>
      <c r="B189" s="65" t="s">
        <v>366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</row>
    <row r="190" spans="1:43" x14ac:dyDescent="0.2">
      <c r="A190" s="23"/>
      <c r="B190" s="63" t="s">
        <v>367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</row>
    <row r="191" spans="1:43" x14ac:dyDescent="0.2">
      <c r="A191" s="23"/>
      <c r="B191" s="63" t="s">
        <v>368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</row>
    <row r="192" spans="1:43" x14ac:dyDescent="0.2">
      <c r="A192" s="43"/>
      <c r="B192" s="61" t="s">
        <v>369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</row>
    <row r="193" spans="1:43" x14ac:dyDescent="0.2">
      <c r="A193" s="23"/>
      <c r="B193" s="63" t="s">
        <v>370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</row>
    <row r="194" spans="1:43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6" customHeight="1" x14ac:dyDescent="0.2">
      <c r="A195" s="70">
        <v>5</v>
      </c>
      <c r="B195" s="72" t="s">
        <v>371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</row>
    <row r="196" spans="1:43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">
      <c r="A197" s="23"/>
      <c r="B197" s="60" t="s">
        <v>372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 x14ac:dyDescent="0.2">
      <c r="A198" s="23"/>
      <c r="B198" s="27" t="s">
        <v>373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 x14ac:dyDescent="0.2">
      <c r="A199" s="23"/>
      <c r="B199" s="27" t="s">
        <v>374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</row>
    <row r="200" spans="1:43" x14ac:dyDescent="0.2">
      <c r="A200" s="23"/>
      <c r="B200" s="27" t="s">
        <v>375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</row>
    <row r="201" spans="1:43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">
      <c r="A202" s="68" t="s">
        <v>376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Input</vt:lpstr>
      <vt:lpstr>Calcoli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2025-08-15T14:33:49Z</dcterms:modified>
</cp:coreProperties>
</file>