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A3D5DD9B-D03E-DC44-B4FF-61543DE6099E}" xr6:coauthVersionLast="45" xr6:coauthVersionMax="45" xr10:uidLastSave="{00000000-0000-0000-0000-000000000000}"/>
  <bookViews>
    <workbookView xWindow="800" yWindow="0" windowWidth="28000" windowHeight="18000" xr2:uid="{00000000-000D-0000-FFFF-FFFF00000000}"/>
  </bookViews>
  <sheets>
    <sheet name="Utilidad" sheetId="10" r:id="rId1"/>
    <sheet name="Diagrama Fe T" sheetId="5" r:id="rId2"/>
    <sheet name="Flujos" sheetId="13" r:id="rId3"/>
  </sheets>
  <definedNames>
    <definedName name="solver_adj" localSheetId="0" hidden="1">Utilidad!$O$68:$P$120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Utilidad!$AC$68:$AC$89</definedName>
    <definedName name="solver_lhs10" localSheetId="0" hidden="1">Utilidad!$W$113</definedName>
    <definedName name="solver_lhs11" localSheetId="0" hidden="1">Utilidad!$W$95</definedName>
    <definedName name="solver_lhs12" localSheetId="0" hidden="1">Utilidad!$AA$63</definedName>
    <definedName name="solver_lhs13" localSheetId="0" hidden="1">Utilidad!$AA$64</definedName>
    <definedName name="solver_lhs14" localSheetId="0" hidden="1">Utilidad!$AA$65</definedName>
    <definedName name="solver_lhs15" localSheetId="0" hidden="1">Utilidad!$AA$66</definedName>
    <definedName name="solver_lhs16" localSheetId="0" hidden="1">Utilidad!$AA$67</definedName>
    <definedName name="solver_lhs17" localSheetId="0" hidden="1">Utilidad!$AA$68</definedName>
    <definedName name="solver_lhs18" localSheetId="0" hidden="1">Utilidad!$AA$69</definedName>
    <definedName name="solver_lhs19" localSheetId="0" hidden="1">Utilidad!$AB$52</definedName>
    <definedName name="solver_lhs2" localSheetId="0" hidden="1">Utilidad!$AD$68:$AD$89</definedName>
    <definedName name="solver_lhs20" localSheetId="0" hidden="1">Utilidad!$AB$53</definedName>
    <definedName name="solver_lhs21" localSheetId="0" hidden="1">Utilidad!$AB$54</definedName>
    <definedName name="solver_lhs22" localSheetId="0" hidden="1">Utilidad!$AB$55</definedName>
    <definedName name="solver_lhs23" localSheetId="0" hidden="1">Utilidad!$AB$56</definedName>
    <definedName name="solver_lhs24" localSheetId="0" hidden="1">Utilidad!$AB$57</definedName>
    <definedName name="solver_lhs25" localSheetId="0" hidden="1">Utilidad!$AB$58</definedName>
    <definedName name="solver_lhs26" localSheetId="0" hidden="1">Utilidad!$AB$59</definedName>
    <definedName name="solver_lhs27" localSheetId="0" hidden="1">Utilidad!$AB$60</definedName>
    <definedName name="solver_lhs28" localSheetId="0" hidden="1">Utilidad!$AB$61</definedName>
    <definedName name="solver_lhs29" localSheetId="0" hidden="1">Utilidad!$AB$62</definedName>
    <definedName name="solver_lhs3" localSheetId="0" hidden="1">Utilidad!$U$113</definedName>
    <definedName name="solver_lhs30" localSheetId="0" hidden="1">Utilidad!$AB$63</definedName>
    <definedName name="solver_lhs31" localSheetId="0" hidden="1">Utilidad!$AB$64</definedName>
    <definedName name="solver_lhs32" localSheetId="0" hidden="1">Utilidad!$AB$65</definedName>
    <definedName name="solver_lhs33" localSheetId="0" hidden="1">Utilidad!$AB$66</definedName>
    <definedName name="solver_lhs34" localSheetId="0" hidden="1">Utilidad!$AB$67</definedName>
    <definedName name="solver_lhs35" localSheetId="0" hidden="1">Utilidad!$AB$68</definedName>
    <definedName name="solver_lhs36" localSheetId="0" hidden="1">Utilidad!$AB$69</definedName>
    <definedName name="solver_lhs37" localSheetId="0" hidden="1">Utilidad!$U$52</definedName>
    <definedName name="solver_lhs38" localSheetId="0" hidden="1">Utilidad!$U$54</definedName>
    <definedName name="solver_lhs39" localSheetId="0" hidden="1">Utilidad!$U$55</definedName>
    <definedName name="solver_lhs4" localSheetId="0" hidden="1">Utilidad!$U$120</definedName>
    <definedName name="solver_lhs40" localSheetId="0" hidden="1">Utilidad!$U$58</definedName>
    <definedName name="solver_lhs41" localSheetId="0" hidden="1">Utilidad!$U$60</definedName>
    <definedName name="solver_lhs42" localSheetId="0" hidden="1">Utilidad!$U$61</definedName>
    <definedName name="solver_lhs43" localSheetId="0" hidden="1">Utilidad!$U$64</definedName>
    <definedName name="solver_lhs44" localSheetId="0" hidden="1">Utilidad!$U$67</definedName>
    <definedName name="solver_lhs45" localSheetId="0" hidden="1">Utilidad!$U$70</definedName>
    <definedName name="solver_lhs46" localSheetId="0" hidden="1">Utilidad!$U$73</definedName>
    <definedName name="solver_lhs47" localSheetId="0" hidden="1">Utilidad!$U$79</definedName>
    <definedName name="solver_lhs48" localSheetId="0" hidden="1">Utilidad!$U$95</definedName>
    <definedName name="solver_lhs49" localSheetId="0" hidden="1">Utilidad!$W$79</definedName>
    <definedName name="solver_lhs5" localSheetId="0" hidden="1">Utilidad!$U$68:$U$95</definedName>
    <definedName name="solver_lhs50" localSheetId="0" hidden="1">Utilidad!$W$95</definedName>
    <definedName name="solver_lhs6" localSheetId="0" hidden="1">Utilidad!$W$102:$W$111</definedName>
    <definedName name="solver_lhs7" localSheetId="0" hidden="1">Utilidad!$W$113</definedName>
    <definedName name="solver_lhs8" localSheetId="0" hidden="1">Utilidad!$W$95</definedName>
    <definedName name="solver_lhs9" localSheetId="0" hidden="1">Utilidad!$U$68:$U$95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8</definedName>
    <definedName name="solver_nwt" localSheetId="0" hidden="1">1</definedName>
    <definedName name="solver_opt" localSheetId="1" hidden="1">'Diagrama Fe T'!$U$57</definedName>
    <definedName name="solver_opt" localSheetId="0" hidden="1">Utilidad!$AC$93</definedName>
    <definedName name="solver_pre" localSheetId="0" hidden="1">0.00001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1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1</definedName>
    <definedName name="solver_rel5" localSheetId="0" hidden="1">1</definedName>
    <definedName name="solver_rel50" localSheetId="0" hidden="1">2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Utilidad!$AE$68:$AE$89</definedName>
    <definedName name="solver_rhs10" localSheetId="0" hidden="1">Utilidad!$X$113</definedName>
    <definedName name="solver_rhs11" localSheetId="0" hidden="1">Utilidad!$X$95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Utilidad!$AE$68:$AE$89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Utilidad!$V$113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Utilidad!$V$52</definedName>
    <definedName name="solver_rhs38" localSheetId="0" hidden="1">Utilidad!$V$54</definedName>
    <definedName name="solver_rhs39" localSheetId="0" hidden="1">Utilidad!$V$55</definedName>
    <definedName name="solver_rhs4" localSheetId="0" hidden="1">Utilidad!$V$120</definedName>
    <definedName name="solver_rhs40" localSheetId="0" hidden="1">Utilidad!$V$58</definedName>
    <definedName name="solver_rhs41" localSheetId="0" hidden="1">Utilidad!$V$60</definedName>
    <definedName name="solver_rhs42" localSheetId="0" hidden="1">Utilidad!$V$61</definedName>
    <definedName name="solver_rhs43" localSheetId="0" hidden="1">Utilidad!$V$64</definedName>
    <definedName name="solver_rhs44" localSheetId="0" hidden="1">Utilidad!$V$67</definedName>
    <definedName name="solver_rhs45" localSheetId="0" hidden="1">Utilidad!$V$70</definedName>
    <definedName name="solver_rhs46" localSheetId="0" hidden="1">Utilidad!$V$73</definedName>
    <definedName name="solver_rhs47" localSheetId="0" hidden="1">Utilidad!$V$79</definedName>
    <definedName name="solver_rhs48" localSheetId="0" hidden="1">Utilidad!$V$95</definedName>
    <definedName name="solver_rhs49" localSheetId="0" hidden="1">Utilidad!$X$79</definedName>
    <definedName name="solver_rhs5" localSheetId="0" hidden="1">Utilidad!$V$68:$V$95</definedName>
    <definedName name="solver_rhs50" localSheetId="0" hidden="1">Utilidad!$X$95</definedName>
    <definedName name="solver_rhs6" localSheetId="0" hidden="1">Utilidad!$X$102:$X$111</definedName>
    <definedName name="solver_rhs7" localSheetId="0" hidden="1">Utilidad!$X$113</definedName>
    <definedName name="solver_rhs8" localSheetId="0" hidden="1">Utilidad!$X$95</definedName>
    <definedName name="solver_rhs9" localSheetId="0" hidden="1">Utilidad!$V$68:$V$95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3" i="10" l="1"/>
  <c r="P113" i="10"/>
  <c r="Q113" i="10"/>
  <c r="O114" i="10"/>
  <c r="P114" i="10"/>
  <c r="Q114" i="10"/>
  <c r="O115" i="10"/>
  <c r="P115" i="10"/>
  <c r="Q115" i="10"/>
  <c r="O116" i="10"/>
  <c r="P116" i="10"/>
  <c r="Q116" i="10"/>
  <c r="O117" i="10"/>
  <c r="P117" i="10"/>
  <c r="Q117" i="10"/>
  <c r="O118" i="10"/>
  <c r="P118" i="10"/>
  <c r="Q118" i="10"/>
  <c r="O119" i="10"/>
  <c r="P119" i="10"/>
  <c r="Q119" i="10"/>
  <c r="O120" i="10"/>
  <c r="P120" i="10"/>
  <c r="Q120" i="10"/>
  <c r="O69" i="10"/>
  <c r="P69" i="10"/>
  <c r="Q69" i="10"/>
  <c r="O70" i="10"/>
  <c r="P70" i="10"/>
  <c r="Q70" i="10"/>
  <c r="O71" i="10"/>
  <c r="P71" i="10"/>
  <c r="Q71" i="10"/>
  <c r="O72" i="10"/>
  <c r="P72" i="10"/>
  <c r="Q72" i="10"/>
  <c r="O73" i="10"/>
  <c r="P73" i="10"/>
  <c r="Q73" i="10"/>
  <c r="O74" i="10"/>
  <c r="P74" i="10"/>
  <c r="Q74" i="10"/>
  <c r="O75" i="10"/>
  <c r="P75" i="10"/>
  <c r="Q75" i="10"/>
  <c r="O76" i="10"/>
  <c r="P76" i="10"/>
  <c r="Q76" i="10"/>
  <c r="O77" i="10"/>
  <c r="P77" i="10"/>
  <c r="Q77" i="10"/>
  <c r="O78" i="10"/>
  <c r="P78" i="10"/>
  <c r="Q78" i="10"/>
  <c r="O79" i="10"/>
  <c r="P79" i="10"/>
  <c r="Q79" i="10"/>
  <c r="O80" i="10"/>
  <c r="P80" i="10"/>
  <c r="Q80" i="10"/>
  <c r="O81" i="10"/>
  <c r="P81" i="10"/>
  <c r="Q81" i="10"/>
  <c r="O82" i="10"/>
  <c r="P82" i="10"/>
  <c r="Q82" i="10"/>
  <c r="O83" i="10"/>
  <c r="P83" i="10"/>
  <c r="Q83" i="10"/>
  <c r="O84" i="10"/>
  <c r="P84" i="10"/>
  <c r="Q84" i="10"/>
  <c r="O85" i="10"/>
  <c r="P85" i="10"/>
  <c r="Q85" i="10"/>
  <c r="O86" i="10"/>
  <c r="P86" i="10"/>
  <c r="Q86" i="10"/>
  <c r="O87" i="10"/>
  <c r="P87" i="10"/>
  <c r="Q87" i="10"/>
  <c r="O88" i="10"/>
  <c r="P88" i="10"/>
  <c r="Q88" i="10"/>
  <c r="O89" i="10"/>
  <c r="P89" i="10"/>
  <c r="Q89" i="10"/>
  <c r="O90" i="10"/>
  <c r="P90" i="10"/>
  <c r="Q90" i="10"/>
  <c r="O91" i="10"/>
  <c r="P91" i="10"/>
  <c r="Q91" i="10"/>
  <c r="O92" i="10"/>
  <c r="P92" i="10"/>
  <c r="Q92" i="10"/>
  <c r="O93" i="10"/>
  <c r="P93" i="10"/>
  <c r="Q93" i="10"/>
  <c r="O94" i="10"/>
  <c r="P94" i="10"/>
  <c r="Q94" i="10"/>
  <c r="O95" i="10"/>
  <c r="P95" i="10"/>
  <c r="Q95" i="10"/>
  <c r="O96" i="10"/>
  <c r="P96" i="10"/>
  <c r="Q96" i="10"/>
  <c r="O97" i="10"/>
  <c r="P97" i="10"/>
  <c r="Q97" i="10"/>
  <c r="O98" i="10"/>
  <c r="P98" i="10"/>
  <c r="Q98" i="10"/>
  <c r="O99" i="10"/>
  <c r="P99" i="10"/>
  <c r="Q99" i="10"/>
  <c r="O100" i="10"/>
  <c r="P100" i="10"/>
  <c r="Q100" i="10"/>
  <c r="O101" i="10"/>
  <c r="P101" i="10"/>
  <c r="Q101" i="10"/>
  <c r="O102" i="10"/>
  <c r="P102" i="10"/>
  <c r="Q102" i="10"/>
  <c r="O103" i="10"/>
  <c r="P103" i="10"/>
  <c r="Q103" i="10"/>
  <c r="O104" i="10"/>
  <c r="P104" i="10"/>
  <c r="Q104" i="10"/>
  <c r="O105" i="10"/>
  <c r="P105" i="10"/>
  <c r="Q105" i="10"/>
  <c r="O106" i="10"/>
  <c r="P106" i="10"/>
  <c r="Q106" i="10"/>
  <c r="O107" i="10"/>
  <c r="P107" i="10"/>
  <c r="Q107" i="10"/>
  <c r="O108" i="10"/>
  <c r="P108" i="10"/>
  <c r="Q108" i="10"/>
  <c r="O109" i="10"/>
  <c r="P109" i="10"/>
  <c r="Q109" i="10"/>
  <c r="O110" i="10"/>
  <c r="P110" i="10"/>
  <c r="Q110" i="10"/>
  <c r="O111" i="10"/>
  <c r="P111" i="10"/>
  <c r="Q111" i="10"/>
  <c r="O112" i="10"/>
  <c r="P112" i="10"/>
  <c r="Q112" i="10"/>
  <c r="P68" i="10"/>
  <c r="Q68" i="10"/>
  <c r="O68" i="10"/>
  <c r="D4" i="13" l="1"/>
  <c r="D5" i="13"/>
  <c r="D8" i="13"/>
  <c r="D9" i="13"/>
  <c r="D12" i="13"/>
  <c r="D13" i="13"/>
  <c r="D16" i="13"/>
  <c r="D17" i="13"/>
  <c r="D20" i="13"/>
  <c r="D21" i="13"/>
  <c r="D24" i="13"/>
  <c r="D25" i="13"/>
  <c r="D28" i="13"/>
  <c r="D29" i="13"/>
  <c r="D32" i="13"/>
  <c r="D33" i="13"/>
  <c r="D36" i="13"/>
  <c r="D37" i="13"/>
  <c r="D40" i="13"/>
  <c r="D41" i="13"/>
  <c r="D44" i="13"/>
  <c r="D45" i="13"/>
  <c r="D48" i="13"/>
  <c r="D49" i="13"/>
  <c r="D52" i="13"/>
  <c r="D53" i="13"/>
  <c r="B2" i="13"/>
  <c r="C2" i="13"/>
  <c r="D2" i="13"/>
  <c r="B3" i="13"/>
  <c r="C3" i="13"/>
  <c r="D3" i="13"/>
  <c r="B4" i="13"/>
  <c r="C4" i="13"/>
  <c r="B5" i="13"/>
  <c r="C5" i="13"/>
  <c r="B6" i="13"/>
  <c r="C6" i="13"/>
  <c r="D6" i="13"/>
  <c r="B7" i="13"/>
  <c r="C7" i="13"/>
  <c r="D7" i="13"/>
  <c r="B8" i="13"/>
  <c r="C8" i="13"/>
  <c r="B9" i="13"/>
  <c r="C9" i="13"/>
  <c r="B10" i="13"/>
  <c r="C10" i="13"/>
  <c r="D10" i="13"/>
  <c r="B11" i="13"/>
  <c r="C11" i="13"/>
  <c r="D11" i="13"/>
  <c r="B12" i="13"/>
  <c r="C12" i="13"/>
  <c r="B13" i="13"/>
  <c r="C13" i="13"/>
  <c r="B14" i="13"/>
  <c r="C14" i="13"/>
  <c r="D14" i="13"/>
  <c r="B15" i="13"/>
  <c r="C15" i="13"/>
  <c r="D15" i="13"/>
  <c r="B16" i="13"/>
  <c r="C16" i="13"/>
  <c r="B17" i="13"/>
  <c r="C17" i="13"/>
  <c r="B18" i="13"/>
  <c r="C18" i="13"/>
  <c r="D18" i="13"/>
  <c r="B19" i="13"/>
  <c r="C19" i="13"/>
  <c r="D19" i="13"/>
  <c r="B20" i="13"/>
  <c r="C20" i="13"/>
  <c r="B21" i="13"/>
  <c r="C21" i="13"/>
  <c r="B22" i="13"/>
  <c r="C22" i="13"/>
  <c r="D22" i="13"/>
  <c r="B23" i="13"/>
  <c r="C23" i="13"/>
  <c r="D23" i="13"/>
  <c r="B24" i="13"/>
  <c r="C24" i="13"/>
  <c r="B25" i="13"/>
  <c r="C25" i="13"/>
  <c r="B26" i="13"/>
  <c r="C26" i="13"/>
  <c r="D26" i="13"/>
  <c r="B27" i="13"/>
  <c r="C27" i="13"/>
  <c r="D27" i="13"/>
  <c r="B28" i="13"/>
  <c r="C28" i="13"/>
  <c r="B29" i="13"/>
  <c r="C29" i="13"/>
  <c r="B30" i="13"/>
  <c r="C30" i="13"/>
  <c r="D30" i="13"/>
  <c r="B31" i="13"/>
  <c r="C31" i="13"/>
  <c r="D31" i="13"/>
  <c r="B32" i="13"/>
  <c r="C32" i="13"/>
  <c r="B33" i="13"/>
  <c r="C33" i="13"/>
  <c r="B34" i="13"/>
  <c r="C34" i="13"/>
  <c r="D34" i="13"/>
  <c r="B35" i="13"/>
  <c r="C35" i="13"/>
  <c r="D35" i="13"/>
  <c r="B36" i="13"/>
  <c r="C36" i="13"/>
  <c r="B37" i="13"/>
  <c r="C37" i="13"/>
  <c r="B38" i="13"/>
  <c r="C38" i="13"/>
  <c r="D38" i="13"/>
  <c r="B39" i="13"/>
  <c r="C39" i="13"/>
  <c r="D39" i="13"/>
  <c r="B40" i="13"/>
  <c r="C40" i="13"/>
  <c r="B41" i="13"/>
  <c r="C41" i="13"/>
  <c r="B42" i="13"/>
  <c r="C42" i="13"/>
  <c r="D42" i="13"/>
  <c r="B43" i="13"/>
  <c r="C43" i="13"/>
  <c r="D43" i="13"/>
  <c r="B44" i="13"/>
  <c r="C44" i="13"/>
  <c r="B45" i="13"/>
  <c r="C45" i="13"/>
  <c r="B46" i="13"/>
  <c r="C46" i="13"/>
  <c r="D46" i="13"/>
  <c r="B47" i="13"/>
  <c r="C47" i="13"/>
  <c r="D47" i="13"/>
  <c r="B48" i="13"/>
  <c r="C48" i="13"/>
  <c r="B49" i="13"/>
  <c r="C49" i="13"/>
  <c r="B50" i="13"/>
  <c r="C50" i="13"/>
  <c r="D50" i="13"/>
  <c r="B51" i="13"/>
  <c r="C51" i="13"/>
  <c r="D51" i="13"/>
  <c r="B52" i="13"/>
  <c r="C52" i="13"/>
  <c r="B53" i="13"/>
  <c r="C53" i="13"/>
  <c r="D1" i="13"/>
  <c r="C1" i="13"/>
  <c r="B1" i="13"/>
  <c r="V64" i="5" l="1"/>
  <c r="V80" i="5" s="1"/>
  <c r="V63" i="5"/>
  <c r="V79" i="5" s="1"/>
  <c r="V62" i="5"/>
  <c r="V78" i="5" s="1"/>
  <c r="V61" i="5"/>
  <c r="V77" i="5" s="1"/>
  <c r="V60" i="5"/>
  <c r="V76" i="5" s="1"/>
  <c r="V59" i="5"/>
  <c r="V75" i="5" s="1"/>
  <c r="V58" i="5"/>
  <c r="V74" i="5" s="1"/>
  <c r="V57" i="5"/>
  <c r="V73" i="5" s="1"/>
  <c r="T65" i="5"/>
  <c r="T81" i="5" s="1"/>
  <c r="T64" i="5"/>
  <c r="T80" i="5" s="1"/>
  <c r="T63" i="5"/>
  <c r="T79" i="5" s="1"/>
  <c r="T62" i="5"/>
  <c r="T78" i="5" s="1"/>
  <c r="T61" i="5"/>
  <c r="T77" i="5" s="1"/>
  <c r="T60" i="5"/>
  <c r="T76" i="5" s="1"/>
  <c r="T59" i="5"/>
  <c r="T75" i="5" s="1"/>
  <c r="T58" i="5"/>
  <c r="T74" i="5" s="1"/>
  <c r="L49" i="5" l="1"/>
  <c r="K49" i="5"/>
  <c r="I46" i="5"/>
  <c r="M49" i="5" l="1"/>
  <c r="C60" i="5" l="1"/>
  <c r="K45" i="5" l="1"/>
  <c r="L61" i="5"/>
  <c r="L60" i="5"/>
  <c r="L62" i="5" l="1"/>
  <c r="I45" i="5"/>
  <c r="G24" i="5"/>
  <c r="N46" i="5"/>
  <c r="N45" i="5"/>
  <c r="I47" i="5"/>
  <c r="C53" i="5"/>
  <c r="N47" i="5" l="1"/>
  <c r="K24" i="5"/>
  <c r="K25" i="5"/>
  <c r="K21" i="5"/>
  <c r="K20" i="5"/>
  <c r="I19" i="5"/>
  <c r="I18" i="5"/>
  <c r="H30" i="5"/>
  <c r="H29" i="5"/>
  <c r="G21" i="5"/>
  <c r="G20" i="5"/>
  <c r="H14" i="5"/>
  <c r="H13" i="5"/>
  <c r="F74" i="5"/>
  <c r="C74" i="5"/>
  <c r="F73" i="5"/>
  <c r="C73" i="5"/>
  <c r="F67" i="5"/>
  <c r="C67" i="5"/>
  <c r="F66" i="5"/>
  <c r="C66" i="5"/>
  <c r="F61" i="5"/>
  <c r="F60" i="5"/>
  <c r="C59" i="5"/>
  <c r="J55" i="5"/>
  <c r="H55" i="5"/>
  <c r="J54" i="5"/>
  <c r="H54" i="5"/>
  <c r="F54" i="5"/>
  <c r="F53" i="5"/>
  <c r="C52" i="5"/>
  <c r="C51" i="5"/>
  <c r="L42" i="5"/>
  <c r="F44" i="5"/>
  <c r="L41" i="5"/>
  <c r="F43" i="5"/>
  <c r="C42" i="5"/>
  <c r="C41" i="5"/>
  <c r="K39" i="5"/>
  <c r="K38" i="5"/>
  <c r="L37" i="5"/>
  <c r="L36" i="5"/>
  <c r="F34" i="5"/>
  <c r="F33" i="5"/>
  <c r="K32" i="5"/>
  <c r="C32" i="5"/>
  <c r="K31" i="5"/>
  <c r="L30" i="5"/>
  <c r="G25" i="5"/>
  <c r="K18" i="5"/>
  <c r="L15" i="5"/>
  <c r="K17" i="5"/>
  <c r="K12" i="5"/>
  <c r="K11" i="5"/>
  <c r="N10" i="5"/>
  <c r="N9" i="5"/>
  <c r="K6" i="5"/>
  <c r="K5" i="5"/>
  <c r="C31" i="5"/>
  <c r="L29" i="5"/>
  <c r="L14" i="5"/>
  <c r="C22" i="5"/>
  <c r="C21" i="5"/>
  <c r="F24" i="5"/>
  <c r="F23" i="5"/>
  <c r="F12" i="5"/>
  <c r="F11" i="5"/>
  <c r="C9" i="5"/>
  <c r="C10" i="5"/>
  <c r="AO2" i="10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K44" i="5" l="1"/>
  <c r="L45" i="5" s="1"/>
  <c r="R15" i="5"/>
  <c r="R16" i="5" s="1"/>
  <c r="F62" i="5"/>
  <c r="F45" i="5"/>
  <c r="F68" i="5"/>
  <c r="G26" i="5"/>
  <c r="K33" i="5"/>
  <c r="H56" i="5"/>
  <c r="F75" i="5"/>
  <c r="C11" i="5"/>
  <c r="F35" i="5"/>
  <c r="K7" i="5"/>
  <c r="N11" i="5"/>
  <c r="C43" i="5"/>
  <c r="F55" i="5"/>
  <c r="J56" i="5"/>
  <c r="K26" i="5"/>
  <c r="F25" i="5"/>
  <c r="L38" i="5"/>
  <c r="C33" i="5"/>
  <c r="K40" i="5"/>
  <c r="L43" i="5"/>
  <c r="C61" i="5"/>
  <c r="C23" i="5"/>
  <c r="K13" i="5"/>
  <c r="L16" i="5"/>
  <c r="L31" i="5"/>
  <c r="C68" i="5"/>
  <c r="C75" i="5"/>
  <c r="H62" i="5"/>
  <c r="H61" i="5" l="1"/>
  <c r="R17" i="5"/>
  <c r="H8" i="5" l="1"/>
  <c r="W65" i="5" s="1"/>
  <c r="H9" i="5"/>
  <c r="W81" i="5" s="1"/>
  <c r="U65" i="5" l="1"/>
  <c r="U64" i="5"/>
  <c r="U63" i="5"/>
  <c r="U81" i="5" l="1"/>
  <c r="U79" i="5"/>
  <c r="U80" i="5"/>
  <c r="E69" i="5" l="1"/>
  <c r="W63" i="5" s="1"/>
  <c r="E70" i="5"/>
  <c r="W79" i="5" s="1"/>
  <c r="E76" i="5"/>
  <c r="W64" i="5" s="1"/>
  <c r="E77" i="5"/>
  <c r="W80" i="5" s="1"/>
  <c r="E61" i="5"/>
  <c r="W62" i="5" s="1"/>
  <c r="E62" i="5"/>
  <c r="W78" i="5" s="1"/>
  <c r="Y57" i="5" l="1"/>
  <c r="U57" i="5"/>
  <c r="U62" i="5"/>
  <c r="U61" i="5" l="1"/>
  <c r="Y58" i="5" l="1"/>
  <c r="Y66" i="5" s="1"/>
  <c r="U60" i="5" l="1"/>
  <c r="U59" i="5"/>
  <c r="U58" i="5" l="1"/>
  <c r="U66" i="5" s="1"/>
  <c r="U78" i="5" l="1"/>
  <c r="Y73" i="5"/>
  <c r="U73" i="5"/>
  <c r="U77" i="5"/>
  <c r="U75" i="5"/>
  <c r="U74" i="5"/>
  <c r="U76" i="5"/>
  <c r="U82" i="5" l="1"/>
  <c r="Y74" i="5"/>
  <c r="Y82" i="5" s="1"/>
  <c r="E44" i="5" l="1"/>
  <c r="E45" i="5"/>
  <c r="E25" i="5" l="1"/>
  <c r="E24" i="5"/>
  <c r="W76" i="5"/>
  <c r="W60" i="5"/>
  <c r="E54" i="5" l="1"/>
  <c r="W61" i="5" s="1"/>
  <c r="E55" i="5"/>
  <c r="W77" i="5" s="1"/>
  <c r="E12" i="5"/>
  <c r="W57" i="5" s="1"/>
  <c r="E13" i="5"/>
  <c r="W73" i="5" s="1"/>
  <c r="E34" i="5"/>
  <c r="W59" i="5" s="1"/>
  <c r="E35" i="5"/>
  <c r="W75" i="5" s="1"/>
  <c r="W74" i="5"/>
  <c r="W58" i="5"/>
  <c r="W82" i="5" l="1"/>
  <c r="X84" i="5" s="1"/>
  <c r="W66" i="5"/>
  <c r="X68" i="5" s="1"/>
</calcChain>
</file>

<file path=xl/sharedStrings.xml><?xml version="1.0" encoding="utf-8"?>
<sst xmlns="http://schemas.openxmlformats.org/spreadsheetml/2006/main" count="84" uniqueCount="72">
  <si>
    <t>Recepción P55</t>
  </si>
  <si>
    <t>Alim P55</t>
  </si>
  <si>
    <t>Recepción Alianza</t>
  </si>
  <si>
    <t>Delta Stock P55</t>
  </si>
  <si>
    <t>Delta Stock Alianza</t>
  </si>
  <si>
    <t>Alim Alianza</t>
  </si>
  <si>
    <t>Recepción P40</t>
  </si>
  <si>
    <t>Delta Stock P40</t>
  </si>
  <si>
    <t>Alim P40</t>
  </si>
  <si>
    <t>Recepción MLC</t>
  </si>
  <si>
    <t>Delta Stock MLC</t>
  </si>
  <si>
    <t>Alim MLC</t>
  </si>
  <si>
    <t>Recepción GC</t>
  </si>
  <si>
    <t>Delta Stock GC</t>
  </si>
  <si>
    <t>Alim GC</t>
  </si>
  <si>
    <t>Delta Stock Intermedio</t>
  </si>
  <si>
    <t>Descarga Intermedio</t>
  </si>
  <si>
    <t>Alimentación CMCC</t>
  </si>
  <si>
    <t>Cola Rougher 1</t>
  </si>
  <si>
    <t>Conc Rougher 1</t>
  </si>
  <si>
    <t>Alimentaciones consolidades Stocks</t>
  </si>
  <si>
    <t>Cola Hidro</t>
  </si>
  <si>
    <t>Conc Hidro</t>
  </si>
  <si>
    <t>Cola Finisher</t>
  </si>
  <si>
    <t>Conc Finisher</t>
  </si>
  <si>
    <t>Cola Espesador</t>
  </si>
  <si>
    <t>Producción PM</t>
  </si>
  <si>
    <t>San Andres</t>
  </si>
  <si>
    <t>TMS</t>
  </si>
  <si>
    <t>%FeT</t>
  </si>
  <si>
    <t>%FeMag</t>
  </si>
  <si>
    <t>Delta INV Espesador</t>
  </si>
  <si>
    <t>Cola Rougher 2</t>
  </si>
  <si>
    <t>Conc Rougher  2</t>
  </si>
  <si>
    <t>Espesador a Bz Intermedio</t>
  </si>
  <si>
    <t>Valores Calculados</t>
  </si>
  <si>
    <r>
      <t xml:space="preserve">PRODUCCIÓN </t>
    </r>
    <r>
      <rPr>
        <b/>
        <sz val="11"/>
        <color theme="1"/>
        <rFont val="Calibri"/>
        <family val="2"/>
        <scheme val="minor"/>
      </rPr>
      <t>PM</t>
    </r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</si>
  <si>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</si>
  <si>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</si>
  <si>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</si>
  <si>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</si>
  <si>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</si>
  <si>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</si>
  <si>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ENTRADAS - VAR INVENTARIO - SALIDAS</t>
  </si>
  <si>
    <t>Relaves</t>
  </si>
  <si>
    <t>Rechazos Gruesos</t>
  </si>
  <si>
    <t>Alim Hidro</t>
  </si>
  <si>
    <t>Relave Final</t>
  </si>
  <si>
    <t>Recep San Andrés</t>
  </si>
  <si>
    <t>Delta Stock San Andrés</t>
  </si>
  <si>
    <t>Alim San Andrés</t>
  </si>
  <si>
    <t>A&amp;Q</t>
  </si>
  <si>
    <t>Autech</t>
  </si>
  <si>
    <t>Recep A&amp;Q</t>
  </si>
  <si>
    <t>Delta Stock A&amp;Q</t>
  </si>
  <si>
    <t>Alim A&amp;Q</t>
  </si>
  <si>
    <t>Recep Autech</t>
  </si>
  <si>
    <t>Delta Stock Autech</t>
  </si>
  <si>
    <t>Alim Autech</t>
  </si>
  <si>
    <t>BALANCE GLOBAL FINOS</t>
  </si>
  <si>
    <t>Cancha</t>
  </si>
  <si>
    <t>Desaguado a Stock Cancha</t>
  </si>
  <si>
    <t>CR2 a Desaguado</t>
  </si>
  <si>
    <t>CR2 a Molienda</t>
  </si>
  <si>
    <t>Rebose ciclones a hidro</t>
  </si>
  <si>
    <t>Repulpeo (cancha a molienda)</t>
  </si>
  <si>
    <t>Delta cancha</t>
  </si>
  <si>
    <t>Cola Flotación Magnética</t>
  </si>
  <si>
    <t>Conc Flotación Magnética</t>
  </si>
  <si>
    <t>Cola Flotación Neumática</t>
  </si>
  <si>
    <t>Conc Flotación Neumática</t>
  </si>
  <si>
    <t>Delta Invent Cancha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</si>
</sst>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_-* #,##0.00_-;\-* #,##0.00_-;_-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 (Body)"/>
    </font>
    <font>
      <b/>
      <sz val="14"/>
      <color theme="0"/>
      <name val="Calibri (Body)"/>
    </font>
    <font>
      <b/>
      <sz val="12"/>
      <color theme="0"/>
      <name val="Calibri (Body)"/>
    </font>
    <font>
      <b/>
      <sz val="11"/>
      <color theme="0"/>
      <name val="Calibri (Body)"/>
    </font>
    <font>
      <sz val="14"/>
      <color theme="0"/>
      <name val="Calibri (Body)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5" fontId="10" fillId="0" borderId="0" applyFont="0" applyFill="0" applyBorder="0" applyAlignment="0" applyProtection="0"/>
    <xf numFmtId="0" fontId="10" fillId="0" borderId="0"/>
  </cellStyleXfs>
  <cellXfs count="115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10" fontId="0" fillId="0" borderId="0" xfId="0" applyNumberFormat="1"/>
    <xf numFmtId="0" fontId="3" fillId="0" borderId="0" xfId="0" applyFont="1"/>
    <xf numFmtId="0" fontId="5" fillId="0" borderId="0" xfId="0" applyFont="1"/>
    <xf numFmtId="0" fontId="6" fillId="0" borderId="0" xfId="0" applyFont="1"/>
    <xf numFmtId="10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1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3" fontId="7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left"/>
    </xf>
    <xf numFmtId="3" fontId="1" fillId="0" borderId="9" xfId="0" applyNumberFormat="1" applyFont="1" applyBorder="1" applyAlignment="1">
      <alignment horizontal="left"/>
    </xf>
    <xf numFmtId="10" fontId="0" fillId="0" borderId="9" xfId="0" applyNumberFormat="1" applyBorder="1" applyAlignment="1">
      <alignment horizontal="left"/>
    </xf>
    <xf numFmtId="3" fontId="7" fillId="0" borderId="9" xfId="0" applyNumberFormat="1" applyFont="1" applyBorder="1" applyAlignment="1">
      <alignment horizontal="left"/>
    </xf>
    <xf numFmtId="3" fontId="1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3" fontId="5" fillId="0" borderId="1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3" fontId="1" fillId="0" borderId="0" xfId="0" applyNumberFormat="1" applyFont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quotePrefix="1" applyFill="1" applyBorder="1"/>
    <xf numFmtId="3" fontId="0" fillId="0" borderId="0" xfId="0" applyNumberFormat="1" applyFill="1" applyBorder="1"/>
    <xf numFmtId="0" fontId="12" fillId="0" borderId="0" xfId="0" applyFont="1" applyFill="1" applyBorder="1"/>
    <xf numFmtId="0" fontId="6" fillId="0" borderId="0" xfId="0" applyFont="1" applyFill="1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Border="1"/>
    <xf numFmtId="0" fontId="0" fillId="0" borderId="0" xfId="0" applyBorder="1" applyAlignment="1">
      <alignment wrapText="1"/>
    </xf>
    <xf numFmtId="0" fontId="2" fillId="0" borderId="0" xfId="1" applyBorder="1" applyAlignment="1">
      <alignment horizontal="center"/>
    </xf>
    <xf numFmtId="9" fontId="0" fillId="0" borderId="0" xfId="0" applyNumberFormat="1" applyBorder="1"/>
    <xf numFmtId="0" fontId="6" fillId="0" borderId="0" xfId="0" applyFont="1" applyBorder="1"/>
    <xf numFmtId="0" fontId="3" fillId="0" borderId="0" xfId="0" applyFont="1" applyBorder="1"/>
    <xf numFmtId="3" fontId="3" fillId="0" borderId="0" xfId="0" applyNumberFormat="1" applyFont="1" applyBorder="1"/>
    <xf numFmtId="9" fontId="3" fillId="0" borderId="0" xfId="0" applyNumberFormat="1" applyFont="1" applyBorder="1"/>
    <xf numFmtId="0" fontId="5" fillId="0" borderId="0" xfId="0" applyFont="1" applyBorder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/>
    <xf numFmtId="0" fontId="13" fillId="0" borderId="0" xfId="0" quotePrefix="1" applyFont="1" applyFill="1" applyBorder="1"/>
    <xf numFmtId="0" fontId="14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/>
    </xf>
    <xf numFmtId="3" fontId="13" fillId="0" borderId="0" xfId="0" applyNumberFormat="1" applyFont="1" applyFill="1" applyBorder="1"/>
    <xf numFmtId="10" fontId="13" fillId="0" borderId="0" xfId="0" applyNumberFormat="1" applyFont="1" applyFill="1" applyBorder="1"/>
    <xf numFmtId="10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0" fontId="16" fillId="0" borderId="0" xfId="0" applyFont="1" applyFill="1" applyBorder="1"/>
    <xf numFmtId="3" fontId="14" fillId="0" borderId="0" xfId="0" applyNumberFormat="1" applyFont="1" applyFill="1" applyBorder="1"/>
    <xf numFmtId="10" fontId="14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wrapText="1"/>
    </xf>
    <xf numFmtId="0" fontId="17" fillId="0" borderId="0" xfId="0" applyFont="1" applyFill="1" applyBorder="1"/>
    <xf numFmtId="1" fontId="13" fillId="0" borderId="0" xfId="0" applyNumberFormat="1" applyFont="1" applyFill="1" applyBorder="1"/>
    <xf numFmtId="0" fontId="0" fillId="0" borderId="0" xfId="0" applyFont="1"/>
    <xf numFmtId="0" fontId="0" fillId="0" borderId="0" xfId="0" applyFill="1"/>
    <xf numFmtId="0" fontId="16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0" fontId="2" fillId="0" borderId="0" xfId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9" fillId="0" borderId="0" xfId="0" applyFont="1" applyFill="1" applyBorder="1"/>
    <xf numFmtId="0" fontId="18" fillId="0" borderId="0" xfId="0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center" wrapText="1"/>
    </xf>
    <xf numFmtId="0" fontId="19" fillId="0" borderId="0" xfId="0" applyFont="1" applyFill="1" applyBorder="1" applyAlignment="1">
      <alignment wrapText="1"/>
    </xf>
    <xf numFmtId="0" fontId="19" fillId="0" borderId="0" xfId="1" applyFont="1" applyFill="1" applyBorder="1" applyAlignment="1">
      <alignment horizontal="center"/>
    </xf>
    <xf numFmtId="10" fontId="20" fillId="0" borderId="0" xfId="0" applyNumberFormat="1" applyFont="1" applyFill="1" applyBorder="1"/>
    <xf numFmtId="0" fontId="21" fillId="0" borderId="0" xfId="0" applyFont="1" applyFill="1" applyBorder="1"/>
    <xf numFmtId="164" fontId="19" fillId="0" borderId="0" xfId="0" applyNumberFormat="1" applyFont="1" applyFill="1" applyBorder="1"/>
    <xf numFmtId="10" fontId="19" fillId="0" borderId="0" xfId="0" applyNumberFormat="1" applyFont="1" applyFill="1" applyBorder="1"/>
    <xf numFmtId="10" fontId="18" fillId="0" borderId="0" xfId="0" applyNumberFormat="1" applyFont="1" applyFill="1" applyBorder="1"/>
    <xf numFmtId="0" fontId="21" fillId="0" borderId="0" xfId="0" applyFont="1" applyFill="1" applyBorder="1" applyAlignment="1">
      <alignment wrapText="1"/>
    </xf>
  </cellXfs>
  <cellStyles count="4">
    <cellStyle name="Millares 2" xfId="2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</cellStyles>
  <dxfs count="1">
    <dxf>
      <font>
        <b/>
        <i val="0"/>
        <color rgb="FFFF0000"/>
      </font>
    </dxf>
  </dxfs>
  <tableStyles count="1" defaultTableStyle="TableStyleMedium2" defaultPivotStyle="PivotStyleLight16">
    <tableStyle name="Invisible" pivot="0" table="0" count="0" xr9:uid="{EA29B1A4-FD0E-4DA6-96D7-9BF43A2DAA2A}"/>
  </tableStyles>
  <colors>
    <mruColors>
      <color rgb="FF4674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523829</xdr:colOff>
      <xdr:row>12</xdr:row>
      <xdr:rowOff>928</xdr:rowOff>
    </xdr:from>
    <xdr:to>
      <xdr:col>16</xdr:col>
      <xdr:colOff>39184</xdr:colOff>
      <xdr:row>14</xdr:row>
      <xdr:rowOff>126923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68F9AA6-96D9-4E29-A85C-FDBC4CAD8794}"/>
            </a:ext>
          </a:extLst>
        </xdr:cNvPr>
        <xdr:cNvSpPr/>
      </xdr:nvSpPr>
      <xdr:spPr>
        <a:xfrm>
          <a:off x="10810829" y="2178071"/>
          <a:ext cx="1039355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Relaves</a:t>
          </a:r>
        </a:p>
      </xdr:txBody>
    </xdr:sp>
    <xdr:clientData/>
  </xdr:twoCellAnchor>
  <xdr:twoCellAnchor>
    <xdr:from>
      <xdr:col>6</xdr:col>
      <xdr:colOff>423165</xdr:colOff>
      <xdr:row>26</xdr:row>
      <xdr:rowOff>103966</xdr:rowOff>
    </xdr:from>
    <xdr:to>
      <xdr:col>6</xdr:col>
      <xdr:colOff>645659</xdr:colOff>
      <xdr:row>27</xdr:row>
      <xdr:rowOff>116849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D1B5281-43FB-49ED-BF3B-CCA42EEE27E2}"/>
            </a:ext>
          </a:extLst>
        </xdr:cNvPr>
        <xdr:cNvSpPr/>
      </xdr:nvSpPr>
      <xdr:spPr>
        <a:xfrm>
          <a:off x="4614165" y="4821109"/>
          <a:ext cx="222494" cy="194311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612635</xdr:colOff>
      <xdr:row>3</xdr:row>
      <xdr:rowOff>61856</xdr:rowOff>
    </xdr:from>
    <xdr:to>
      <xdr:col>9</xdr:col>
      <xdr:colOff>630009</xdr:colOff>
      <xdr:row>7</xdr:row>
      <xdr:rowOff>38801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8147C0F-DDD2-4547-9451-613F3E7E988F}"/>
            </a:ext>
          </a:extLst>
        </xdr:cNvPr>
        <xdr:cNvCxnSpPr>
          <a:cxnSpLocks/>
          <a:stCxn id="23" idx="2"/>
          <a:endCxn id="15" idx="0"/>
        </xdr:cNvCxnSpPr>
      </xdr:nvCxnSpPr>
      <xdr:spPr>
        <a:xfrm flipH="1">
          <a:off x="7089635" y="606142"/>
          <a:ext cx="17374" cy="702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751089</xdr:colOff>
      <xdr:row>8</xdr:row>
      <xdr:rowOff>8283</xdr:rowOff>
    </xdr:from>
    <xdr:to>
      <xdr:col>4</xdr:col>
      <xdr:colOff>567574</xdr:colOff>
      <xdr:row>10</xdr:row>
      <xdr:rowOff>160553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485581C5-9BD7-45B8-B11B-7D3BB7EFF288}"/>
            </a:ext>
          </a:extLst>
        </xdr:cNvPr>
        <xdr:cNvSpPr/>
      </xdr:nvSpPr>
      <xdr:spPr>
        <a:xfrm>
          <a:off x="1513089" y="1297333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6</xdr:row>
      <xdr:rowOff>174873</xdr:rowOff>
    </xdr:from>
    <xdr:to>
      <xdr:col>4</xdr:col>
      <xdr:colOff>534801</xdr:colOff>
      <xdr:row>8</xdr:row>
      <xdr:rowOff>159168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3ADE14A-0988-4904-955F-E05A76CC28A9}"/>
            </a:ext>
          </a:extLst>
        </xdr:cNvPr>
        <xdr:cNvSpPr/>
      </xdr:nvSpPr>
      <xdr:spPr>
        <a:xfrm>
          <a:off x="1044074" y="109562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3</xdr:col>
      <xdr:colOff>751089</xdr:colOff>
      <xdr:row>19</xdr:row>
      <xdr:rowOff>165944</xdr:rowOff>
    </xdr:from>
    <xdr:to>
      <xdr:col>4</xdr:col>
      <xdr:colOff>567574</xdr:colOff>
      <xdr:row>22</xdr:row>
      <xdr:rowOff>134064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273CEDEE-CD1C-46F8-9EEE-AF4979A1738B}"/>
            </a:ext>
          </a:extLst>
        </xdr:cNvPr>
        <xdr:cNvSpPr/>
      </xdr:nvSpPr>
      <xdr:spPr>
        <a:xfrm>
          <a:off x="1513089" y="3480644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243725</xdr:colOff>
      <xdr:row>18</xdr:row>
      <xdr:rowOff>173796</xdr:rowOff>
    </xdr:from>
    <xdr:to>
      <xdr:col>4</xdr:col>
      <xdr:colOff>496452</xdr:colOff>
      <xdr:row>20</xdr:row>
      <xdr:rowOff>158091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4013926-7689-4F9C-B503-88B9944B92DD}"/>
            </a:ext>
          </a:extLst>
        </xdr:cNvPr>
        <xdr:cNvSpPr/>
      </xdr:nvSpPr>
      <xdr:spPr>
        <a:xfrm>
          <a:off x="1005725" y="3304346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Alianza</a:t>
          </a:r>
        </a:p>
      </xdr:txBody>
    </xdr:sp>
    <xdr:clientData/>
  </xdr:twoCellAnchor>
  <xdr:twoCellAnchor>
    <xdr:from>
      <xdr:col>3</xdr:col>
      <xdr:colOff>743235</xdr:colOff>
      <xdr:row>30</xdr:row>
      <xdr:rowOff>1613</xdr:rowOff>
    </xdr:from>
    <xdr:to>
      <xdr:col>4</xdr:col>
      <xdr:colOff>559720</xdr:colOff>
      <xdr:row>32</xdr:row>
      <xdr:rowOff>154460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B0202159-E43B-4B93-8ED6-0CFDB3D0800A}"/>
            </a:ext>
          </a:extLst>
        </xdr:cNvPr>
        <xdr:cNvSpPr/>
      </xdr:nvSpPr>
      <xdr:spPr>
        <a:xfrm>
          <a:off x="2532780" y="5543431"/>
          <a:ext cx="578485" cy="52230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224326</xdr:colOff>
      <xdr:row>29</xdr:row>
      <xdr:rowOff>90283</xdr:rowOff>
    </xdr:from>
    <xdr:to>
      <xdr:col>4</xdr:col>
      <xdr:colOff>477053</xdr:colOff>
      <xdr:row>31</xdr:row>
      <xdr:rowOff>74578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990EDDE-A564-4E53-B237-D7AEDF65DEC3}"/>
            </a:ext>
          </a:extLst>
        </xdr:cNvPr>
        <xdr:cNvSpPr/>
      </xdr:nvSpPr>
      <xdr:spPr>
        <a:xfrm>
          <a:off x="986326" y="524648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3</xdr:col>
      <xdr:colOff>744681</xdr:colOff>
      <xdr:row>40</xdr:row>
      <xdr:rowOff>37790</xdr:rowOff>
    </xdr:from>
    <xdr:to>
      <xdr:col>4</xdr:col>
      <xdr:colOff>561166</xdr:colOff>
      <xdr:row>43</xdr:row>
      <xdr:rowOff>5910</xdr:rowOff>
    </xdr:to>
    <xdr:sp macro="" textlink="">
      <xdr:nvSpPr>
        <xdr:cNvPr id="11" name="Triángulo isósceles 10">
          <a:extLst>
            <a:ext uri="{FF2B5EF4-FFF2-40B4-BE49-F238E27FC236}">
              <a16:creationId xmlns:a16="http://schemas.microsoft.com/office/drawing/2014/main" id="{71837E80-12C9-44AE-82A7-6BB48A03FB90}"/>
            </a:ext>
          </a:extLst>
        </xdr:cNvPr>
        <xdr:cNvSpPr/>
      </xdr:nvSpPr>
      <xdr:spPr>
        <a:xfrm>
          <a:off x="2531752" y="7294933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264531</xdr:colOff>
      <xdr:row>39</xdr:row>
      <xdr:rowOff>81927</xdr:rowOff>
    </xdr:from>
    <xdr:to>
      <xdr:col>4</xdr:col>
      <xdr:colOff>517258</xdr:colOff>
      <xdr:row>41</xdr:row>
      <xdr:rowOff>66222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11CDD97F-44C5-4051-899F-5C3EDB31FF88}"/>
            </a:ext>
          </a:extLst>
        </xdr:cNvPr>
        <xdr:cNvSpPr/>
      </xdr:nvSpPr>
      <xdr:spPr>
        <a:xfrm>
          <a:off x="1026531" y="7079627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MLC-SF</a:t>
          </a:r>
        </a:p>
      </xdr:txBody>
    </xdr:sp>
    <xdr:clientData/>
  </xdr:twoCellAnchor>
  <xdr:twoCellAnchor>
    <xdr:from>
      <xdr:col>4</xdr:col>
      <xdr:colOff>9895</xdr:colOff>
      <xdr:row>50</xdr:row>
      <xdr:rowOff>37334</xdr:rowOff>
    </xdr:from>
    <xdr:to>
      <xdr:col>4</xdr:col>
      <xdr:colOff>588380</xdr:colOff>
      <xdr:row>53</xdr:row>
      <xdr:rowOff>5454</xdr:rowOff>
    </xdr:to>
    <xdr:sp macro="" textlink="">
      <xdr:nvSpPr>
        <xdr:cNvPr id="13" name="Triángulo isósceles 12">
          <a:extLst>
            <a:ext uri="{FF2B5EF4-FFF2-40B4-BE49-F238E27FC236}">
              <a16:creationId xmlns:a16="http://schemas.microsoft.com/office/drawing/2014/main" id="{CB4B8B3D-41E6-4035-8D67-55329A3028AA}"/>
            </a:ext>
          </a:extLst>
        </xdr:cNvPr>
        <xdr:cNvSpPr/>
      </xdr:nvSpPr>
      <xdr:spPr>
        <a:xfrm>
          <a:off x="2558966" y="9108763"/>
          <a:ext cx="578485" cy="512405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50</xdr:row>
      <xdr:rowOff>42730</xdr:rowOff>
    </xdr:from>
    <xdr:to>
      <xdr:col>4</xdr:col>
      <xdr:colOff>98559</xdr:colOff>
      <xdr:row>51</xdr:row>
      <xdr:rowOff>132200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95BB97F-E6AF-42CD-8C02-D32400835472}"/>
            </a:ext>
          </a:extLst>
        </xdr:cNvPr>
        <xdr:cNvSpPr/>
      </xdr:nvSpPr>
      <xdr:spPr>
        <a:xfrm>
          <a:off x="1044074" y="9066080"/>
          <a:ext cx="578485" cy="273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GC</a:t>
          </a:r>
        </a:p>
      </xdr:txBody>
    </xdr:sp>
    <xdr:clientData/>
  </xdr:twoCellAnchor>
  <xdr:twoCellAnchor>
    <xdr:from>
      <xdr:col>9</xdr:col>
      <xdr:colOff>19035</xdr:colOff>
      <xdr:row>7</xdr:row>
      <xdr:rowOff>38801</xdr:rowOff>
    </xdr:from>
    <xdr:to>
      <xdr:col>10</xdr:col>
      <xdr:colOff>444235</xdr:colOff>
      <xdr:row>9</xdr:row>
      <xdr:rowOff>164796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17D6511-2795-4C3A-A17D-E603E40FEFC6}"/>
            </a:ext>
          </a:extLst>
        </xdr:cNvPr>
        <xdr:cNvSpPr/>
      </xdr:nvSpPr>
      <xdr:spPr>
        <a:xfrm>
          <a:off x="6496035" y="1308801"/>
          <a:ext cx="1187200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1</a:t>
          </a:r>
        </a:p>
      </xdr:txBody>
    </xdr:sp>
    <xdr:clientData/>
  </xdr:twoCellAnchor>
  <xdr:twoCellAnchor>
    <xdr:from>
      <xdr:col>9</xdr:col>
      <xdr:colOff>9512</xdr:colOff>
      <xdr:row>12</xdr:row>
      <xdr:rowOff>163438</xdr:rowOff>
    </xdr:from>
    <xdr:to>
      <xdr:col>10</xdr:col>
      <xdr:colOff>434712</xdr:colOff>
      <xdr:row>15</xdr:row>
      <xdr:rowOff>88349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BA75CD8A-9EED-4230-9DFB-A0F381A904D7}"/>
            </a:ext>
          </a:extLst>
        </xdr:cNvPr>
        <xdr:cNvSpPr/>
      </xdr:nvSpPr>
      <xdr:spPr>
        <a:xfrm>
          <a:off x="7070712" y="2508705"/>
          <a:ext cx="1254933" cy="5091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2</a:t>
          </a:r>
        </a:p>
      </xdr:txBody>
    </xdr:sp>
    <xdr:clientData/>
  </xdr:twoCellAnchor>
  <xdr:twoCellAnchor>
    <xdr:from>
      <xdr:col>8</xdr:col>
      <xdr:colOff>710901</xdr:colOff>
      <xdr:row>26</xdr:row>
      <xdr:rowOff>113988</xdr:rowOff>
    </xdr:from>
    <xdr:to>
      <xdr:col>10</xdr:col>
      <xdr:colOff>489604</xdr:colOff>
      <xdr:row>29</xdr:row>
      <xdr:rowOff>58554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3D6FC9B-4516-4FF8-B644-8EB11A232029}"/>
            </a:ext>
          </a:extLst>
        </xdr:cNvPr>
        <xdr:cNvSpPr/>
      </xdr:nvSpPr>
      <xdr:spPr>
        <a:xfrm>
          <a:off x="6425901" y="4831131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HIDROSEPARACIÓN</a:t>
          </a:r>
        </a:p>
      </xdr:txBody>
    </xdr:sp>
    <xdr:clientData/>
  </xdr:twoCellAnchor>
  <xdr:twoCellAnchor>
    <xdr:from>
      <xdr:col>8</xdr:col>
      <xdr:colOff>709072</xdr:colOff>
      <xdr:row>33</xdr:row>
      <xdr:rowOff>110981</xdr:rowOff>
    </xdr:from>
    <xdr:to>
      <xdr:col>10</xdr:col>
      <xdr:colOff>487775</xdr:colOff>
      <xdr:row>36</xdr:row>
      <xdr:rowOff>55547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D01B5443-B922-4A34-AEFC-E224564B9580}"/>
            </a:ext>
          </a:extLst>
        </xdr:cNvPr>
        <xdr:cNvSpPr/>
      </xdr:nvSpPr>
      <xdr:spPr>
        <a:xfrm>
          <a:off x="6424072" y="6098124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FINISHER</a:t>
          </a:r>
        </a:p>
      </xdr:txBody>
    </xdr:sp>
    <xdr:clientData/>
  </xdr:twoCellAnchor>
  <xdr:twoCellAnchor>
    <xdr:from>
      <xdr:col>8</xdr:col>
      <xdr:colOff>716933</xdr:colOff>
      <xdr:row>39</xdr:row>
      <xdr:rowOff>192163</xdr:rowOff>
    </xdr:from>
    <xdr:to>
      <xdr:col>10</xdr:col>
      <xdr:colOff>495636</xdr:colOff>
      <xdr:row>42</xdr:row>
      <xdr:rowOff>126146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AB763A55-4AED-4302-B12A-F3ECB5ADF4FF}"/>
            </a:ext>
          </a:extLst>
        </xdr:cNvPr>
        <xdr:cNvSpPr/>
      </xdr:nvSpPr>
      <xdr:spPr>
        <a:xfrm>
          <a:off x="6948400" y="7795230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MAGNETICA </a:t>
          </a:r>
        </a:p>
      </xdr:txBody>
    </xdr:sp>
    <xdr:clientData/>
  </xdr:twoCellAnchor>
  <xdr:twoCellAnchor>
    <xdr:from>
      <xdr:col>8</xdr:col>
      <xdr:colOff>640127</xdr:colOff>
      <xdr:row>49</xdr:row>
      <xdr:rowOff>64297</xdr:rowOff>
    </xdr:from>
    <xdr:to>
      <xdr:col>10</xdr:col>
      <xdr:colOff>418830</xdr:colOff>
      <xdr:row>52</xdr:row>
      <xdr:rowOff>8863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357ECABB-D3AE-4EE7-8F66-7D9CA2FEDBD2}"/>
            </a:ext>
          </a:extLst>
        </xdr:cNvPr>
        <xdr:cNvSpPr/>
      </xdr:nvSpPr>
      <xdr:spPr>
        <a:xfrm>
          <a:off x="6998594" y="9614697"/>
          <a:ext cx="1438169" cy="52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ESPESADOR </a:t>
          </a:r>
        </a:p>
      </xdr:txBody>
    </xdr:sp>
    <xdr:clientData/>
  </xdr:twoCellAnchor>
  <xdr:twoCellAnchor>
    <xdr:from>
      <xdr:col>6</xdr:col>
      <xdr:colOff>248497</xdr:colOff>
      <xdr:row>56</xdr:row>
      <xdr:rowOff>114415</xdr:rowOff>
    </xdr:from>
    <xdr:to>
      <xdr:col>7</xdr:col>
      <xdr:colOff>64982</xdr:colOff>
      <xdr:row>59</xdr:row>
      <xdr:rowOff>82535</xdr:rowOff>
    </xdr:to>
    <xdr:sp macro="" textlink="">
      <xdr:nvSpPr>
        <xdr:cNvPr id="21" name="Triángulo isósceles 20">
          <a:extLst>
            <a:ext uri="{FF2B5EF4-FFF2-40B4-BE49-F238E27FC236}">
              <a16:creationId xmlns:a16="http://schemas.microsoft.com/office/drawing/2014/main" id="{7B71890E-09C3-483D-86DF-512C5F6BD74E}"/>
            </a:ext>
          </a:extLst>
        </xdr:cNvPr>
        <xdr:cNvSpPr/>
      </xdr:nvSpPr>
      <xdr:spPr>
        <a:xfrm>
          <a:off x="4439497" y="1027441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702298</xdr:colOff>
      <xdr:row>57</xdr:row>
      <xdr:rowOff>91324</xdr:rowOff>
    </xdr:from>
    <xdr:to>
      <xdr:col>7</xdr:col>
      <xdr:colOff>77570</xdr:colOff>
      <xdr:row>59</xdr:row>
      <xdr:rowOff>75619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96291BD0-7E2A-4BFD-8755-A6019C8DFB81}"/>
            </a:ext>
          </a:extLst>
        </xdr:cNvPr>
        <xdr:cNvSpPr/>
      </xdr:nvSpPr>
      <xdr:spPr>
        <a:xfrm>
          <a:off x="4015843" y="10632324"/>
          <a:ext cx="1014727" cy="353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INTERMEDIO</a:t>
          </a:r>
        </a:p>
      </xdr:txBody>
    </xdr:sp>
    <xdr:clientData/>
  </xdr:twoCellAnchor>
  <xdr:twoCellAnchor>
    <xdr:from>
      <xdr:col>9</xdr:col>
      <xdr:colOff>122645</xdr:colOff>
      <xdr:row>1</xdr:row>
      <xdr:rowOff>83911</xdr:rowOff>
    </xdr:from>
    <xdr:to>
      <xdr:col>10</xdr:col>
      <xdr:colOff>375372</xdr:colOff>
      <xdr:row>3</xdr:row>
      <xdr:rowOff>61856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D1584F24-FC21-4B56-A46C-B8D7828330EE}"/>
            </a:ext>
          </a:extLst>
        </xdr:cNvPr>
        <xdr:cNvSpPr/>
      </xdr:nvSpPr>
      <xdr:spPr>
        <a:xfrm>
          <a:off x="6599645" y="265340"/>
          <a:ext cx="1014727" cy="340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 b="1">
              <a:solidFill>
                <a:schemeClr val="tx1"/>
              </a:solidFill>
            </a:rPr>
            <a:t>ALIMENTACIÓN CMCC</a:t>
          </a:r>
        </a:p>
      </xdr:txBody>
    </xdr:sp>
    <xdr:clientData/>
  </xdr:twoCellAnchor>
  <xdr:twoCellAnchor>
    <xdr:from>
      <xdr:col>3</xdr:col>
      <xdr:colOff>194235</xdr:colOff>
      <xdr:row>9</xdr:row>
      <xdr:rowOff>74706</xdr:rowOff>
    </xdr:from>
    <xdr:to>
      <xdr:col>4</xdr:col>
      <xdr:colOff>133710</xdr:colOff>
      <xdr:row>9</xdr:row>
      <xdr:rowOff>84418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48816B03-D66D-4A89-8463-B82D1B07E484}"/>
            </a:ext>
          </a:extLst>
        </xdr:cNvPr>
        <xdr:cNvCxnSpPr>
          <a:cxnSpLocks/>
          <a:endCxn id="5" idx="1"/>
        </xdr:cNvCxnSpPr>
      </xdr:nvCxnSpPr>
      <xdr:spPr>
        <a:xfrm>
          <a:off x="1718235" y="1568824"/>
          <a:ext cx="701475" cy="9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117929</xdr:colOff>
      <xdr:row>21</xdr:row>
      <xdr:rowOff>54429</xdr:rowOff>
    </xdr:from>
    <xdr:to>
      <xdr:col>4</xdr:col>
      <xdr:colOff>133710</xdr:colOff>
      <xdr:row>21</xdr:row>
      <xdr:rowOff>59290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73ACD44-DDFC-4753-A651-D2FF7080DCE5}"/>
            </a:ext>
          </a:extLst>
        </xdr:cNvPr>
        <xdr:cNvCxnSpPr>
          <a:cxnSpLocks/>
          <a:endCxn id="7" idx="1"/>
        </xdr:cNvCxnSpPr>
      </xdr:nvCxnSpPr>
      <xdr:spPr>
        <a:xfrm>
          <a:off x="1905000" y="3873500"/>
          <a:ext cx="777781" cy="4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11545</xdr:colOff>
      <xdr:row>31</xdr:row>
      <xdr:rowOff>77748</xdr:rowOff>
    </xdr:from>
    <xdr:to>
      <xdr:col>4</xdr:col>
      <xdr:colOff>125856</xdr:colOff>
      <xdr:row>31</xdr:row>
      <xdr:rowOff>87404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378575E5-7510-4B92-B776-EE0299055F5F}"/>
            </a:ext>
          </a:extLst>
        </xdr:cNvPr>
        <xdr:cNvCxnSpPr>
          <a:cxnSpLocks/>
          <a:endCxn id="9" idx="1"/>
        </xdr:cNvCxnSpPr>
      </xdr:nvCxnSpPr>
      <xdr:spPr>
        <a:xfrm flipV="1">
          <a:off x="1801090" y="5804293"/>
          <a:ext cx="876311" cy="9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108253</xdr:colOff>
      <xdr:row>41</xdr:row>
      <xdr:rowOff>113925</xdr:rowOff>
    </xdr:from>
    <xdr:to>
      <xdr:col>4</xdr:col>
      <xdr:colOff>127302</xdr:colOff>
      <xdr:row>41</xdr:row>
      <xdr:rowOff>113925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3BEC0A8D-D908-4188-890C-9FB75935F926}"/>
            </a:ext>
          </a:extLst>
        </xdr:cNvPr>
        <xdr:cNvCxnSpPr>
          <a:cxnSpLocks/>
          <a:endCxn id="11" idx="1"/>
        </xdr:cNvCxnSpPr>
      </xdr:nvCxnSpPr>
      <xdr:spPr>
        <a:xfrm>
          <a:off x="1895324" y="7552496"/>
          <a:ext cx="7810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21</xdr:row>
      <xdr:rowOff>59290</xdr:rowOff>
    </xdr:from>
    <xdr:to>
      <xdr:col>6</xdr:col>
      <xdr:colOff>423165</xdr:colOff>
      <xdr:row>27</xdr:row>
      <xdr:rowOff>19694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93327558-AF2E-4E18-B8B9-0D37B056B56F}"/>
            </a:ext>
          </a:extLst>
        </xdr:cNvPr>
        <xdr:cNvCxnSpPr>
          <a:cxnSpLocks/>
          <a:stCxn id="7" idx="5"/>
          <a:endCxn id="3" idx="2"/>
        </xdr:cNvCxnSpPr>
      </xdr:nvCxnSpPr>
      <xdr:spPr>
        <a:xfrm>
          <a:off x="2972024" y="3869290"/>
          <a:ext cx="1642141" cy="1048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415099</xdr:colOff>
      <xdr:row>27</xdr:row>
      <xdr:rowOff>19694</xdr:rowOff>
    </xdr:from>
    <xdr:to>
      <xdr:col>6</xdr:col>
      <xdr:colOff>423165</xdr:colOff>
      <xdr:row>31</xdr:row>
      <xdr:rowOff>78036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D9D3921F-6094-4468-8890-3D1533D905E6}"/>
            </a:ext>
          </a:extLst>
        </xdr:cNvPr>
        <xdr:cNvCxnSpPr>
          <a:cxnSpLocks/>
          <a:stCxn id="9" idx="5"/>
          <a:endCxn id="3" idx="2"/>
        </xdr:cNvCxnSpPr>
      </xdr:nvCxnSpPr>
      <xdr:spPr>
        <a:xfrm flipV="1">
          <a:off x="2964170" y="4918265"/>
          <a:ext cx="1649995" cy="784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416545</xdr:colOff>
      <xdr:row>27</xdr:row>
      <xdr:rowOff>19694</xdr:rowOff>
    </xdr:from>
    <xdr:to>
      <xdr:col>6</xdr:col>
      <xdr:colOff>423165</xdr:colOff>
      <xdr:row>41</xdr:row>
      <xdr:rowOff>112565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FA60A2BD-55AA-413C-8020-410B694B1396}"/>
            </a:ext>
          </a:extLst>
        </xdr:cNvPr>
        <xdr:cNvCxnSpPr>
          <a:cxnSpLocks/>
          <a:stCxn id="11" idx="5"/>
          <a:endCxn id="3" idx="2"/>
        </xdr:cNvCxnSpPr>
      </xdr:nvCxnSpPr>
      <xdr:spPr>
        <a:xfrm flipV="1">
          <a:off x="2965616" y="4918265"/>
          <a:ext cx="1648549" cy="26328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443759</xdr:colOff>
      <xdr:row>27</xdr:row>
      <xdr:rowOff>19694</xdr:rowOff>
    </xdr:from>
    <xdr:to>
      <xdr:col>6</xdr:col>
      <xdr:colOff>423165</xdr:colOff>
      <xdr:row>51</xdr:row>
      <xdr:rowOff>112109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52FA3926-2C43-41E8-9577-3EC6195F0AB9}"/>
            </a:ext>
          </a:extLst>
        </xdr:cNvPr>
        <xdr:cNvCxnSpPr>
          <a:cxnSpLocks/>
          <a:stCxn id="13" idx="5"/>
          <a:endCxn id="3" idx="2"/>
        </xdr:cNvCxnSpPr>
      </xdr:nvCxnSpPr>
      <xdr:spPr>
        <a:xfrm flipV="1">
          <a:off x="2992830" y="4918265"/>
          <a:ext cx="1621335" cy="44467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9</xdr:row>
      <xdr:rowOff>84419</xdr:rowOff>
    </xdr:from>
    <xdr:to>
      <xdr:col>6</xdr:col>
      <xdr:colOff>423165</xdr:colOff>
      <xdr:row>27</xdr:row>
      <xdr:rowOff>19694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C7F292A0-9A56-450F-9350-6B0D9C364570}"/>
            </a:ext>
          </a:extLst>
        </xdr:cNvPr>
        <xdr:cNvCxnSpPr>
          <a:cxnSpLocks/>
          <a:stCxn id="5" idx="5"/>
          <a:endCxn id="3" idx="2"/>
        </xdr:cNvCxnSpPr>
      </xdr:nvCxnSpPr>
      <xdr:spPr>
        <a:xfrm>
          <a:off x="2972024" y="1717276"/>
          <a:ext cx="1642141" cy="32009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95262</xdr:colOff>
      <xdr:row>51</xdr:row>
      <xdr:rowOff>113469</xdr:rowOff>
    </xdr:from>
    <xdr:to>
      <xdr:col>4</xdr:col>
      <xdr:colOff>154516</xdr:colOff>
      <xdr:row>51</xdr:row>
      <xdr:rowOff>113469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9816B2F9-4145-4D3B-8A77-8C579435FC21}"/>
            </a:ext>
          </a:extLst>
        </xdr:cNvPr>
        <xdr:cNvCxnSpPr>
          <a:cxnSpLocks/>
          <a:endCxn id="13" idx="1"/>
        </xdr:cNvCxnSpPr>
      </xdr:nvCxnSpPr>
      <xdr:spPr>
        <a:xfrm>
          <a:off x="1882333" y="9366326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534412</xdr:colOff>
      <xdr:row>27</xdr:row>
      <xdr:rowOff>116849</xdr:rowOff>
    </xdr:from>
    <xdr:to>
      <xdr:col>6</xdr:col>
      <xdr:colOff>537740</xdr:colOff>
      <xdr:row>56</xdr:row>
      <xdr:rowOff>114415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BA1D891-02F1-4E99-8C9E-182A1002351B}"/>
            </a:ext>
          </a:extLst>
        </xdr:cNvPr>
        <xdr:cNvCxnSpPr>
          <a:cxnSpLocks/>
          <a:stCxn id="21" idx="0"/>
          <a:endCxn id="3" idx="4"/>
        </xdr:cNvCxnSpPr>
      </xdr:nvCxnSpPr>
      <xdr:spPr>
        <a:xfrm flipH="1" flipV="1">
          <a:off x="4725412" y="5015420"/>
          <a:ext cx="3328" cy="5258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600253</xdr:colOff>
      <xdr:row>23</xdr:row>
      <xdr:rowOff>36285</xdr:rowOff>
    </xdr:from>
    <xdr:to>
      <xdr:col>9</xdr:col>
      <xdr:colOff>603111</xdr:colOff>
      <xdr:row>26</xdr:row>
      <xdr:rowOff>113988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9C1CB759-71D5-4B37-99AE-E445DC76C559}"/>
            </a:ext>
          </a:extLst>
        </xdr:cNvPr>
        <xdr:cNvCxnSpPr>
          <a:cxnSpLocks/>
          <a:stCxn id="67" idx="2"/>
          <a:endCxn id="17" idx="0"/>
        </xdr:cNvCxnSpPr>
      </xdr:nvCxnSpPr>
      <xdr:spPr>
        <a:xfrm rot="5400000">
          <a:off x="6767688" y="4527779"/>
          <a:ext cx="621988" cy="28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646502</xdr:colOff>
      <xdr:row>9</xdr:row>
      <xdr:rowOff>164796</xdr:rowOff>
    </xdr:from>
    <xdr:to>
      <xdr:col>9</xdr:col>
      <xdr:colOff>651933</xdr:colOff>
      <xdr:row>12</xdr:row>
      <xdr:rowOff>67733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4EE3CC1A-037C-4185-81C3-DFC904E5640C}"/>
            </a:ext>
          </a:extLst>
        </xdr:cNvPr>
        <xdr:cNvCxnSpPr>
          <a:cxnSpLocks/>
          <a:stCxn id="15" idx="2"/>
        </xdr:cNvCxnSpPr>
      </xdr:nvCxnSpPr>
      <xdr:spPr>
        <a:xfrm>
          <a:off x="7707702" y="1925863"/>
          <a:ext cx="5431" cy="487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636977</xdr:colOff>
      <xdr:row>15</xdr:row>
      <xdr:rowOff>88349</xdr:rowOff>
    </xdr:from>
    <xdr:to>
      <xdr:col>9</xdr:col>
      <xdr:colOff>636979</xdr:colOff>
      <xdr:row>21</xdr:row>
      <xdr:rowOff>37044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65969FE-2847-4970-948C-158DC701EFAB}"/>
            </a:ext>
          </a:extLst>
        </xdr:cNvPr>
        <xdr:cNvCxnSpPr>
          <a:cxnSpLocks/>
          <a:stCxn id="16" idx="2"/>
          <a:endCxn id="67" idx="0"/>
        </xdr:cNvCxnSpPr>
      </xdr:nvCxnSpPr>
      <xdr:spPr>
        <a:xfrm flipH="1">
          <a:off x="7698177" y="3017816"/>
          <a:ext cx="2" cy="111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29</xdr:row>
      <xdr:rowOff>58554</xdr:rowOff>
    </xdr:from>
    <xdr:to>
      <xdr:col>9</xdr:col>
      <xdr:colOff>600253</xdr:colOff>
      <xdr:row>33</xdr:row>
      <xdr:rowOff>110981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2AC6FE8-C13D-47C3-B2F6-34667C22C435}"/>
            </a:ext>
          </a:extLst>
        </xdr:cNvPr>
        <xdr:cNvCxnSpPr>
          <a:cxnSpLocks/>
          <a:stCxn id="17" idx="2"/>
          <a:endCxn id="18" idx="0"/>
        </xdr:cNvCxnSpPr>
      </xdr:nvCxnSpPr>
      <xdr:spPr>
        <a:xfrm flipH="1">
          <a:off x="7075424" y="5319983"/>
          <a:ext cx="1829" cy="778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36</xdr:row>
      <xdr:rowOff>55547</xdr:rowOff>
    </xdr:from>
    <xdr:to>
      <xdr:col>9</xdr:col>
      <xdr:colOff>606285</xdr:colOff>
      <xdr:row>39</xdr:row>
      <xdr:rowOff>192163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8E3BAEF8-D634-4948-B97E-9D1D3A9E0B6A}"/>
            </a:ext>
          </a:extLst>
        </xdr:cNvPr>
        <xdr:cNvCxnSpPr>
          <a:cxnSpLocks/>
          <a:stCxn id="18" idx="2"/>
          <a:endCxn id="19" idx="0"/>
        </xdr:cNvCxnSpPr>
      </xdr:nvCxnSpPr>
      <xdr:spPr>
        <a:xfrm>
          <a:off x="7659624" y="7074414"/>
          <a:ext cx="7861" cy="7208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589351</xdr:colOff>
      <xdr:row>42</xdr:row>
      <xdr:rowOff>126146</xdr:rowOff>
    </xdr:from>
    <xdr:to>
      <xdr:col>9</xdr:col>
      <xdr:colOff>606285</xdr:colOff>
      <xdr:row>45</xdr:row>
      <xdr:rowOff>82097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1E1FC329-CA8C-4330-8A7C-7F1BE3169CB4}"/>
            </a:ext>
          </a:extLst>
        </xdr:cNvPr>
        <xdr:cNvCxnSpPr>
          <a:cxnSpLocks/>
          <a:stCxn id="19" idx="2"/>
          <a:endCxn id="83" idx="0"/>
        </xdr:cNvCxnSpPr>
      </xdr:nvCxnSpPr>
      <xdr:spPr>
        <a:xfrm flipH="1">
          <a:off x="7777551" y="8313413"/>
          <a:ext cx="16934" cy="540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640126</xdr:colOff>
      <xdr:row>46</xdr:row>
      <xdr:rowOff>87190</xdr:rowOff>
    </xdr:from>
    <xdr:to>
      <xdr:col>8</xdr:col>
      <xdr:colOff>674597</xdr:colOff>
      <xdr:row>50</xdr:row>
      <xdr:rowOff>133948</xdr:rowOff>
    </xdr:to>
    <xdr:cxnSp macro="">
      <xdr:nvCxnSpPr>
        <xdr:cNvPr id="41" name="Conector: angular 40">
          <a:extLst>
            <a:ext uri="{FF2B5EF4-FFF2-40B4-BE49-F238E27FC236}">
              <a16:creationId xmlns:a16="http://schemas.microsoft.com/office/drawing/2014/main" id="{392F415D-28D5-4E59-985E-F98B83DBE5DF}"/>
            </a:ext>
          </a:extLst>
        </xdr:cNvPr>
        <xdr:cNvCxnSpPr>
          <a:cxnSpLocks/>
          <a:stCxn id="20" idx="1"/>
        </xdr:cNvCxnSpPr>
      </xdr:nvCxnSpPr>
      <xdr:spPr>
        <a:xfrm rot="10800000" flipH="1">
          <a:off x="6998593" y="9053390"/>
          <a:ext cx="34471" cy="825691"/>
        </a:xfrm>
        <a:prstGeom prst="bentConnector4">
          <a:avLst>
            <a:gd name="adj1" fmla="val -663166"/>
            <a:gd name="adj2" fmla="val 977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733161</xdr:colOff>
      <xdr:row>52</xdr:row>
      <xdr:rowOff>8863</xdr:rowOff>
    </xdr:from>
    <xdr:to>
      <xdr:col>9</xdr:col>
      <xdr:colOff>529479</xdr:colOff>
      <xdr:row>57</xdr:row>
      <xdr:rowOff>200075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FC76E418-4A7A-4B0B-A046-ABED85BE2281}"/>
            </a:ext>
          </a:extLst>
        </xdr:cNvPr>
        <xdr:cNvCxnSpPr>
          <a:cxnSpLocks/>
          <a:stCxn id="20" idx="2"/>
          <a:endCxn id="21" idx="5"/>
        </xdr:cNvCxnSpPr>
      </xdr:nvCxnSpPr>
      <xdr:spPr>
        <a:xfrm rot="5400000">
          <a:off x="5907814" y="9540810"/>
          <a:ext cx="1207212" cy="241251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418830</xdr:colOff>
      <xdr:row>50</xdr:row>
      <xdr:rowOff>128656</xdr:rowOff>
    </xdr:from>
    <xdr:to>
      <xdr:col>10</xdr:col>
      <xdr:colOff>611414</xdr:colOff>
      <xdr:row>61</xdr:row>
      <xdr:rowOff>95841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DFBB680F-83B7-4D87-AD18-DC5367790287}"/>
            </a:ext>
          </a:extLst>
        </xdr:cNvPr>
        <xdr:cNvCxnSpPr>
          <a:cxnSpLocks/>
          <a:stCxn id="20" idx="3"/>
        </xdr:cNvCxnSpPr>
      </xdr:nvCxnSpPr>
      <xdr:spPr>
        <a:xfrm>
          <a:off x="8436763" y="9873789"/>
          <a:ext cx="192584" cy="21600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495636</xdr:colOff>
      <xdr:row>13</xdr:row>
      <xdr:rowOff>63926</xdr:rowOff>
    </xdr:from>
    <xdr:to>
      <xdr:col>14</xdr:col>
      <xdr:colOff>523829</xdr:colOff>
      <xdr:row>41</xdr:row>
      <xdr:rowOff>61789</xdr:rowOff>
    </xdr:to>
    <xdr:cxnSp macro="">
      <xdr:nvCxnSpPr>
        <xdr:cNvPr id="44" name="Conector: angular 43">
          <a:extLst>
            <a:ext uri="{FF2B5EF4-FFF2-40B4-BE49-F238E27FC236}">
              <a16:creationId xmlns:a16="http://schemas.microsoft.com/office/drawing/2014/main" id="{FEC979D9-117E-4A1D-9B08-33D4BE052854}"/>
            </a:ext>
          </a:extLst>
        </xdr:cNvPr>
        <xdr:cNvCxnSpPr>
          <a:cxnSpLocks/>
          <a:stCxn id="19" idx="3"/>
          <a:endCxn id="2" idx="1"/>
        </xdr:cNvCxnSpPr>
      </xdr:nvCxnSpPr>
      <xdr:spPr>
        <a:xfrm flipV="1">
          <a:off x="8386569" y="2603926"/>
          <a:ext cx="3550327" cy="5450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487775</xdr:colOff>
      <xdr:row>13</xdr:row>
      <xdr:rowOff>63926</xdr:rowOff>
    </xdr:from>
    <xdr:to>
      <xdr:col>14</xdr:col>
      <xdr:colOff>523829</xdr:colOff>
      <xdr:row>34</xdr:row>
      <xdr:rowOff>173979</xdr:rowOff>
    </xdr:to>
    <xdr:cxnSp macro="">
      <xdr:nvCxnSpPr>
        <xdr:cNvPr id="45" name="Conector: angular 44">
          <a:extLst>
            <a:ext uri="{FF2B5EF4-FFF2-40B4-BE49-F238E27FC236}">
              <a16:creationId xmlns:a16="http://schemas.microsoft.com/office/drawing/2014/main" id="{6C62BFCE-7EB7-40B5-A8E1-B2944DFCC4DE}"/>
            </a:ext>
          </a:extLst>
        </xdr:cNvPr>
        <xdr:cNvCxnSpPr>
          <a:cxnSpLocks/>
          <a:stCxn id="18" idx="3"/>
          <a:endCxn id="2" idx="1"/>
        </xdr:cNvCxnSpPr>
      </xdr:nvCxnSpPr>
      <xdr:spPr>
        <a:xfrm flipV="1">
          <a:off x="7726775" y="2422497"/>
          <a:ext cx="3084054" cy="392005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489604</xdr:colOff>
      <xdr:row>13</xdr:row>
      <xdr:rowOff>63926</xdr:rowOff>
    </xdr:from>
    <xdr:to>
      <xdr:col>14</xdr:col>
      <xdr:colOff>523829</xdr:colOff>
      <xdr:row>27</xdr:row>
      <xdr:rowOff>176986</xdr:rowOff>
    </xdr:to>
    <xdr:cxnSp macro="">
      <xdr:nvCxnSpPr>
        <xdr:cNvPr id="46" name="Conector: angular 45">
          <a:extLst>
            <a:ext uri="{FF2B5EF4-FFF2-40B4-BE49-F238E27FC236}">
              <a16:creationId xmlns:a16="http://schemas.microsoft.com/office/drawing/2014/main" id="{86F558C9-B581-4621-9D32-70D56DE6E877}"/>
            </a:ext>
          </a:extLst>
        </xdr:cNvPr>
        <xdr:cNvCxnSpPr>
          <a:cxnSpLocks/>
          <a:stCxn id="17" idx="3"/>
          <a:endCxn id="2" idx="1"/>
        </xdr:cNvCxnSpPr>
      </xdr:nvCxnSpPr>
      <xdr:spPr>
        <a:xfrm flipV="1">
          <a:off x="7728604" y="2422497"/>
          <a:ext cx="3082225" cy="26530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434712</xdr:colOff>
      <xdr:row>13</xdr:row>
      <xdr:rowOff>63926</xdr:rowOff>
    </xdr:from>
    <xdr:to>
      <xdr:col>14</xdr:col>
      <xdr:colOff>523829</xdr:colOff>
      <xdr:row>14</xdr:row>
      <xdr:rowOff>28528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30067F82-1420-4B71-9240-F21AAE46010B}"/>
            </a:ext>
          </a:extLst>
        </xdr:cNvPr>
        <xdr:cNvCxnSpPr>
          <a:cxnSpLocks/>
          <a:stCxn id="16" idx="3"/>
          <a:endCxn id="2" idx="1"/>
        </xdr:cNvCxnSpPr>
      </xdr:nvCxnSpPr>
      <xdr:spPr>
        <a:xfrm flipV="1">
          <a:off x="8325645" y="2603926"/>
          <a:ext cx="3611251" cy="1593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444235</xdr:colOff>
      <xdr:row>8</xdr:row>
      <xdr:rowOff>101799</xdr:rowOff>
    </xdr:from>
    <xdr:to>
      <xdr:col>14</xdr:col>
      <xdr:colOff>523829</xdr:colOff>
      <xdr:row>13</xdr:row>
      <xdr:rowOff>63925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6C5FD8C7-23E4-45C3-877D-3C11ACA98D33}"/>
            </a:ext>
          </a:extLst>
        </xdr:cNvPr>
        <xdr:cNvCxnSpPr>
          <a:cxnSpLocks/>
          <a:stCxn id="15" idx="3"/>
          <a:endCxn id="2" idx="1"/>
        </xdr:cNvCxnSpPr>
      </xdr:nvCxnSpPr>
      <xdr:spPr>
        <a:xfrm>
          <a:off x="7683235" y="1562299"/>
          <a:ext cx="3318094" cy="869269"/>
        </a:xfrm>
        <a:prstGeom prst="bentConnector3">
          <a:avLst>
            <a:gd name="adj1" fmla="val 505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559813</xdr:colOff>
      <xdr:row>22</xdr:row>
      <xdr:rowOff>36665</xdr:rowOff>
    </xdr:from>
    <xdr:to>
      <xdr:col>9</xdr:col>
      <xdr:colOff>63474</xdr:colOff>
      <xdr:row>26</xdr:row>
      <xdr:rowOff>137833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C7F3FAAD-2FDC-4F79-AB3D-772433080A08}"/>
            </a:ext>
          </a:extLst>
        </xdr:cNvPr>
        <xdr:cNvCxnSpPr>
          <a:cxnSpLocks/>
          <a:endCxn id="67" idx="1"/>
        </xdr:cNvCxnSpPr>
      </xdr:nvCxnSpPr>
      <xdr:spPr>
        <a:xfrm flipV="1">
          <a:off x="5131813" y="4329265"/>
          <a:ext cx="1992861" cy="880101"/>
        </a:xfrm>
        <a:prstGeom prst="bentConnector3">
          <a:avLst>
            <a:gd name="adj1" fmla="val 104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63474</xdr:colOff>
      <xdr:row>21</xdr:row>
      <xdr:rowOff>37044</xdr:rowOff>
    </xdr:from>
    <xdr:to>
      <xdr:col>10</xdr:col>
      <xdr:colOff>380747</xdr:colOff>
      <xdr:row>23</xdr:row>
      <xdr:rowOff>36285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4183FDC2-9E76-424A-8E0F-8527E1510AEC}"/>
            </a:ext>
          </a:extLst>
        </xdr:cNvPr>
        <xdr:cNvSpPr/>
      </xdr:nvSpPr>
      <xdr:spPr>
        <a:xfrm>
          <a:off x="6540474" y="3856115"/>
          <a:ext cx="1079273" cy="3620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Molienda /clasif</a:t>
          </a:r>
        </a:p>
      </xdr:txBody>
    </xdr:sp>
    <xdr:clientData/>
  </xdr:twoCellAnchor>
  <xdr:twoCellAnchor>
    <xdr:from>
      <xdr:col>10</xdr:col>
      <xdr:colOff>380747</xdr:colOff>
      <xdr:row>13</xdr:row>
      <xdr:rowOff>63925</xdr:rowOff>
    </xdr:from>
    <xdr:to>
      <xdr:col>14</xdr:col>
      <xdr:colOff>523829</xdr:colOff>
      <xdr:row>22</xdr:row>
      <xdr:rowOff>36665</xdr:rowOff>
    </xdr:to>
    <xdr:cxnSp macro="">
      <xdr:nvCxnSpPr>
        <xdr:cNvPr id="70" name="Conector: angular 69">
          <a:extLst>
            <a:ext uri="{FF2B5EF4-FFF2-40B4-BE49-F238E27FC236}">
              <a16:creationId xmlns:a16="http://schemas.microsoft.com/office/drawing/2014/main" id="{A385D720-2AB9-4ADB-A89B-B04F1E509A7E}"/>
            </a:ext>
          </a:extLst>
        </xdr:cNvPr>
        <xdr:cNvCxnSpPr>
          <a:cxnSpLocks/>
          <a:stCxn id="67" idx="3"/>
          <a:endCxn id="2" idx="1"/>
        </xdr:cNvCxnSpPr>
      </xdr:nvCxnSpPr>
      <xdr:spPr>
        <a:xfrm flipV="1">
          <a:off x="7619747" y="2431568"/>
          <a:ext cx="3381582" cy="1605597"/>
        </a:xfrm>
        <a:prstGeom prst="bentConnector3">
          <a:avLst>
            <a:gd name="adj1" fmla="val 518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824</xdr:colOff>
      <xdr:row>57</xdr:row>
      <xdr:rowOff>28262</xdr:rowOff>
    </xdr:from>
    <xdr:to>
      <xdr:col>4</xdr:col>
      <xdr:colOff>579309</xdr:colOff>
      <xdr:row>59</xdr:row>
      <xdr:rowOff>177811</xdr:rowOff>
    </xdr:to>
    <xdr:sp macro="" textlink="">
      <xdr:nvSpPr>
        <xdr:cNvPr id="80" name="Triángulo isósceles 79">
          <a:extLst>
            <a:ext uri="{FF2B5EF4-FFF2-40B4-BE49-F238E27FC236}">
              <a16:creationId xmlns:a16="http://schemas.microsoft.com/office/drawing/2014/main" id="{41CD4941-AFA7-43B3-88FE-CBA85B657C82}"/>
            </a:ext>
          </a:extLst>
        </xdr:cNvPr>
        <xdr:cNvSpPr/>
      </xdr:nvSpPr>
      <xdr:spPr>
        <a:xfrm>
          <a:off x="2549895" y="10378762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706581</xdr:colOff>
      <xdr:row>64</xdr:row>
      <xdr:rowOff>135305</xdr:rowOff>
    </xdr:from>
    <xdr:to>
      <xdr:col>4</xdr:col>
      <xdr:colOff>523066</xdr:colOff>
      <xdr:row>67</xdr:row>
      <xdr:rowOff>103425</xdr:rowOff>
    </xdr:to>
    <xdr:sp macro="" textlink="">
      <xdr:nvSpPr>
        <xdr:cNvPr id="81" name="Triángulo isósceles 80">
          <a:extLst>
            <a:ext uri="{FF2B5EF4-FFF2-40B4-BE49-F238E27FC236}">
              <a16:creationId xmlns:a16="http://schemas.microsoft.com/office/drawing/2014/main" id="{4CB680CA-0E95-4320-874A-E87763B51697}"/>
            </a:ext>
          </a:extLst>
        </xdr:cNvPr>
        <xdr:cNvSpPr/>
      </xdr:nvSpPr>
      <xdr:spPr>
        <a:xfrm>
          <a:off x="2493652" y="1175580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676728</xdr:colOff>
      <xdr:row>71</xdr:row>
      <xdr:rowOff>87309</xdr:rowOff>
    </xdr:from>
    <xdr:to>
      <xdr:col>4</xdr:col>
      <xdr:colOff>493213</xdr:colOff>
      <xdr:row>74</xdr:row>
      <xdr:rowOff>52130</xdr:rowOff>
    </xdr:to>
    <xdr:sp macro="" textlink="">
      <xdr:nvSpPr>
        <xdr:cNvPr id="82" name="Triángulo isósceles 81">
          <a:extLst>
            <a:ext uri="{FF2B5EF4-FFF2-40B4-BE49-F238E27FC236}">
              <a16:creationId xmlns:a16="http://schemas.microsoft.com/office/drawing/2014/main" id="{D1BC1196-DD13-4A55-9482-8BF1584F2777}"/>
            </a:ext>
          </a:extLst>
        </xdr:cNvPr>
        <xdr:cNvSpPr/>
      </xdr:nvSpPr>
      <xdr:spPr>
        <a:xfrm>
          <a:off x="2466273" y="13214491"/>
          <a:ext cx="578485" cy="51900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0</xdr:colOff>
      <xdr:row>59</xdr:row>
      <xdr:rowOff>18143</xdr:rowOff>
    </xdr:from>
    <xdr:to>
      <xdr:col>4</xdr:col>
      <xdr:colOff>59254</xdr:colOff>
      <xdr:row>59</xdr:row>
      <xdr:rowOff>18143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64717919-FD91-4DA4-8251-F3CBC153C7F5}"/>
            </a:ext>
          </a:extLst>
        </xdr:cNvPr>
        <xdr:cNvCxnSpPr>
          <a:cxnSpLocks/>
        </xdr:cNvCxnSpPr>
      </xdr:nvCxnSpPr>
      <xdr:spPr>
        <a:xfrm>
          <a:off x="1787071" y="10731500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760185</xdr:colOff>
      <xdr:row>66</xdr:row>
      <xdr:rowOff>97971</xdr:rowOff>
    </xdr:from>
    <xdr:to>
      <xdr:col>4</xdr:col>
      <xdr:colOff>57439</xdr:colOff>
      <xdr:row>66</xdr:row>
      <xdr:rowOff>97971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9C3C2DCC-D8F4-4E4F-B264-B56A771AD11D}"/>
            </a:ext>
          </a:extLst>
        </xdr:cNvPr>
        <xdr:cNvCxnSpPr>
          <a:cxnSpLocks/>
        </xdr:cNvCxnSpPr>
      </xdr:nvCxnSpPr>
      <xdr:spPr>
        <a:xfrm>
          <a:off x="1785256" y="12081328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12864</xdr:colOff>
      <xdr:row>73</xdr:row>
      <xdr:rowOff>23585</xdr:rowOff>
    </xdr:from>
    <xdr:to>
      <xdr:col>4</xdr:col>
      <xdr:colOff>72118</xdr:colOff>
      <xdr:row>73</xdr:row>
      <xdr:rowOff>23585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ED812D5A-06C0-4E20-8CC5-25E1B493F7F1}"/>
            </a:ext>
          </a:extLst>
        </xdr:cNvPr>
        <xdr:cNvCxnSpPr>
          <a:cxnSpLocks/>
        </xdr:cNvCxnSpPr>
      </xdr:nvCxnSpPr>
      <xdr:spPr>
        <a:xfrm>
          <a:off x="1802409" y="13520221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434688</xdr:colOff>
      <xdr:row>27</xdr:row>
      <xdr:rowOff>174625</xdr:rowOff>
    </xdr:from>
    <xdr:to>
      <xdr:col>5</xdr:col>
      <xdr:colOff>492125</xdr:colOff>
      <xdr:row>58</xdr:row>
      <xdr:rowOff>103037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48B36272-05D3-41F5-ACEC-A22E8349C383}"/>
            </a:ext>
          </a:extLst>
        </xdr:cNvPr>
        <xdr:cNvCxnSpPr>
          <a:cxnSpLocks/>
          <a:stCxn id="80" idx="5"/>
        </xdr:cNvCxnSpPr>
      </xdr:nvCxnSpPr>
      <xdr:spPr>
        <a:xfrm flipV="1">
          <a:off x="2974688" y="5318125"/>
          <a:ext cx="819437" cy="58339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378445</xdr:colOff>
      <xdr:row>28</xdr:row>
      <xdr:rowOff>79375</xdr:rowOff>
    </xdr:from>
    <xdr:to>
      <xdr:col>5</xdr:col>
      <xdr:colOff>476250</xdr:colOff>
      <xdr:row>66</xdr:row>
      <xdr:rowOff>24115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6576D30E-0AA8-4F23-9DB8-D98D35A7D33F}"/>
            </a:ext>
          </a:extLst>
        </xdr:cNvPr>
        <xdr:cNvCxnSpPr>
          <a:cxnSpLocks/>
          <a:stCxn id="81" idx="5"/>
        </xdr:cNvCxnSpPr>
      </xdr:nvCxnSpPr>
      <xdr:spPr>
        <a:xfrm flipV="1">
          <a:off x="2918445" y="5413375"/>
          <a:ext cx="859805" cy="71837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348592</xdr:colOff>
      <xdr:row>28</xdr:row>
      <xdr:rowOff>183369</xdr:rowOff>
    </xdr:from>
    <xdr:to>
      <xdr:col>5</xdr:col>
      <xdr:colOff>512754</xdr:colOff>
      <xdr:row>72</xdr:row>
      <xdr:rowOff>162084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05428473-AA7B-4724-9337-D75FA0FB3BD7}"/>
            </a:ext>
          </a:extLst>
        </xdr:cNvPr>
        <xdr:cNvCxnSpPr>
          <a:cxnSpLocks/>
          <a:stCxn id="82" idx="5"/>
        </xdr:cNvCxnSpPr>
      </xdr:nvCxnSpPr>
      <xdr:spPr>
        <a:xfrm flipV="1">
          <a:off x="2900137" y="5367278"/>
          <a:ext cx="926162" cy="81067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29309</xdr:colOff>
      <xdr:row>14</xdr:row>
      <xdr:rowOff>171027</xdr:rowOff>
    </xdr:from>
    <xdr:to>
      <xdr:col>8</xdr:col>
      <xdr:colOff>99061</xdr:colOff>
      <xdr:row>18</xdr:row>
      <xdr:rowOff>56727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E0D8E852-32F3-1B9A-F393-65F4358C8ACD}"/>
            </a:ext>
          </a:extLst>
        </xdr:cNvPr>
        <xdr:cNvSpPr/>
      </xdr:nvSpPr>
      <xdr:spPr>
        <a:xfrm>
          <a:off x="5431042" y="2905760"/>
          <a:ext cx="1026486" cy="6646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Desaguado</a:t>
          </a:r>
        </a:p>
      </xdr:txBody>
    </xdr:sp>
    <xdr:clientData/>
  </xdr:twoCellAnchor>
  <xdr:twoCellAnchor>
    <xdr:from>
      <xdr:col>7</xdr:col>
      <xdr:colOff>542551</xdr:colOff>
      <xdr:row>18</xdr:row>
      <xdr:rowOff>56727</xdr:rowOff>
    </xdr:from>
    <xdr:to>
      <xdr:col>8</xdr:col>
      <xdr:colOff>710900</xdr:colOff>
      <xdr:row>27</xdr:row>
      <xdr:rowOff>183637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72516379-2830-5313-3245-7D64CB5C3A39}"/>
            </a:ext>
          </a:extLst>
        </xdr:cNvPr>
        <xdr:cNvCxnSpPr>
          <a:stCxn id="51" idx="2"/>
          <a:endCxn id="17" idx="1"/>
        </xdr:cNvCxnSpPr>
      </xdr:nvCxnSpPr>
      <xdr:spPr>
        <a:xfrm rot="16200000" flipH="1">
          <a:off x="5567071" y="3947607"/>
          <a:ext cx="1879510" cy="1125083"/>
        </a:xfrm>
        <a:prstGeom prst="bentConnector2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795867</xdr:colOff>
      <xdr:row>12</xdr:row>
      <xdr:rowOff>76200</xdr:rowOff>
    </xdr:from>
    <xdr:to>
      <xdr:col>6</xdr:col>
      <xdr:colOff>809253</xdr:colOff>
      <xdr:row>16</xdr:row>
      <xdr:rowOff>111760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E7C82EFE-323B-C6A1-4E7F-E559D75F99DC}"/>
            </a:ext>
          </a:extLst>
        </xdr:cNvPr>
        <xdr:cNvCxnSpPr/>
      </xdr:nvCxnSpPr>
      <xdr:spPr>
        <a:xfrm flipH="1" flipV="1">
          <a:off x="5367867" y="2421467"/>
          <a:ext cx="13386" cy="814493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85876</xdr:colOff>
      <xdr:row>8</xdr:row>
      <xdr:rowOff>182638</xdr:rowOff>
    </xdr:from>
    <xdr:to>
      <xdr:col>6</xdr:col>
      <xdr:colOff>795866</xdr:colOff>
      <xdr:row>12</xdr:row>
      <xdr:rowOff>41124</xdr:rowOff>
    </xdr:to>
    <xdr:sp macro="" textlink="">
      <xdr:nvSpPr>
        <xdr:cNvPr id="72" name="Triángulo isósceles 71">
          <a:extLst>
            <a:ext uri="{FF2B5EF4-FFF2-40B4-BE49-F238E27FC236}">
              <a16:creationId xmlns:a16="http://schemas.microsoft.com/office/drawing/2014/main" id="{3CA469A2-B937-8977-DDA6-840998B3ADB6}"/>
            </a:ext>
          </a:extLst>
        </xdr:cNvPr>
        <xdr:cNvSpPr/>
      </xdr:nvSpPr>
      <xdr:spPr>
        <a:xfrm>
          <a:off x="4657876" y="1748971"/>
          <a:ext cx="709990" cy="63742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85876</xdr:colOff>
      <xdr:row>12</xdr:row>
      <xdr:rowOff>41123</xdr:rowOff>
    </xdr:from>
    <xdr:to>
      <xdr:col>9</xdr:col>
      <xdr:colOff>16933</xdr:colOff>
      <xdr:row>21</xdr:row>
      <xdr:rowOff>110068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8C058E2-5F5C-D495-5373-9FE25D690016}"/>
            </a:ext>
          </a:extLst>
        </xdr:cNvPr>
        <xdr:cNvCxnSpPr>
          <a:stCxn id="72" idx="2"/>
        </xdr:cNvCxnSpPr>
      </xdr:nvCxnSpPr>
      <xdr:spPr>
        <a:xfrm rot="16200000" flipH="1">
          <a:off x="4957232" y="2087034"/>
          <a:ext cx="1821545" cy="2420257"/>
        </a:xfrm>
        <a:prstGeom prst="bentConnector2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699999</xdr:colOff>
      <xdr:row>45</xdr:row>
      <xdr:rowOff>82097</xdr:rowOff>
    </xdr:from>
    <xdr:to>
      <xdr:col>10</xdr:col>
      <xdr:colOff>478702</xdr:colOff>
      <xdr:row>48</xdr:row>
      <xdr:rowOff>16080</xdr:rowOff>
    </xdr:to>
    <xdr:sp macro="" textlink="">
      <xdr:nvSpPr>
        <xdr:cNvPr id="83" name="Rectángulo 18">
          <a:extLst>
            <a:ext uri="{FF2B5EF4-FFF2-40B4-BE49-F238E27FC236}">
              <a16:creationId xmlns:a16="http://schemas.microsoft.com/office/drawing/2014/main" id="{F5657AA1-AD0C-434D-9808-4999B89ED2DB}"/>
            </a:ext>
          </a:extLst>
        </xdr:cNvPr>
        <xdr:cNvSpPr/>
      </xdr:nvSpPr>
      <xdr:spPr>
        <a:xfrm>
          <a:off x="7058466" y="8853564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NEUMATICA </a:t>
          </a:r>
        </a:p>
      </xdr:txBody>
    </xdr:sp>
    <xdr:clientData/>
  </xdr:twoCellAnchor>
  <xdr:twoCellAnchor>
    <xdr:from>
      <xdr:col>9</xdr:col>
      <xdr:colOff>530086</xdr:colOff>
      <xdr:row>48</xdr:row>
      <xdr:rowOff>16079</xdr:rowOff>
    </xdr:from>
    <xdr:to>
      <xdr:col>9</xdr:col>
      <xdr:colOff>530086</xdr:colOff>
      <xdr:row>49</xdr:row>
      <xdr:rowOff>39763</xdr:rowOff>
    </xdr:to>
    <xdr:cxnSp macro="">
      <xdr:nvCxnSpPr>
        <xdr:cNvPr id="87" name="Conector recto de flecha 39">
          <a:extLst>
            <a:ext uri="{FF2B5EF4-FFF2-40B4-BE49-F238E27FC236}">
              <a16:creationId xmlns:a16="http://schemas.microsoft.com/office/drawing/2014/main" id="{1DD1641B-2AE0-CF42-8689-C7222693C4AA}"/>
            </a:ext>
          </a:extLst>
        </xdr:cNvPr>
        <xdr:cNvCxnSpPr>
          <a:cxnSpLocks/>
        </xdr:cNvCxnSpPr>
      </xdr:nvCxnSpPr>
      <xdr:spPr>
        <a:xfrm>
          <a:off x="7718286" y="9371746"/>
          <a:ext cx="0" cy="218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478702</xdr:colOff>
      <xdr:row>14</xdr:row>
      <xdr:rowOff>126923</xdr:rowOff>
    </xdr:from>
    <xdr:to>
      <xdr:col>15</xdr:col>
      <xdr:colOff>281507</xdr:colOff>
      <xdr:row>46</xdr:row>
      <xdr:rowOff>146456</xdr:rowOff>
    </xdr:to>
    <xdr:cxnSp macro="">
      <xdr:nvCxnSpPr>
        <xdr:cNvPr id="88" name="Conector: angular 43">
          <a:extLst>
            <a:ext uri="{FF2B5EF4-FFF2-40B4-BE49-F238E27FC236}">
              <a16:creationId xmlns:a16="http://schemas.microsoft.com/office/drawing/2014/main" id="{9EFC8B0E-BA04-8249-B297-6F4FECCF1B49}"/>
            </a:ext>
          </a:extLst>
        </xdr:cNvPr>
        <xdr:cNvCxnSpPr>
          <a:cxnSpLocks/>
          <a:stCxn id="83" idx="3"/>
          <a:endCxn id="2" idx="2"/>
        </xdr:cNvCxnSpPr>
      </xdr:nvCxnSpPr>
      <xdr:spPr>
        <a:xfrm flipV="1">
          <a:off x="8496635" y="2861656"/>
          <a:ext cx="4154672" cy="6251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499365</xdr:colOff>
      <xdr:row>17</xdr:row>
      <xdr:rowOff>96709</xdr:rowOff>
    </xdr:from>
    <xdr:to>
      <xdr:col>9</xdr:col>
      <xdr:colOff>721859</xdr:colOff>
      <xdr:row>18</xdr:row>
      <xdr:rowOff>109592</xdr:rowOff>
    </xdr:to>
    <xdr:sp macro="" textlink="">
      <xdr:nvSpPr>
        <xdr:cNvPr id="117" name="Elipse 2">
          <a:extLst>
            <a:ext uri="{FF2B5EF4-FFF2-40B4-BE49-F238E27FC236}">
              <a16:creationId xmlns:a16="http://schemas.microsoft.com/office/drawing/2014/main" id="{7C57CA8D-3A22-E74A-AC25-CE0D777925CF}"/>
            </a:ext>
          </a:extLst>
        </xdr:cNvPr>
        <xdr:cNvSpPr/>
      </xdr:nvSpPr>
      <xdr:spPr>
        <a:xfrm>
          <a:off x="7687565" y="3415642"/>
          <a:ext cx="222494" cy="207617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76200</xdr:colOff>
      <xdr:row>18</xdr:row>
      <xdr:rowOff>5784</xdr:rowOff>
    </xdr:from>
    <xdr:to>
      <xdr:col>9</xdr:col>
      <xdr:colOff>499365</xdr:colOff>
      <xdr:row>18</xdr:row>
      <xdr:rowOff>8466</xdr:rowOff>
    </xdr:to>
    <xdr:cxnSp macro="">
      <xdr:nvCxnSpPr>
        <xdr:cNvPr id="120" name="Conector recto de flecha 70">
          <a:extLst>
            <a:ext uri="{FF2B5EF4-FFF2-40B4-BE49-F238E27FC236}">
              <a16:creationId xmlns:a16="http://schemas.microsoft.com/office/drawing/2014/main" id="{089C95C7-B343-C448-BF0E-7947035CEC21}"/>
            </a:ext>
          </a:extLst>
        </xdr:cNvPr>
        <xdr:cNvCxnSpPr>
          <a:stCxn id="117" idx="2"/>
        </xdr:cNvCxnSpPr>
      </xdr:nvCxnSpPr>
      <xdr:spPr>
        <a:xfrm flipH="1">
          <a:off x="6434667" y="3519451"/>
          <a:ext cx="1252898" cy="2682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B0D6-E0E9-6D42-9B21-33D1777F9FE2}">
  <dimension ref="A1:CQ232"/>
  <sheetViews>
    <sheetView tabSelected="1" topLeftCell="A67" zoomScale="30" zoomScaleNormal="30" workbookViewId="0">
      <selection activeCell="K140" sqref="K140"/>
    </sheetView>
  </sheetViews>
  <sheetFormatPr baseColWidth="10" defaultColWidth="11.5" defaultRowHeight="15" outlineLevelCol="1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29" max="29" width="16.33203125" bestFit="1" customWidth="1"/>
  </cols>
  <sheetData>
    <row r="1" spans="1:95">
      <c r="A1" s="76">
        <v>1</v>
      </c>
      <c r="B1" s="76">
        <v>1</v>
      </c>
      <c r="C1" s="76">
        <v>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104"/>
      <c r="T1" s="104"/>
      <c r="U1" s="104"/>
      <c r="V1" s="104"/>
      <c r="W1" s="104"/>
      <c r="X1" s="104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</row>
    <row r="2" spans="1:95">
      <c r="A2" s="76">
        <v>1</v>
      </c>
      <c r="B2" s="76">
        <v>1</v>
      </c>
      <c r="C2" s="76">
        <v>1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104"/>
      <c r="T2" s="104"/>
      <c r="U2" s="104"/>
      <c r="V2" s="104"/>
      <c r="W2" s="104"/>
      <c r="X2" s="104"/>
      <c r="AN2">
        <v>1</v>
      </c>
      <c r="AO2">
        <f>AN2+1</f>
        <v>2</v>
      </c>
      <c r="AP2">
        <f t="shared" ref="AP2:CE2" si="0">AO2+1</f>
        <v>3</v>
      </c>
      <c r="AQ2">
        <f t="shared" si="0"/>
        <v>4</v>
      </c>
      <c r="AR2">
        <f t="shared" si="0"/>
        <v>5</v>
      </c>
      <c r="AS2">
        <f t="shared" si="0"/>
        <v>6</v>
      </c>
      <c r="AT2">
        <f t="shared" si="0"/>
        <v>7</v>
      </c>
      <c r="AU2">
        <f t="shared" si="0"/>
        <v>8</v>
      </c>
      <c r="AV2">
        <f t="shared" si="0"/>
        <v>9</v>
      </c>
      <c r="AW2">
        <f t="shared" si="0"/>
        <v>10</v>
      </c>
      <c r="AX2">
        <f t="shared" si="0"/>
        <v>11</v>
      </c>
      <c r="AY2">
        <f t="shared" si="0"/>
        <v>12</v>
      </c>
      <c r="AZ2">
        <f t="shared" si="0"/>
        <v>13</v>
      </c>
      <c r="BA2">
        <f t="shared" si="0"/>
        <v>14</v>
      </c>
      <c r="BB2">
        <f t="shared" si="0"/>
        <v>15</v>
      </c>
      <c r="BC2">
        <f t="shared" si="0"/>
        <v>16</v>
      </c>
      <c r="BD2">
        <f t="shared" si="0"/>
        <v>17</v>
      </c>
      <c r="BE2">
        <f t="shared" si="0"/>
        <v>18</v>
      </c>
      <c r="BF2">
        <f t="shared" si="0"/>
        <v>19</v>
      </c>
      <c r="BG2">
        <f t="shared" si="0"/>
        <v>20</v>
      </c>
      <c r="BH2">
        <f t="shared" si="0"/>
        <v>21</v>
      </c>
      <c r="BI2">
        <f t="shared" si="0"/>
        <v>22</v>
      </c>
      <c r="BJ2">
        <f t="shared" si="0"/>
        <v>23</v>
      </c>
      <c r="BK2">
        <f t="shared" si="0"/>
        <v>24</v>
      </c>
      <c r="BL2">
        <f t="shared" si="0"/>
        <v>25</v>
      </c>
      <c r="BM2">
        <f t="shared" si="0"/>
        <v>26</v>
      </c>
      <c r="BN2">
        <f t="shared" si="0"/>
        <v>27</v>
      </c>
      <c r="BO2">
        <f t="shared" si="0"/>
        <v>28</v>
      </c>
      <c r="BP2">
        <f t="shared" si="0"/>
        <v>29</v>
      </c>
      <c r="BQ2">
        <f t="shared" si="0"/>
        <v>30</v>
      </c>
      <c r="BR2">
        <f t="shared" si="0"/>
        <v>31</v>
      </c>
      <c r="BS2">
        <f t="shared" si="0"/>
        <v>32</v>
      </c>
      <c r="BT2">
        <f t="shared" si="0"/>
        <v>33</v>
      </c>
      <c r="BU2">
        <f t="shared" si="0"/>
        <v>34</v>
      </c>
      <c r="BV2">
        <f t="shared" si="0"/>
        <v>35</v>
      </c>
      <c r="BW2">
        <f t="shared" si="0"/>
        <v>36</v>
      </c>
      <c r="BX2">
        <f t="shared" si="0"/>
        <v>37</v>
      </c>
      <c r="BY2">
        <f t="shared" si="0"/>
        <v>38</v>
      </c>
      <c r="BZ2">
        <f t="shared" si="0"/>
        <v>39</v>
      </c>
      <c r="CA2">
        <f t="shared" si="0"/>
        <v>40</v>
      </c>
      <c r="CB2">
        <f t="shared" si="0"/>
        <v>41</v>
      </c>
      <c r="CC2">
        <f t="shared" si="0"/>
        <v>42</v>
      </c>
      <c r="CD2">
        <f t="shared" si="0"/>
        <v>43</v>
      </c>
      <c r="CE2">
        <f t="shared" si="0"/>
        <v>44</v>
      </c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</row>
    <row r="3" spans="1:95" s="1" customFormat="1" ht="45" customHeight="1">
      <c r="A3" s="76">
        <v>1</v>
      </c>
      <c r="B3" s="76">
        <v>1</v>
      </c>
      <c r="C3" s="76">
        <v>1</v>
      </c>
      <c r="D3" s="77"/>
      <c r="E3" s="77"/>
      <c r="F3" s="77"/>
      <c r="G3" s="77"/>
      <c r="H3" s="77"/>
      <c r="I3" s="77"/>
      <c r="J3" s="77"/>
      <c r="K3" s="78"/>
      <c r="L3" s="79"/>
      <c r="M3" s="79"/>
      <c r="N3" s="79"/>
      <c r="O3" s="79"/>
      <c r="P3" s="79"/>
      <c r="Q3" s="79"/>
      <c r="R3" s="79"/>
      <c r="S3" s="105"/>
      <c r="T3" s="105"/>
      <c r="U3" s="105"/>
      <c r="V3" s="105"/>
      <c r="W3" s="105"/>
      <c r="X3" s="105"/>
      <c r="Y3" s="54"/>
      <c r="Z3" s="54"/>
      <c r="AA3" s="54"/>
      <c r="AB3" s="54"/>
      <c r="AC3" s="54"/>
      <c r="AD3" s="54"/>
      <c r="AE3" s="55"/>
      <c r="AF3" s="55"/>
      <c r="AG3" s="55"/>
      <c r="AH3" s="53"/>
      <c r="AI3" s="53"/>
      <c r="AJ3" s="53"/>
      <c r="AK3" s="53"/>
      <c r="AL3" s="53"/>
      <c r="AM3" s="53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8"/>
      <c r="BV3" s="58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3"/>
      <c r="CP3" s="53"/>
      <c r="CQ3" s="53"/>
    </row>
    <row r="4" spans="1:95" ht="18.5" customHeight="1">
      <c r="A4" s="76">
        <v>1</v>
      </c>
      <c r="B4" s="76">
        <v>1</v>
      </c>
      <c r="C4" s="76">
        <v>1</v>
      </c>
      <c r="D4" s="76"/>
      <c r="E4" s="76"/>
      <c r="F4" s="76"/>
      <c r="G4" s="76"/>
      <c r="H4" s="76"/>
      <c r="I4" s="76"/>
      <c r="J4" s="76"/>
      <c r="K4" s="80"/>
      <c r="L4" s="76"/>
      <c r="M4" s="76"/>
      <c r="N4" s="76"/>
      <c r="O4" s="76"/>
      <c r="P4" s="76"/>
      <c r="Q4" s="76"/>
      <c r="R4" s="76"/>
      <c r="S4" s="104"/>
      <c r="T4" s="104"/>
      <c r="U4" s="104"/>
      <c r="V4" s="104"/>
      <c r="W4" s="104"/>
      <c r="X4" s="104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3"/>
      <c r="AM4" s="54"/>
      <c r="AN4" s="57"/>
      <c r="AO4" s="57"/>
      <c r="AP4" s="57"/>
      <c r="AQ4" s="57"/>
      <c r="AR4" s="57"/>
      <c r="AS4" s="59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</row>
    <row r="5" spans="1:95" ht="18.5" customHeight="1">
      <c r="A5" s="76">
        <v>1</v>
      </c>
      <c r="B5" s="76">
        <v>1</v>
      </c>
      <c r="C5" s="76">
        <v>1</v>
      </c>
      <c r="D5" s="76"/>
      <c r="E5" s="76"/>
      <c r="F5" s="76"/>
      <c r="G5" s="76"/>
      <c r="H5" s="76"/>
      <c r="I5" s="76"/>
      <c r="J5" s="76"/>
      <c r="K5" s="80"/>
      <c r="L5" s="76"/>
      <c r="M5" s="76"/>
      <c r="N5" s="76"/>
      <c r="O5" s="76"/>
      <c r="P5" s="76"/>
      <c r="Q5" s="76"/>
      <c r="R5" s="76"/>
      <c r="S5" s="104"/>
      <c r="T5" s="104"/>
      <c r="U5" s="104"/>
      <c r="V5" s="104"/>
      <c r="W5" s="104"/>
      <c r="X5" s="104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3"/>
      <c r="AM5" s="54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</row>
    <row r="6" spans="1:95" ht="18.5" customHeight="1">
      <c r="A6" s="76">
        <v>1</v>
      </c>
      <c r="B6" s="76">
        <v>1</v>
      </c>
      <c r="C6" s="76">
        <v>1</v>
      </c>
      <c r="D6" s="76"/>
      <c r="E6" s="76"/>
      <c r="F6" s="76"/>
      <c r="G6" s="76"/>
      <c r="H6" s="76"/>
      <c r="I6" s="76"/>
      <c r="J6" s="76"/>
      <c r="K6" s="80"/>
      <c r="L6" s="76"/>
      <c r="M6" s="76"/>
      <c r="N6" s="76"/>
      <c r="O6" s="76"/>
      <c r="P6" s="76"/>
      <c r="Q6" s="76"/>
      <c r="R6" s="76"/>
      <c r="S6" s="104"/>
      <c r="T6" s="104"/>
      <c r="U6" s="104"/>
      <c r="V6" s="104"/>
      <c r="W6" s="104"/>
      <c r="X6" s="104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3"/>
      <c r="AM6" s="54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</row>
    <row r="7" spans="1:95" ht="18.5" customHeight="1">
      <c r="A7" s="76">
        <v>1</v>
      </c>
      <c r="B7" s="76">
        <v>1</v>
      </c>
      <c r="C7" s="76">
        <v>1</v>
      </c>
      <c r="D7" s="76"/>
      <c r="E7" s="76"/>
      <c r="F7" s="76"/>
      <c r="G7" s="76"/>
      <c r="H7" s="76"/>
      <c r="I7" s="76"/>
      <c r="J7" s="76"/>
      <c r="K7" s="80"/>
      <c r="L7" s="76"/>
      <c r="M7" s="76"/>
      <c r="N7" s="76"/>
      <c r="O7" s="76"/>
      <c r="P7" s="76"/>
      <c r="Q7" s="76"/>
      <c r="R7" s="76"/>
      <c r="S7" s="104"/>
      <c r="T7" s="104"/>
      <c r="U7" s="104"/>
      <c r="V7" s="104"/>
      <c r="W7" s="104"/>
      <c r="X7" s="104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3"/>
      <c r="AM7" s="54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</row>
    <row r="8" spans="1:95" ht="18.5" customHeight="1">
      <c r="A8" s="76">
        <v>1</v>
      </c>
      <c r="B8" s="76">
        <v>1</v>
      </c>
      <c r="C8" s="76">
        <v>1</v>
      </c>
      <c r="D8" s="76"/>
      <c r="E8" s="76"/>
      <c r="F8" s="76"/>
      <c r="G8" s="76"/>
      <c r="H8" s="76"/>
      <c r="I8" s="76"/>
      <c r="J8" s="76"/>
      <c r="K8" s="80"/>
      <c r="L8" s="76"/>
      <c r="M8" s="76"/>
      <c r="N8" s="76"/>
      <c r="O8" s="76"/>
      <c r="P8" s="76"/>
      <c r="Q8" s="76"/>
      <c r="R8" s="76"/>
      <c r="S8" s="104"/>
      <c r="T8" s="104"/>
      <c r="U8" s="104"/>
      <c r="V8" s="104"/>
      <c r="W8" s="104"/>
      <c r="X8" s="104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3"/>
      <c r="AM8" s="54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</row>
    <row r="9" spans="1:95" ht="18.5" customHeight="1">
      <c r="A9" s="76">
        <v>1</v>
      </c>
      <c r="B9" s="76">
        <v>1</v>
      </c>
      <c r="C9" s="76">
        <v>1</v>
      </c>
      <c r="D9" s="76"/>
      <c r="E9" s="76"/>
      <c r="F9" s="76"/>
      <c r="G9" s="76"/>
      <c r="H9" s="76"/>
      <c r="I9" s="76"/>
      <c r="J9" s="76"/>
      <c r="K9" s="80"/>
      <c r="L9" s="81"/>
      <c r="M9" s="76"/>
      <c r="N9" s="76"/>
      <c r="O9" s="76"/>
      <c r="P9" s="76"/>
      <c r="Q9" s="76"/>
      <c r="R9" s="76"/>
      <c r="S9" s="104"/>
      <c r="T9" s="104"/>
      <c r="U9" s="104"/>
      <c r="V9" s="104"/>
      <c r="W9" s="104"/>
      <c r="X9" s="104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3"/>
      <c r="AM9" s="54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</row>
    <row r="10" spans="1:95" ht="18.5" customHeight="1">
      <c r="A10" s="76">
        <v>1</v>
      </c>
      <c r="B10" s="76">
        <v>1</v>
      </c>
      <c r="C10" s="76">
        <v>1</v>
      </c>
      <c r="D10" s="76"/>
      <c r="E10" s="76"/>
      <c r="F10" s="76"/>
      <c r="G10" s="76"/>
      <c r="H10" s="76"/>
      <c r="I10" s="76"/>
      <c r="J10" s="76"/>
      <c r="K10" s="80"/>
      <c r="L10" s="76"/>
      <c r="M10" s="76"/>
      <c r="N10" s="76"/>
      <c r="O10" s="76"/>
      <c r="P10" s="76"/>
      <c r="Q10" s="76"/>
      <c r="R10" s="76"/>
      <c r="S10" s="104"/>
      <c r="T10" s="104"/>
      <c r="U10" s="104"/>
      <c r="V10" s="104"/>
      <c r="W10" s="104"/>
      <c r="X10" s="104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3"/>
      <c r="AM10" s="54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</row>
    <row r="11" spans="1:95" ht="18.5" customHeight="1">
      <c r="A11" s="76">
        <v>1</v>
      </c>
      <c r="B11" s="76">
        <v>1</v>
      </c>
      <c r="C11" s="76">
        <v>1</v>
      </c>
      <c r="D11" s="76"/>
      <c r="E11" s="76"/>
      <c r="F11" s="76"/>
      <c r="G11" s="76"/>
      <c r="H11" s="76"/>
      <c r="I11" s="76"/>
      <c r="J11" s="76"/>
      <c r="K11" s="80"/>
      <c r="L11" s="76"/>
      <c r="M11" s="76"/>
      <c r="N11" s="76"/>
      <c r="O11" s="76"/>
      <c r="P11" s="76"/>
      <c r="Q11" s="76"/>
      <c r="R11" s="76"/>
      <c r="S11" s="104"/>
      <c r="T11" s="104"/>
      <c r="U11" s="104"/>
      <c r="V11" s="104"/>
      <c r="W11" s="104"/>
      <c r="X11" s="104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3"/>
      <c r="AM11" s="54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</row>
    <row r="12" spans="1:95" ht="18.5" customHeight="1">
      <c r="A12" s="76">
        <v>1</v>
      </c>
      <c r="B12" s="76">
        <v>1</v>
      </c>
      <c r="C12" s="76">
        <v>1</v>
      </c>
      <c r="D12" s="76"/>
      <c r="E12" s="76"/>
      <c r="F12" s="76"/>
      <c r="G12" s="76"/>
      <c r="H12" s="76"/>
      <c r="I12" s="76"/>
      <c r="J12" s="76"/>
      <c r="K12" s="80"/>
      <c r="L12" s="76"/>
      <c r="M12" s="76"/>
      <c r="N12" s="76"/>
      <c r="O12" s="76"/>
      <c r="P12" s="76"/>
      <c r="Q12" s="76"/>
      <c r="R12" s="76"/>
      <c r="S12" s="104"/>
      <c r="T12" s="104"/>
      <c r="U12" s="104"/>
      <c r="V12" s="104"/>
      <c r="W12" s="104"/>
      <c r="X12" s="104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3"/>
      <c r="AM12" s="54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</row>
    <row r="13" spans="1:95" ht="18.5" customHeight="1">
      <c r="A13" s="76">
        <v>1</v>
      </c>
      <c r="B13" s="76">
        <v>1</v>
      </c>
      <c r="C13" s="76">
        <v>1</v>
      </c>
      <c r="D13" s="76"/>
      <c r="E13" s="76"/>
      <c r="F13" s="76"/>
      <c r="G13" s="76"/>
      <c r="H13" s="76"/>
      <c r="I13" s="76"/>
      <c r="J13" s="76"/>
      <c r="K13" s="80"/>
      <c r="L13" s="76"/>
      <c r="M13" s="76"/>
      <c r="N13" s="76"/>
      <c r="O13" s="76"/>
      <c r="P13" s="76"/>
      <c r="Q13" s="76"/>
      <c r="R13" s="76"/>
      <c r="S13" s="104"/>
      <c r="T13" s="104"/>
      <c r="U13" s="104"/>
      <c r="V13" s="104"/>
      <c r="W13" s="104"/>
      <c r="X13" s="104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3"/>
      <c r="AM13" s="54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</row>
    <row r="14" spans="1:95" ht="18.5" customHeight="1">
      <c r="A14" s="76">
        <v>1</v>
      </c>
      <c r="B14" s="76">
        <v>1</v>
      </c>
      <c r="C14" s="76">
        <v>1</v>
      </c>
      <c r="D14" s="76"/>
      <c r="E14" s="76"/>
      <c r="F14" s="76"/>
      <c r="G14" s="76"/>
      <c r="H14" s="76"/>
      <c r="I14" s="76"/>
      <c r="J14" s="76"/>
      <c r="K14" s="80"/>
      <c r="L14" s="76"/>
      <c r="M14" s="76"/>
      <c r="N14" s="76"/>
      <c r="O14" s="76"/>
      <c r="P14" s="76"/>
      <c r="Q14" s="76"/>
      <c r="R14" s="76"/>
      <c r="S14" s="104"/>
      <c r="T14" s="104"/>
      <c r="U14" s="104"/>
      <c r="V14" s="104"/>
      <c r="W14" s="104"/>
      <c r="X14" s="104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3"/>
      <c r="AM14" s="54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</row>
    <row r="15" spans="1:95" ht="18.5" customHeight="1">
      <c r="A15" s="76">
        <v>1</v>
      </c>
      <c r="B15" s="76">
        <v>1</v>
      </c>
      <c r="C15" s="76">
        <v>1</v>
      </c>
      <c r="D15" s="76"/>
      <c r="E15" s="76"/>
      <c r="F15" s="76"/>
      <c r="G15" s="76"/>
      <c r="H15" s="76"/>
      <c r="I15" s="76"/>
      <c r="J15" s="76"/>
      <c r="K15" s="80"/>
      <c r="L15" s="76"/>
      <c r="M15" s="76"/>
      <c r="N15" s="76"/>
      <c r="O15" s="76"/>
      <c r="P15" s="76"/>
      <c r="Q15" s="76"/>
      <c r="R15" s="76"/>
      <c r="S15" s="104"/>
      <c r="T15" s="104"/>
      <c r="U15" s="104"/>
      <c r="V15" s="104"/>
      <c r="W15" s="104"/>
      <c r="X15" s="104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3"/>
      <c r="AM15" s="54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</row>
    <row r="16" spans="1:95" ht="18.5" customHeight="1">
      <c r="A16" s="76">
        <v>1</v>
      </c>
      <c r="B16" s="76">
        <v>1</v>
      </c>
      <c r="C16" s="76">
        <v>1</v>
      </c>
      <c r="D16" s="76"/>
      <c r="E16" s="76"/>
      <c r="F16" s="76"/>
      <c r="G16" s="76"/>
      <c r="H16" s="76"/>
      <c r="I16" s="76"/>
      <c r="J16" s="76"/>
      <c r="K16" s="80"/>
      <c r="L16" s="76"/>
      <c r="M16" s="76"/>
      <c r="N16" s="76"/>
      <c r="O16" s="76"/>
      <c r="P16" s="76"/>
      <c r="Q16" s="76"/>
      <c r="R16" s="76"/>
      <c r="S16" s="104"/>
      <c r="T16" s="104"/>
      <c r="U16" s="104"/>
      <c r="V16" s="104"/>
      <c r="W16" s="104"/>
      <c r="X16" s="104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3"/>
      <c r="AM16" s="54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</row>
    <row r="17" spans="1:95" ht="18.5" customHeight="1">
      <c r="A17" s="76">
        <v>1</v>
      </c>
      <c r="B17" s="76">
        <v>1</v>
      </c>
      <c r="C17" s="76">
        <v>1</v>
      </c>
      <c r="D17" s="76"/>
      <c r="E17" s="76"/>
      <c r="F17" s="76"/>
      <c r="G17" s="76"/>
      <c r="H17" s="76"/>
      <c r="I17" s="76"/>
      <c r="J17" s="76"/>
      <c r="K17" s="80"/>
      <c r="L17" s="76"/>
      <c r="M17" s="76"/>
      <c r="N17" s="76"/>
      <c r="O17" s="76"/>
      <c r="P17" s="76"/>
      <c r="Q17" s="76"/>
      <c r="R17" s="76"/>
      <c r="S17" s="104"/>
      <c r="T17" s="104"/>
      <c r="U17" s="104"/>
      <c r="V17" s="104"/>
      <c r="W17" s="104"/>
      <c r="X17" s="104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3"/>
      <c r="AM17" s="54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</row>
    <row r="18" spans="1:95" ht="18.5" customHeight="1">
      <c r="A18" s="76">
        <v>1</v>
      </c>
      <c r="B18" s="76">
        <v>1</v>
      </c>
      <c r="C18" s="76">
        <v>1</v>
      </c>
      <c r="D18" s="76"/>
      <c r="E18" s="76"/>
      <c r="F18" s="76"/>
      <c r="G18" s="76"/>
      <c r="H18" s="76"/>
      <c r="I18" s="76"/>
      <c r="J18" s="76"/>
      <c r="K18" s="80"/>
      <c r="L18" s="76"/>
      <c r="M18" s="76"/>
      <c r="N18" s="76"/>
      <c r="O18" s="76"/>
      <c r="P18" s="76"/>
      <c r="Q18" s="76"/>
      <c r="R18" s="76"/>
      <c r="S18" s="104"/>
      <c r="T18" s="104"/>
      <c r="U18" s="104"/>
      <c r="V18" s="104"/>
      <c r="W18" s="104"/>
      <c r="X18" s="104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3"/>
      <c r="AM18" s="54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</row>
    <row r="19" spans="1:95" ht="18.5" customHeight="1">
      <c r="A19" s="76">
        <v>1</v>
      </c>
      <c r="B19" s="76">
        <v>1</v>
      </c>
      <c r="C19" s="76">
        <v>1</v>
      </c>
      <c r="D19" s="76"/>
      <c r="E19" s="76"/>
      <c r="F19" s="76"/>
      <c r="G19" s="76"/>
      <c r="H19" s="76"/>
      <c r="I19" s="76"/>
      <c r="J19" s="76"/>
      <c r="K19" s="80"/>
      <c r="L19" s="76"/>
      <c r="M19" s="76"/>
      <c r="N19" s="76"/>
      <c r="O19" s="76"/>
      <c r="P19" s="76"/>
      <c r="Q19" s="76"/>
      <c r="R19" s="76"/>
      <c r="S19" s="104"/>
      <c r="T19" s="104"/>
      <c r="U19" s="104"/>
      <c r="V19" s="104"/>
      <c r="W19" s="104"/>
      <c r="X19" s="104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3"/>
      <c r="AM19" s="54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</row>
    <row r="20" spans="1:95" ht="18.5" customHeight="1">
      <c r="A20" s="76">
        <v>1</v>
      </c>
      <c r="B20" s="76">
        <v>1</v>
      </c>
      <c r="C20" s="76">
        <v>1</v>
      </c>
      <c r="D20" s="76"/>
      <c r="E20" s="76"/>
      <c r="F20" s="76"/>
      <c r="G20" s="76"/>
      <c r="H20" s="76"/>
      <c r="I20" s="76"/>
      <c r="J20" s="76"/>
      <c r="K20" s="80"/>
      <c r="L20" s="76"/>
      <c r="M20" s="76"/>
      <c r="N20" s="76"/>
      <c r="O20" s="76"/>
      <c r="P20" s="76"/>
      <c r="Q20" s="76"/>
      <c r="R20" s="76"/>
      <c r="S20" s="104"/>
      <c r="T20" s="104"/>
      <c r="U20" s="104"/>
      <c r="V20" s="104"/>
      <c r="W20" s="104"/>
      <c r="X20" s="104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3"/>
      <c r="AM20" s="54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</row>
    <row r="21" spans="1:95" ht="18.5" customHeight="1">
      <c r="A21" s="76">
        <v>1</v>
      </c>
      <c r="B21" s="76">
        <v>1</v>
      </c>
      <c r="C21" s="76">
        <v>1</v>
      </c>
      <c r="D21" s="76"/>
      <c r="E21" s="76"/>
      <c r="F21" s="76"/>
      <c r="G21" s="76"/>
      <c r="H21" s="76"/>
      <c r="I21" s="76"/>
      <c r="J21" s="76"/>
      <c r="K21" s="80"/>
      <c r="L21" s="76"/>
      <c r="M21" s="76"/>
      <c r="N21" s="76"/>
      <c r="O21" s="76"/>
      <c r="P21" s="76"/>
      <c r="Q21" s="76"/>
      <c r="R21" s="76"/>
      <c r="S21" s="104"/>
      <c r="T21" s="104"/>
      <c r="U21" s="104"/>
      <c r="V21" s="104"/>
      <c r="W21" s="104"/>
      <c r="X21" s="104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3"/>
      <c r="AM21" s="54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</row>
    <row r="22" spans="1:95" ht="18.5" customHeight="1">
      <c r="A22" s="76">
        <v>1</v>
      </c>
      <c r="B22" s="76">
        <v>1</v>
      </c>
      <c r="C22" s="76">
        <v>1</v>
      </c>
      <c r="D22" s="76"/>
      <c r="E22" s="76"/>
      <c r="F22" s="76"/>
      <c r="G22" s="76"/>
      <c r="H22" s="76"/>
      <c r="I22" s="76"/>
      <c r="J22" s="76"/>
      <c r="K22" s="80"/>
      <c r="L22" s="76"/>
      <c r="M22" s="76"/>
      <c r="N22" s="76"/>
      <c r="O22" s="76"/>
      <c r="P22" s="76"/>
      <c r="Q22" s="76"/>
      <c r="R22" s="76"/>
      <c r="S22" s="104"/>
      <c r="T22" s="104"/>
      <c r="U22" s="104"/>
      <c r="V22" s="104"/>
      <c r="W22" s="104"/>
      <c r="X22" s="104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3"/>
      <c r="AM22" s="54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</row>
    <row r="23" spans="1:95" ht="18.5" customHeight="1">
      <c r="A23" s="76">
        <v>1</v>
      </c>
      <c r="B23" s="76">
        <v>1</v>
      </c>
      <c r="C23" s="76">
        <v>1</v>
      </c>
      <c r="D23" s="76"/>
      <c r="E23" s="76"/>
      <c r="F23" s="76"/>
      <c r="G23" s="76"/>
      <c r="H23" s="76"/>
      <c r="I23" s="76"/>
      <c r="J23" s="76"/>
      <c r="K23" s="80"/>
      <c r="L23" s="76"/>
      <c r="M23" s="76"/>
      <c r="N23" s="76"/>
      <c r="O23" s="76"/>
      <c r="P23" s="76"/>
      <c r="Q23" s="76"/>
      <c r="R23" s="76"/>
      <c r="S23" s="104"/>
      <c r="T23" s="104"/>
      <c r="U23" s="104"/>
      <c r="V23" s="104"/>
      <c r="W23" s="104"/>
      <c r="X23" s="104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3"/>
      <c r="AM23" s="55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</row>
    <row r="24" spans="1:95" ht="18.5" customHeight="1">
      <c r="A24" s="76">
        <v>1</v>
      </c>
      <c r="B24" s="76">
        <v>1</v>
      </c>
      <c r="C24" s="76">
        <v>1</v>
      </c>
      <c r="D24" s="76"/>
      <c r="E24" s="76"/>
      <c r="F24" s="76"/>
      <c r="G24" s="76"/>
      <c r="H24" s="76"/>
      <c r="I24" s="76"/>
      <c r="J24" s="76"/>
      <c r="K24" s="80"/>
      <c r="L24" s="76"/>
      <c r="M24" s="76"/>
      <c r="N24" s="76"/>
      <c r="O24" s="76"/>
      <c r="P24" s="76"/>
      <c r="Q24" s="76"/>
      <c r="R24" s="76"/>
      <c r="S24" s="104"/>
      <c r="T24" s="104"/>
      <c r="U24" s="104"/>
      <c r="V24" s="104"/>
      <c r="W24" s="104"/>
      <c r="X24" s="104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3"/>
      <c r="AM24" s="55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</row>
    <row r="25" spans="1:95" ht="18.5" customHeight="1">
      <c r="A25" s="76">
        <v>1</v>
      </c>
      <c r="B25" s="76">
        <v>1</v>
      </c>
      <c r="C25" s="76">
        <v>1</v>
      </c>
      <c r="D25" s="76"/>
      <c r="E25" s="76"/>
      <c r="F25" s="76"/>
      <c r="G25" s="76"/>
      <c r="H25" s="76"/>
      <c r="I25" s="76"/>
      <c r="J25" s="76"/>
      <c r="K25" s="80"/>
      <c r="L25" s="76"/>
      <c r="M25" s="76"/>
      <c r="N25" s="76"/>
      <c r="O25" s="76"/>
      <c r="P25" s="76"/>
      <c r="Q25" s="76"/>
      <c r="R25" s="76"/>
      <c r="S25" s="104"/>
      <c r="T25" s="104"/>
      <c r="U25" s="104"/>
      <c r="V25" s="104"/>
      <c r="W25" s="104"/>
      <c r="X25" s="104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3"/>
      <c r="AM25" s="55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</row>
    <row r="26" spans="1:95" ht="18.5" customHeight="1">
      <c r="A26" s="76">
        <v>1</v>
      </c>
      <c r="B26" s="76">
        <v>1</v>
      </c>
      <c r="C26" s="76">
        <v>1</v>
      </c>
      <c r="D26" s="76"/>
      <c r="E26" s="76"/>
      <c r="F26" s="76"/>
      <c r="G26" s="76"/>
      <c r="H26" s="76"/>
      <c r="I26" s="76"/>
      <c r="J26" s="76"/>
      <c r="K26" s="80"/>
      <c r="L26" s="76"/>
      <c r="M26" s="76"/>
      <c r="N26" s="76"/>
      <c r="O26" s="76"/>
      <c r="P26" s="76"/>
      <c r="Q26" s="76"/>
      <c r="R26" s="76"/>
      <c r="S26" s="104"/>
      <c r="T26" s="104"/>
      <c r="U26" s="104"/>
      <c r="V26" s="104"/>
      <c r="W26" s="104"/>
      <c r="X26" s="104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</row>
    <row r="27" spans="1:95" ht="18.5" customHeight="1">
      <c r="A27" s="76">
        <v>1</v>
      </c>
      <c r="B27" s="76">
        <v>1</v>
      </c>
      <c r="C27" s="76">
        <v>1</v>
      </c>
      <c r="D27" s="76"/>
      <c r="E27" s="76"/>
      <c r="F27" s="76"/>
      <c r="G27" s="76"/>
      <c r="H27" s="76"/>
      <c r="I27" s="76"/>
      <c r="J27" s="76"/>
      <c r="K27" s="80"/>
      <c r="L27" s="76"/>
      <c r="M27" s="76"/>
      <c r="N27" s="76"/>
      <c r="O27" s="76"/>
      <c r="P27" s="76"/>
      <c r="Q27" s="76"/>
      <c r="R27" s="76"/>
      <c r="S27" s="104"/>
      <c r="T27" s="104"/>
      <c r="U27" s="104"/>
      <c r="V27" s="104"/>
      <c r="W27" s="104"/>
      <c r="X27" s="104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</row>
    <row r="28" spans="1:95" ht="18.5" customHeight="1">
      <c r="A28" s="76">
        <v>1</v>
      </c>
      <c r="B28" s="76">
        <v>1</v>
      </c>
      <c r="C28" s="76">
        <v>1</v>
      </c>
      <c r="D28" s="76"/>
      <c r="E28" s="76"/>
      <c r="F28" s="76"/>
      <c r="G28" s="76"/>
      <c r="H28" s="76"/>
      <c r="I28" s="76"/>
      <c r="J28" s="76"/>
      <c r="K28" s="80"/>
      <c r="L28" s="76"/>
      <c r="M28" s="76"/>
      <c r="N28" s="76"/>
      <c r="O28" s="76"/>
      <c r="P28" s="76"/>
      <c r="Q28" s="76"/>
      <c r="R28" s="76"/>
      <c r="S28" s="104"/>
      <c r="T28" s="104"/>
      <c r="U28" s="104"/>
      <c r="V28" s="104"/>
      <c r="W28" s="104"/>
      <c r="X28" s="104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</row>
    <row r="29" spans="1:95" ht="18.5" customHeight="1">
      <c r="A29" s="76">
        <v>1</v>
      </c>
      <c r="B29" s="76">
        <v>1</v>
      </c>
      <c r="C29" s="76">
        <v>1</v>
      </c>
      <c r="D29" s="76"/>
      <c r="E29" s="76"/>
      <c r="F29" s="76"/>
      <c r="G29" s="76"/>
      <c r="H29" s="76"/>
      <c r="I29" s="76"/>
      <c r="J29" s="76"/>
      <c r="K29" s="80"/>
      <c r="L29" s="76"/>
      <c r="M29" s="76"/>
      <c r="N29" s="76"/>
      <c r="O29" s="76"/>
      <c r="P29" s="76"/>
      <c r="Q29" s="76"/>
      <c r="R29" s="76"/>
      <c r="S29" s="104"/>
      <c r="T29" s="104"/>
      <c r="U29" s="104"/>
      <c r="V29" s="104"/>
      <c r="W29" s="104"/>
      <c r="X29" s="104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</row>
    <row r="30" spans="1:95" ht="18.5" customHeight="1">
      <c r="A30" s="76">
        <v>1</v>
      </c>
      <c r="B30" s="76">
        <v>1</v>
      </c>
      <c r="C30" s="76">
        <v>1</v>
      </c>
      <c r="D30" s="76"/>
      <c r="E30" s="76"/>
      <c r="F30" s="76"/>
      <c r="G30" s="76"/>
      <c r="H30" s="76"/>
      <c r="I30" s="76"/>
      <c r="J30" s="76"/>
      <c r="K30" s="80"/>
      <c r="L30" s="76"/>
      <c r="M30" s="76"/>
      <c r="N30" s="76"/>
      <c r="O30" s="76"/>
      <c r="P30" s="76"/>
      <c r="Q30" s="76"/>
      <c r="R30" s="76"/>
      <c r="S30" s="104"/>
      <c r="T30" s="104"/>
      <c r="U30" s="104"/>
      <c r="V30" s="104"/>
      <c r="W30" s="104"/>
      <c r="X30" s="104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</row>
    <row r="31" spans="1:95" ht="18.5" customHeight="1">
      <c r="A31" s="76">
        <v>1</v>
      </c>
      <c r="B31" s="76">
        <v>1</v>
      </c>
      <c r="C31" s="76">
        <v>1</v>
      </c>
      <c r="D31" s="76"/>
      <c r="E31" s="76"/>
      <c r="F31" s="76"/>
      <c r="G31" s="76"/>
      <c r="H31" s="76"/>
      <c r="I31" s="76"/>
      <c r="J31" s="76"/>
      <c r="K31" s="80"/>
      <c r="L31" s="76"/>
      <c r="M31" s="76"/>
      <c r="N31" s="76"/>
      <c r="O31" s="76"/>
      <c r="P31" s="76"/>
      <c r="Q31" s="76"/>
      <c r="R31" s="76"/>
      <c r="S31" s="104"/>
      <c r="T31" s="104"/>
      <c r="U31" s="104"/>
      <c r="V31" s="104"/>
      <c r="W31" s="104"/>
      <c r="X31" s="104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</row>
    <row r="32" spans="1:95" ht="18.5" customHeight="1">
      <c r="A32" s="76">
        <v>1</v>
      </c>
      <c r="B32" s="76">
        <v>1</v>
      </c>
      <c r="C32" s="76">
        <v>1</v>
      </c>
      <c r="D32" s="76"/>
      <c r="E32" s="76"/>
      <c r="F32" s="76"/>
      <c r="G32" s="76"/>
      <c r="H32" s="76"/>
      <c r="I32" s="76"/>
      <c r="J32" s="76"/>
      <c r="K32" s="80"/>
      <c r="L32" s="76"/>
      <c r="M32" s="76"/>
      <c r="N32" s="76"/>
      <c r="O32" s="76"/>
      <c r="P32" s="76"/>
      <c r="Q32" s="76"/>
      <c r="R32" s="76"/>
      <c r="S32" s="104"/>
      <c r="T32" s="104"/>
      <c r="U32" s="104"/>
      <c r="V32" s="104"/>
      <c r="W32" s="104"/>
      <c r="X32" s="104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</row>
    <row r="33" spans="1:95" ht="18.5" customHeight="1">
      <c r="A33" s="76">
        <v>1</v>
      </c>
      <c r="B33" s="76">
        <v>1</v>
      </c>
      <c r="C33" s="76">
        <v>1</v>
      </c>
      <c r="D33" s="76"/>
      <c r="E33" s="76"/>
      <c r="F33" s="76"/>
      <c r="G33" s="76"/>
      <c r="H33" s="76"/>
      <c r="I33" s="76"/>
      <c r="J33" s="76"/>
      <c r="K33" s="80"/>
      <c r="L33" s="76"/>
      <c r="M33" s="76"/>
      <c r="N33" s="76"/>
      <c r="O33" s="76"/>
      <c r="P33" s="76"/>
      <c r="Q33" s="76"/>
      <c r="R33" s="76"/>
      <c r="S33" s="104"/>
      <c r="T33" s="104"/>
      <c r="U33" s="104"/>
      <c r="V33" s="104"/>
      <c r="W33" s="104"/>
      <c r="X33" s="104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60"/>
      <c r="AO33" s="60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</row>
    <row r="34" spans="1:95" ht="18.5" customHeight="1">
      <c r="A34" s="76">
        <v>1</v>
      </c>
      <c r="B34" s="76">
        <v>1</v>
      </c>
      <c r="C34" s="76">
        <v>1</v>
      </c>
      <c r="D34" s="76"/>
      <c r="E34" s="76"/>
      <c r="F34" s="76"/>
      <c r="G34" s="76"/>
      <c r="H34" s="76"/>
      <c r="I34" s="76"/>
      <c r="J34" s="76"/>
      <c r="K34" s="80"/>
      <c r="L34" s="76"/>
      <c r="M34" s="76"/>
      <c r="N34" s="76"/>
      <c r="O34" s="76"/>
      <c r="P34" s="76"/>
      <c r="Q34" s="76"/>
      <c r="R34" s="76"/>
      <c r="S34" s="104"/>
      <c r="T34" s="104"/>
      <c r="U34" s="104"/>
      <c r="V34" s="104"/>
      <c r="W34" s="104"/>
      <c r="X34" s="104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60"/>
      <c r="AO34" s="60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</row>
    <row r="35" spans="1:95" ht="18.5" customHeight="1">
      <c r="A35" s="76">
        <v>1</v>
      </c>
      <c r="B35" s="76">
        <v>1</v>
      </c>
      <c r="C35" s="76">
        <v>1</v>
      </c>
      <c r="D35" s="76"/>
      <c r="E35" s="76"/>
      <c r="F35" s="76"/>
      <c r="G35" s="76"/>
      <c r="H35" s="76"/>
      <c r="I35" s="76"/>
      <c r="J35" s="76"/>
      <c r="K35" s="80"/>
      <c r="L35" s="76"/>
      <c r="M35" s="76"/>
      <c r="N35" s="76"/>
      <c r="O35" s="76"/>
      <c r="P35" s="76"/>
      <c r="Q35" s="76"/>
      <c r="R35" s="76"/>
      <c r="S35" s="104"/>
      <c r="T35" s="104"/>
      <c r="U35" s="104"/>
      <c r="V35" s="104"/>
      <c r="W35" s="104"/>
      <c r="X35" s="104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60"/>
      <c r="AO35" s="60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</row>
    <row r="36" spans="1:95" ht="18.5" customHeight="1">
      <c r="A36" s="76">
        <v>1</v>
      </c>
      <c r="B36" s="76">
        <v>1</v>
      </c>
      <c r="C36" s="76">
        <v>1</v>
      </c>
      <c r="D36" s="76"/>
      <c r="E36" s="76"/>
      <c r="F36" s="76"/>
      <c r="G36" s="76"/>
      <c r="H36" s="76"/>
      <c r="I36" s="76"/>
      <c r="J36" s="76"/>
      <c r="K36" s="80"/>
      <c r="L36" s="76"/>
      <c r="M36" s="76"/>
      <c r="N36" s="76"/>
      <c r="O36" s="76"/>
      <c r="P36" s="76"/>
      <c r="Q36" s="76"/>
      <c r="R36" s="76"/>
      <c r="S36" s="104"/>
      <c r="T36" s="104"/>
      <c r="U36" s="104"/>
      <c r="V36" s="104"/>
      <c r="W36" s="104"/>
      <c r="X36" s="104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60"/>
      <c r="AO36" s="60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</row>
    <row r="37" spans="1:95" ht="18.5" customHeight="1">
      <c r="A37" s="76">
        <v>1</v>
      </c>
      <c r="B37" s="76">
        <v>1</v>
      </c>
      <c r="C37" s="76">
        <v>1</v>
      </c>
      <c r="D37" s="76"/>
      <c r="E37" s="76"/>
      <c r="F37" s="76"/>
      <c r="G37" s="76"/>
      <c r="H37" s="76"/>
      <c r="I37" s="76"/>
      <c r="J37" s="76"/>
      <c r="K37" s="82"/>
      <c r="L37" s="76"/>
      <c r="M37" s="76"/>
      <c r="N37" s="76"/>
      <c r="O37" s="76"/>
      <c r="P37" s="76"/>
      <c r="Q37" s="76"/>
      <c r="R37" s="76"/>
      <c r="S37" s="104"/>
      <c r="T37" s="104"/>
      <c r="U37" s="104"/>
      <c r="V37" s="104"/>
      <c r="W37" s="104"/>
      <c r="X37" s="104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60"/>
      <c r="AO37" s="60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</row>
    <row r="38" spans="1:95" ht="18.5" customHeight="1">
      <c r="A38" s="76">
        <v>1</v>
      </c>
      <c r="B38" s="76">
        <v>1</v>
      </c>
      <c r="C38" s="76">
        <v>1</v>
      </c>
      <c r="D38" s="76"/>
      <c r="E38" s="76"/>
      <c r="F38" s="76"/>
      <c r="G38" s="76"/>
      <c r="H38" s="76"/>
      <c r="I38" s="76"/>
      <c r="J38" s="76"/>
      <c r="K38" s="82"/>
      <c r="L38" s="76"/>
      <c r="M38" s="76"/>
      <c r="N38" s="76"/>
      <c r="O38" s="76"/>
      <c r="P38" s="76"/>
      <c r="Q38" s="76"/>
      <c r="R38" s="76"/>
      <c r="S38" s="104"/>
      <c r="T38" s="104"/>
      <c r="U38" s="104"/>
      <c r="V38" s="104"/>
      <c r="W38" s="104"/>
      <c r="X38" s="104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60"/>
      <c r="AO38" s="60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</row>
    <row r="39" spans="1:95" ht="18.5" customHeight="1">
      <c r="A39" s="76">
        <v>1</v>
      </c>
      <c r="B39" s="76">
        <v>1</v>
      </c>
      <c r="C39" s="76">
        <v>1</v>
      </c>
      <c r="D39" s="76"/>
      <c r="E39" s="76"/>
      <c r="F39" s="76"/>
      <c r="G39" s="76"/>
      <c r="H39" s="76"/>
      <c r="I39" s="76"/>
      <c r="J39" s="76"/>
      <c r="K39" s="80"/>
      <c r="L39" s="76"/>
      <c r="M39" s="76"/>
      <c r="N39" s="76"/>
      <c r="O39" s="76"/>
      <c r="P39" s="76"/>
      <c r="Q39" s="76"/>
      <c r="R39" s="76"/>
      <c r="S39" s="104"/>
      <c r="T39" s="104"/>
      <c r="U39" s="104"/>
      <c r="V39" s="104"/>
      <c r="W39" s="104"/>
      <c r="X39" s="104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60"/>
      <c r="AO39" s="60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</row>
    <row r="40" spans="1:95" ht="18.5" customHeight="1">
      <c r="A40" s="76">
        <v>1</v>
      </c>
      <c r="B40" s="76">
        <v>1</v>
      </c>
      <c r="C40" s="76">
        <v>1</v>
      </c>
      <c r="D40" s="76"/>
      <c r="E40" s="76"/>
      <c r="F40" s="76"/>
      <c r="G40" s="76"/>
      <c r="H40" s="76"/>
      <c r="I40" s="76"/>
      <c r="J40" s="76"/>
      <c r="K40" s="80"/>
      <c r="L40" s="76"/>
      <c r="M40" s="76"/>
      <c r="N40" s="76"/>
      <c r="O40" s="76"/>
      <c r="P40" s="76"/>
      <c r="Q40" s="76"/>
      <c r="R40" s="76"/>
      <c r="S40" s="104"/>
      <c r="T40" s="104"/>
      <c r="U40" s="104"/>
      <c r="V40" s="104"/>
      <c r="W40" s="104"/>
      <c r="X40" s="104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60"/>
      <c r="AO40" s="60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</row>
    <row r="41" spans="1:95" ht="18.5" customHeight="1">
      <c r="A41" s="76">
        <v>1</v>
      </c>
      <c r="B41" s="76">
        <v>1</v>
      </c>
      <c r="C41" s="76">
        <v>1</v>
      </c>
      <c r="D41" s="76"/>
      <c r="E41" s="76"/>
      <c r="F41" s="76"/>
      <c r="G41" s="76"/>
      <c r="H41" s="76"/>
      <c r="I41" s="76"/>
      <c r="J41" s="76"/>
      <c r="K41" s="80"/>
      <c r="L41" s="76"/>
      <c r="M41" s="76"/>
      <c r="N41" s="76"/>
      <c r="O41" s="76"/>
      <c r="P41" s="76"/>
      <c r="Q41" s="76"/>
      <c r="R41" s="76"/>
      <c r="S41" s="104"/>
      <c r="T41" s="104"/>
      <c r="U41" s="104"/>
      <c r="V41" s="104"/>
      <c r="W41" s="104"/>
      <c r="X41" s="104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60"/>
      <c r="AO41" s="60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</row>
    <row r="42" spans="1:95" ht="18.5" customHeight="1">
      <c r="A42" s="76">
        <v>1</v>
      </c>
      <c r="B42" s="76">
        <v>1</v>
      </c>
      <c r="C42" s="76">
        <v>1</v>
      </c>
      <c r="D42" s="76"/>
      <c r="E42" s="76"/>
      <c r="F42" s="76"/>
      <c r="G42" s="76"/>
      <c r="H42" s="76"/>
      <c r="I42" s="76"/>
      <c r="J42" s="76"/>
      <c r="K42" s="80"/>
      <c r="L42" s="76"/>
      <c r="M42" s="76"/>
      <c r="N42" s="76"/>
      <c r="O42" s="76"/>
      <c r="P42" s="76"/>
      <c r="Q42" s="76"/>
      <c r="R42" s="76"/>
      <c r="S42" s="104"/>
      <c r="T42" s="104"/>
      <c r="U42" s="104"/>
      <c r="V42" s="104"/>
      <c r="W42" s="104"/>
      <c r="X42" s="104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60"/>
      <c r="AO42" s="60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</row>
    <row r="43" spans="1:95" ht="18.5" customHeight="1">
      <c r="A43" s="76">
        <v>1</v>
      </c>
      <c r="B43" s="76">
        <v>1</v>
      </c>
      <c r="C43" s="76">
        <v>1</v>
      </c>
      <c r="D43" s="76"/>
      <c r="E43" s="76"/>
      <c r="F43" s="76"/>
      <c r="G43" s="76"/>
      <c r="H43" s="76"/>
      <c r="I43" s="76"/>
      <c r="J43" s="76"/>
      <c r="K43" s="80"/>
      <c r="L43" s="76"/>
      <c r="M43" s="76"/>
      <c r="N43" s="76"/>
      <c r="O43" s="76"/>
      <c r="P43" s="76"/>
      <c r="Q43" s="76"/>
      <c r="R43" s="76"/>
      <c r="S43" s="104"/>
      <c r="T43" s="104"/>
      <c r="U43" s="104"/>
      <c r="V43" s="104"/>
      <c r="W43" s="104"/>
      <c r="X43" s="104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60"/>
      <c r="AO43" s="60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</row>
    <row r="44" spans="1:95" ht="18.5" customHeight="1">
      <c r="A44" s="76">
        <v>1</v>
      </c>
      <c r="B44" s="76">
        <v>1</v>
      </c>
      <c r="C44" s="76">
        <v>1</v>
      </c>
      <c r="D44" s="76"/>
      <c r="E44" s="76"/>
      <c r="F44" s="76"/>
      <c r="G44" s="76"/>
      <c r="H44" s="76"/>
      <c r="I44" s="76"/>
      <c r="J44" s="76"/>
      <c r="K44" s="80"/>
      <c r="L44" s="76"/>
      <c r="M44" s="76"/>
      <c r="N44" s="76"/>
      <c r="O44" s="76"/>
      <c r="P44" s="76"/>
      <c r="Q44" s="76"/>
      <c r="R44" s="76"/>
      <c r="S44" s="104"/>
      <c r="T44" s="104"/>
      <c r="U44" s="104"/>
      <c r="V44" s="104"/>
      <c r="W44" s="104"/>
      <c r="X44" s="104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60"/>
      <c r="AO44" s="60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</row>
    <row r="45" spans="1:95" ht="18.5" customHeight="1">
      <c r="A45" s="76">
        <v>1</v>
      </c>
      <c r="B45" s="76">
        <v>1</v>
      </c>
      <c r="C45" s="76">
        <v>1</v>
      </c>
      <c r="D45" s="76"/>
      <c r="E45" s="76"/>
      <c r="F45" s="76"/>
      <c r="G45" s="76"/>
      <c r="H45" s="76"/>
      <c r="I45" s="76"/>
      <c r="J45" s="76"/>
      <c r="K45" s="80"/>
      <c r="L45" s="76"/>
      <c r="M45" s="76"/>
      <c r="N45" s="76"/>
      <c r="O45" s="76"/>
      <c r="P45" s="76"/>
      <c r="Q45" s="76"/>
      <c r="R45" s="76"/>
      <c r="S45" s="104"/>
      <c r="T45" s="104"/>
      <c r="U45" s="104"/>
      <c r="V45" s="104"/>
      <c r="W45" s="104"/>
      <c r="X45" s="104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60"/>
      <c r="AO45" s="60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</row>
    <row r="46" spans="1:95" ht="18.5" customHeight="1">
      <c r="A46" s="76">
        <v>1</v>
      </c>
      <c r="B46" s="76">
        <v>1</v>
      </c>
      <c r="C46" s="76">
        <v>1</v>
      </c>
      <c r="D46" s="76"/>
      <c r="E46" s="76"/>
      <c r="F46" s="76"/>
      <c r="G46" s="76"/>
      <c r="H46" s="76"/>
      <c r="I46" s="76"/>
      <c r="J46" s="76"/>
      <c r="K46" s="80"/>
      <c r="L46" s="76"/>
      <c r="M46" s="76"/>
      <c r="N46" s="76"/>
      <c r="O46" s="76"/>
      <c r="P46" s="76"/>
      <c r="Q46" s="76"/>
      <c r="R46" s="76"/>
      <c r="S46" s="104"/>
      <c r="T46" s="104"/>
      <c r="U46" s="104"/>
      <c r="V46" s="104"/>
      <c r="W46" s="104"/>
      <c r="X46" s="104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60"/>
      <c r="AO46" s="60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</row>
    <row r="47" spans="1:95" ht="18.5" customHeight="1">
      <c r="A47" s="76">
        <v>1</v>
      </c>
      <c r="B47" s="76">
        <v>1</v>
      </c>
      <c r="C47" s="76">
        <v>1</v>
      </c>
      <c r="D47" s="76"/>
      <c r="E47" s="76"/>
      <c r="F47" s="76"/>
      <c r="G47" s="76"/>
      <c r="H47" s="76"/>
      <c r="I47" s="76"/>
      <c r="J47" s="76"/>
      <c r="K47" s="80"/>
      <c r="L47" s="76"/>
      <c r="M47" s="76"/>
      <c r="N47" s="76"/>
      <c r="O47" s="76"/>
      <c r="P47" s="76"/>
      <c r="Q47" s="76"/>
      <c r="R47" s="76"/>
      <c r="S47" s="104"/>
      <c r="T47" s="104"/>
      <c r="U47" s="104"/>
      <c r="V47" s="104"/>
      <c r="W47" s="104"/>
      <c r="X47" s="104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60"/>
      <c r="AO47" s="60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</row>
    <row r="48" spans="1:95" ht="18.5" customHeight="1">
      <c r="A48" s="76">
        <v>1</v>
      </c>
      <c r="B48" s="76">
        <v>1</v>
      </c>
      <c r="C48" s="76">
        <v>1</v>
      </c>
      <c r="D48" s="76"/>
      <c r="E48" s="76"/>
      <c r="F48" s="76"/>
      <c r="G48" s="76"/>
      <c r="H48" s="76"/>
      <c r="I48" s="76"/>
      <c r="J48" s="76"/>
      <c r="K48" s="80"/>
      <c r="L48" s="76"/>
      <c r="M48" s="76"/>
      <c r="N48" s="76"/>
      <c r="O48" s="76"/>
      <c r="P48" s="76"/>
      <c r="Q48" s="76"/>
      <c r="R48" s="76"/>
      <c r="S48" s="104"/>
      <c r="T48" s="104"/>
      <c r="U48" s="104"/>
      <c r="V48" s="104"/>
      <c r="W48" s="104"/>
      <c r="X48" s="104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60"/>
      <c r="AO48" s="60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</row>
    <row r="49" spans="1:89" ht="18.5" customHeight="1">
      <c r="A49" s="76">
        <v>1</v>
      </c>
      <c r="B49" s="76">
        <v>1</v>
      </c>
      <c r="C49" s="76">
        <v>1</v>
      </c>
      <c r="D49" s="76"/>
      <c r="E49" s="76"/>
      <c r="F49" s="76"/>
      <c r="G49" s="76"/>
      <c r="H49" s="76"/>
      <c r="I49" s="76"/>
      <c r="J49" s="76"/>
      <c r="K49" s="80"/>
      <c r="L49" s="76"/>
      <c r="M49" s="76"/>
      <c r="N49" s="76"/>
      <c r="O49" s="76"/>
      <c r="P49" s="76"/>
      <c r="Q49" s="76"/>
      <c r="R49" s="76"/>
      <c r="S49" s="104"/>
      <c r="T49" s="104"/>
      <c r="U49" s="104"/>
      <c r="V49" s="104"/>
      <c r="W49" s="104"/>
      <c r="X49" s="104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60"/>
      <c r="AO49" s="60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</row>
    <row r="50" spans="1:89" ht="18.5" customHeight="1">
      <c r="A50" s="76">
        <v>1</v>
      </c>
      <c r="B50" s="76">
        <v>1</v>
      </c>
      <c r="C50" s="76">
        <v>1</v>
      </c>
      <c r="D50" s="76"/>
      <c r="E50" s="76"/>
      <c r="F50" s="76"/>
      <c r="G50" s="76"/>
      <c r="H50" s="76"/>
      <c r="I50" s="76"/>
      <c r="J50" s="76"/>
      <c r="K50" s="80"/>
      <c r="L50" s="76"/>
      <c r="M50" s="76"/>
      <c r="N50" s="76"/>
      <c r="O50" s="76"/>
      <c r="P50" s="76"/>
      <c r="Q50" s="76"/>
      <c r="R50" s="76"/>
      <c r="S50" s="104"/>
      <c r="T50" s="104"/>
      <c r="U50" s="104"/>
      <c r="V50" s="104"/>
      <c r="W50" s="104"/>
      <c r="X50" s="104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60"/>
      <c r="AO50" s="60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</row>
    <row r="51" spans="1:89" ht="18.5" customHeight="1">
      <c r="A51" s="76">
        <v>1</v>
      </c>
      <c r="B51" s="76">
        <v>1</v>
      </c>
      <c r="C51" s="76">
        <v>1</v>
      </c>
      <c r="D51" s="76"/>
      <c r="E51" s="76"/>
      <c r="F51" s="76"/>
      <c r="G51" s="76"/>
      <c r="H51" s="76"/>
      <c r="I51" s="76"/>
      <c r="J51" s="76"/>
      <c r="K51" s="80"/>
      <c r="L51" s="76"/>
      <c r="M51" s="76"/>
      <c r="N51" s="76"/>
      <c r="O51" s="76"/>
      <c r="P51" s="76"/>
      <c r="Q51" s="76"/>
      <c r="R51" s="76"/>
      <c r="S51" s="104"/>
      <c r="T51" s="104"/>
      <c r="U51" s="104"/>
      <c r="V51" s="104"/>
      <c r="W51" s="104"/>
      <c r="X51" s="104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60"/>
      <c r="AO51" s="60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</row>
    <row r="52" spans="1:89" ht="18.5" customHeight="1">
      <c r="A52" s="76">
        <v>1</v>
      </c>
      <c r="B52" s="76">
        <v>1</v>
      </c>
      <c r="C52" s="76">
        <v>1</v>
      </c>
      <c r="D52" s="76"/>
      <c r="E52" s="76"/>
      <c r="F52" s="76"/>
      <c r="G52" s="76"/>
      <c r="H52" s="76"/>
      <c r="I52" s="76"/>
      <c r="J52" s="76"/>
      <c r="K52" s="80"/>
      <c r="L52" s="76"/>
      <c r="M52" s="76"/>
      <c r="N52" s="76"/>
      <c r="O52" s="76"/>
      <c r="P52" s="76"/>
      <c r="Q52" s="76"/>
      <c r="R52" s="76"/>
      <c r="S52" s="104"/>
      <c r="T52" s="104"/>
      <c r="U52" s="104"/>
      <c r="V52" s="104"/>
      <c r="W52" s="104"/>
      <c r="X52" s="104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60"/>
      <c r="AO52" s="60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</row>
    <row r="53" spans="1:89" ht="18.5" customHeight="1">
      <c r="A53" s="76">
        <v>1</v>
      </c>
      <c r="B53" s="76">
        <v>1</v>
      </c>
      <c r="C53" s="76">
        <v>1</v>
      </c>
      <c r="D53" s="76"/>
      <c r="E53" s="76"/>
      <c r="F53" s="76"/>
      <c r="G53" s="76"/>
      <c r="H53" s="76"/>
      <c r="I53" s="76"/>
      <c r="J53" s="76"/>
      <c r="K53" s="80"/>
      <c r="L53" s="76"/>
      <c r="M53" s="76"/>
      <c r="N53" s="76"/>
      <c r="O53" s="76"/>
      <c r="P53" s="76"/>
      <c r="Q53" s="76"/>
      <c r="R53" s="76"/>
      <c r="S53" s="104"/>
      <c r="T53" s="104"/>
      <c r="U53" s="104"/>
      <c r="V53" s="104"/>
      <c r="W53" s="104"/>
      <c r="X53" s="104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60"/>
      <c r="AO53" s="60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</row>
    <row r="54" spans="1:89" ht="18.5" customHeight="1">
      <c r="A54" s="76">
        <v>1</v>
      </c>
      <c r="B54" s="76">
        <v>1</v>
      </c>
      <c r="C54" s="76">
        <v>1</v>
      </c>
      <c r="D54" s="76"/>
      <c r="E54" s="76"/>
      <c r="F54" s="76"/>
      <c r="G54" s="76"/>
      <c r="H54" s="76"/>
      <c r="I54" s="76"/>
      <c r="J54" s="76"/>
      <c r="K54" s="80"/>
      <c r="L54" s="76"/>
      <c r="M54" s="76"/>
      <c r="N54" s="76"/>
      <c r="O54" s="76"/>
      <c r="P54" s="76"/>
      <c r="Q54" s="76"/>
      <c r="R54" s="76"/>
      <c r="S54" s="104"/>
      <c r="T54" s="104"/>
      <c r="U54" s="104"/>
      <c r="V54" s="104"/>
      <c r="W54" s="104"/>
      <c r="X54" s="104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60"/>
      <c r="AO54" s="60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</row>
    <row r="55" spans="1:89" ht="18.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80"/>
      <c r="L55" s="76"/>
      <c r="M55" s="76"/>
      <c r="N55" s="76"/>
      <c r="O55" s="76"/>
      <c r="P55" s="76"/>
      <c r="Q55" s="76"/>
      <c r="R55" s="76"/>
      <c r="S55" s="104"/>
      <c r="T55" s="104"/>
      <c r="U55" s="104"/>
      <c r="V55" s="104"/>
      <c r="W55" s="104"/>
      <c r="X55" s="104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60"/>
      <c r="AO55" s="60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</row>
    <row r="56" spans="1:89" ht="18.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80"/>
      <c r="L56" s="76"/>
      <c r="M56" s="76"/>
      <c r="N56" s="76"/>
      <c r="O56" s="76"/>
      <c r="P56" s="76"/>
      <c r="Q56" s="76"/>
      <c r="R56" s="76"/>
      <c r="S56" s="104"/>
      <c r="T56" s="104"/>
      <c r="U56" s="104"/>
      <c r="V56" s="104"/>
      <c r="W56" s="104"/>
      <c r="X56" s="104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60"/>
      <c r="AO56" s="60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</row>
    <row r="57" spans="1:89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104"/>
      <c r="T57" s="104"/>
      <c r="U57" s="104"/>
      <c r="V57" s="104"/>
      <c r="W57" s="104"/>
      <c r="X57" s="104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60"/>
      <c r="AO57" s="60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</row>
    <row r="58" spans="1:89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104"/>
      <c r="T58" s="104"/>
      <c r="U58" s="104"/>
      <c r="V58" s="104"/>
      <c r="W58" s="104"/>
      <c r="X58" s="104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60"/>
      <c r="AO58" s="60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</row>
    <row r="59" spans="1:89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104"/>
      <c r="T59" s="104"/>
      <c r="U59" s="104"/>
      <c r="V59" s="104"/>
      <c r="W59" s="104"/>
      <c r="X59" s="104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60"/>
      <c r="AO59" s="60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</row>
    <row r="60" spans="1:89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104"/>
      <c r="T60" s="104"/>
      <c r="U60" s="104"/>
      <c r="V60" s="104"/>
      <c r="W60" s="104"/>
      <c r="X60" s="104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60"/>
      <c r="AO60" s="60"/>
      <c r="AP60" s="57"/>
      <c r="AQ60" s="57"/>
      <c r="AR60" s="57"/>
    </row>
    <row r="61" spans="1:89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104"/>
      <c r="T61" s="104"/>
      <c r="U61" s="104"/>
      <c r="V61" s="104"/>
      <c r="W61" s="104"/>
      <c r="X61" s="104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60"/>
      <c r="AO61" s="60"/>
      <c r="AP61" s="57"/>
      <c r="AQ61" s="57"/>
      <c r="AR61" s="57"/>
    </row>
    <row r="62" spans="1:89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104"/>
      <c r="T62" s="104"/>
      <c r="U62" s="104"/>
      <c r="V62" s="104"/>
      <c r="W62" s="104"/>
      <c r="X62" s="104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60"/>
      <c r="AO62" s="60"/>
      <c r="AP62" s="57"/>
      <c r="AQ62" s="57"/>
      <c r="AR62" s="57"/>
    </row>
    <row r="63" spans="1:89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104"/>
      <c r="T63" s="104"/>
      <c r="U63" s="104"/>
      <c r="V63" s="104"/>
      <c r="W63" s="104"/>
      <c r="X63" s="104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60"/>
      <c r="AO63" s="60"/>
      <c r="AP63" s="57"/>
      <c r="AQ63" s="57"/>
      <c r="AR63" s="57"/>
    </row>
    <row r="64" spans="1:89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104"/>
      <c r="T64" s="104"/>
      <c r="U64" s="104"/>
      <c r="V64" s="104"/>
      <c r="W64" s="104"/>
      <c r="X64" s="104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60"/>
      <c r="AO64" s="60"/>
      <c r="AP64" s="57"/>
      <c r="AQ64" s="57"/>
      <c r="AR64" s="57"/>
    </row>
    <row r="65" spans="1:44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104"/>
      <c r="T65" s="104"/>
      <c r="U65" s="104"/>
      <c r="V65" s="104"/>
      <c r="W65" s="104"/>
      <c r="X65" s="104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60"/>
      <c r="AO65" s="60"/>
      <c r="AP65" s="57"/>
      <c r="AQ65" s="57"/>
      <c r="AR65" s="57"/>
    </row>
    <row r="66" spans="1:44" ht="24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102"/>
      <c r="M66" s="102"/>
      <c r="N66" s="76"/>
      <c r="O66" s="103" t="s">
        <v>35</v>
      </c>
      <c r="P66" s="103"/>
      <c r="Q66" s="103"/>
      <c r="R66" s="76"/>
      <c r="S66" s="106"/>
      <c r="T66" s="106"/>
      <c r="U66" s="104"/>
      <c r="V66" s="104"/>
      <c r="W66" s="107"/>
      <c r="X66" s="104"/>
      <c r="Y66" s="57"/>
      <c r="Z66" s="57"/>
      <c r="AA66" s="57"/>
      <c r="AB66" s="98"/>
      <c r="AC66" s="98"/>
      <c r="AD66" s="98"/>
      <c r="AE66" s="98"/>
      <c r="AF66" s="57"/>
      <c r="AG66" s="57"/>
      <c r="AH66" s="57"/>
      <c r="AI66" s="57"/>
      <c r="AJ66" s="57"/>
      <c r="AK66" s="57"/>
      <c r="AL66" s="57"/>
      <c r="AM66" s="57"/>
      <c r="AN66" s="60"/>
      <c r="AO66" s="60"/>
      <c r="AP66" s="57"/>
      <c r="AQ66" s="57"/>
      <c r="AR66" s="57"/>
    </row>
    <row r="67" spans="1:44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83"/>
      <c r="M67" s="83"/>
      <c r="N67" s="76"/>
      <c r="O67" s="83" t="s">
        <v>28</v>
      </c>
      <c r="P67" s="83" t="s">
        <v>29</v>
      </c>
      <c r="Q67" s="83" t="s">
        <v>30</v>
      </c>
      <c r="R67" s="76"/>
      <c r="S67" s="108"/>
      <c r="T67" s="108"/>
      <c r="U67" s="109"/>
      <c r="V67" s="104"/>
      <c r="W67" s="109"/>
      <c r="X67" s="104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60"/>
      <c r="AO67" s="60"/>
      <c r="AP67" s="57"/>
      <c r="AQ67" s="57"/>
      <c r="AR67" s="57"/>
    </row>
    <row r="68" spans="1:44" ht="15.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84"/>
      <c r="M68" s="85"/>
      <c r="N68" s="76"/>
      <c r="O68" s="84">
        <f>A1</f>
        <v>1</v>
      </c>
      <c r="P68" s="84">
        <f t="shared" ref="P68:Q68" si="1">B1</f>
        <v>1</v>
      </c>
      <c r="Q68" s="84">
        <f t="shared" si="1"/>
        <v>1</v>
      </c>
      <c r="R68" s="110"/>
      <c r="S68" s="111"/>
      <c r="T68" s="111"/>
      <c r="U68" s="112"/>
      <c r="V68" s="113"/>
      <c r="W68" s="112"/>
      <c r="X68" s="113"/>
      <c r="Y68" s="57"/>
      <c r="Z68" s="57"/>
      <c r="AA68" s="57"/>
      <c r="AB68" s="54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60"/>
      <c r="AO68" s="60"/>
      <c r="AP68" s="57"/>
      <c r="AQ68" s="57"/>
      <c r="AR68" s="57"/>
    </row>
    <row r="69" spans="1:44" ht="15.5" customHeight="1">
      <c r="A69" s="76"/>
      <c r="B69" s="76"/>
      <c r="C69" s="76"/>
      <c r="D69" s="76"/>
      <c r="E69" s="76"/>
      <c r="F69" s="76"/>
      <c r="G69" s="76"/>
      <c r="H69" s="76"/>
      <c r="I69" s="84"/>
      <c r="J69" s="76"/>
      <c r="K69" s="76"/>
      <c r="L69" s="84"/>
      <c r="M69" s="85"/>
      <c r="N69" s="76"/>
      <c r="O69" s="84">
        <f t="shared" ref="O69:O112" si="2">A2</f>
        <v>1</v>
      </c>
      <c r="P69" s="84">
        <f t="shared" ref="P69:P112" si="3">B2</f>
        <v>1</v>
      </c>
      <c r="Q69" s="84">
        <f t="shared" ref="Q69:Q112" si="4">C2</f>
        <v>1</v>
      </c>
      <c r="R69" s="110"/>
      <c r="S69" s="111"/>
      <c r="T69" s="111"/>
      <c r="U69" s="112"/>
      <c r="V69" s="113"/>
      <c r="W69" s="112"/>
      <c r="X69" s="113"/>
      <c r="Y69" s="57"/>
      <c r="Z69" s="57"/>
      <c r="AA69" s="57"/>
      <c r="AB69" s="54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60"/>
      <c r="AO69" s="60"/>
      <c r="AP69" s="57"/>
      <c r="AQ69" s="57"/>
      <c r="AR69" s="57"/>
    </row>
    <row r="70" spans="1:44" ht="15.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84"/>
      <c r="M70" s="85"/>
      <c r="N70" s="76"/>
      <c r="O70" s="84">
        <f t="shared" si="2"/>
        <v>1</v>
      </c>
      <c r="P70" s="84">
        <f t="shared" si="3"/>
        <v>1</v>
      </c>
      <c r="Q70" s="84">
        <f t="shared" si="4"/>
        <v>1</v>
      </c>
      <c r="R70" s="110"/>
      <c r="S70" s="111"/>
      <c r="T70" s="111"/>
      <c r="U70" s="112"/>
      <c r="V70" s="113"/>
      <c r="W70" s="112"/>
      <c r="X70" s="113"/>
      <c r="Y70" s="57"/>
      <c r="Z70" s="57"/>
      <c r="AA70" s="57"/>
      <c r="AB70" s="54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60"/>
      <c r="AO70" s="60"/>
      <c r="AP70" s="57"/>
      <c r="AQ70" s="57"/>
      <c r="AR70" s="57"/>
    </row>
    <row r="71" spans="1:44" ht="15.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84"/>
      <c r="M71" s="85"/>
      <c r="N71" s="76"/>
      <c r="O71" s="84">
        <f t="shared" si="2"/>
        <v>1</v>
      </c>
      <c r="P71" s="84">
        <f t="shared" si="3"/>
        <v>1</v>
      </c>
      <c r="Q71" s="84">
        <f t="shared" si="4"/>
        <v>1</v>
      </c>
      <c r="R71" s="110"/>
      <c r="S71" s="111"/>
      <c r="T71" s="111"/>
      <c r="U71" s="112"/>
      <c r="V71" s="113"/>
      <c r="W71" s="112"/>
      <c r="X71" s="113"/>
      <c r="Y71" s="57"/>
      <c r="Z71" s="57"/>
      <c r="AA71" s="57"/>
      <c r="AB71" s="54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60"/>
      <c r="AO71" s="60"/>
      <c r="AP71" s="57"/>
      <c r="AQ71" s="57"/>
      <c r="AR71" s="57"/>
    </row>
    <row r="72" spans="1:44" ht="15.5" customHeight="1">
      <c r="A72" s="76"/>
      <c r="B72" s="76"/>
      <c r="C72" s="76"/>
      <c r="D72" s="76"/>
      <c r="E72" s="76"/>
      <c r="F72" s="76"/>
      <c r="G72" s="76"/>
      <c r="H72" s="76"/>
      <c r="I72" s="84"/>
      <c r="J72" s="76"/>
      <c r="K72" s="76"/>
      <c r="L72" s="84"/>
      <c r="M72" s="85"/>
      <c r="N72" s="76"/>
      <c r="O72" s="84">
        <f t="shared" si="2"/>
        <v>1</v>
      </c>
      <c r="P72" s="84">
        <f t="shared" si="3"/>
        <v>1</v>
      </c>
      <c r="Q72" s="84">
        <f t="shared" si="4"/>
        <v>1</v>
      </c>
      <c r="R72" s="110"/>
      <c r="S72" s="111"/>
      <c r="T72" s="111"/>
      <c r="U72" s="112"/>
      <c r="V72" s="113"/>
      <c r="W72" s="112"/>
      <c r="X72" s="113"/>
      <c r="Y72" s="57"/>
      <c r="Z72" s="57"/>
      <c r="AA72" s="57"/>
      <c r="AB72" s="54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60"/>
      <c r="AO72" s="60"/>
      <c r="AP72" s="57"/>
      <c r="AQ72" s="57"/>
      <c r="AR72" s="57"/>
    </row>
    <row r="73" spans="1:44" ht="15.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84"/>
      <c r="M73" s="85"/>
      <c r="N73" s="76"/>
      <c r="O73" s="84">
        <f t="shared" si="2"/>
        <v>1</v>
      </c>
      <c r="P73" s="84">
        <f t="shared" si="3"/>
        <v>1</v>
      </c>
      <c r="Q73" s="84">
        <f t="shared" si="4"/>
        <v>1</v>
      </c>
      <c r="R73" s="110"/>
      <c r="S73" s="111"/>
      <c r="T73" s="111"/>
      <c r="U73" s="112"/>
      <c r="V73" s="113"/>
      <c r="W73" s="112"/>
      <c r="X73" s="113"/>
      <c r="Y73" s="57"/>
      <c r="Z73" s="57"/>
      <c r="AA73" s="57"/>
      <c r="AB73" s="54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60"/>
      <c r="AO73" s="60"/>
      <c r="AP73" s="57"/>
      <c r="AQ73" s="57"/>
      <c r="AR73" s="57"/>
    </row>
    <row r="74" spans="1:44" ht="15.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84"/>
      <c r="M74" s="85"/>
      <c r="N74" s="76"/>
      <c r="O74" s="84">
        <f t="shared" si="2"/>
        <v>1</v>
      </c>
      <c r="P74" s="84">
        <f t="shared" si="3"/>
        <v>1</v>
      </c>
      <c r="Q74" s="84">
        <f t="shared" si="4"/>
        <v>1</v>
      </c>
      <c r="R74" s="110"/>
      <c r="S74" s="111"/>
      <c r="T74" s="111"/>
      <c r="U74" s="112"/>
      <c r="V74" s="113"/>
      <c r="W74" s="112"/>
      <c r="X74" s="113"/>
      <c r="Y74" s="57"/>
      <c r="Z74" s="57"/>
      <c r="AA74" s="57"/>
      <c r="AB74" s="54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60"/>
      <c r="AO74" s="60"/>
      <c r="AP74" s="57"/>
      <c r="AQ74" s="57"/>
      <c r="AR74" s="57"/>
    </row>
    <row r="75" spans="1:44" ht="15.5" customHeight="1">
      <c r="A75" s="76"/>
      <c r="B75" s="76"/>
      <c r="C75" s="76"/>
      <c r="D75" s="76"/>
      <c r="E75" s="76"/>
      <c r="F75" s="76"/>
      <c r="G75" s="76"/>
      <c r="H75" s="76"/>
      <c r="I75" s="84"/>
      <c r="J75" s="76"/>
      <c r="K75" s="76"/>
      <c r="L75" s="84"/>
      <c r="M75" s="85"/>
      <c r="N75" s="76"/>
      <c r="O75" s="84">
        <f t="shared" si="2"/>
        <v>1</v>
      </c>
      <c r="P75" s="84">
        <f t="shared" si="3"/>
        <v>1</v>
      </c>
      <c r="Q75" s="84">
        <f t="shared" si="4"/>
        <v>1</v>
      </c>
      <c r="R75" s="110"/>
      <c r="S75" s="111"/>
      <c r="T75" s="111"/>
      <c r="U75" s="112"/>
      <c r="V75" s="113"/>
      <c r="W75" s="112"/>
      <c r="X75" s="113"/>
      <c r="Y75" s="57"/>
      <c r="Z75" s="57"/>
      <c r="AA75" s="57"/>
      <c r="AB75" s="54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60"/>
      <c r="AO75" s="60"/>
      <c r="AP75" s="57"/>
      <c r="AQ75" s="57"/>
      <c r="AR75" s="57"/>
    </row>
    <row r="76" spans="1:44" ht="15.5" customHeight="1">
      <c r="A76" s="76"/>
      <c r="B76" s="76"/>
      <c r="C76" s="76"/>
      <c r="D76" s="83"/>
      <c r="E76" s="83"/>
      <c r="F76" s="83"/>
      <c r="G76" s="83"/>
      <c r="H76" s="83"/>
      <c r="I76" s="76"/>
      <c r="J76" s="76"/>
      <c r="K76" s="76"/>
      <c r="L76" s="84"/>
      <c r="M76" s="85"/>
      <c r="N76" s="76"/>
      <c r="O76" s="84">
        <f t="shared" si="2"/>
        <v>1</v>
      </c>
      <c r="P76" s="84">
        <f t="shared" si="3"/>
        <v>1</v>
      </c>
      <c r="Q76" s="84">
        <f t="shared" si="4"/>
        <v>1</v>
      </c>
      <c r="R76" s="110"/>
      <c r="S76" s="111"/>
      <c r="T76" s="111"/>
      <c r="U76" s="112"/>
      <c r="V76" s="113"/>
      <c r="W76" s="112"/>
      <c r="X76" s="113"/>
      <c r="Y76" s="57"/>
      <c r="Z76" s="57"/>
      <c r="AA76" s="57"/>
      <c r="AB76" s="54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60"/>
      <c r="AO76" s="60"/>
      <c r="AP76" s="57"/>
      <c r="AQ76" s="57"/>
      <c r="AR76" s="57"/>
    </row>
    <row r="77" spans="1:44" ht="15.5" customHeight="1">
      <c r="A77" s="76"/>
      <c r="B77" s="76"/>
      <c r="C77" s="76"/>
      <c r="D77" s="86"/>
      <c r="E77" s="86"/>
      <c r="F77" s="86"/>
      <c r="G77" s="86"/>
      <c r="H77" s="86"/>
      <c r="I77" s="76"/>
      <c r="J77" s="76"/>
      <c r="K77" s="76"/>
      <c r="L77" s="84"/>
      <c r="M77" s="85"/>
      <c r="N77" s="76"/>
      <c r="O77" s="84">
        <f t="shared" si="2"/>
        <v>1</v>
      </c>
      <c r="P77" s="84">
        <f t="shared" si="3"/>
        <v>1</v>
      </c>
      <c r="Q77" s="84">
        <f t="shared" si="4"/>
        <v>1</v>
      </c>
      <c r="R77" s="110"/>
      <c r="S77" s="111"/>
      <c r="T77" s="111"/>
      <c r="U77" s="112"/>
      <c r="V77" s="113"/>
      <c r="W77" s="112"/>
      <c r="X77" s="113"/>
      <c r="Y77" s="57"/>
      <c r="Z77" s="57"/>
      <c r="AA77" s="57"/>
      <c r="AB77" s="54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60"/>
      <c r="AO77" s="60"/>
      <c r="AP77" s="57"/>
      <c r="AQ77" s="57"/>
      <c r="AR77" s="57"/>
    </row>
    <row r="78" spans="1:44" ht="15.5" customHeight="1">
      <c r="A78" s="76"/>
      <c r="B78" s="76"/>
      <c r="C78" s="76"/>
      <c r="D78" s="86"/>
      <c r="E78" s="86"/>
      <c r="F78" s="86"/>
      <c r="G78" s="86"/>
      <c r="H78" s="86"/>
      <c r="I78" s="84"/>
      <c r="J78" s="76"/>
      <c r="K78" s="76"/>
      <c r="L78" s="84"/>
      <c r="M78" s="85"/>
      <c r="N78" s="76"/>
      <c r="O78" s="84">
        <f t="shared" si="2"/>
        <v>1</v>
      </c>
      <c r="P78" s="84">
        <f t="shared" si="3"/>
        <v>1</v>
      </c>
      <c r="Q78" s="84">
        <f t="shared" si="4"/>
        <v>1</v>
      </c>
      <c r="R78" s="110"/>
      <c r="S78" s="111"/>
      <c r="T78" s="111"/>
      <c r="U78" s="112"/>
      <c r="V78" s="113"/>
      <c r="W78" s="112"/>
      <c r="X78" s="113"/>
      <c r="Y78" s="57"/>
      <c r="Z78" s="57"/>
      <c r="AA78" s="57"/>
      <c r="AB78" s="54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60"/>
      <c r="AO78" s="60"/>
      <c r="AP78" s="57"/>
      <c r="AQ78" s="57"/>
      <c r="AR78" s="57"/>
    </row>
    <row r="79" spans="1:44" ht="15.5" customHeight="1">
      <c r="A79" s="76"/>
      <c r="B79" s="76"/>
      <c r="C79" s="76"/>
      <c r="D79" s="86"/>
      <c r="E79" s="86"/>
      <c r="F79" s="86"/>
      <c r="G79" s="86"/>
      <c r="H79" s="86"/>
      <c r="I79" s="76"/>
      <c r="J79" s="76"/>
      <c r="K79" s="76"/>
      <c r="L79" s="84"/>
      <c r="M79" s="85"/>
      <c r="N79" s="76"/>
      <c r="O79" s="84">
        <f t="shared" si="2"/>
        <v>1</v>
      </c>
      <c r="P79" s="84">
        <f t="shared" si="3"/>
        <v>1</v>
      </c>
      <c r="Q79" s="84">
        <f t="shared" si="4"/>
        <v>1</v>
      </c>
      <c r="R79" s="110"/>
      <c r="S79" s="111"/>
      <c r="T79" s="111"/>
      <c r="U79" s="112"/>
      <c r="V79" s="113"/>
      <c r="W79" s="112"/>
      <c r="X79" s="113"/>
      <c r="Y79" s="57"/>
      <c r="Z79" s="57"/>
      <c r="AA79" s="57"/>
      <c r="AB79" s="54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60"/>
      <c r="AO79" s="60"/>
      <c r="AP79" s="57"/>
      <c r="AQ79" s="57"/>
      <c r="AR79" s="57"/>
    </row>
    <row r="80" spans="1:44" ht="15.5" customHeight="1">
      <c r="A80" s="76"/>
      <c r="B80" s="86"/>
      <c r="C80" s="86"/>
      <c r="D80" s="86"/>
      <c r="E80" s="86"/>
      <c r="F80" s="86"/>
      <c r="G80" s="86"/>
      <c r="H80" s="86"/>
      <c r="I80" s="76"/>
      <c r="J80" s="76"/>
      <c r="K80" s="76"/>
      <c r="L80" s="84"/>
      <c r="M80" s="85"/>
      <c r="N80" s="76"/>
      <c r="O80" s="84">
        <f t="shared" si="2"/>
        <v>1</v>
      </c>
      <c r="P80" s="84">
        <f t="shared" si="3"/>
        <v>1</v>
      </c>
      <c r="Q80" s="84">
        <f t="shared" si="4"/>
        <v>1</v>
      </c>
      <c r="R80" s="110"/>
      <c r="S80" s="111"/>
      <c r="T80" s="111"/>
      <c r="U80" s="112"/>
      <c r="V80" s="113"/>
      <c r="W80" s="112"/>
      <c r="X80" s="113"/>
      <c r="Y80" s="57"/>
      <c r="Z80" s="57"/>
      <c r="AA80" s="57"/>
      <c r="AB80" s="54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60"/>
      <c r="AO80" s="60"/>
      <c r="AP80" s="57"/>
      <c r="AQ80" s="57"/>
      <c r="AR80" s="57"/>
    </row>
    <row r="81" spans="1:44" ht="15.5" customHeight="1">
      <c r="A81" s="76"/>
      <c r="B81" s="76"/>
      <c r="C81" s="76"/>
      <c r="D81" s="76"/>
      <c r="E81" s="76"/>
      <c r="F81" s="76"/>
      <c r="G81" s="76"/>
      <c r="H81" s="76"/>
      <c r="I81" s="84"/>
      <c r="J81" s="76"/>
      <c r="K81" s="76"/>
      <c r="L81" s="84"/>
      <c r="M81" s="85"/>
      <c r="N81" s="76"/>
      <c r="O81" s="84">
        <f t="shared" si="2"/>
        <v>1</v>
      </c>
      <c r="P81" s="84">
        <f t="shared" si="3"/>
        <v>1</v>
      </c>
      <c r="Q81" s="84">
        <f t="shared" si="4"/>
        <v>1</v>
      </c>
      <c r="R81" s="110"/>
      <c r="S81" s="111"/>
      <c r="T81" s="111"/>
      <c r="U81" s="112"/>
      <c r="V81" s="113"/>
      <c r="W81" s="112"/>
      <c r="X81" s="113"/>
      <c r="Y81" s="57"/>
      <c r="Z81" s="57"/>
      <c r="AA81" s="57"/>
      <c r="AB81" s="54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60"/>
      <c r="AO81" s="60"/>
      <c r="AP81" s="57"/>
      <c r="AQ81" s="57"/>
      <c r="AR81" s="57"/>
    </row>
    <row r="82" spans="1:44" ht="15.5" customHeight="1">
      <c r="A82" s="83"/>
      <c r="B82" s="86"/>
      <c r="C82" s="86"/>
      <c r="D82" s="86"/>
      <c r="E82" s="86"/>
      <c r="F82" s="86"/>
      <c r="G82" s="86"/>
      <c r="H82" s="86"/>
      <c r="I82" s="87"/>
      <c r="J82" s="76"/>
      <c r="K82" s="76"/>
      <c r="L82" s="84"/>
      <c r="M82" s="85"/>
      <c r="N82" s="76"/>
      <c r="O82" s="84">
        <f t="shared" si="2"/>
        <v>1</v>
      </c>
      <c r="P82" s="84">
        <f t="shared" si="3"/>
        <v>1</v>
      </c>
      <c r="Q82" s="84">
        <f t="shared" si="4"/>
        <v>1</v>
      </c>
      <c r="R82" s="110"/>
      <c r="S82" s="111"/>
      <c r="T82" s="111"/>
      <c r="U82" s="112"/>
      <c r="V82" s="113"/>
      <c r="W82" s="112"/>
      <c r="X82" s="113"/>
      <c r="Y82" s="57"/>
      <c r="Z82" s="57"/>
      <c r="AA82" s="57"/>
      <c r="AB82" s="54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60"/>
      <c r="AO82" s="60"/>
      <c r="AP82" s="57"/>
      <c r="AQ82" s="57"/>
      <c r="AR82" s="57"/>
    </row>
    <row r="83" spans="1:44" ht="15.5" customHeight="1">
      <c r="A83" s="83"/>
      <c r="B83" s="87"/>
      <c r="C83" s="87"/>
      <c r="D83" s="87"/>
      <c r="E83" s="87"/>
      <c r="F83" s="87"/>
      <c r="G83" s="87"/>
      <c r="H83" s="87"/>
      <c r="I83" s="87"/>
      <c r="J83" s="76"/>
      <c r="K83" s="76"/>
      <c r="L83" s="84"/>
      <c r="M83" s="85"/>
      <c r="N83" s="76"/>
      <c r="O83" s="84">
        <f t="shared" si="2"/>
        <v>1</v>
      </c>
      <c r="P83" s="84">
        <f t="shared" si="3"/>
        <v>1</v>
      </c>
      <c r="Q83" s="84">
        <f t="shared" si="4"/>
        <v>1</v>
      </c>
      <c r="R83" s="110"/>
      <c r="S83" s="111"/>
      <c r="T83" s="111"/>
      <c r="U83" s="112"/>
      <c r="V83" s="113"/>
      <c r="W83" s="112"/>
      <c r="X83" s="113"/>
      <c r="Y83" s="57"/>
      <c r="Z83" s="57"/>
      <c r="AA83" s="57"/>
      <c r="AB83" s="54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60"/>
      <c r="AO83" s="60"/>
      <c r="AP83" s="57"/>
      <c r="AQ83" s="57"/>
      <c r="AR83" s="57"/>
    </row>
    <row r="84" spans="1:44" ht="15.5" customHeight="1">
      <c r="A84" s="76"/>
      <c r="B84" s="76"/>
      <c r="C84" s="76"/>
      <c r="D84" s="76"/>
      <c r="E84" s="76"/>
      <c r="F84" s="76"/>
      <c r="G84" s="76"/>
      <c r="H84" s="76"/>
      <c r="I84" s="84"/>
      <c r="J84" s="76"/>
      <c r="K84" s="76"/>
      <c r="L84" s="84"/>
      <c r="M84" s="85"/>
      <c r="N84" s="76"/>
      <c r="O84" s="84">
        <f t="shared" si="2"/>
        <v>1</v>
      </c>
      <c r="P84" s="84">
        <f t="shared" si="3"/>
        <v>1</v>
      </c>
      <c r="Q84" s="84">
        <f t="shared" si="4"/>
        <v>1</v>
      </c>
      <c r="R84" s="110"/>
      <c r="S84" s="111"/>
      <c r="T84" s="111"/>
      <c r="U84" s="112"/>
      <c r="V84" s="113"/>
      <c r="W84" s="112"/>
      <c r="X84" s="113"/>
      <c r="Y84" s="57"/>
      <c r="Z84" s="57"/>
      <c r="AA84" s="57"/>
      <c r="AB84" s="54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60"/>
      <c r="AO84" s="60"/>
      <c r="AP84" s="57"/>
      <c r="AQ84" s="57"/>
      <c r="AR84" s="57"/>
    </row>
    <row r="85" spans="1:44" ht="15.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84"/>
      <c r="M85" s="85"/>
      <c r="N85" s="76"/>
      <c r="O85" s="84">
        <f t="shared" si="2"/>
        <v>1</v>
      </c>
      <c r="P85" s="84">
        <f t="shared" si="3"/>
        <v>1</v>
      </c>
      <c r="Q85" s="84">
        <f t="shared" si="4"/>
        <v>1</v>
      </c>
      <c r="R85" s="110"/>
      <c r="S85" s="111"/>
      <c r="T85" s="111"/>
      <c r="U85" s="112"/>
      <c r="V85" s="113"/>
      <c r="W85" s="112"/>
      <c r="X85" s="113"/>
      <c r="Y85" s="57"/>
      <c r="Z85" s="57"/>
      <c r="AA85" s="57"/>
      <c r="AB85" s="54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60"/>
      <c r="AO85" s="60"/>
      <c r="AP85" s="57"/>
      <c r="AQ85" s="57"/>
      <c r="AR85" s="57"/>
    </row>
    <row r="86" spans="1:44" ht="15.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84"/>
      <c r="M86" s="85"/>
      <c r="N86" s="76"/>
      <c r="O86" s="84">
        <f t="shared" si="2"/>
        <v>1</v>
      </c>
      <c r="P86" s="84">
        <f t="shared" si="3"/>
        <v>1</v>
      </c>
      <c r="Q86" s="84">
        <f t="shared" si="4"/>
        <v>1</v>
      </c>
      <c r="R86" s="110"/>
      <c r="S86" s="111"/>
      <c r="T86" s="111"/>
      <c r="U86" s="112"/>
      <c r="V86" s="113"/>
      <c r="W86" s="112"/>
      <c r="X86" s="113"/>
      <c r="Y86" s="57"/>
      <c r="Z86" s="57"/>
      <c r="AA86" s="57"/>
      <c r="AB86" s="54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</row>
    <row r="87" spans="1:44" ht="15.5" customHeight="1">
      <c r="A87" s="76"/>
      <c r="B87" s="76"/>
      <c r="C87" s="76"/>
      <c r="D87" s="76"/>
      <c r="E87" s="76"/>
      <c r="F87" s="76"/>
      <c r="G87" s="76"/>
      <c r="H87" s="76"/>
      <c r="I87" s="84"/>
      <c r="J87" s="76"/>
      <c r="K87" s="76"/>
      <c r="L87" s="84"/>
      <c r="M87" s="85"/>
      <c r="N87" s="76"/>
      <c r="O87" s="84">
        <f t="shared" si="2"/>
        <v>1</v>
      </c>
      <c r="P87" s="84">
        <f t="shared" si="3"/>
        <v>1</v>
      </c>
      <c r="Q87" s="84">
        <f t="shared" si="4"/>
        <v>1</v>
      </c>
      <c r="R87" s="110"/>
      <c r="S87" s="111"/>
      <c r="T87" s="111"/>
      <c r="U87" s="112"/>
      <c r="V87" s="113"/>
      <c r="W87" s="112"/>
      <c r="X87" s="113"/>
      <c r="Y87" s="57"/>
      <c r="Z87" s="57"/>
      <c r="AA87" s="57"/>
      <c r="AB87" s="55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</row>
    <row r="88" spans="1:44" ht="15.5" customHeight="1">
      <c r="A88" s="97"/>
      <c r="B88" s="83"/>
      <c r="C88" s="83"/>
      <c r="D88" s="83"/>
      <c r="E88" s="83"/>
      <c r="F88" s="83"/>
      <c r="G88" s="83"/>
      <c r="H88" s="83"/>
      <c r="I88" s="76"/>
      <c r="J88" s="76"/>
      <c r="K88" s="76"/>
      <c r="L88" s="84"/>
      <c r="M88" s="85"/>
      <c r="N88" s="76"/>
      <c r="O88" s="84">
        <f t="shared" si="2"/>
        <v>1</v>
      </c>
      <c r="P88" s="84">
        <f t="shared" si="3"/>
        <v>1</v>
      </c>
      <c r="Q88" s="84">
        <f t="shared" si="4"/>
        <v>1</v>
      </c>
      <c r="R88" s="110"/>
      <c r="S88" s="111"/>
      <c r="T88" s="111"/>
      <c r="U88" s="112"/>
      <c r="V88" s="113"/>
      <c r="W88" s="112"/>
      <c r="X88" s="113"/>
      <c r="Y88" s="57"/>
      <c r="Z88" s="57"/>
      <c r="AA88" s="57"/>
      <c r="AB88" s="55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</row>
    <row r="89" spans="1:44" ht="15.5" customHeight="1">
      <c r="A89" s="83"/>
      <c r="B89" s="86"/>
      <c r="C89" s="86"/>
      <c r="D89" s="86"/>
      <c r="E89" s="86"/>
      <c r="F89" s="86"/>
      <c r="G89" s="86"/>
      <c r="H89" s="86"/>
      <c r="I89" s="76"/>
      <c r="J89" s="76"/>
      <c r="K89" s="76"/>
      <c r="L89" s="84"/>
      <c r="M89" s="85"/>
      <c r="N89" s="76"/>
      <c r="O89" s="84">
        <f t="shared" si="2"/>
        <v>1</v>
      </c>
      <c r="P89" s="84">
        <f t="shared" si="3"/>
        <v>1</v>
      </c>
      <c r="Q89" s="84">
        <f t="shared" si="4"/>
        <v>1</v>
      </c>
      <c r="R89" s="110"/>
      <c r="S89" s="111"/>
      <c r="T89" s="111"/>
      <c r="U89" s="112"/>
      <c r="V89" s="113"/>
      <c r="W89" s="112"/>
      <c r="X89" s="113"/>
      <c r="Y89" s="57"/>
      <c r="Z89" s="57"/>
      <c r="AA89" s="57"/>
      <c r="AB89" s="55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</row>
    <row r="90" spans="1:44" ht="15.5" customHeight="1">
      <c r="A90" s="83"/>
      <c r="B90" s="86"/>
      <c r="C90" s="86"/>
      <c r="D90" s="86"/>
      <c r="E90" s="86"/>
      <c r="F90" s="86"/>
      <c r="G90" s="86"/>
      <c r="H90" s="86"/>
      <c r="I90" s="84"/>
      <c r="J90" s="76"/>
      <c r="K90" s="76"/>
      <c r="L90" s="84"/>
      <c r="M90" s="85"/>
      <c r="N90" s="76"/>
      <c r="O90" s="84">
        <f t="shared" si="2"/>
        <v>1</v>
      </c>
      <c r="P90" s="84">
        <f t="shared" si="3"/>
        <v>1</v>
      </c>
      <c r="Q90" s="84">
        <f t="shared" si="4"/>
        <v>1</v>
      </c>
      <c r="R90" s="110"/>
      <c r="S90" s="111"/>
      <c r="T90" s="111"/>
      <c r="U90" s="112"/>
      <c r="V90" s="113"/>
      <c r="W90" s="112"/>
      <c r="X90" s="113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</row>
    <row r="91" spans="1:44" ht="15.5" customHeight="1">
      <c r="A91" s="83"/>
      <c r="B91" s="86"/>
      <c r="C91" s="86"/>
      <c r="D91" s="86"/>
      <c r="E91" s="86"/>
      <c r="F91" s="86"/>
      <c r="G91" s="86"/>
      <c r="H91" s="86"/>
      <c r="I91" s="76"/>
      <c r="J91" s="76"/>
      <c r="K91" s="76"/>
      <c r="L91" s="84"/>
      <c r="M91" s="85"/>
      <c r="N91" s="76"/>
      <c r="O91" s="84">
        <f t="shared" si="2"/>
        <v>1</v>
      </c>
      <c r="P91" s="84">
        <f t="shared" si="3"/>
        <v>1</v>
      </c>
      <c r="Q91" s="84">
        <f t="shared" si="4"/>
        <v>1</v>
      </c>
      <c r="R91" s="110"/>
      <c r="S91" s="111"/>
      <c r="T91" s="111"/>
      <c r="U91" s="112"/>
      <c r="V91" s="113"/>
      <c r="W91" s="112"/>
      <c r="X91" s="113"/>
      <c r="Y91" s="57"/>
      <c r="Z91" s="57"/>
      <c r="AA91" s="57"/>
      <c r="AB91" s="61"/>
      <c r="AC91" s="61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</row>
    <row r="92" spans="1:44" ht="15.5" customHeight="1">
      <c r="A92" s="76"/>
      <c r="B92" s="85"/>
      <c r="C92" s="85"/>
      <c r="D92" s="85"/>
      <c r="E92" s="85"/>
      <c r="F92" s="85"/>
      <c r="G92" s="85"/>
      <c r="H92" s="85"/>
      <c r="I92" s="76"/>
      <c r="J92" s="76"/>
      <c r="K92" s="76"/>
      <c r="L92" s="84"/>
      <c r="M92" s="84"/>
      <c r="N92" s="76"/>
      <c r="O92" s="84">
        <f t="shared" si="2"/>
        <v>1</v>
      </c>
      <c r="P92" s="84">
        <f t="shared" si="3"/>
        <v>1</v>
      </c>
      <c r="Q92" s="84">
        <f t="shared" si="4"/>
        <v>1</v>
      </c>
      <c r="R92" s="110"/>
      <c r="S92" s="111"/>
      <c r="T92" s="111"/>
      <c r="U92" s="112"/>
      <c r="V92" s="113"/>
      <c r="W92" s="112"/>
      <c r="X92" s="113"/>
      <c r="Y92" s="57"/>
      <c r="Z92" s="57"/>
      <c r="AA92" s="57"/>
      <c r="AB92" s="62"/>
      <c r="AC92" s="62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</row>
    <row r="93" spans="1:44" ht="15.5" customHeight="1">
      <c r="A93" s="76"/>
      <c r="B93" s="76"/>
      <c r="C93" s="76"/>
      <c r="D93" s="76"/>
      <c r="E93" s="76"/>
      <c r="F93" s="76"/>
      <c r="G93" s="76"/>
      <c r="H93" s="76"/>
      <c r="I93" s="84"/>
      <c r="J93" s="76"/>
      <c r="K93" s="76"/>
      <c r="L93" s="84"/>
      <c r="M93" s="84"/>
      <c r="N93" s="76"/>
      <c r="O93" s="84">
        <f t="shared" si="2"/>
        <v>1</v>
      </c>
      <c r="P93" s="84">
        <f t="shared" si="3"/>
        <v>1</v>
      </c>
      <c r="Q93" s="84">
        <f t="shared" si="4"/>
        <v>1</v>
      </c>
      <c r="R93" s="110"/>
      <c r="S93" s="111"/>
      <c r="T93" s="111"/>
      <c r="U93" s="112"/>
      <c r="V93" s="113"/>
      <c r="W93" s="112"/>
      <c r="X93" s="113"/>
      <c r="Y93" s="57"/>
      <c r="Z93" s="57"/>
      <c r="AA93" s="57"/>
      <c r="AB93" s="62"/>
      <c r="AC93" s="62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</row>
    <row r="94" spans="1:44" ht="15.5" customHeight="1">
      <c r="A94" s="88"/>
      <c r="B94" s="85"/>
      <c r="C94" s="85"/>
      <c r="D94" s="85"/>
      <c r="E94" s="85"/>
      <c r="F94" s="85"/>
      <c r="G94" s="85"/>
      <c r="H94" s="85"/>
      <c r="I94" s="85"/>
      <c r="J94" s="76"/>
      <c r="K94" s="76"/>
      <c r="L94" s="84"/>
      <c r="M94" s="84"/>
      <c r="N94" s="76"/>
      <c r="O94" s="84">
        <f t="shared" si="2"/>
        <v>1</v>
      </c>
      <c r="P94" s="84">
        <f t="shared" si="3"/>
        <v>1</v>
      </c>
      <c r="Q94" s="84">
        <f t="shared" si="4"/>
        <v>1</v>
      </c>
      <c r="R94" s="110"/>
      <c r="S94" s="111"/>
      <c r="T94" s="111"/>
      <c r="U94" s="112"/>
      <c r="V94" s="113"/>
      <c r="W94" s="112"/>
      <c r="X94" s="113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</row>
    <row r="95" spans="1:44" ht="22.5" customHeight="1">
      <c r="A95" s="76"/>
      <c r="B95" s="85"/>
      <c r="C95" s="85"/>
      <c r="D95" s="85"/>
      <c r="E95" s="85"/>
      <c r="F95" s="85"/>
      <c r="G95" s="85"/>
      <c r="H95" s="85"/>
      <c r="I95" s="85"/>
      <c r="J95" s="76"/>
      <c r="K95" s="80"/>
      <c r="L95" s="89"/>
      <c r="M95" s="90"/>
      <c r="N95" s="80"/>
      <c r="O95" s="84">
        <f t="shared" si="2"/>
        <v>1</v>
      </c>
      <c r="P95" s="84">
        <f t="shared" si="3"/>
        <v>1</v>
      </c>
      <c r="Q95" s="84">
        <f t="shared" si="4"/>
        <v>1</v>
      </c>
      <c r="R95" s="110"/>
      <c r="S95" s="111"/>
      <c r="T95" s="111"/>
      <c r="U95" s="112"/>
      <c r="V95" s="113"/>
      <c r="W95" s="112"/>
      <c r="X95" s="113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</row>
    <row r="96" spans="1:44" ht="15.5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84"/>
      <c r="M96" s="85"/>
      <c r="N96" s="76"/>
      <c r="O96" s="84">
        <f t="shared" si="2"/>
        <v>1</v>
      </c>
      <c r="P96" s="84">
        <f t="shared" si="3"/>
        <v>1</v>
      </c>
      <c r="Q96" s="84">
        <f t="shared" si="4"/>
        <v>1</v>
      </c>
      <c r="R96" s="110"/>
      <c r="S96" s="111"/>
      <c r="T96" s="111"/>
      <c r="U96" s="112"/>
      <c r="V96" s="113"/>
      <c r="W96" s="112"/>
      <c r="X96" s="113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</row>
    <row r="97" spans="1:44" ht="15.5" customHeight="1">
      <c r="A97" s="76"/>
      <c r="B97" s="86"/>
      <c r="C97" s="76"/>
      <c r="D97" s="76"/>
      <c r="E97" s="76"/>
      <c r="F97" s="76"/>
      <c r="G97" s="76"/>
      <c r="H97" s="91"/>
      <c r="I97" s="85"/>
      <c r="J97" s="76"/>
      <c r="K97" s="76"/>
      <c r="L97" s="84"/>
      <c r="M97" s="85"/>
      <c r="N97" s="76"/>
      <c r="O97" s="84">
        <f t="shared" si="2"/>
        <v>1</v>
      </c>
      <c r="P97" s="84">
        <f t="shared" si="3"/>
        <v>1</v>
      </c>
      <c r="Q97" s="84">
        <f t="shared" si="4"/>
        <v>1</v>
      </c>
      <c r="R97" s="110"/>
      <c r="S97" s="111"/>
      <c r="T97" s="111"/>
      <c r="U97" s="112"/>
      <c r="V97" s="113"/>
      <c r="W97" s="112"/>
      <c r="X97" s="113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</row>
    <row r="98" spans="1:44" ht="15.5" customHeight="1">
      <c r="A98" s="76"/>
      <c r="B98" s="86"/>
      <c r="C98" s="76"/>
      <c r="D98" s="76"/>
      <c r="E98" s="76"/>
      <c r="F98" s="76"/>
      <c r="G98" s="76"/>
      <c r="H98" s="84"/>
      <c r="I98" s="76"/>
      <c r="J98" s="76"/>
      <c r="K98" s="76"/>
      <c r="L98" s="84"/>
      <c r="M98" s="85"/>
      <c r="N98" s="76"/>
      <c r="O98" s="84">
        <f t="shared" si="2"/>
        <v>1</v>
      </c>
      <c r="P98" s="84">
        <f t="shared" si="3"/>
        <v>1</v>
      </c>
      <c r="Q98" s="84">
        <f t="shared" si="4"/>
        <v>1</v>
      </c>
      <c r="R98" s="110"/>
      <c r="S98" s="111"/>
      <c r="T98" s="111"/>
      <c r="U98" s="112"/>
      <c r="V98" s="113"/>
      <c r="W98" s="112"/>
      <c r="X98" s="113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</row>
    <row r="99" spans="1:44" ht="15.5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84"/>
      <c r="M99" s="85"/>
      <c r="N99" s="76"/>
      <c r="O99" s="84">
        <f t="shared" si="2"/>
        <v>1</v>
      </c>
      <c r="P99" s="84">
        <f t="shared" si="3"/>
        <v>1</v>
      </c>
      <c r="Q99" s="84">
        <f t="shared" si="4"/>
        <v>1</v>
      </c>
      <c r="R99" s="110"/>
      <c r="S99" s="111"/>
      <c r="T99" s="111"/>
      <c r="U99" s="112"/>
      <c r="V99" s="113"/>
      <c r="W99" s="112"/>
      <c r="X99" s="113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</row>
    <row r="100" spans="1:44" ht="19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84"/>
      <c r="M100" s="85"/>
      <c r="N100" s="76"/>
      <c r="O100" s="84">
        <f t="shared" si="2"/>
        <v>1</v>
      </c>
      <c r="P100" s="84">
        <f t="shared" si="3"/>
        <v>1</v>
      </c>
      <c r="Q100" s="84">
        <f t="shared" si="4"/>
        <v>1</v>
      </c>
      <c r="R100" s="110"/>
      <c r="S100" s="111"/>
      <c r="T100" s="111"/>
      <c r="U100" s="112"/>
      <c r="V100" s="113"/>
      <c r="W100" s="112"/>
      <c r="X100" s="113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</row>
    <row r="101" spans="1:44" ht="28.5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92"/>
      <c r="L101" s="84"/>
      <c r="M101" s="85"/>
      <c r="N101" s="76"/>
      <c r="O101" s="84">
        <f t="shared" si="2"/>
        <v>1</v>
      </c>
      <c r="P101" s="84">
        <f t="shared" si="3"/>
        <v>1</v>
      </c>
      <c r="Q101" s="84">
        <f t="shared" si="4"/>
        <v>1</v>
      </c>
      <c r="R101" s="114"/>
      <c r="S101" s="111"/>
      <c r="T101" s="111"/>
      <c r="U101" s="112"/>
      <c r="V101" s="113"/>
      <c r="W101" s="112"/>
      <c r="X101" s="113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</row>
    <row r="102" spans="1:44" ht="19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92"/>
      <c r="L102" s="84"/>
      <c r="M102" s="85"/>
      <c r="N102" s="76"/>
      <c r="O102" s="84">
        <f t="shared" si="2"/>
        <v>1</v>
      </c>
      <c r="P102" s="84">
        <f t="shared" si="3"/>
        <v>1</v>
      </c>
      <c r="Q102" s="84">
        <f t="shared" si="4"/>
        <v>1</v>
      </c>
      <c r="R102" s="114"/>
      <c r="S102" s="111"/>
      <c r="T102" s="111"/>
      <c r="U102" s="112"/>
      <c r="V102" s="113"/>
      <c r="W102" s="112"/>
      <c r="X102" s="113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</row>
    <row r="103" spans="1:44" ht="19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84"/>
      <c r="M103" s="85"/>
      <c r="N103" s="76"/>
      <c r="O103" s="84">
        <f t="shared" si="2"/>
        <v>1</v>
      </c>
      <c r="P103" s="84">
        <f t="shared" si="3"/>
        <v>1</v>
      </c>
      <c r="Q103" s="84">
        <f t="shared" si="4"/>
        <v>1</v>
      </c>
      <c r="R103" s="110"/>
      <c r="S103" s="111"/>
      <c r="T103" s="111"/>
      <c r="U103" s="112"/>
      <c r="V103" s="113"/>
      <c r="W103" s="112"/>
      <c r="X103" s="113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</row>
    <row r="104" spans="1:44" ht="19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84"/>
      <c r="M104" s="85"/>
      <c r="N104" s="76"/>
      <c r="O104" s="84">
        <f t="shared" si="2"/>
        <v>1</v>
      </c>
      <c r="P104" s="84">
        <f t="shared" si="3"/>
        <v>1</v>
      </c>
      <c r="Q104" s="84">
        <f t="shared" si="4"/>
        <v>1</v>
      </c>
      <c r="R104" s="110"/>
      <c r="S104" s="111"/>
      <c r="T104" s="111"/>
      <c r="U104" s="112"/>
      <c r="V104" s="113"/>
      <c r="W104" s="112"/>
      <c r="X104" s="113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</row>
    <row r="105" spans="1:44" ht="19">
      <c r="A105" s="76"/>
      <c r="B105" s="76"/>
      <c r="C105" s="76"/>
      <c r="D105" s="76"/>
      <c r="E105" s="76"/>
      <c r="F105" s="76"/>
      <c r="G105" s="76"/>
      <c r="H105" s="76"/>
      <c r="I105" s="85"/>
      <c r="J105" s="76"/>
      <c r="K105" s="76"/>
      <c r="L105" s="84"/>
      <c r="M105" s="85"/>
      <c r="N105" s="76"/>
      <c r="O105" s="84">
        <f t="shared" si="2"/>
        <v>1</v>
      </c>
      <c r="P105" s="84">
        <f t="shared" si="3"/>
        <v>1</v>
      </c>
      <c r="Q105" s="84">
        <f t="shared" si="4"/>
        <v>1</v>
      </c>
      <c r="R105" s="110"/>
      <c r="S105" s="111"/>
      <c r="T105" s="111"/>
      <c r="U105" s="112"/>
      <c r="V105" s="113"/>
      <c r="W105" s="112"/>
      <c r="X105" s="113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</row>
    <row r="106" spans="1:44" ht="19">
      <c r="A106" s="76"/>
      <c r="B106" s="76"/>
      <c r="C106" s="76"/>
      <c r="D106" s="76"/>
      <c r="E106" s="76"/>
      <c r="F106" s="76"/>
      <c r="G106" s="76"/>
      <c r="H106" s="76"/>
      <c r="I106" s="85"/>
      <c r="J106" s="76"/>
      <c r="K106" s="76"/>
      <c r="L106" s="84"/>
      <c r="M106" s="85"/>
      <c r="N106" s="76"/>
      <c r="O106" s="84">
        <f t="shared" si="2"/>
        <v>1</v>
      </c>
      <c r="P106" s="84">
        <f t="shared" si="3"/>
        <v>1</v>
      </c>
      <c r="Q106" s="84">
        <f t="shared" si="4"/>
        <v>1</v>
      </c>
      <c r="R106" s="110"/>
      <c r="S106" s="111"/>
      <c r="T106" s="111"/>
      <c r="U106" s="112"/>
      <c r="V106" s="113"/>
      <c r="W106" s="112"/>
      <c r="X106" s="113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</row>
    <row r="107" spans="1:44" ht="19">
      <c r="A107" s="76"/>
      <c r="B107" s="76"/>
      <c r="C107" s="76"/>
      <c r="D107" s="76"/>
      <c r="E107" s="76"/>
      <c r="F107" s="76"/>
      <c r="G107" s="76"/>
      <c r="H107" s="76"/>
      <c r="I107" s="85"/>
      <c r="J107" s="76"/>
      <c r="K107" s="76"/>
      <c r="L107" s="84"/>
      <c r="M107" s="85"/>
      <c r="N107" s="76"/>
      <c r="O107" s="84">
        <f t="shared" si="2"/>
        <v>1</v>
      </c>
      <c r="P107" s="84">
        <f t="shared" si="3"/>
        <v>1</v>
      </c>
      <c r="Q107" s="84">
        <f t="shared" si="4"/>
        <v>1</v>
      </c>
      <c r="R107" s="110"/>
      <c r="S107" s="111"/>
      <c r="T107" s="111"/>
      <c r="U107" s="112"/>
      <c r="V107" s="113"/>
      <c r="W107" s="112"/>
      <c r="X107" s="113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</row>
    <row r="108" spans="1:44" ht="19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84"/>
      <c r="M108" s="85"/>
      <c r="N108" s="76"/>
      <c r="O108" s="84">
        <f t="shared" si="2"/>
        <v>1</v>
      </c>
      <c r="P108" s="84">
        <f t="shared" si="3"/>
        <v>1</v>
      </c>
      <c r="Q108" s="84">
        <f t="shared" si="4"/>
        <v>1</v>
      </c>
      <c r="R108" s="110"/>
      <c r="S108" s="111"/>
      <c r="T108" s="111"/>
      <c r="U108" s="112"/>
      <c r="V108" s="113"/>
      <c r="W108" s="112"/>
      <c r="X108" s="113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</row>
    <row r="109" spans="1:44" ht="19">
      <c r="A109" s="76"/>
      <c r="B109" s="76"/>
      <c r="C109" s="76"/>
      <c r="D109" s="76"/>
      <c r="E109" s="76"/>
      <c r="F109" s="76"/>
      <c r="G109" s="76"/>
      <c r="H109" s="76"/>
      <c r="I109" s="85"/>
      <c r="J109" s="76"/>
      <c r="K109" s="76"/>
      <c r="L109" s="84"/>
      <c r="M109" s="85"/>
      <c r="N109" s="76"/>
      <c r="O109" s="84">
        <f t="shared" si="2"/>
        <v>1</v>
      </c>
      <c r="P109" s="84">
        <f t="shared" si="3"/>
        <v>1</v>
      </c>
      <c r="Q109" s="84">
        <f t="shared" si="4"/>
        <v>1</v>
      </c>
      <c r="R109" s="110"/>
      <c r="S109" s="111"/>
      <c r="T109" s="111"/>
      <c r="U109" s="112"/>
      <c r="V109" s="113"/>
      <c r="W109" s="112"/>
      <c r="X109" s="113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</row>
    <row r="110" spans="1:44" ht="19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84"/>
      <c r="M110" s="85"/>
      <c r="N110" s="76"/>
      <c r="O110" s="84">
        <f t="shared" si="2"/>
        <v>1</v>
      </c>
      <c r="P110" s="84">
        <f t="shared" si="3"/>
        <v>1</v>
      </c>
      <c r="Q110" s="84">
        <f t="shared" si="4"/>
        <v>1</v>
      </c>
      <c r="R110" s="110"/>
      <c r="S110" s="111"/>
      <c r="T110" s="111"/>
      <c r="U110" s="112"/>
      <c r="V110" s="113"/>
      <c r="W110" s="112"/>
      <c r="X110" s="113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</row>
    <row r="111" spans="1:44" s="6" customFormat="1" ht="19">
      <c r="A111" s="76"/>
      <c r="B111" s="76"/>
      <c r="C111" s="76"/>
      <c r="D111" s="76"/>
      <c r="E111" s="76"/>
      <c r="F111" s="76"/>
      <c r="G111" s="76"/>
      <c r="H111" s="76"/>
      <c r="I111" s="76"/>
      <c r="J111" s="93"/>
      <c r="K111" s="80"/>
      <c r="L111" s="84"/>
      <c r="M111" s="85"/>
      <c r="N111" s="80"/>
      <c r="O111" s="84">
        <f t="shared" si="2"/>
        <v>1</v>
      </c>
      <c r="P111" s="84">
        <f t="shared" si="3"/>
        <v>1</v>
      </c>
      <c r="Q111" s="84">
        <f t="shared" si="4"/>
        <v>1</v>
      </c>
      <c r="R111" s="110"/>
      <c r="S111" s="111"/>
      <c r="T111" s="111"/>
      <c r="U111" s="112"/>
      <c r="V111" s="61"/>
      <c r="W111" s="112"/>
      <c r="X111" s="113"/>
      <c r="Y111" s="57"/>
      <c r="Z111" s="57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</row>
    <row r="112" spans="1:44" ht="19">
      <c r="A112" s="93"/>
      <c r="B112" s="93"/>
      <c r="C112" s="93"/>
      <c r="D112" s="93"/>
      <c r="E112" s="93"/>
      <c r="F112" s="93"/>
      <c r="G112" s="93"/>
      <c r="H112" s="93"/>
      <c r="I112" s="84"/>
      <c r="J112" s="76"/>
      <c r="K112" s="76"/>
      <c r="L112" s="84"/>
      <c r="M112" s="76"/>
      <c r="N112" s="76"/>
      <c r="O112" s="84">
        <f t="shared" si="2"/>
        <v>1</v>
      </c>
      <c r="P112" s="84">
        <f t="shared" si="3"/>
        <v>1</v>
      </c>
      <c r="Q112" s="84">
        <f t="shared" si="4"/>
        <v>1</v>
      </c>
      <c r="R112" s="110"/>
      <c r="S112" s="111"/>
      <c r="T112" s="111"/>
      <c r="U112" s="112"/>
      <c r="V112" s="113"/>
      <c r="W112" s="112"/>
      <c r="X112" s="104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</row>
    <row r="113" spans="1:44" ht="19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89"/>
      <c r="M113" s="90"/>
      <c r="N113" s="76"/>
      <c r="O113" s="84">
        <f t="shared" ref="O113:O120" si="5">A46</f>
        <v>1</v>
      </c>
      <c r="P113" s="84">
        <f t="shared" ref="P113:P120" si="6">B46</f>
        <v>1</v>
      </c>
      <c r="Q113" s="84">
        <f t="shared" ref="Q113:Q120" si="7">C46</f>
        <v>1</v>
      </c>
      <c r="R113" s="110"/>
      <c r="S113" s="111"/>
      <c r="T113" s="111"/>
      <c r="U113" s="112"/>
      <c r="V113" s="113"/>
      <c r="W113" s="112"/>
      <c r="X113" s="113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</row>
    <row r="114" spans="1:44" ht="19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94"/>
      <c r="M114" s="85"/>
      <c r="N114" s="76"/>
      <c r="O114" s="84">
        <f t="shared" si="5"/>
        <v>1</v>
      </c>
      <c r="P114" s="84">
        <f t="shared" si="6"/>
        <v>1</v>
      </c>
      <c r="Q114" s="84">
        <f t="shared" si="7"/>
        <v>1</v>
      </c>
      <c r="R114" s="110"/>
      <c r="S114" s="111"/>
      <c r="T114" s="111"/>
      <c r="U114" s="112"/>
      <c r="V114" s="113"/>
      <c r="W114" s="112"/>
      <c r="X114" s="113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</row>
    <row r="115" spans="1:44" ht="19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94"/>
      <c r="M115" s="85"/>
      <c r="N115" s="76"/>
      <c r="O115" s="84">
        <f t="shared" si="5"/>
        <v>1</v>
      </c>
      <c r="P115" s="84">
        <f t="shared" si="6"/>
        <v>1</v>
      </c>
      <c r="Q115" s="84">
        <f t="shared" si="7"/>
        <v>1</v>
      </c>
      <c r="R115" s="110"/>
      <c r="S115" s="111"/>
      <c r="T115" s="111"/>
      <c r="U115" s="112"/>
      <c r="V115" s="104"/>
      <c r="W115" s="112"/>
      <c r="X115" s="104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</row>
    <row r="116" spans="1:44" ht="19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94"/>
      <c r="M116" s="85"/>
      <c r="N116" s="76"/>
      <c r="O116" s="84">
        <f t="shared" si="5"/>
        <v>1</v>
      </c>
      <c r="P116" s="84">
        <f t="shared" si="6"/>
        <v>1</v>
      </c>
      <c r="Q116" s="84">
        <f t="shared" si="7"/>
        <v>1</v>
      </c>
      <c r="R116" s="110"/>
      <c r="S116" s="111"/>
      <c r="T116" s="111"/>
      <c r="U116" s="112"/>
      <c r="V116" s="104"/>
      <c r="W116" s="112"/>
      <c r="X116" s="104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</row>
    <row r="117" spans="1:44" ht="19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94"/>
      <c r="M117" s="85"/>
      <c r="N117" s="76"/>
      <c r="O117" s="84">
        <f t="shared" si="5"/>
        <v>1</v>
      </c>
      <c r="P117" s="84">
        <f t="shared" si="6"/>
        <v>1</v>
      </c>
      <c r="Q117" s="84">
        <f t="shared" si="7"/>
        <v>1</v>
      </c>
      <c r="R117" s="110"/>
      <c r="S117" s="111"/>
      <c r="T117" s="111"/>
      <c r="U117" s="112"/>
      <c r="V117" s="104"/>
      <c r="W117" s="112"/>
      <c r="X117" s="104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</row>
    <row r="118" spans="1:44" ht="19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94"/>
      <c r="M118" s="85"/>
      <c r="N118" s="76"/>
      <c r="O118" s="84">
        <f t="shared" si="5"/>
        <v>1</v>
      </c>
      <c r="P118" s="84">
        <f t="shared" si="6"/>
        <v>1</v>
      </c>
      <c r="Q118" s="84">
        <f t="shared" si="7"/>
        <v>1</v>
      </c>
      <c r="R118" s="110"/>
      <c r="S118" s="111"/>
      <c r="T118" s="111"/>
      <c r="U118" s="112"/>
      <c r="V118" s="104"/>
      <c r="W118" s="112"/>
      <c r="X118" s="104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</row>
    <row r="119" spans="1:44" ht="19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94"/>
      <c r="M119" s="85"/>
      <c r="N119" s="76"/>
      <c r="O119" s="84">
        <f t="shared" si="5"/>
        <v>1</v>
      </c>
      <c r="P119" s="84">
        <f t="shared" si="6"/>
        <v>1</v>
      </c>
      <c r="Q119" s="84">
        <f t="shared" si="7"/>
        <v>1</v>
      </c>
      <c r="R119" s="110"/>
      <c r="S119" s="111"/>
      <c r="T119" s="111"/>
      <c r="U119" s="112"/>
      <c r="V119" s="104"/>
      <c r="W119" s="112"/>
      <c r="X119" s="104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</row>
    <row r="120" spans="1:44" ht="19">
      <c r="A120" s="76"/>
      <c r="B120" s="76"/>
      <c r="C120" s="76"/>
      <c r="D120" s="76"/>
      <c r="E120" s="76"/>
      <c r="F120" s="76"/>
      <c r="G120" s="76"/>
      <c r="H120" s="76"/>
      <c r="I120" s="84"/>
      <c r="J120" s="76"/>
      <c r="K120" s="76"/>
      <c r="L120" s="94"/>
      <c r="M120" s="85"/>
      <c r="N120" s="76"/>
      <c r="O120" s="84">
        <f t="shared" si="5"/>
        <v>1</v>
      </c>
      <c r="P120" s="84">
        <f t="shared" si="6"/>
        <v>1</v>
      </c>
      <c r="Q120" s="84">
        <f t="shared" si="7"/>
        <v>1</v>
      </c>
      <c r="R120" s="110"/>
      <c r="S120" s="111"/>
      <c r="T120" s="111"/>
      <c r="U120" s="112"/>
      <c r="V120" s="113"/>
      <c r="W120" s="112"/>
      <c r="X120" s="104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</row>
    <row r="121" spans="1:44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85"/>
      <c r="Q121" s="76"/>
      <c r="R121" s="76"/>
      <c r="S121" s="104"/>
      <c r="T121" s="104"/>
      <c r="U121" s="104"/>
      <c r="V121" s="104"/>
      <c r="W121" s="104"/>
      <c r="X121" s="104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</row>
    <row r="122" spans="1:44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104"/>
      <c r="T122" s="104"/>
      <c r="U122" s="104"/>
      <c r="V122" s="104"/>
      <c r="W122" s="104"/>
      <c r="X122" s="104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</row>
    <row r="123" spans="1:44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104"/>
      <c r="T123" s="104"/>
      <c r="U123" s="104"/>
      <c r="V123" s="104"/>
      <c r="W123" s="104"/>
      <c r="X123" s="104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</row>
    <row r="124" spans="1:44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</row>
    <row r="125" spans="1:44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</row>
    <row r="126" spans="1:44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92"/>
      <c r="L126" s="99"/>
      <c r="M126" s="99"/>
      <c r="N126" s="76"/>
      <c r="O126" s="99"/>
      <c r="P126" s="99"/>
      <c r="Q126" s="76"/>
      <c r="R126" s="76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</row>
    <row r="127" spans="1:44" ht="19">
      <c r="K127" s="68"/>
      <c r="L127" s="69"/>
      <c r="M127" s="69"/>
      <c r="N127" s="51"/>
      <c r="O127" s="69"/>
      <c r="P127" s="69"/>
      <c r="Q127" s="51"/>
      <c r="R127" s="51"/>
      <c r="S127" s="100"/>
      <c r="T127" s="100"/>
      <c r="U127" s="100"/>
      <c r="V127" s="57"/>
      <c r="W127" s="57"/>
      <c r="X127" s="57"/>
      <c r="Y127" s="62"/>
      <c r="Z127" s="62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</row>
    <row r="128" spans="1:44">
      <c r="K128" s="51"/>
      <c r="L128" s="51"/>
      <c r="M128" s="51"/>
      <c r="N128" s="51"/>
      <c r="O128" s="52"/>
      <c r="P128" s="70"/>
      <c r="Q128" s="51"/>
      <c r="R128" s="51"/>
      <c r="S128" s="63"/>
      <c r="T128" s="63"/>
      <c r="U128" s="63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</row>
    <row r="129" spans="1:44">
      <c r="K129" s="51"/>
      <c r="L129" s="51"/>
      <c r="M129" s="51"/>
      <c r="N129" s="51"/>
      <c r="O129" s="52"/>
      <c r="P129" s="70"/>
      <c r="Q129" s="51"/>
      <c r="R129" s="51"/>
      <c r="S129" s="64"/>
      <c r="T129" s="65"/>
      <c r="U129" s="64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</row>
    <row r="130" spans="1:44">
      <c r="K130" s="51"/>
      <c r="L130" s="51"/>
      <c r="M130" s="51"/>
      <c r="N130" s="51"/>
      <c r="O130" s="52"/>
      <c r="P130" s="70"/>
      <c r="Q130" s="51"/>
      <c r="R130" s="51"/>
      <c r="S130" s="57"/>
      <c r="T130" s="57"/>
      <c r="U130" s="63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</row>
    <row r="131" spans="1:44">
      <c r="K131" s="51"/>
      <c r="L131" s="51"/>
      <c r="M131" s="51"/>
      <c r="N131" s="51"/>
      <c r="O131" s="52"/>
      <c r="P131" s="70"/>
      <c r="Q131" s="51"/>
      <c r="R131" s="51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</row>
    <row r="132" spans="1:44">
      <c r="K132" s="51"/>
      <c r="L132" s="51"/>
      <c r="M132" s="51"/>
      <c r="N132" s="51"/>
      <c r="O132" s="52"/>
      <c r="P132" s="70"/>
      <c r="Q132" s="51"/>
      <c r="R132" s="51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</row>
    <row r="133" spans="1:44">
      <c r="K133" s="51"/>
      <c r="L133" s="51"/>
      <c r="M133" s="51"/>
      <c r="N133" s="51"/>
      <c r="O133" s="52"/>
      <c r="P133" s="70"/>
      <c r="Q133" s="51"/>
      <c r="R133" s="51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</row>
    <row r="134" spans="1:44">
      <c r="K134" s="51"/>
      <c r="L134" s="51"/>
      <c r="M134" s="51"/>
      <c r="N134" s="51"/>
      <c r="O134" s="52"/>
      <c r="P134" s="70"/>
      <c r="Q134" s="51"/>
      <c r="R134" s="51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</row>
    <row r="135" spans="1:44">
      <c r="K135" s="51"/>
      <c r="L135" s="51"/>
      <c r="M135" s="51"/>
      <c r="N135" s="51"/>
      <c r="O135" s="52"/>
      <c r="P135" s="70"/>
      <c r="Q135" s="51"/>
      <c r="R135" s="51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</row>
    <row r="136" spans="1:44">
      <c r="K136" s="51"/>
      <c r="L136" s="51"/>
      <c r="M136" s="51"/>
      <c r="N136" s="51"/>
      <c r="O136" s="52"/>
      <c r="P136" s="70"/>
      <c r="Q136" s="51"/>
      <c r="R136" s="51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</row>
    <row r="137" spans="1:44">
      <c r="K137" s="51"/>
      <c r="L137" s="51"/>
      <c r="M137" s="51"/>
      <c r="N137" s="51"/>
      <c r="O137" s="52"/>
      <c r="P137" s="70"/>
      <c r="Q137" s="51"/>
      <c r="R137" s="51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</row>
    <row r="138" spans="1:44">
      <c r="K138" s="51"/>
      <c r="L138" s="51"/>
      <c r="M138" s="51"/>
      <c r="N138" s="51"/>
      <c r="O138" s="52"/>
      <c r="P138" s="70"/>
      <c r="Q138" s="51"/>
      <c r="R138" s="51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</row>
    <row r="139" spans="1:44" ht="19">
      <c r="K139" s="67"/>
      <c r="L139" s="67"/>
      <c r="M139" s="67"/>
      <c r="N139" s="51"/>
      <c r="O139" s="52"/>
      <c r="P139" s="70"/>
      <c r="Q139" s="71"/>
      <c r="R139" s="71"/>
      <c r="S139" s="62"/>
      <c r="T139" s="62"/>
      <c r="U139" s="62"/>
      <c r="V139" s="62"/>
      <c r="W139" s="62"/>
      <c r="X139" s="62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</row>
    <row r="140" spans="1:44">
      <c r="K140" s="51"/>
      <c r="L140" s="51"/>
      <c r="M140" s="51"/>
      <c r="N140" s="51"/>
      <c r="O140" s="52"/>
      <c r="P140" s="70"/>
      <c r="Q140" s="51"/>
      <c r="R140" s="51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</row>
    <row r="141" spans="1:44">
      <c r="K141" s="51"/>
      <c r="L141" s="51"/>
      <c r="M141" s="51"/>
      <c r="N141" s="51"/>
      <c r="O141" s="52"/>
      <c r="P141" s="70"/>
      <c r="Q141" s="51"/>
      <c r="R141" s="51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</row>
    <row r="142" spans="1:44">
      <c r="K142" s="51"/>
      <c r="L142" s="51"/>
      <c r="M142" s="51"/>
      <c r="N142" s="51"/>
      <c r="O142" s="52"/>
      <c r="P142" s="70"/>
      <c r="Q142" s="51"/>
      <c r="R142" s="51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</row>
    <row r="143" spans="1:44" s="5" customFormat="1" ht="16">
      <c r="A143"/>
      <c r="B143"/>
      <c r="C143"/>
      <c r="D143"/>
      <c r="E143"/>
      <c r="F143"/>
      <c r="G143"/>
      <c r="H143"/>
      <c r="K143" s="51"/>
      <c r="L143" s="51"/>
      <c r="M143" s="51"/>
      <c r="N143" s="51"/>
      <c r="O143" s="52"/>
      <c r="P143" s="70"/>
      <c r="Q143" s="51"/>
      <c r="R143" s="51"/>
      <c r="S143" s="57"/>
      <c r="T143" s="57"/>
      <c r="U143" s="57"/>
      <c r="V143" s="57"/>
      <c r="W143" s="57"/>
      <c r="X143" s="57"/>
      <c r="Y143" s="57"/>
      <c r="Z143" s="57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</row>
    <row r="144" spans="1:44" ht="16">
      <c r="A144" s="5"/>
      <c r="B144" s="5"/>
      <c r="C144" s="5"/>
      <c r="D144" s="5"/>
      <c r="E144" s="5"/>
      <c r="F144" s="5"/>
      <c r="G144" s="5"/>
      <c r="H144" s="5"/>
      <c r="K144" s="51"/>
      <c r="L144" s="51"/>
      <c r="M144" s="51"/>
      <c r="N144" s="51"/>
      <c r="O144" s="52"/>
      <c r="P144" s="70"/>
      <c r="Q144" s="51"/>
      <c r="R144" s="51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</row>
    <row r="145" spans="11:44">
      <c r="K145" s="51"/>
      <c r="L145" s="51"/>
      <c r="M145" s="51"/>
      <c r="N145" s="51"/>
      <c r="O145" s="52"/>
      <c r="P145" s="70"/>
      <c r="Q145" s="51"/>
      <c r="R145" s="51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</row>
    <row r="146" spans="11:44">
      <c r="K146" s="51"/>
      <c r="L146" s="51"/>
      <c r="M146" s="51"/>
      <c r="N146" s="51"/>
      <c r="O146" s="52"/>
      <c r="P146" s="70"/>
      <c r="Q146" s="51"/>
      <c r="R146" s="51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</row>
    <row r="147" spans="11:44">
      <c r="K147" s="51"/>
      <c r="L147" s="51"/>
      <c r="M147" s="51"/>
      <c r="N147" s="51"/>
      <c r="O147" s="52"/>
      <c r="P147" s="70"/>
      <c r="Q147" s="51"/>
      <c r="R147" s="51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</row>
    <row r="148" spans="11:44">
      <c r="K148" s="51"/>
      <c r="L148" s="51"/>
      <c r="M148" s="51"/>
      <c r="N148" s="51"/>
      <c r="O148" s="52"/>
      <c r="P148" s="70"/>
      <c r="Q148" s="51"/>
      <c r="R148" s="51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</row>
    <row r="149" spans="11:44">
      <c r="K149" s="51"/>
      <c r="L149" s="51"/>
      <c r="M149" s="51"/>
      <c r="N149" s="51"/>
      <c r="O149" s="52"/>
      <c r="P149" s="70"/>
      <c r="Q149" s="51"/>
      <c r="R149" s="51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</row>
    <row r="150" spans="11:44">
      <c r="K150" s="51"/>
      <c r="L150" s="51"/>
      <c r="M150" s="51"/>
      <c r="N150" s="51"/>
      <c r="O150" s="52"/>
      <c r="P150" s="70"/>
      <c r="Q150" s="51"/>
      <c r="R150" s="51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</row>
    <row r="151" spans="11:44">
      <c r="K151" s="51"/>
      <c r="L151" s="51"/>
      <c r="M151" s="51"/>
      <c r="N151" s="51"/>
      <c r="O151" s="52"/>
      <c r="P151" s="70"/>
      <c r="Q151" s="51"/>
      <c r="R151" s="51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</row>
    <row r="152" spans="11:44">
      <c r="K152" s="51"/>
      <c r="L152" s="51"/>
      <c r="M152" s="51"/>
      <c r="N152" s="51"/>
      <c r="O152" s="52"/>
      <c r="P152" s="70"/>
      <c r="Q152" s="51"/>
      <c r="R152" s="51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</row>
    <row r="153" spans="11:44">
      <c r="K153" s="51"/>
      <c r="L153" s="51"/>
      <c r="M153" s="51"/>
      <c r="N153" s="51"/>
      <c r="O153" s="52"/>
      <c r="P153" s="70"/>
      <c r="Q153" s="51"/>
      <c r="R153" s="51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</row>
    <row r="154" spans="11:44">
      <c r="K154" s="51"/>
      <c r="L154" s="51"/>
      <c r="M154" s="51"/>
      <c r="N154" s="51"/>
      <c r="O154" s="52"/>
      <c r="P154" s="70"/>
      <c r="Q154" s="51"/>
      <c r="R154" s="51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</row>
    <row r="155" spans="11:44">
      <c r="K155" s="51"/>
      <c r="L155" s="51"/>
      <c r="M155" s="51"/>
      <c r="N155" s="51"/>
      <c r="O155" s="52"/>
      <c r="P155" s="70"/>
      <c r="Q155" s="51"/>
      <c r="R155" s="51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</row>
    <row r="156" spans="11:44">
      <c r="K156" s="51"/>
      <c r="L156" s="51"/>
      <c r="M156" s="51"/>
      <c r="N156" s="51"/>
      <c r="O156" s="52"/>
      <c r="P156" s="70"/>
      <c r="Q156" s="51"/>
      <c r="R156" s="51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</row>
    <row r="157" spans="11:44">
      <c r="K157" s="51"/>
      <c r="L157" s="51"/>
      <c r="M157" s="51"/>
      <c r="N157" s="51"/>
      <c r="O157" s="52"/>
      <c r="P157" s="70"/>
      <c r="Q157" s="51"/>
      <c r="R157" s="51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</row>
    <row r="158" spans="11:44">
      <c r="K158" s="51"/>
      <c r="L158" s="51"/>
      <c r="M158" s="51"/>
      <c r="N158" s="51"/>
      <c r="O158" s="52"/>
      <c r="P158" s="70"/>
      <c r="Q158" s="51"/>
      <c r="R158" s="51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</row>
    <row r="159" spans="11:44" ht="16">
      <c r="K159" s="51"/>
      <c r="L159" s="51"/>
      <c r="M159" s="51"/>
      <c r="N159" s="51"/>
      <c r="O159" s="52"/>
      <c r="P159" s="70"/>
      <c r="Q159" s="51"/>
      <c r="R159" s="51"/>
      <c r="S159" s="57"/>
      <c r="T159" s="57"/>
      <c r="U159" s="57"/>
      <c r="V159" s="57"/>
      <c r="W159" s="57"/>
      <c r="X159" s="57"/>
      <c r="Y159" s="66"/>
      <c r="Z159" s="66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</row>
    <row r="160" spans="11:44">
      <c r="K160" s="51"/>
      <c r="L160" s="51"/>
      <c r="M160" s="51"/>
      <c r="N160" s="51"/>
      <c r="O160" s="52"/>
      <c r="P160" s="70"/>
      <c r="Q160" s="51"/>
      <c r="R160" s="51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</row>
    <row r="161" spans="11:44">
      <c r="K161" s="51"/>
      <c r="L161" s="51"/>
      <c r="M161" s="51"/>
      <c r="N161" s="51"/>
      <c r="O161" s="52"/>
      <c r="P161" s="70"/>
      <c r="Q161" s="51"/>
      <c r="R161" s="51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</row>
    <row r="162" spans="11:44">
      <c r="K162" s="51"/>
      <c r="L162" s="51"/>
      <c r="M162" s="51"/>
      <c r="N162" s="51"/>
      <c r="O162" s="52"/>
      <c r="P162" s="70"/>
      <c r="Q162" s="51"/>
      <c r="R162" s="51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</row>
    <row r="163" spans="11:44">
      <c r="K163" s="51"/>
      <c r="L163" s="51"/>
      <c r="M163" s="51"/>
      <c r="N163" s="51"/>
      <c r="O163" s="52"/>
      <c r="P163" s="70"/>
      <c r="Q163" s="51"/>
      <c r="R163" s="51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</row>
    <row r="164" spans="11:44">
      <c r="K164" s="51"/>
      <c r="L164" s="51"/>
      <c r="M164" s="51"/>
      <c r="N164" s="51"/>
      <c r="O164" s="52"/>
      <c r="P164" s="70"/>
      <c r="Q164" s="51"/>
      <c r="R164" s="51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</row>
    <row r="165" spans="11:44">
      <c r="K165" s="51"/>
      <c r="L165" s="51"/>
      <c r="M165" s="51"/>
      <c r="N165" s="51"/>
      <c r="O165" s="52"/>
      <c r="P165" s="70"/>
      <c r="Q165" s="51"/>
      <c r="R165" s="51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</row>
    <row r="166" spans="11:44">
      <c r="K166" s="51"/>
      <c r="L166" s="51"/>
      <c r="M166" s="51"/>
      <c r="N166" s="51"/>
      <c r="O166" s="52"/>
      <c r="P166" s="70"/>
      <c r="Q166" s="51"/>
      <c r="R166" s="51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</row>
    <row r="167" spans="11:44">
      <c r="K167" s="51"/>
      <c r="L167" s="51"/>
      <c r="M167" s="51"/>
      <c r="N167" s="51"/>
      <c r="O167" s="52"/>
      <c r="P167" s="70"/>
      <c r="Q167" s="51"/>
      <c r="R167" s="51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</row>
    <row r="168" spans="11:44">
      <c r="K168" s="51"/>
      <c r="L168" s="51"/>
      <c r="M168" s="51"/>
      <c r="N168" s="51"/>
      <c r="O168" s="52"/>
      <c r="P168" s="70"/>
      <c r="Q168" s="51"/>
      <c r="R168" s="51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</row>
    <row r="169" spans="11:44">
      <c r="K169" s="51"/>
      <c r="L169" s="51"/>
      <c r="M169" s="51"/>
      <c r="N169" s="51"/>
      <c r="O169" s="52"/>
      <c r="P169" s="70"/>
      <c r="Q169" s="51"/>
      <c r="R169" s="51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</row>
    <row r="170" spans="11:44">
      <c r="K170" s="51"/>
      <c r="L170" s="51"/>
      <c r="M170" s="51"/>
      <c r="N170" s="51"/>
      <c r="O170" s="52"/>
      <c r="P170" s="70"/>
      <c r="Q170" s="51"/>
      <c r="R170" s="51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</row>
    <row r="171" spans="11:44" ht="16">
      <c r="K171" s="72"/>
      <c r="L171" s="72"/>
      <c r="M171" s="72"/>
      <c r="N171" s="51"/>
      <c r="O171" s="73"/>
      <c r="P171" s="74"/>
      <c r="Q171" s="75"/>
      <c r="R171" s="75"/>
      <c r="S171" s="75"/>
      <c r="T171" s="75"/>
      <c r="U171" s="75"/>
      <c r="V171" s="5"/>
      <c r="W171" s="5"/>
      <c r="X171" s="5"/>
    </row>
    <row r="172" spans="11:44">
      <c r="K172" s="51"/>
      <c r="L172" s="51"/>
      <c r="M172" s="51"/>
      <c r="N172" s="51"/>
      <c r="O172" s="52"/>
      <c r="P172" s="70"/>
      <c r="Q172" s="51"/>
      <c r="R172" s="51"/>
      <c r="S172" s="51"/>
      <c r="T172" s="51"/>
      <c r="U172" s="51"/>
    </row>
    <row r="173" spans="11:44"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</row>
    <row r="174" spans="11:44"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</row>
    <row r="175" spans="11:44"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</row>
    <row r="176" spans="11:44"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</row>
    <row r="177" spans="11:21">
      <c r="K177" s="68"/>
      <c r="L177" s="101"/>
      <c r="M177" s="101"/>
      <c r="N177" s="51"/>
      <c r="O177" s="51"/>
      <c r="P177" s="51"/>
      <c r="Q177" s="51"/>
      <c r="R177" s="51"/>
      <c r="S177" s="51"/>
      <c r="T177" s="51"/>
      <c r="U177" s="51"/>
    </row>
    <row r="178" spans="11:21">
      <c r="K178" s="68"/>
      <c r="L178" s="69"/>
      <c r="M178" s="69"/>
      <c r="N178" s="51"/>
      <c r="O178" s="51"/>
      <c r="P178" s="51"/>
      <c r="Q178" s="51"/>
      <c r="R178" s="51"/>
      <c r="S178" s="51"/>
      <c r="T178" s="51"/>
      <c r="U178" s="51"/>
    </row>
    <row r="179" spans="11:21"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</row>
    <row r="180" spans="11:21"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</row>
    <row r="181" spans="11:21"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</row>
    <row r="182" spans="11:21"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</row>
    <row r="183" spans="11:21"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</row>
    <row r="184" spans="11:21"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</row>
    <row r="185" spans="11:21"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</row>
    <row r="186" spans="11:21"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</row>
    <row r="187" spans="11:21"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</row>
    <row r="188" spans="11:21"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</row>
    <row r="189" spans="11:21"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</row>
    <row r="190" spans="11:21"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</row>
    <row r="191" spans="11:21"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</row>
    <row r="192" spans="11:21"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</row>
    <row r="193" spans="11:21"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</row>
    <row r="194" spans="11:21"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</row>
    <row r="195" spans="11:21"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</row>
    <row r="196" spans="11:21"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</row>
    <row r="197" spans="11:21"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</row>
    <row r="198" spans="11:21"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</row>
    <row r="199" spans="11:21"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</row>
    <row r="200" spans="11:21"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</row>
    <row r="201" spans="11:21"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</row>
    <row r="202" spans="11:21"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</row>
    <row r="203" spans="11:21"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</row>
    <row r="204" spans="11:21"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</row>
    <row r="205" spans="11:21"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</row>
    <row r="206" spans="11:21"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</row>
    <row r="207" spans="11:21"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</row>
    <row r="208" spans="11:21"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</row>
    <row r="209" spans="11:21"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</row>
    <row r="210" spans="11:21"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</row>
    <row r="211" spans="11:21"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</row>
    <row r="212" spans="11:21"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</row>
    <row r="213" spans="11:21"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</row>
    <row r="214" spans="11:21"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</row>
    <row r="215" spans="11:21"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</row>
    <row r="216" spans="11:21"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</row>
    <row r="217" spans="11:21"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</row>
    <row r="218" spans="11:21"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</row>
    <row r="219" spans="11:21"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</row>
    <row r="220" spans="11:21"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</row>
    <row r="221" spans="11:21"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</row>
    <row r="222" spans="11:21"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</row>
    <row r="223" spans="11:21"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</row>
    <row r="224" spans="11:21"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</row>
    <row r="225" spans="11:21"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</row>
    <row r="226" spans="11:21"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</row>
    <row r="227" spans="11:21"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</row>
    <row r="228" spans="11:21"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</row>
    <row r="229" spans="11:21"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</row>
    <row r="230" spans="11:21"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</row>
    <row r="231" spans="11:21"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</row>
    <row r="232" spans="11:21"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</row>
  </sheetData>
  <sheetProtection algorithmName="SHA-512" hashValue="vJAL7ygkidGawFy/kcl3RYHu8t61quD5+eW5JKB/y4pFgbQwBRelDEDsrqhguaPH8HJqhuaBHTXhXhUEffmLZw==" saltValue="F/Jlr3QOQ7KWhzGiGJLSBg==" spinCount="100000" sheet="1" objects="1" scenarios="1" selectLockedCells="1" selectUnlockedCells="1"/>
  <mergeCells count="8">
    <mergeCell ref="AB66:AE66"/>
    <mergeCell ref="L126:M126"/>
    <mergeCell ref="O126:P126"/>
    <mergeCell ref="S127:U127"/>
    <mergeCell ref="L177:M177"/>
    <mergeCell ref="L66:M66"/>
    <mergeCell ref="O66:Q66"/>
    <mergeCell ref="S66:T66"/>
  </mergeCells>
  <conditionalFormatting sqref="S68:T120">
    <cfRule type="expression" dxfId="0" priority="1">
      <formula>ABS(S68)&gt;=10%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95"/>
  <sheetViews>
    <sheetView showGridLines="0" zoomScale="114" zoomScaleNormal="50" workbookViewId="0">
      <selection activeCell="F7" sqref="F7"/>
    </sheetView>
  </sheetViews>
  <sheetFormatPr baseColWidth="10" defaultRowHeight="15"/>
  <cols>
    <col min="2" max="2" width="3.83203125" customWidth="1"/>
    <col min="6" max="6" width="12.5" customWidth="1"/>
    <col min="8" max="8" width="12.5" customWidth="1"/>
    <col min="13" max="13" width="13.5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</cols>
  <sheetData>
    <row r="1" spans="2:18" ht="16" thickBot="1"/>
    <row r="2" spans="2:18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spans="2:18">
      <c r="B3" s="11"/>
      <c r="R3" s="12"/>
    </row>
    <row r="4" spans="2:18">
      <c r="B4" s="11"/>
      <c r="R4" s="12"/>
    </row>
    <row r="5" spans="2:18">
      <c r="B5" s="11"/>
      <c r="K5" s="13">
        <f>+Utilidad!O95</f>
        <v>1</v>
      </c>
      <c r="R5" s="12"/>
    </row>
    <row r="6" spans="2:18">
      <c r="B6" s="11"/>
      <c r="K6" s="14">
        <f>+Utilidad!P95</f>
        <v>1</v>
      </c>
      <c r="R6" s="12"/>
    </row>
    <row r="7" spans="2:18">
      <c r="B7" s="11"/>
      <c r="F7" s="96"/>
      <c r="H7" s="95" t="s">
        <v>60</v>
      </c>
      <c r="K7" s="15">
        <f>+Utilidad!Q95</f>
        <v>1</v>
      </c>
      <c r="R7" s="12"/>
    </row>
    <row r="8" spans="2:18">
      <c r="B8" s="11"/>
      <c r="H8" s="19">
        <f>+Utilidad!O120*Utilidad!J120</f>
        <v>0</v>
      </c>
      <c r="R8" s="12"/>
    </row>
    <row r="9" spans="2:18">
      <c r="B9" s="11"/>
      <c r="C9" s="16">
        <f>Utilidad!O68</f>
        <v>1</v>
      </c>
      <c r="H9" s="15">
        <f>+Utilidad!Q120*Utilidad!J120</f>
        <v>0</v>
      </c>
      <c r="N9" s="13">
        <f>+Utilidad!O96</f>
        <v>1</v>
      </c>
      <c r="R9" s="12"/>
    </row>
    <row r="10" spans="2:18">
      <c r="B10" s="11"/>
      <c r="C10" s="17">
        <f>Utilidad!P68</f>
        <v>1</v>
      </c>
      <c r="N10" s="14">
        <f>+Utilidad!P96</f>
        <v>1</v>
      </c>
      <c r="R10" s="12"/>
    </row>
    <row r="11" spans="2:18">
      <c r="B11" s="11"/>
      <c r="C11" s="18">
        <f>Utilidad!Q68</f>
        <v>1</v>
      </c>
      <c r="F11" s="13">
        <f>Utilidad!O70</f>
        <v>1</v>
      </c>
      <c r="K11" s="13">
        <f>+Utilidad!O97</f>
        <v>1</v>
      </c>
      <c r="N11" s="15">
        <f>+Utilidad!Q96</f>
        <v>1</v>
      </c>
      <c r="R11" s="12"/>
    </row>
    <row r="12" spans="2:18">
      <c r="B12" s="11"/>
      <c r="E12" s="19">
        <f>+Utilidad!O69*Utilidad!J69</f>
        <v>0</v>
      </c>
      <c r="F12" s="14">
        <f>Utilidad!P69</f>
        <v>1</v>
      </c>
      <c r="K12" s="14">
        <f>+Utilidad!P97</f>
        <v>1</v>
      </c>
      <c r="R12" s="12"/>
    </row>
    <row r="13" spans="2:18">
      <c r="B13" s="11"/>
      <c r="E13" s="15">
        <f>+Utilidad!Q69*Utilidad!J69</f>
        <v>0</v>
      </c>
      <c r="H13" s="23">
        <f>Utilidad!O116</f>
        <v>1</v>
      </c>
      <c r="K13" s="15">
        <f>+Utilidad!Q97</f>
        <v>1</v>
      </c>
      <c r="R13" s="12"/>
    </row>
    <row r="14" spans="2:18">
      <c r="B14" s="11"/>
      <c r="H14" s="7">
        <f>Utilidad!P116</f>
        <v>1</v>
      </c>
      <c r="L14" s="13">
        <f>+Utilidad!O98</f>
        <v>1</v>
      </c>
      <c r="R14" s="12"/>
    </row>
    <row r="15" spans="2:18">
      <c r="B15" s="11"/>
      <c r="H15" s="7"/>
      <c r="L15" s="14">
        <f>+Utilidad!P98</f>
        <v>1</v>
      </c>
      <c r="R15" s="20">
        <f>+N9+L14+L29+L36+L41+N45</f>
        <v>6</v>
      </c>
    </row>
    <row r="16" spans="2:18">
      <c r="B16" s="11"/>
      <c r="H16" s="24"/>
      <c r="L16" s="15">
        <f>+Utilidad!Q98</f>
        <v>1</v>
      </c>
      <c r="R16" s="21">
        <f>+IF(R15&lt;&gt;0,(N9*N10+L14*L15+L29*L30+L36*L37+L41*L42+N45*N46)/R15,0)</f>
        <v>1</v>
      </c>
    </row>
    <row r="17" spans="2:18">
      <c r="B17" s="11"/>
      <c r="G17" s="24"/>
      <c r="K17" s="13">
        <f>+Utilidad!O99</f>
        <v>1</v>
      </c>
      <c r="R17" s="22">
        <f>+N11+L16+L31+L38+L43+N47</f>
        <v>6</v>
      </c>
    </row>
    <row r="18" spans="2:18">
      <c r="B18" s="11"/>
      <c r="I18" s="23">
        <f>Utilidad!O118</f>
        <v>1</v>
      </c>
      <c r="K18" s="14">
        <f>+Utilidad!P99</f>
        <v>1</v>
      </c>
      <c r="R18" s="12"/>
    </row>
    <row r="19" spans="2:18">
      <c r="B19" s="11"/>
      <c r="I19" s="7">
        <f>Utilidad!P118</f>
        <v>1</v>
      </c>
      <c r="K19" s="15"/>
      <c r="R19" s="12"/>
    </row>
    <row r="20" spans="2:18">
      <c r="B20" s="11"/>
      <c r="G20" s="23">
        <f>Utilidad!O117</f>
        <v>1</v>
      </c>
      <c r="I20" s="24"/>
      <c r="K20" s="13">
        <f>Utilidad!O119</f>
        <v>1</v>
      </c>
      <c r="R20" s="12"/>
    </row>
    <row r="21" spans="2:18">
      <c r="B21" s="11"/>
      <c r="C21" s="16">
        <f>+Utilidad!O71</f>
        <v>1</v>
      </c>
      <c r="G21" s="7">
        <f>Utilidad!P117</f>
        <v>1</v>
      </c>
      <c r="K21" s="14">
        <f>Utilidad!P119</f>
        <v>1</v>
      </c>
      <c r="R21" s="12"/>
    </row>
    <row r="22" spans="2:18">
      <c r="B22" s="11"/>
      <c r="C22" s="17">
        <f>+Utilidad!P71</f>
        <v>1</v>
      </c>
      <c r="R22" s="12"/>
    </row>
    <row r="23" spans="2:18">
      <c r="B23" s="11"/>
      <c r="C23" s="18">
        <f>+Utilidad!Q71</f>
        <v>1</v>
      </c>
      <c r="F23" s="13">
        <f>Utilidad!O73</f>
        <v>1</v>
      </c>
      <c r="R23" s="12"/>
    </row>
    <row r="24" spans="2:18">
      <c r="B24" s="11"/>
      <c r="E24" s="19">
        <f>+Utilidad!O72*Utilidad!J72</f>
        <v>0</v>
      </c>
      <c r="F24" s="14">
        <f>Utilidad!P73</f>
        <v>1</v>
      </c>
      <c r="G24" s="23">
        <f>+Utilidad!O101</f>
        <v>1</v>
      </c>
      <c r="I24" s="23"/>
      <c r="K24" s="13">
        <f>Utilidad!O102</f>
        <v>1</v>
      </c>
      <c r="R24" s="12"/>
    </row>
    <row r="25" spans="2:18">
      <c r="B25" s="11"/>
      <c r="E25" s="15">
        <f>+Utilidad!Q72*Utilidad!J72</f>
        <v>0</v>
      </c>
      <c r="F25" s="15">
        <f>Utilidad!Q73</f>
        <v>1</v>
      </c>
      <c r="G25" s="7">
        <f>+Utilidad!P101</f>
        <v>1</v>
      </c>
      <c r="I25" s="7"/>
      <c r="K25" s="14">
        <f>Utilidad!P102</f>
        <v>1</v>
      </c>
      <c r="R25" s="12"/>
    </row>
    <row r="26" spans="2:18">
      <c r="B26" s="11"/>
      <c r="G26" s="24">
        <f>+Utilidad!Q101</f>
        <v>1</v>
      </c>
      <c r="I26" s="24"/>
      <c r="K26" s="15">
        <f>Utilidad!Q102</f>
        <v>1</v>
      </c>
      <c r="R26" s="12"/>
    </row>
    <row r="27" spans="2:18">
      <c r="B27" s="11"/>
      <c r="R27" s="12"/>
    </row>
    <row r="28" spans="2:18">
      <c r="B28" s="11"/>
      <c r="N28" s="2"/>
      <c r="R28" s="12"/>
    </row>
    <row r="29" spans="2:18">
      <c r="B29" s="11"/>
      <c r="H29" s="23">
        <f>Utilidad!O115</f>
        <v>1</v>
      </c>
      <c r="L29" s="13">
        <f>+Utilidad!O103</f>
        <v>1</v>
      </c>
      <c r="N29" s="2"/>
      <c r="R29" s="12"/>
    </row>
    <row r="30" spans="2:18">
      <c r="B30" s="11"/>
      <c r="H30" s="7">
        <f>Utilidad!P115</f>
        <v>1</v>
      </c>
      <c r="L30" s="14">
        <f>+Utilidad!P103</f>
        <v>1</v>
      </c>
      <c r="R30" s="12"/>
    </row>
    <row r="31" spans="2:18">
      <c r="B31" s="11"/>
      <c r="C31" s="16">
        <f>+Utilidad!O74</f>
        <v>1</v>
      </c>
      <c r="H31" s="23"/>
      <c r="K31" s="13">
        <f>+Utilidad!O104</f>
        <v>1</v>
      </c>
      <c r="L31" s="15">
        <f>+Utilidad!Q103</f>
        <v>1</v>
      </c>
      <c r="R31" s="12"/>
    </row>
    <row r="32" spans="2:18">
      <c r="B32" s="11"/>
      <c r="C32" s="17">
        <f>+Utilidad!P74</f>
        <v>1</v>
      </c>
      <c r="K32" s="14">
        <f>+Utilidad!P104</f>
        <v>1</v>
      </c>
      <c r="R32" s="12"/>
    </row>
    <row r="33" spans="2:18">
      <c r="B33" s="11"/>
      <c r="C33" s="18">
        <f>+Utilidad!Q74</f>
        <v>1</v>
      </c>
      <c r="F33" s="13">
        <f>+Utilidad!O76</f>
        <v>1</v>
      </c>
      <c r="K33" s="15">
        <f>+Utilidad!Q104</f>
        <v>1</v>
      </c>
      <c r="R33" s="12"/>
    </row>
    <row r="34" spans="2:18">
      <c r="B34" s="11"/>
      <c r="E34" s="19">
        <f>+Utilidad!O75*Utilidad!J75</f>
        <v>0</v>
      </c>
      <c r="F34" s="14">
        <f>+Utilidad!P76</f>
        <v>1</v>
      </c>
      <c r="R34" s="12"/>
    </row>
    <row r="35" spans="2:18">
      <c r="B35" s="11"/>
      <c r="E35" s="15">
        <f>+Utilidad!Q75*Utilidad!J75</f>
        <v>0</v>
      </c>
      <c r="F35" s="15">
        <f>+Utilidad!Q76</f>
        <v>1</v>
      </c>
      <c r="R35" s="12"/>
    </row>
    <row r="36" spans="2:18">
      <c r="B36" s="11"/>
      <c r="L36" s="13">
        <f>+Utilidad!O105</f>
        <v>1</v>
      </c>
      <c r="R36" s="12"/>
    </row>
    <row r="37" spans="2:18">
      <c r="B37" s="11"/>
      <c r="L37" s="14">
        <f>+Utilidad!P105</f>
        <v>1</v>
      </c>
      <c r="R37" s="12"/>
    </row>
    <row r="38" spans="2:18">
      <c r="B38" s="11"/>
      <c r="K38" s="13">
        <f>+Utilidad!O106</f>
        <v>1</v>
      </c>
      <c r="L38" s="15">
        <f>+Utilidad!Q105</f>
        <v>1</v>
      </c>
      <c r="R38" s="12"/>
    </row>
    <row r="39" spans="2:18">
      <c r="B39" s="11"/>
      <c r="K39" s="14">
        <f>+Utilidad!P106</f>
        <v>1</v>
      </c>
      <c r="R39" s="12"/>
    </row>
    <row r="40" spans="2:18">
      <c r="B40" s="11"/>
      <c r="K40" s="15">
        <f>+Utilidad!Q106</f>
        <v>1</v>
      </c>
      <c r="R40" s="12"/>
    </row>
    <row r="41" spans="2:18">
      <c r="B41" s="11"/>
      <c r="C41" s="16">
        <f>+Utilidad!O77</f>
        <v>1</v>
      </c>
      <c r="L41" s="13">
        <f>+Utilidad!O107</f>
        <v>1</v>
      </c>
      <c r="R41" s="12"/>
    </row>
    <row r="42" spans="2:18">
      <c r="B42" s="11"/>
      <c r="C42" s="17">
        <f>+Utilidad!P77</f>
        <v>1</v>
      </c>
      <c r="L42" s="14">
        <f>+Utilidad!P107</f>
        <v>1</v>
      </c>
      <c r="R42" s="12"/>
    </row>
    <row r="43" spans="2:18">
      <c r="B43" s="11"/>
      <c r="C43" s="18">
        <f>+Utilidad!Q77</f>
        <v>1</v>
      </c>
      <c r="F43" s="13">
        <f>+Utilidad!O79</f>
        <v>1</v>
      </c>
      <c r="L43" s="15">
        <f>+Utilidad!Q107</f>
        <v>1</v>
      </c>
      <c r="R43" s="12"/>
    </row>
    <row r="44" spans="2:18">
      <c r="B44" s="11"/>
      <c r="E44" s="19">
        <f>+Utilidad!O78*Utilidad!J78</f>
        <v>0</v>
      </c>
      <c r="F44" s="14">
        <f>+Utilidad!P79</f>
        <v>1</v>
      </c>
      <c r="K44" s="50">
        <f>K38-L41</f>
        <v>0</v>
      </c>
      <c r="R44" s="12"/>
    </row>
    <row r="45" spans="2:18">
      <c r="B45" s="11"/>
      <c r="E45" s="15">
        <f>+Utilidad!Q78*Utilidad!J78</f>
        <v>0</v>
      </c>
      <c r="F45" s="15">
        <f>+Utilidad!Q79</f>
        <v>1</v>
      </c>
      <c r="I45" s="13">
        <f>Utilidad!O111</f>
        <v>1</v>
      </c>
      <c r="K45" s="3">
        <f>Utilidad!P108</f>
        <v>1</v>
      </c>
      <c r="L45" s="15">
        <f>K44*K45</f>
        <v>0</v>
      </c>
      <c r="N45" s="13">
        <f>Utilidad!O109</f>
        <v>1</v>
      </c>
      <c r="R45" s="12"/>
    </row>
    <row r="46" spans="2:18">
      <c r="B46" s="11"/>
      <c r="I46" s="14">
        <f>Utilidad!P111</f>
        <v>1</v>
      </c>
      <c r="N46" s="14">
        <f>Utilidad!P109</f>
        <v>1</v>
      </c>
      <c r="R46" s="12"/>
    </row>
    <row r="47" spans="2:18">
      <c r="B47" s="11"/>
      <c r="I47" s="15">
        <f>Utilidad!Q111</f>
        <v>1</v>
      </c>
      <c r="N47" s="15">
        <f>N45*N46</f>
        <v>1</v>
      </c>
      <c r="R47" s="12"/>
    </row>
    <row r="48" spans="2:18">
      <c r="B48" s="11"/>
      <c r="R48" s="12"/>
    </row>
    <row r="49" spans="2:25">
      <c r="B49" s="11"/>
      <c r="K49" s="13">
        <f>Utilidad!O110</f>
        <v>1</v>
      </c>
      <c r="L49" s="14">
        <f>Utilidad!P110</f>
        <v>1</v>
      </c>
      <c r="M49" s="15">
        <f>K49*L49</f>
        <v>1</v>
      </c>
      <c r="R49" s="12"/>
    </row>
    <row r="50" spans="2:25">
      <c r="B50" s="11"/>
      <c r="M50" s="2"/>
      <c r="R50" s="12"/>
    </row>
    <row r="51" spans="2:25">
      <c r="B51" s="11"/>
      <c r="C51" s="16">
        <f>+Utilidad!O80</f>
        <v>1</v>
      </c>
      <c r="R51" s="12"/>
    </row>
    <row r="52" spans="2:25">
      <c r="B52" s="11"/>
      <c r="C52" s="17">
        <f>+Utilidad!P80</f>
        <v>1</v>
      </c>
      <c r="R52" s="12"/>
    </row>
    <row r="53" spans="2:25">
      <c r="B53" s="11"/>
      <c r="C53" s="18">
        <f>+Utilidad!Q80</f>
        <v>1</v>
      </c>
      <c r="F53" s="13">
        <f>+Utilidad!O82</f>
        <v>1</v>
      </c>
      <c r="R53" s="12"/>
    </row>
    <row r="54" spans="2:25">
      <c r="B54" s="11"/>
      <c r="E54" s="19">
        <f>+Utilidad!O81*Utilidad!J81</f>
        <v>0</v>
      </c>
      <c r="F54" s="14">
        <f>+Utilidad!P82</f>
        <v>1</v>
      </c>
      <c r="H54" s="13">
        <f>+Utilidad!O94</f>
        <v>1</v>
      </c>
      <c r="J54" s="13">
        <f>+Utilidad!O92</f>
        <v>1</v>
      </c>
      <c r="R54" s="12"/>
    </row>
    <row r="55" spans="2:25" ht="16">
      <c r="B55" s="11"/>
      <c r="E55" s="15">
        <f>+Utilidad!Q81*Utilidad!J81</f>
        <v>0</v>
      </c>
      <c r="F55" s="15">
        <f>+Utilidad!Q82</f>
        <v>1</v>
      </c>
      <c r="H55" s="14">
        <f>+Utilidad!P94</f>
        <v>1</v>
      </c>
      <c r="J55" s="14">
        <f>+Utilidad!P92</f>
        <v>1</v>
      </c>
      <c r="R55" s="12"/>
      <c r="T55" s="4" t="s">
        <v>37</v>
      </c>
    </row>
    <row r="56" spans="2:25" ht="19">
      <c r="B56" s="11"/>
      <c r="H56" s="15">
        <f>+Utilidad!Q94</f>
        <v>1</v>
      </c>
      <c r="J56" s="15">
        <f>+Utilidad!Q92</f>
        <v>1</v>
      </c>
      <c r="R56" s="12"/>
      <c r="T56" s="41" t="s">
        <v>38</v>
      </c>
      <c r="U56" s="44"/>
      <c r="V56" s="40" t="s">
        <v>39</v>
      </c>
      <c r="W56" s="40"/>
      <c r="X56" s="41" t="s">
        <v>40</v>
      </c>
      <c r="Y56" s="41"/>
    </row>
    <row r="57" spans="2:25" ht="14.5" customHeight="1">
      <c r="B57" s="11"/>
      <c r="R57" s="12"/>
      <c r="T57" s="43" t="s">
        <v>17</v>
      </c>
      <c r="U57" s="28">
        <f>+K5</f>
        <v>1</v>
      </c>
      <c r="V57" s="43">
        <f>+Utilidad!K69</f>
        <v>0</v>
      </c>
      <c r="W57" s="29">
        <f>+E12</f>
        <v>0</v>
      </c>
      <c r="X57" s="37" t="s">
        <v>26</v>
      </c>
      <c r="Y57" s="29">
        <f>+L60</f>
        <v>1</v>
      </c>
    </row>
    <row r="58" spans="2:25">
      <c r="B58" s="11"/>
      <c r="D58" t="s">
        <v>27</v>
      </c>
      <c r="R58" s="12"/>
      <c r="T58" s="43">
        <f>+Utilidad!K68</f>
        <v>0</v>
      </c>
      <c r="U58" s="28">
        <f>+C9</f>
        <v>1</v>
      </c>
      <c r="V58" s="43">
        <f>+Utilidad!K72</f>
        <v>0</v>
      </c>
      <c r="W58" s="29">
        <f>+E24</f>
        <v>0</v>
      </c>
      <c r="X58" s="37" t="s">
        <v>44</v>
      </c>
      <c r="Y58" s="29">
        <f>+R15</f>
        <v>6</v>
      </c>
    </row>
    <row r="59" spans="2:25" ht="14.5" customHeight="1">
      <c r="B59" s="11"/>
      <c r="C59" s="16">
        <f>+Utilidad!O83</f>
        <v>1</v>
      </c>
      <c r="L59" t="s">
        <v>36</v>
      </c>
      <c r="R59" s="12"/>
      <c r="T59" s="43">
        <f>+Utilidad!K71</f>
        <v>0</v>
      </c>
      <c r="U59" s="28">
        <f>+C21</f>
        <v>1</v>
      </c>
      <c r="V59">
        <f>+Utilidad!K75</f>
        <v>0</v>
      </c>
      <c r="W59" s="29">
        <f>+E34</f>
        <v>0</v>
      </c>
      <c r="X59" s="38"/>
      <c r="Y59" s="29"/>
    </row>
    <row r="60" spans="2:25" ht="14.5" customHeight="1">
      <c r="B60" s="11"/>
      <c r="C60" s="17">
        <f>+Utilidad!P83</f>
        <v>1</v>
      </c>
      <c r="F60" s="13">
        <f>+Utilidad!O85</f>
        <v>1</v>
      </c>
      <c r="L60" s="13">
        <f>Utilidad!O113</f>
        <v>1</v>
      </c>
      <c r="R60" s="12"/>
      <c r="T60" s="43">
        <f>+Utilidad!K74</f>
        <v>0</v>
      </c>
      <c r="U60" s="28">
        <f>+C31</f>
        <v>1</v>
      </c>
      <c r="V60" s="43">
        <f>+Utilidad!K78</f>
        <v>0</v>
      </c>
      <c r="W60" s="29">
        <f>+E44</f>
        <v>0</v>
      </c>
      <c r="X60" s="38"/>
      <c r="Y60" s="29"/>
    </row>
    <row r="61" spans="2:25" ht="18" customHeight="1">
      <c r="B61" s="11"/>
      <c r="C61" s="18">
        <f>+Utilidad!Q83</f>
        <v>1</v>
      </c>
      <c r="E61" s="19">
        <f>+Utilidad!O84*Utilidad!J84</f>
        <v>0</v>
      </c>
      <c r="F61" s="14">
        <f>+Utilidad!P85</f>
        <v>1</v>
      </c>
      <c r="H61" s="19">
        <f>+Utilidad!O93*Utilidad!J93</f>
        <v>0</v>
      </c>
      <c r="L61" s="14">
        <f>Utilidad!P113</f>
        <v>1</v>
      </c>
      <c r="R61" s="12"/>
      <c r="T61" s="43">
        <f>+Utilidad!K77</f>
        <v>0</v>
      </c>
      <c r="U61" s="28">
        <f>+C41</f>
        <v>1</v>
      </c>
      <c r="V61" s="43">
        <f>+Utilidad!K81</f>
        <v>0</v>
      </c>
      <c r="W61" s="29">
        <f>+E54</f>
        <v>0</v>
      </c>
      <c r="X61" s="36"/>
      <c r="Y61" s="29"/>
    </row>
    <row r="62" spans="2:25" ht="14.5" customHeight="1">
      <c r="B62" s="11"/>
      <c r="E62" s="15">
        <f>+Utilidad!Q84*Utilidad!J84</f>
        <v>0</v>
      </c>
      <c r="F62" s="15">
        <f>+Utilidad!Q85</f>
        <v>1</v>
      </c>
      <c r="H62" s="15">
        <f>+Utilidad!Q93*Utilidad!J93</f>
        <v>0</v>
      </c>
      <c r="L62" s="15">
        <f>L60*L61</f>
        <v>1</v>
      </c>
      <c r="R62" s="12"/>
      <c r="T62" s="43">
        <f>+Utilidad!K80</f>
        <v>0</v>
      </c>
      <c r="U62" s="28">
        <f>+C51</f>
        <v>1</v>
      </c>
      <c r="V62" s="43">
        <f>+Utilidad!K84</f>
        <v>0</v>
      </c>
      <c r="W62" s="29">
        <f>+E61</f>
        <v>0</v>
      </c>
      <c r="X62" s="37"/>
      <c r="Y62" s="29"/>
    </row>
    <row r="63" spans="2:25" ht="14.5" customHeight="1">
      <c r="B63" s="11"/>
      <c r="L63" s="15"/>
      <c r="R63" s="12"/>
      <c r="T63" s="43">
        <f>+Utilidad!K83</f>
        <v>0</v>
      </c>
      <c r="U63" s="28">
        <f>+C59</f>
        <v>1</v>
      </c>
      <c r="V63" s="43">
        <f>+Utilidad!K87</f>
        <v>0</v>
      </c>
      <c r="W63" s="29">
        <f>+E69</f>
        <v>0</v>
      </c>
      <c r="X63" s="37"/>
      <c r="Y63" s="29"/>
    </row>
    <row r="64" spans="2:25" ht="14.5" customHeight="1">
      <c r="B64" s="11"/>
      <c r="L64" s="15"/>
      <c r="R64" s="12"/>
      <c r="T64" s="43">
        <f>+Utilidad!K86</f>
        <v>0</v>
      </c>
      <c r="U64" s="28">
        <f>+C66</f>
        <v>1</v>
      </c>
      <c r="V64" s="43">
        <f>+Utilidad!K90</f>
        <v>0</v>
      </c>
      <c r="W64" s="29">
        <f>+E76</f>
        <v>0</v>
      </c>
      <c r="X64" s="37"/>
      <c r="Y64" s="29"/>
    </row>
    <row r="65" spans="2:27">
      <c r="B65" s="11"/>
      <c r="D65" t="s">
        <v>51</v>
      </c>
      <c r="L65" s="15"/>
      <c r="R65" s="12"/>
      <c r="T65" s="43">
        <f>+Utilidad!K89</f>
        <v>0</v>
      </c>
      <c r="U65" s="28">
        <f>+C73</f>
        <v>1</v>
      </c>
      <c r="V65" s="37" t="s">
        <v>71</v>
      </c>
      <c r="W65" s="29">
        <f>H8</f>
        <v>0</v>
      </c>
      <c r="X65" s="38"/>
      <c r="Y65" s="29"/>
    </row>
    <row r="66" spans="2:27" ht="19">
      <c r="B66" s="11"/>
      <c r="C66" s="16">
        <f>+Utilidad!O86</f>
        <v>1</v>
      </c>
      <c r="F66" s="13">
        <f>+Utilidad!O88</f>
        <v>1</v>
      </c>
      <c r="L66" s="15"/>
      <c r="R66" s="12"/>
      <c r="T66" s="34" t="s">
        <v>41</v>
      </c>
      <c r="U66" s="30">
        <f>+SUM(U57:U65)</f>
        <v>9</v>
      </c>
      <c r="V66" s="39" t="s">
        <v>42</v>
      </c>
      <c r="W66" s="31">
        <f>+SUM(W57:W65)</f>
        <v>0</v>
      </c>
      <c r="X66" s="42"/>
      <c r="Y66" s="30">
        <f>+SUM(Y57:Y64)</f>
        <v>7</v>
      </c>
    </row>
    <row r="67" spans="2:27">
      <c r="B67" s="11"/>
      <c r="C67" s="17">
        <f>+Utilidad!P86</f>
        <v>1</v>
      </c>
      <c r="F67" s="14">
        <f>+Utilidad!P88</f>
        <v>1</v>
      </c>
      <c r="L67" s="15"/>
      <c r="R67" s="12"/>
    </row>
    <row r="68" spans="2:27" ht="19">
      <c r="B68" s="11"/>
      <c r="C68" s="18">
        <f>+Utilidad!Q86</f>
        <v>1</v>
      </c>
      <c r="F68" s="15">
        <f>+Utilidad!Q88</f>
        <v>1</v>
      </c>
      <c r="L68" s="15"/>
      <c r="R68" s="12"/>
      <c r="T68" s="32" t="s">
        <v>43</v>
      </c>
      <c r="U68" s="33"/>
      <c r="V68" s="34"/>
      <c r="W68" s="33"/>
      <c r="X68" s="35">
        <f>+U66-W66-Y66</f>
        <v>2</v>
      </c>
    </row>
    <row r="69" spans="2:27">
      <c r="B69" s="11"/>
      <c r="E69" s="19">
        <f>+Utilidad!O87*Utilidad!J87</f>
        <v>0</v>
      </c>
      <c r="L69" s="15"/>
      <c r="R69" s="12"/>
    </row>
    <row r="70" spans="2:27">
      <c r="B70" s="11"/>
      <c r="E70" s="15">
        <f>+Utilidad!Q87*Utilidad!J87</f>
        <v>0</v>
      </c>
      <c r="L70" s="15"/>
      <c r="R70" s="12"/>
      <c r="AA70" s="2"/>
    </row>
    <row r="71" spans="2:27" ht="16">
      <c r="B71" s="11"/>
      <c r="L71" s="15"/>
      <c r="R71" s="12"/>
      <c r="T71" s="4" t="s">
        <v>59</v>
      </c>
      <c r="AA71" s="2"/>
    </row>
    <row r="72" spans="2:27" ht="19">
      <c r="B72" s="11"/>
      <c r="D72" t="s">
        <v>52</v>
      </c>
      <c r="L72" s="15"/>
      <c r="R72" s="12"/>
      <c r="T72" s="45" t="s">
        <v>38</v>
      </c>
      <c r="U72" s="46"/>
      <c r="V72" s="47" t="s">
        <v>39</v>
      </c>
      <c r="W72" s="47"/>
      <c r="X72" s="45" t="s">
        <v>40</v>
      </c>
      <c r="Y72" s="45"/>
    </row>
    <row r="73" spans="2:27" ht="16">
      <c r="B73" s="11"/>
      <c r="C73" s="16">
        <f>+Utilidad!O89</f>
        <v>1</v>
      </c>
      <c r="F73" s="13">
        <f>+Utilidad!O91</f>
        <v>1</v>
      </c>
      <c r="L73" s="15"/>
      <c r="R73" s="12"/>
      <c r="T73" s="43" t="s">
        <v>17</v>
      </c>
      <c r="U73" s="28">
        <f>+K7</f>
        <v>1</v>
      </c>
      <c r="V73" s="43">
        <f>+V57</f>
        <v>0</v>
      </c>
      <c r="W73" s="29">
        <f>+E13</f>
        <v>0</v>
      </c>
      <c r="X73" s="37" t="s">
        <v>26</v>
      </c>
      <c r="Y73" s="29">
        <f>+L62</f>
        <v>1</v>
      </c>
    </row>
    <row r="74" spans="2:27">
      <c r="B74" s="11"/>
      <c r="C74" s="17">
        <f>+Utilidad!P89</f>
        <v>1</v>
      </c>
      <c r="F74" s="14">
        <f>+Utilidad!P91</f>
        <v>1</v>
      </c>
      <c r="L74" s="15"/>
      <c r="R74" s="12"/>
      <c r="T74" s="43">
        <f>+T58</f>
        <v>0</v>
      </c>
      <c r="U74" s="28">
        <f>+C11</f>
        <v>1</v>
      </c>
      <c r="V74" s="43">
        <f t="shared" ref="V74:V80" si="0">+V58</f>
        <v>0</v>
      </c>
      <c r="W74" s="29">
        <f>+E25</f>
        <v>0</v>
      </c>
      <c r="X74" s="37" t="s">
        <v>44</v>
      </c>
      <c r="Y74" s="29">
        <f>+R17</f>
        <v>6</v>
      </c>
    </row>
    <row r="75" spans="2:27">
      <c r="B75" s="11"/>
      <c r="C75" s="18">
        <f>+Utilidad!Q89</f>
        <v>1</v>
      </c>
      <c r="F75" s="15">
        <f>+Utilidad!Q91</f>
        <v>1</v>
      </c>
      <c r="L75" s="15"/>
      <c r="R75" s="12"/>
      <c r="T75" s="43">
        <f t="shared" ref="T75:T81" si="1">+T59</f>
        <v>0</v>
      </c>
      <c r="U75" s="28">
        <f>+C23</f>
        <v>1</v>
      </c>
      <c r="V75" s="43">
        <f t="shared" si="0"/>
        <v>0</v>
      </c>
      <c r="W75" s="29">
        <f>+E35</f>
        <v>0</v>
      </c>
      <c r="X75" s="38"/>
      <c r="Y75" s="29"/>
    </row>
    <row r="76" spans="2:27">
      <c r="B76" s="11"/>
      <c r="E76" s="19">
        <f>+Utilidad!O90*Utilidad!J90</f>
        <v>0</v>
      </c>
      <c r="L76" s="15"/>
      <c r="R76" s="12"/>
      <c r="T76" s="43">
        <f t="shared" si="1"/>
        <v>0</v>
      </c>
      <c r="U76" s="28">
        <f>+C33</f>
        <v>1</v>
      </c>
      <c r="V76" s="43">
        <f t="shared" si="0"/>
        <v>0</v>
      </c>
      <c r="W76" s="29">
        <f>+E45</f>
        <v>0</v>
      </c>
      <c r="X76" s="38"/>
      <c r="Y76" s="29"/>
    </row>
    <row r="77" spans="2:27">
      <c r="B77" s="11"/>
      <c r="E77" s="15">
        <f>+Utilidad!Q90*Utilidad!J90</f>
        <v>0</v>
      </c>
      <c r="L77" s="15"/>
      <c r="R77" s="12"/>
      <c r="T77" s="43">
        <f t="shared" si="1"/>
        <v>0</v>
      </c>
      <c r="U77" s="28">
        <f>+C43</f>
        <v>1</v>
      </c>
      <c r="V77" s="43">
        <f t="shared" si="0"/>
        <v>0</v>
      </c>
      <c r="W77" s="29">
        <f>+E55</f>
        <v>0</v>
      </c>
      <c r="X77" s="36"/>
      <c r="Y77" s="29"/>
    </row>
    <row r="78" spans="2:27">
      <c r="B78" s="11"/>
      <c r="L78" s="15"/>
      <c r="R78" s="12"/>
      <c r="T78" s="43">
        <f t="shared" si="1"/>
        <v>0</v>
      </c>
      <c r="U78" s="28">
        <f>+C53</f>
        <v>1</v>
      </c>
      <c r="V78" s="43">
        <f t="shared" si="0"/>
        <v>0</v>
      </c>
      <c r="W78" s="29">
        <f>+E62</f>
        <v>0</v>
      </c>
      <c r="X78" s="37"/>
      <c r="Y78" s="29"/>
    </row>
    <row r="79" spans="2:27">
      <c r="B79" s="11"/>
      <c r="L79" s="15"/>
      <c r="R79" s="12"/>
      <c r="T79" s="43">
        <f t="shared" si="1"/>
        <v>0</v>
      </c>
      <c r="U79" s="28">
        <f>+C61</f>
        <v>1</v>
      </c>
      <c r="V79" s="43">
        <f t="shared" si="0"/>
        <v>0</v>
      </c>
      <c r="W79" s="29">
        <f>+E70</f>
        <v>0</v>
      </c>
      <c r="X79" s="37"/>
      <c r="Y79" s="29"/>
    </row>
    <row r="80" spans="2:27">
      <c r="B80" s="11"/>
      <c r="L80" s="15"/>
      <c r="R80" s="12"/>
      <c r="T80" s="43">
        <f t="shared" si="1"/>
        <v>0</v>
      </c>
      <c r="U80" s="28">
        <f>+C68</f>
        <v>1</v>
      </c>
      <c r="V80" s="43">
        <f t="shared" si="0"/>
        <v>0</v>
      </c>
      <c r="W80" s="29">
        <f>+E77</f>
        <v>0</v>
      </c>
      <c r="X80" s="37"/>
      <c r="Y80" s="29"/>
    </row>
    <row r="81" spans="2:25">
      <c r="B81" s="11"/>
      <c r="L81" s="15"/>
      <c r="R81" s="12"/>
      <c r="T81" s="43">
        <f t="shared" si="1"/>
        <v>0</v>
      </c>
      <c r="U81" s="28">
        <f>+C75</f>
        <v>1</v>
      </c>
      <c r="V81" s="37" t="s">
        <v>71</v>
      </c>
      <c r="W81" s="29">
        <f>H9</f>
        <v>0</v>
      </c>
      <c r="X81" s="38"/>
      <c r="Y81" s="29"/>
    </row>
    <row r="82" spans="2:25" ht="19">
      <c r="B82" s="11"/>
      <c r="L82" s="15"/>
      <c r="R82" s="12"/>
      <c r="T82" s="34" t="s">
        <v>41</v>
      </c>
      <c r="U82" s="30">
        <f>+SUM(U73:U81)</f>
        <v>9</v>
      </c>
      <c r="V82" s="39" t="s">
        <v>42</v>
      </c>
      <c r="W82" s="31">
        <f>+SUM(W73:W81)</f>
        <v>0</v>
      </c>
      <c r="X82" s="42"/>
      <c r="Y82" s="30">
        <f>+SUM(Y73:Y80)</f>
        <v>7</v>
      </c>
    </row>
    <row r="83" spans="2:25" ht="16" thickBot="1"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7"/>
    </row>
    <row r="84" spans="2:25" ht="19">
      <c r="T84" s="32" t="s">
        <v>43</v>
      </c>
      <c r="U84" s="33"/>
      <c r="V84" s="34"/>
      <c r="W84" s="33"/>
      <c r="X84" s="35">
        <f>+U82-W82-Y82</f>
        <v>2</v>
      </c>
    </row>
    <row r="89" spans="2:25" ht="16" customHeight="1"/>
    <row r="91" spans="2:25" ht="17" customHeight="1"/>
    <row r="93" spans="2:25" ht="14.5" customHeight="1"/>
    <row r="95" spans="2:25" ht="14.5" customHeight="1"/>
  </sheetData>
  <phoneticPr fontId="9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CCE685B1-CC99-49D6-AE3E-2B2E7FA394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E12</xm:sqref>
        </x14:conditionalFormatting>
        <x14:conditionalFormatting xmlns:xm="http://schemas.microsoft.com/office/excel/2006/main">
          <x14:cfRule type="iconSet" priority="23" id="{DBAE93ED-C62C-4609-ADAF-77F039033A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E24</xm:sqref>
        </x14:conditionalFormatting>
        <x14:conditionalFormatting xmlns:xm="http://schemas.microsoft.com/office/excel/2006/main">
          <x14:cfRule type="iconSet" priority="22" id="{621FEFB6-D441-4D6A-9585-242BB88861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E34</xm:sqref>
        </x14:conditionalFormatting>
        <x14:conditionalFormatting xmlns:xm="http://schemas.microsoft.com/office/excel/2006/main">
          <x14:cfRule type="iconSet" priority="20" id="{31DA6A7A-9226-4EEF-8423-2EFAACB35E9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E44</xm:sqref>
        </x14:conditionalFormatting>
        <x14:conditionalFormatting xmlns:xm="http://schemas.microsoft.com/office/excel/2006/main">
          <x14:cfRule type="iconSet" priority="19" id="{699EFC76-7DF0-4F01-BA86-7A866F05B7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E54</xm:sqref>
        </x14:conditionalFormatting>
        <x14:conditionalFormatting xmlns:xm="http://schemas.microsoft.com/office/excel/2006/main">
          <x14:cfRule type="iconSet" priority="18" id="{F1F64CAE-1DBF-4E05-B6E9-77F0BE3D4C5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W66</xm:sqref>
        </x14:conditionalFormatting>
        <x14:conditionalFormatting xmlns:xm="http://schemas.microsoft.com/office/excel/2006/main">
          <x14:cfRule type="iconSet" priority="16" id="{D4481694-8AFA-44DA-B765-DE7DB349B7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E61</xm:sqref>
        </x14:conditionalFormatting>
        <x14:conditionalFormatting xmlns:xm="http://schemas.microsoft.com/office/excel/2006/main">
          <x14:cfRule type="iconSet" priority="15" id="{7088627B-BC7F-4EA4-AF8D-48688CC78A6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E69</xm:sqref>
        </x14:conditionalFormatting>
        <x14:conditionalFormatting xmlns:xm="http://schemas.microsoft.com/office/excel/2006/main">
          <x14:cfRule type="iconSet" priority="14" id="{EBCC8C33-A7C4-414A-BE22-68A9D9F6EE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E70</xm:sqref>
        </x14:conditionalFormatting>
        <x14:conditionalFormatting xmlns:xm="http://schemas.microsoft.com/office/excel/2006/main">
          <x14:cfRule type="iconSet" priority="13" id="{1C1E81C4-97C3-4B8E-9BFB-CF19F165BAF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E62</xm:sqref>
        </x14:conditionalFormatting>
        <x14:conditionalFormatting xmlns:xm="http://schemas.microsoft.com/office/excel/2006/main">
          <x14:cfRule type="iconSet" priority="12" id="{5E6CCC20-F056-487A-92B7-35650DFB29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E55</xm:sqref>
        </x14:conditionalFormatting>
        <x14:conditionalFormatting xmlns:xm="http://schemas.microsoft.com/office/excel/2006/main">
          <x14:cfRule type="iconSet" priority="11" id="{8D5FE150-8E01-4FEB-B59E-DF90CC41AAA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E45</xm:sqref>
        </x14:conditionalFormatting>
        <x14:conditionalFormatting xmlns:xm="http://schemas.microsoft.com/office/excel/2006/main">
          <x14:cfRule type="iconSet" priority="10" id="{F85F8515-13C2-47A6-8C06-C455DF7DDF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E35</xm:sqref>
        </x14:conditionalFormatting>
        <x14:conditionalFormatting xmlns:xm="http://schemas.microsoft.com/office/excel/2006/main">
          <x14:cfRule type="iconSet" priority="9" id="{ADFCD24F-4B84-49D8-806E-DA811FFB43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E25</xm:sqref>
        </x14:conditionalFormatting>
        <x14:conditionalFormatting xmlns:xm="http://schemas.microsoft.com/office/excel/2006/main">
          <x14:cfRule type="iconSet" priority="8" id="{060097B0-0EC0-4D25-A0AD-2AF9A5C0DD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E76</xm:sqref>
        </x14:conditionalFormatting>
        <x14:conditionalFormatting xmlns:xm="http://schemas.microsoft.com/office/excel/2006/main">
          <x14:cfRule type="iconSet" priority="7" id="{3BE9FB0C-9F88-46AD-A3E3-0A2CFAF10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E77</xm:sqref>
        </x14:conditionalFormatting>
        <x14:conditionalFormatting xmlns:xm="http://schemas.microsoft.com/office/excel/2006/main">
          <x14:cfRule type="iconSet" priority="6" id="{0D3FB64A-8EC3-46D6-AA25-AEE791563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5" id="{B54D047F-99ED-4897-9906-2CC31CD775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H62</xm:sqref>
        </x14:conditionalFormatting>
        <x14:conditionalFormatting xmlns:xm="http://schemas.microsoft.com/office/excel/2006/main">
          <x14:cfRule type="iconSet" priority="4" id="{B02C3E46-ACEE-4E1D-A059-9A131A7471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W82</xm:sqref>
        </x14:conditionalFormatting>
        <x14:conditionalFormatting xmlns:xm="http://schemas.microsoft.com/office/excel/2006/main">
          <x14:cfRule type="iconSet" priority="3" id="{8948227A-9FE4-49A2-A921-4C9A3ADF6E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E13</xm:sqref>
        </x14:conditionalFormatting>
        <x14:conditionalFormatting xmlns:xm="http://schemas.microsoft.com/office/excel/2006/main">
          <x14:cfRule type="iconSet" priority="2" id="{DA7C07E9-748E-EA4C-98C7-DE05C0A183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1" id="{B79BB937-1BBD-D849-98A1-CAEAE93F92B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33E5-7676-1F47-BBE6-CFF6D81A466B}">
  <dimension ref="A1:D53"/>
  <sheetViews>
    <sheetView workbookViewId="0">
      <selection sqref="A1:A53"/>
    </sheetView>
  </sheetViews>
  <sheetFormatPr baseColWidth="10" defaultRowHeight="15"/>
  <cols>
    <col min="1" max="1" width="25.1640625" customWidth="1"/>
  </cols>
  <sheetData>
    <row r="1" spans="1:4" ht="19">
      <c r="A1" s="48" t="s">
        <v>0</v>
      </c>
      <c r="B1" s="2">
        <f>Utilidad!O68</f>
        <v>1</v>
      </c>
      <c r="C1" s="3">
        <f>Utilidad!P68</f>
        <v>1</v>
      </c>
      <c r="D1" s="2">
        <f>Utilidad!Q68</f>
        <v>1</v>
      </c>
    </row>
    <row r="2" spans="1:4" ht="19">
      <c r="A2" s="48" t="s">
        <v>3</v>
      </c>
      <c r="B2" s="2">
        <f>Utilidad!O69</f>
        <v>1</v>
      </c>
      <c r="C2" s="3">
        <f>Utilidad!P69</f>
        <v>1</v>
      </c>
      <c r="D2" s="2">
        <f>Utilidad!Q69</f>
        <v>1</v>
      </c>
    </row>
    <row r="3" spans="1:4" ht="19">
      <c r="A3" s="48" t="s">
        <v>1</v>
      </c>
      <c r="B3" s="2">
        <f>Utilidad!O70</f>
        <v>1</v>
      </c>
      <c r="C3" s="3">
        <f>Utilidad!P70</f>
        <v>1</v>
      </c>
      <c r="D3" s="2">
        <f>Utilidad!Q70</f>
        <v>1</v>
      </c>
    </row>
    <row r="4" spans="1:4" ht="19">
      <c r="A4" s="48" t="s">
        <v>2</v>
      </c>
      <c r="B4" s="2">
        <f>Utilidad!O71</f>
        <v>1</v>
      </c>
      <c r="C4" s="3">
        <f>Utilidad!P71</f>
        <v>1</v>
      </c>
      <c r="D4" s="2">
        <f>Utilidad!Q71</f>
        <v>1</v>
      </c>
    </row>
    <row r="5" spans="1:4" ht="19">
      <c r="A5" s="48" t="s">
        <v>4</v>
      </c>
      <c r="B5" s="2">
        <f>Utilidad!O72</f>
        <v>1</v>
      </c>
      <c r="C5" s="3">
        <f>Utilidad!P72</f>
        <v>1</v>
      </c>
      <c r="D5" s="2">
        <f>Utilidad!Q72</f>
        <v>1</v>
      </c>
    </row>
    <row r="6" spans="1:4" ht="19">
      <c r="A6" s="48" t="s">
        <v>5</v>
      </c>
      <c r="B6" s="2">
        <f>Utilidad!O73</f>
        <v>1</v>
      </c>
      <c r="C6" s="3">
        <f>Utilidad!P73</f>
        <v>1</v>
      </c>
      <c r="D6" s="2">
        <f>Utilidad!Q73</f>
        <v>1</v>
      </c>
    </row>
    <row r="7" spans="1:4" ht="19">
      <c r="A7" s="48" t="s">
        <v>6</v>
      </c>
      <c r="B7" s="2">
        <f>Utilidad!O74</f>
        <v>1</v>
      </c>
      <c r="C7" s="3">
        <f>Utilidad!P74</f>
        <v>1</v>
      </c>
      <c r="D7" s="2">
        <f>Utilidad!Q74</f>
        <v>1</v>
      </c>
    </row>
    <row r="8" spans="1:4" ht="19">
      <c r="A8" s="48" t="s">
        <v>7</v>
      </c>
      <c r="B8" s="2">
        <f>Utilidad!O75</f>
        <v>1</v>
      </c>
      <c r="C8" s="3">
        <f>Utilidad!P75</f>
        <v>1</v>
      </c>
      <c r="D8" s="2">
        <f>Utilidad!Q75</f>
        <v>1</v>
      </c>
    </row>
    <row r="9" spans="1:4" ht="19">
      <c r="A9" s="48" t="s">
        <v>8</v>
      </c>
      <c r="B9" s="2">
        <f>Utilidad!O76</f>
        <v>1</v>
      </c>
      <c r="C9" s="3">
        <f>Utilidad!P76</f>
        <v>1</v>
      </c>
      <c r="D9" s="2">
        <f>Utilidad!Q76</f>
        <v>1</v>
      </c>
    </row>
    <row r="10" spans="1:4" ht="19">
      <c r="A10" s="48" t="s">
        <v>9</v>
      </c>
      <c r="B10" s="2">
        <f>Utilidad!O77</f>
        <v>1</v>
      </c>
      <c r="C10" s="3">
        <f>Utilidad!P77</f>
        <v>1</v>
      </c>
      <c r="D10" s="2">
        <f>Utilidad!Q77</f>
        <v>1</v>
      </c>
    </row>
    <row r="11" spans="1:4" ht="19">
      <c r="A11" s="48" t="s">
        <v>10</v>
      </c>
      <c r="B11" s="2">
        <f>Utilidad!O78</f>
        <v>1</v>
      </c>
      <c r="C11" s="3">
        <f>Utilidad!P78</f>
        <v>1</v>
      </c>
      <c r="D11" s="2">
        <f>Utilidad!Q78</f>
        <v>1</v>
      </c>
    </row>
    <row r="12" spans="1:4" ht="19">
      <c r="A12" s="48" t="s">
        <v>11</v>
      </c>
      <c r="B12" s="2">
        <f>Utilidad!O79</f>
        <v>1</v>
      </c>
      <c r="C12" s="3">
        <f>Utilidad!P79</f>
        <v>1</v>
      </c>
      <c r="D12" s="2">
        <f>Utilidad!Q79</f>
        <v>1</v>
      </c>
    </row>
    <row r="13" spans="1:4" ht="19">
      <c r="A13" s="48" t="s">
        <v>12</v>
      </c>
      <c r="B13" s="2">
        <f>Utilidad!O80</f>
        <v>1</v>
      </c>
      <c r="C13" s="3">
        <f>Utilidad!P80</f>
        <v>1</v>
      </c>
      <c r="D13" s="2">
        <f>Utilidad!Q80</f>
        <v>1</v>
      </c>
    </row>
    <row r="14" spans="1:4" ht="19">
      <c r="A14" s="48" t="s">
        <v>13</v>
      </c>
      <c r="B14" s="2">
        <f>Utilidad!O81</f>
        <v>1</v>
      </c>
      <c r="C14" s="3">
        <f>Utilidad!P81</f>
        <v>1</v>
      </c>
      <c r="D14" s="2">
        <f>Utilidad!Q81</f>
        <v>1</v>
      </c>
    </row>
    <row r="15" spans="1:4" ht="19">
      <c r="A15" s="48" t="s">
        <v>14</v>
      </c>
      <c r="B15" s="2">
        <f>Utilidad!O82</f>
        <v>1</v>
      </c>
      <c r="C15" s="3">
        <f>Utilidad!P82</f>
        <v>1</v>
      </c>
      <c r="D15" s="2">
        <f>Utilidad!Q82</f>
        <v>1</v>
      </c>
    </row>
    <row r="16" spans="1:4" ht="19">
      <c r="A16" s="48" t="s">
        <v>48</v>
      </c>
      <c r="B16" s="2">
        <f>Utilidad!O83</f>
        <v>1</v>
      </c>
      <c r="C16" s="3">
        <f>Utilidad!P83</f>
        <v>1</v>
      </c>
      <c r="D16" s="2">
        <f>Utilidad!Q83</f>
        <v>1</v>
      </c>
    </row>
    <row r="17" spans="1:4" ht="19">
      <c r="A17" s="48" t="s">
        <v>49</v>
      </c>
      <c r="B17" s="2">
        <f>Utilidad!O84</f>
        <v>1</v>
      </c>
      <c r="C17" s="3">
        <f>Utilidad!P84</f>
        <v>1</v>
      </c>
      <c r="D17" s="2">
        <f>Utilidad!Q84</f>
        <v>1</v>
      </c>
    </row>
    <row r="18" spans="1:4" ht="19">
      <c r="A18" s="48" t="s">
        <v>50</v>
      </c>
      <c r="B18" s="2">
        <f>Utilidad!O85</f>
        <v>1</v>
      </c>
      <c r="C18" s="3">
        <f>Utilidad!P85</f>
        <v>1</v>
      </c>
      <c r="D18" s="2">
        <f>Utilidad!Q85</f>
        <v>1</v>
      </c>
    </row>
    <row r="19" spans="1:4" ht="19">
      <c r="A19" s="48" t="s">
        <v>53</v>
      </c>
      <c r="B19" s="2">
        <f>Utilidad!O86</f>
        <v>1</v>
      </c>
      <c r="C19" s="3">
        <f>Utilidad!P86</f>
        <v>1</v>
      </c>
      <c r="D19" s="2">
        <f>Utilidad!Q86</f>
        <v>1</v>
      </c>
    </row>
    <row r="20" spans="1:4" ht="19">
      <c r="A20" s="48" t="s">
        <v>54</v>
      </c>
      <c r="B20" s="2">
        <f>Utilidad!O87</f>
        <v>1</v>
      </c>
      <c r="C20" s="3">
        <f>Utilidad!P87</f>
        <v>1</v>
      </c>
      <c r="D20" s="2">
        <f>Utilidad!Q87</f>
        <v>1</v>
      </c>
    </row>
    <row r="21" spans="1:4" ht="19">
      <c r="A21" s="48" t="s">
        <v>55</v>
      </c>
      <c r="B21" s="2">
        <f>Utilidad!O88</f>
        <v>1</v>
      </c>
      <c r="C21" s="3">
        <f>Utilidad!P88</f>
        <v>1</v>
      </c>
      <c r="D21" s="2">
        <f>Utilidad!Q88</f>
        <v>1</v>
      </c>
    </row>
    <row r="22" spans="1:4" ht="19">
      <c r="A22" s="48" t="s">
        <v>56</v>
      </c>
      <c r="B22" s="2">
        <f>Utilidad!O89</f>
        <v>1</v>
      </c>
      <c r="C22" s="3">
        <f>Utilidad!P89</f>
        <v>1</v>
      </c>
      <c r="D22" s="2">
        <f>Utilidad!Q89</f>
        <v>1</v>
      </c>
    </row>
    <row r="23" spans="1:4" ht="19">
      <c r="A23" s="48" t="s">
        <v>57</v>
      </c>
      <c r="B23" s="2">
        <f>Utilidad!O90</f>
        <v>1</v>
      </c>
      <c r="C23" s="3">
        <f>Utilidad!P90</f>
        <v>1</v>
      </c>
      <c r="D23" s="2">
        <f>Utilidad!Q90</f>
        <v>1</v>
      </c>
    </row>
    <row r="24" spans="1:4" ht="19">
      <c r="A24" s="48" t="s">
        <v>58</v>
      </c>
      <c r="B24" s="2">
        <f>Utilidad!O91</f>
        <v>1</v>
      </c>
      <c r="C24" s="3">
        <f>Utilidad!P91</f>
        <v>1</v>
      </c>
      <c r="D24" s="2">
        <f>Utilidad!Q91</f>
        <v>1</v>
      </c>
    </row>
    <row r="25" spans="1:4" ht="19">
      <c r="A25" s="48" t="s">
        <v>34</v>
      </c>
      <c r="B25" s="2">
        <f>Utilidad!O92</f>
        <v>1</v>
      </c>
      <c r="C25" s="3">
        <f>Utilidad!P92</f>
        <v>1</v>
      </c>
      <c r="D25" s="2">
        <f>Utilidad!Q92</f>
        <v>1</v>
      </c>
    </row>
    <row r="26" spans="1:4" ht="19">
      <c r="A26" s="48" t="s">
        <v>15</v>
      </c>
      <c r="B26" s="2">
        <f>Utilidad!O93</f>
        <v>1</v>
      </c>
      <c r="C26" s="3">
        <f>Utilidad!P93</f>
        <v>1</v>
      </c>
      <c r="D26" s="2">
        <f>Utilidad!Q93</f>
        <v>1</v>
      </c>
    </row>
    <row r="27" spans="1:4" ht="19">
      <c r="A27" s="48" t="s">
        <v>16</v>
      </c>
      <c r="B27" s="2">
        <f>Utilidad!O94</f>
        <v>1</v>
      </c>
      <c r="C27" s="3">
        <f>Utilidad!P94</f>
        <v>1</v>
      </c>
      <c r="D27" s="2">
        <f>Utilidad!Q94</f>
        <v>1</v>
      </c>
    </row>
    <row r="28" spans="1:4" ht="19">
      <c r="A28" s="48" t="s">
        <v>17</v>
      </c>
      <c r="B28" s="2">
        <f>Utilidad!O95</f>
        <v>1</v>
      </c>
      <c r="C28" s="3">
        <f>Utilidad!P95</f>
        <v>1</v>
      </c>
      <c r="D28" s="2">
        <f>Utilidad!Q95</f>
        <v>1</v>
      </c>
    </row>
    <row r="29" spans="1:4" ht="19">
      <c r="A29" s="48" t="s">
        <v>18</v>
      </c>
      <c r="B29" s="2">
        <f>Utilidad!O96</f>
        <v>1</v>
      </c>
      <c r="C29" s="3">
        <f>Utilidad!P96</f>
        <v>1</v>
      </c>
      <c r="D29" s="2">
        <f>Utilidad!Q96</f>
        <v>1</v>
      </c>
    </row>
    <row r="30" spans="1:4" ht="19">
      <c r="A30" s="48" t="s">
        <v>19</v>
      </c>
      <c r="B30" s="2">
        <f>Utilidad!O97</f>
        <v>1</v>
      </c>
      <c r="C30" s="3">
        <f>Utilidad!P97</f>
        <v>1</v>
      </c>
      <c r="D30" s="2">
        <f>Utilidad!Q97</f>
        <v>1</v>
      </c>
    </row>
    <row r="31" spans="1:4" ht="19">
      <c r="A31" s="48" t="s">
        <v>32</v>
      </c>
      <c r="B31" s="2">
        <f>Utilidad!O98</f>
        <v>1</v>
      </c>
      <c r="C31" s="3">
        <f>Utilidad!P98</f>
        <v>1</v>
      </c>
      <c r="D31" s="2">
        <f>Utilidad!Q98</f>
        <v>1</v>
      </c>
    </row>
    <row r="32" spans="1:4" ht="19">
      <c r="A32" s="48" t="s">
        <v>33</v>
      </c>
      <c r="B32" s="2">
        <f>Utilidad!O99</f>
        <v>1</v>
      </c>
      <c r="C32" s="3">
        <f>Utilidad!P99</f>
        <v>1</v>
      </c>
      <c r="D32" s="2">
        <f>Utilidad!Q99</f>
        <v>1</v>
      </c>
    </row>
    <row r="33" spans="1:4" ht="19">
      <c r="A33" s="48" t="s">
        <v>45</v>
      </c>
      <c r="B33" s="2">
        <f>Utilidad!O100</f>
        <v>1</v>
      </c>
      <c r="C33" s="3">
        <f>Utilidad!P100</f>
        <v>1</v>
      </c>
      <c r="D33" s="2">
        <f>Utilidad!Q100</f>
        <v>1</v>
      </c>
    </row>
    <row r="34" spans="1:4" ht="40">
      <c r="A34" s="49" t="s">
        <v>20</v>
      </c>
      <c r="B34" s="2">
        <f>Utilidad!O101</f>
        <v>1</v>
      </c>
      <c r="C34" s="3">
        <f>Utilidad!P101</f>
        <v>1</v>
      </c>
      <c r="D34" s="2">
        <f>Utilidad!Q101</f>
        <v>1</v>
      </c>
    </row>
    <row r="35" spans="1:4" ht="20">
      <c r="A35" s="49" t="s">
        <v>46</v>
      </c>
      <c r="B35" s="2">
        <f>Utilidad!O102</f>
        <v>1</v>
      </c>
      <c r="C35" s="3">
        <f>Utilidad!P102</f>
        <v>1</v>
      </c>
      <c r="D35" s="2">
        <f>Utilidad!Q102</f>
        <v>1</v>
      </c>
    </row>
    <row r="36" spans="1:4" ht="19">
      <c r="A36" s="48" t="s">
        <v>21</v>
      </c>
      <c r="B36" s="2">
        <f>Utilidad!O103</f>
        <v>1</v>
      </c>
      <c r="C36" s="3">
        <f>Utilidad!P103</f>
        <v>1</v>
      </c>
      <c r="D36" s="2">
        <f>Utilidad!Q103</f>
        <v>1</v>
      </c>
    </row>
    <row r="37" spans="1:4" ht="19">
      <c r="A37" s="48" t="s">
        <v>22</v>
      </c>
      <c r="B37" s="2">
        <f>Utilidad!O104</f>
        <v>1</v>
      </c>
      <c r="C37" s="3">
        <f>Utilidad!P104</f>
        <v>1</v>
      </c>
      <c r="D37" s="2">
        <f>Utilidad!Q104</f>
        <v>1</v>
      </c>
    </row>
    <row r="38" spans="1:4" ht="19">
      <c r="A38" s="48" t="s">
        <v>23</v>
      </c>
      <c r="B38" s="2">
        <f>Utilidad!O105</f>
        <v>1</v>
      </c>
      <c r="C38" s="3">
        <f>Utilidad!P105</f>
        <v>1</v>
      </c>
      <c r="D38" s="2">
        <f>Utilidad!Q105</f>
        <v>1</v>
      </c>
    </row>
    <row r="39" spans="1:4" ht="19">
      <c r="A39" s="48" t="s">
        <v>24</v>
      </c>
      <c r="B39" s="2">
        <f>Utilidad!O106</f>
        <v>1</v>
      </c>
      <c r="C39" s="3">
        <f>Utilidad!P106</f>
        <v>1</v>
      </c>
      <c r="D39" s="2">
        <f>Utilidad!Q106</f>
        <v>1</v>
      </c>
    </row>
    <row r="40" spans="1:4" ht="19">
      <c r="A40" s="48" t="s">
        <v>67</v>
      </c>
      <c r="B40" s="2">
        <f>Utilidad!O107</f>
        <v>1</v>
      </c>
      <c r="C40" s="3">
        <f>Utilidad!P107</f>
        <v>1</v>
      </c>
      <c r="D40" s="2">
        <f>Utilidad!Q107</f>
        <v>1</v>
      </c>
    </row>
    <row r="41" spans="1:4" ht="19">
      <c r="A41" s="48" t="s">
        <v>68</v>
      </c>
      <c r="B41" s="2">
        <f>Utilidad!O108</f>
        <v>1</v>
      </c>
      <c r="C41" s="3">
        <f>Utilidad!P108</f>
        <v>1</v>
      </c>
      <c r="D41" s="2">
        <f>Utilidad!Q108</f>
        <v>1</v>
      </c>
    </row>
    <row r="42" spans="1:4" ht="19">
      <c r="A42" s="48" t="s">
        <v>69</v>
      </c>
      <c r="B42" s="2">
        <f>Utilidad!O109</f>
        <v>1</v>
      </c>
      <c r="C42" s="3">
        <f>Utilidad!P109</f>
        <v>1</v>
      </c>
      <c r="D42" s="2">
        <f>Utilidad!Q109</f>
        <v>1</v>
      </c>
    </row>
    <row r="43" spans="1:4" ht="19">
      <c r="A43" s="48" t="s">
        <v>70</v>
      </c>
      <c r="B43" s="2">
        <f>Utilidad!O110</f>
        <v>1</v>
      </c>
      <c r="C43" s="3">
        <f>Utilidad!P110</f>
        <v>1</v>
      </c>
      <c r="D43" s="2">
        <f>Utilidad!Q110</f>
        <v>1</v>
      </c>
    </row>
    <row r="44" spans="1:4" ht="19">
      <c r="A44" s="48" t="s">
        <v>25</v>
      </c>
      <c r="B44" s="2">
        <f>Utilidad!O111</f>
        <v>1</v>
      </c>
      <c r="C44" s="3">
        <f>Utilidad!P111</f>
        <v>1</v>
      </c>
      <c r="D44" s="2">
        <f>Utilidad!Q111</f>
        <v>1</v>
      </c>
    </row>
    <row r="45" spans="1:4" ht="19">
      <c r="A45" s="48" t="s">
        <v>31</v>
      </c>
      <c r="B45" s="2">
        <f>Utilidad!O112</f>
        <v>1</v>
      </c>
      <c r="C45" s="3">
        <f>Utilidad!P112</f>
        <v>1</v>
      </c>
      <c r="D45" s="2">
        <f>Utilidad!Q112</f>
        <v>1</v>
      </c>
    </row>
    <row r="46" spans="1:4" ht="19">
      <c r="A46" s="48" t="s">
        <v>26</v>
      </c>
      <c r="B46" s="2">
        <f>Utilidad!O113</f>
        <v>1</v>
      </c>
      <c r="C46" s="3">
        <f>Utilidad!P113</f>
        <v>1</v>
      </c>
      <c r="D46" s="2">
        <f>Utilidad!Q113</f>
        <v>1</v>
      </c>
    </row>
    <row r="47" spans="1:4" ht="19">
      <c r="A47" s="48" t="s">
        <v>47</v>
      </c>
      <c r="B47" s="2">
        <f>Utilidad!O114</f>
        <v>1</v>
      </c>
      <c r="C47" s="3">
        <f>Utilidad!P114</f>
        <v>1</v>
      </c>
      <c r="D47" s="2">
        <f>Utilidad!Q114</f>
        <v>1</v>
      </c>
    </row>
    <row r="48" spans="1:4" ht="19">
      <c r="A48" s="48" t="s">
        <v>64</v>
      </c>
      <c r="B48" s="2">
        <f>Utilidad!O115</f>
        <v>1</v>
      </c>
      <c r="C48" s="3">
        <f>Utilidad!P115</f>
        <v>1</v>
      </c>
      <c r="D48" s="2">
        <f>Utilidad!Q115</f>
        <v>1</v>
      </c>
    </row>
    <row r="49" spans="1:4" ht="19">
      <c r="A49" s="48" t="s">
        <v>61</v>
      </c>
      <c r="B49" s="2">
        <f>Utilidad!O116</f>
        <v>1</v>
      </c>
      <c r="C49" s="3">
        <f>Utilidad!P116</f>
        <v>1</v>
      </c>
      <c r="D49" s="2">
        <f>Utilidad!Q116</f>
        <v>1</v>
      </c>
    </row>
    <row r="50" spans="1:4" ht="19">
      <c r="A50" s="48" t="s">
        <v>65</v>
      </c>
      <c r="B50" s="2">
        <f>Utilidad!O117</f>
        <v>1</v>
      </c>
      <c r="C50" s="3">
        <f>Utilidad!P117</f>
        <v>1</v>
      </c>
      <c r="D50" s="2">
        <f>Utilidad!Q117</f>
        <v>1</v>
      </c>
    </row>
    <row r="51" spans="1:4" ht="19">
      <c r="A51" s="48" t="s">
        <v>62</v>
      </c>
      <c r="B51" s="2">
        <f>Utilidad!O118</f>
        <v>1</v>
      </c>
      <c r="C51" s="3">
        <f>Utilidad!P118</f>
        <v>1</v>
      </c>
      <c r="D51" s="2">
        <f>Utilidad!Q118</f>
        <v>1</v>
      </c>
    </row>
    <row r="52" spans="1:4" ht="19">
      <c r="A52" s="48" t="s">
        <v>63</v>
      </c>
      <c r="B52" s="2">
        <f>Utilidad!O119</f>
        <v>1</v>
      </c>
      <c r="C52" s="3">
        <f>Utilidad!P119</f>
        <v>1</v>
      </c>
      <c r="D52" s="2">
        <f>Utilidad!Q119</f>
        <v>1</v>
      </c>
    </row>
    <row r="53" spans="1:4" ht="19">
      <c r="A53" s="48" t="s">
        <v>66</v>
      </c>
      <c r="B53" s="2">
        <f>Utilidad!O120</f>
        <v>1</v>
      </c>
      <c r="C53" s="3">
        <f>Utilidad!P120</f>
        <v>1</v>
      </c>
      <c r="D53" s="2">
        <f>Utilidad!Q120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Utilidad</vt:lpstr>
      <vt:lpstr>Diagrama Fe T</vt:lpstr>
      <vt:lpstr>Flujos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2021-07-19T13:22:17Z</dcterms:created>
  <dcterms:modified xsi:type="dcterms:W3CDTF">2022-11-10T03:56:46Z</dcterms:modified>
</cp:coreProperties>
</file>