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mc:AlternateContent xmlns:mc="http://schemas.openxmlformats.org/markup-compatibility/2006">
    <mc:Choice Requires="x15">
      <x15ac:absPath xmlns:x15ac="http://schemas.microsoft.com/office/spreadsheetml/2010/11/ac" url="C:\Users\dogAbner\Google Drive\Desktop\参赛文档\"/>
    </mc:Choice>
  </mc:AlternateContent>
  <workbookProtection workbookPassword="AE69" lockStructure="1"/>
  <bookViews>
    <workbookView xWindow="0" yWindow="0" windowWidth="20520" windowHeight="11558"/>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62913"/>
</workbook>
</file>

<file path=xl/calcChain.xml><?xml version="1.0" encoding="utf-8"?>
<calcChain xmlns="http://schemas.openxmlformats.org/spreadsheetml/2006/main">
  <c r="F46" i="9" l="1"/>
  <c r="E46" i="9"/>
  <c r="E49" i="9"/>
  <c r="F49" i="9"/>
  <c r="I49" i="9" s="1"/>
  <c r="F47" i="9"/>
  <c r="I47" i="9"/>
  <c r="E50" i="9" l="1"/>
  <c r="F50" i="9" s="1"/>
  <c r="I50" i="9" s="1"/>
  <c r="F48" i="9"/>
  <c r="I48" i="9" s="1"/>
  <c r="E31" i="9" l="1"/>
  <c r="E32" i="9" s="1"/>
  <c r="E25" i="9"/>
  <c r="E26" i="9" s="1"/>
  <c r="E19" i="9"/>
  <c r="E20" i="9" s="1"/>
  <c r="F12" i="9"/>
  <c r="I12" i="9" s="1"/>
  <c r="E9" i="9"/>
  <c r="F9" i="9" s="1"/>
  <c r="I9" i="9" s="1"/>
  <c r="J4" i="9"/>
  <c r="K4" i="9" s="1"/>
  <c r="F31" i="9" l="1"/>
  <c r="I31" i="9" s="1"/>
  <c r="L4" i="9"/>
  <c r="F25" i="9"/>
  <c r="I25" i="9" s="1"/>
  <c r="F19" i="9"/>
  <c r="I19" i="9" s="1"/>
  <c r="E21" i="9"/>
  <c r="F20" i="9"/>
  <c r="I20" i="9" s="1"/>
  <c r="E33" i="9"/>
  <c r="F32" i="9"/>
  <c r="I32" i="9" s="1"/>
  <c r="E27" i="9"/>
  <c r="F26" i="9"/>
  <c r="I26" i="9" s="1"/>
  <c r="E10" i="9"/>
  <c r="F10" i="9" s="1"/>
  <c r="I10" i="9" s="1"/>
  <c r="E13" i="9"/>
  <c r="F13" i="9" s="1"/>
  <c r="I13" i="9" s="1"/>
  <c r="F14" i="9"/>
  <c r="I14" i="9" s="1"/>
  <c r="M4" i="9" l="1"/>
  <c r="E22" i="9"/>
  <c r="F21" i="9"/>
  <c r="I21" i="9" s="1"/>
  <c r="F33" i="9"/>
  <c r="I33" i="9" s="1"/>
  <c r="E34" i="9"/>
  <c r="E28" i="9"/>
  <c r="F27" i="9"/>
  <c r="I27" i="9" s="1"/>
  <c r="E11" i="9"/>
  <c r="F11" i="9" s="1"/>
  <c r="I11" i="9" s="1"/>
  <c r="E15" i="9"/>
  <c r="F15" i="9" s="1"/>
  <c r="I15" i="9" s="1"/>
  <c r="N4" i="9" l="1"/>
  <c r="F22" i="9"/>
  <c r="I22" i="9" s="1"/>
  <c r="F34" i="9"/>
  <c r="I34" i="9" s="1"/>
  <c r="F28" i="9"/>
  <c r="I28" i="9" s="1"/>
  <c r="E16" i="9"/>
  <c r="F16" i="9" s="1"/>
  <c r="I16" i="9" s="1"/>
  <c r="J7" i="9"/>
  <c r="J6" i="9"/>
  <c r="J5" i="9"/>
  <c r="A48" i="9" l="1"/>
  <c r="A49" i="9" s="1"/>
  <c r="A5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 r="A46" i="9"/>
  <c r="A41" i="9"/>
  <c r="A42" i="9" s="1"/>
  <c r="A43" i="9" s="1"/>
  <c r="A4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<sst xmlns="http://schemas.openxmlformats.org/spreadsheetml/2006/main" count="189" uniqueCount="161">
  <si>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</si>
  <si>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</si>
  <si>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</si>
  <si>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</si>
  <si>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</si>
  <si>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</si>
  <si>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</si>
  <si>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</si>
  <si>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</si>
  <si>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</si>
  <si>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</si>
  <si>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</si>
  <si>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</si>
  <si>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</si>
  <si>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</si>
  <si>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</si>
  <si>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</si>
  <si>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</si>
  <si>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</si>
  <si>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</si>
  <si>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</si>
  <si>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</si>
  <si>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</si>
  <si>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</si>
  <si>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</si>
  <si>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</si>
  <si>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</si>
  <si>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</si>
  <si>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</si>
  <si>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</si>
  <si>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</si>
  <si>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</si>
  <si>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</si>
  <si>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</si>
  <si>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</si>
  <si>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</si>
  <si>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</si>
  <si>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</si>
  <si>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</si>
  <si>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</si>
  <si>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</si>
  <si>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</si>
  <si>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</si>
  <si>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</si>
  <si>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</si>
  <si>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</si>
  <si>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</si>
  <si>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</si>
  <si>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</si>
  <si>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</si>
  <si>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</si>
  <si>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</si>
  <si>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</si>
  <si>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</si>
  <si>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</si>
  <si>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</si>
  <si>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</si>
  <si>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</si>
  <si>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</si>
  <si>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</si>
  <si>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</si>
  <si>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</si>
  <si>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</si>
  <si>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</si>
  <si>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</si>
  <si>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</si>
  <si>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</si>
  <si>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</si>
  <si>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</si>
  <si>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</si>
  <si>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</si>
  <si>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</si>
  <si>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</si>
  <si>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</si>
  <si>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</si>
  <si>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</si>
  <si>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</si>
  <si>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</si>
  <si>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</si>
  <si>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</si>
  <si>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</si>
  <si>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</si>
  <si>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</si>
  <si>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</si>
  <si>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</si>
  <si>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</si>
  <si>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</si>
  <si>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</si>
  <si>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</si>
  <si>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</si>
  <si>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</si>
  <si>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</si>
  <si>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</si>
  <si>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</si>
  <si>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</si>
  <si>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</si>
  <si>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</si>
  <si>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</si>
  <si>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</si>
  <si>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</si>
  <si>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</si>
  <si>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</si>
  <si>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</si>
  <si>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</si>
  <si>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</si>
  <si>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</si>
  <si>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</si>
  <si>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</si>
  <si>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</si>
  <si>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</si>
  <si>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</si>
  <si>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</si>
  <si>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</si>
  <si>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</si>
  <si>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</si>
  <si>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</si>
  <si>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</si>
  <si>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</si>
  <si>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</si>
  <si>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</si>
  <si>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</si>
  <si>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</si>
  <si>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</si>
  <si>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</si>
  <si>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</si>
  <si>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</si>
  <si>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</si>
  <si>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</si>
  <si>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</si>
  <si>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</si>
  <si>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</si>
  <si>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</si>
  <si>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</si>
  <si>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</si>
  <si>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</si>
  <si>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</si>
  <si>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</si>
  <si>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</si>
  <si>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</si>
  <si>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</si>
  <si>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</si>
  <si>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</si>
  <si>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</si>
  <si>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</si>
  <si>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</si>
  <si>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</si>
  <si>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</si>
  <si>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</si>
  <si>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</si>
  <si>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</si>
  <si>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</si>
  <si>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FracGames</t>
  </si>
  <si>
    <t>The Spirit of Gravity</t>
  </si>
  <si>
    <t>Abner</t>
  </si>
  <si>
    <t>游戏设定</t>
  </si>
  <si>
    <t>盛恩睿</t>
  </si>
  <si>
    <t>森林场景设定</t>
  </si>
  <si>
    <t>UI制作</t>
  </si>
  <si>
    <t>赵悟</t>
  </si>
  <si>
    <t>生命条</t>
  </si>
  <si>
    <t>程序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</si>
</sst>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xf numFmtId="0" fontId="1" fillId="0" borderId="14" xfId="0" applyFont="1" applyFill="1" applyBorder="1" applyAlignment="1" applyProtection="1">
      <alignment horizontal="left"/>
      <protection locked="0"/>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好" xfId="29" builtinId="26" customBuiltin="1"/>
    <cellStyle name="差" xfId="25" builtinId="27" customBuiltin="1"/>
    <cellStyle name="常规" xfId="0" builtinId="0"/>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检查单元格" xfId="27" builtinId="23" customBuiltin="1"/>
    <cellStyle name="汇总" xfId="42" builtinId="25" customBuiltin="1"/>
    <cellStyle name="注释" xfId="38" builtinId="10" customBuiltin="1"/>
    <cellStyle name="百分比" xfId="40" builtinId="5"/>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解释性文本" xfId="28" builtinId="53" customBuiltin="1"/>
    <cellStyle name="警告文本" xfId="43" builtinId="11" customBuiltin="1"/>
    <cellStyle name="计算" xfId="26" builtinId="22" customBuiltin="1"/>
    <cellStyle name="超链接" xfId="34" builtinId="8"/>
    <cellStyle name="输入" xfId="35" builtinId="20" customBuiltin="1"/>
    <cellStyle name="输出" xfId="39" builtinId="21" customBuiltin="1"/>
    <cellStyle name="适中" xfId="37" builtinId="28" customBuiltin="1"/>
    <cellStyle name="链接单元格" xfId="36" builtinId="24"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topLeftCell="B1" zoomScaleNormal="100" workbookViewId="0">
      <pane ySplit="7" topLeftCell="A8" activePane="bottomLeft" state="frozen"/>
      <selection pane="bottomLeft" activeCell="C24" sqref="C24"/>
    </sheetView>
  </sheetViews>
  <sheetFormatPr defaultColWidth="9.1328125" defaultRowHeight="12.75" x14ac:dyDescent="0.35"/>
  <cols>
    <col min="1" max="1" width="6.86328125" style="10" customWidth="1"/>
    <col min="2" max="2" width="20.265625" style="1" customWidth="1"/>
    <col min="3" max="3" width="6.3984375" style="1" customWidth="1"/>
    <col min="4" max="4" width="6.1328125" style="11" customWidth="1"/>
    <col min="5" max="6" width="11.1328125" style="1" customWidth="1"/>
    <col min="7" max="9" width="5.59765625" style="1" customWidth="1"/>
    <col min="10" max="65" width="2.3984375" style="1" customWidth="1"/>
    <col min="66" max="66" width="5.3984375" style="72" customWidth="1"/>
    <col min="67" max="16384" width="9.1328125" style="3"/>
  </cols>
  <sheetData>
    <row r="1" spans="1:66" ht="17.25" x14ac:dyDescent="0.35">
      <c r="A1" s="131" t="s">
        <v>152</v>
      </c>
      <c r="B1" s="132"/>
      <c r="C1" s="132"/>
      <c r="D1" s="132"/>
      <c r="E1" s="132"/>
      <c r="F1" s="132"/>
      <c r="J1" s="15" t="s">
        <v>147</v>
      </c>
    </row>
    <row r="2" spans="1:66" x14ac:dyDescent="0.35">
      <c r="A2" s="53" t="s">
        <v>151</v>
      </c>
      <c r="B2" s="53"/>
      <c r="C2" s="53"/>
      <c r="D2" s="133"/>
      <c r="E2" s="138"/>
      <c r="F2" s="138"/>
      <c r="H2" s="2"/>
      <c r="J2" s="143" t="s">
        <v>146</v>
      </c>
      <c r="K2" s="143"/>
      <c r="L2" s="143"/>
      <c r="M2" s="143"/>
      <c r="N2" s="143"/>
      <c r="O2" s="143"/>
      <c r="P2" s="143"/>
      <c r="Q2" s="143"/>
      <c r="R2" s="143"/>
      <c r="S2" s="143"/>
      <c r="T2" s="143"/>
      <c r="U2" s="143"/>
      <c r="V2" s="143"/>
      <c r="W2" s="143"/>
      <c r="X2" s="143"/>
      <c r="Y2" s="143"/>
      <c r="Z2" s="143"/>
    </row>
    <row r="3" spans="1:66" x14ac:dyDescent="0.35">
      <c r="B3" s="140" t="s">
        <v>0</v>
      </c>
      <c r="C3" s="140"/>
      <c r="D3" s="140"/>
      <c r="E3" s="145" t="s">
        <v>153</v>
      </c>
      <c r="F3" s="141"/>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35">
      <c r="B4" s="140" t="s">
        <v>10</v>
      </c>
      <c r="C4" s="140"/>
      <c r="D4" s="140"/>
      <c r="E4" s="142">
        <v>42754</v>
      </c>
      <c r="F4" s="142"/>
      <c r="J4" s="9">
        <f>E4-WEEKDAY(E4,1)+2+7*(E5-1)</f>
        <v>42751</v>
      </c>
      <c r="K4" s="9">
        <f>J4+1</f>
        <v>42752</v>
      </c>
      <c r="L4" s="9">
        <f t="shared" ref="L4:BN4" si="0">K4+1</f>
        <v>42753</v>
      </c>
      <c r="M4" s="9">
        <f t="shared" si="0"/>
        <v>42754</v>
      </c>
      <c r="N4" s="9">
        <f t="shared" si="0"/>
        <v>42755</v>
      </c>
      <c r="O4" s="9">
        <f t="shared" si="0"/>
        <v>42756</v>
      </c>
      <c r="P4" s="9">
        <f t="shared" si="0"/>
        <v>42757</v>
      </c>
      <c r="Q4" s="9">
        <f t="shared" si="0"/>
        <v>42758</v>
      </c>
      <c r="R4" s="9">
        <f t="shared" si="0"/>
        <v>42759</v>
      </c>
      <c r="S4" s="9">
        <f t="shared" si="0"/>
        <v>42760</v>
      </c>
      <c r="T4" s="9">
        <f t="shared" si="0"/>
        <v>42761</v>
      </c>
      <c r="U4" s="9">
        <f t="shared" si="0"/>
        <v>42762</v>
      </c>
      <c r="V4" s="9">
        <f t="shared" si="0"/>
        <v>42763</v>
      </c>
      <c r="W4" s="9">
        <f t="shared" si="0"/>
        <v>42764</v>
      </c>
      <c r="X4" s="9">
        <f t="shared" si="0"/>
        <v>42765</v>
      </c>
      <c r="Y4" s="9">
        <f t="shared" si="0"/>
        <v>42766</v>
      </c>
      <c r="Z4" s="9">
        <f t="shared" si="0"/>
        <v>42767</v>
      </c>
      <c r="AA4" s="9">
        <f t="shared" si="0"/>
        <v>42768</v>
      </c>
      <c r="AB4" s="9">
        <f t="shared" si="0"/>
        <v>42769</v>
      </c>
      <c r="AC4" s="9">
        <f t="shared" si="0"/>
        <v>42770</v>
      </c>
      <c r="AD4" s="9">
        <f t="shared" si="0"/>
        <v>42771</v>
      </c>
      <c r="AE4" s="9">
        <f t="shared" si="0"/>
        <v>42772</v>
      </c>
      <c r="AF4" s="9">
        <f t="shared" si="0"/>
        <v>42773</v>
      </c>
      <c r="AG4" s="9">
        <f t="shared" si="0"/>
        <v>42774</v>
      </c>
      <c r="AH4" s="9">
        <f t="shared" si="0"/>
        <v>42775</v>
      </c>
      <c r="AI4" s="9">
        <f t="shared" si="0"/>
        <v>42776</v>
      </c>
      <c r="AJ4" s="9">
        <f t="shared" si="0"/>
        <v>42777</v>
      </c>
      <c r="AK4" s="9">
        <f t="shared" si="0"/>
        <v>42778</v>
      </c>
      <c r="AL4" s="9">
        <f t="shared" si="0"/>
        <v>42779</v>
      </c>
      <c r="AM4" s="9">
        <f t="shared" si="0"/>
        <v>42780</v>
      </c>
      <c r="AN4" s="9">
        <f t="shared" si="0"/>
        <v>42781</v>
      </c>
      <c r="AO4" s="9">
        <f t="shared" si="0"/>
        <v>42782</v>
      </c>
      <c r="AP4" s="9">
        <f t="shared" si="0"/>
        <v>42783</v>
      </c>
      <c r="AQ4" s="9">
        <f t="shared" si="0"/>
        <v>42784</v>
      </c>
      <c r="AR4" s="9">
        <f t="shared" si="0"/>
        <v>42785</v>
      </c>
      <c r="AS4" s="9">
        <f t="shared" si="0"/>
        <v>42786</v>
      </c>
      <c r="AT4" s="9">
        <f t="shared" si="0"/>
        <v>42787</v>
      </c>
      <c r="AU4" s="9">
        <f t="shared" si="0"/>
        <v>42788</v>
      </c>
      <c r="AV4" s="9">
        <f t="shared" si="0"/>
        <v>42789</v>
      </c>
      <c r="AW4" s="9">
        <f t="shared" si="0"/>
        <v>42790</v>
      </c>
      <c r="AX4" s="9">
        <f t="shared" si="0"/>
        <v>42791</v>
      </c>
      <c r="AY4" s="9">
        <f t="shared" si="0"/>
        <v>42792</v>
      </c>
      <c r="AZ4" s="9">
        <f t="shared" si="0"/>
        <v>42793</v>
      </c>
      <c r="BA4" s="9">
        <f t="shared" si="0"/>
        <v>42794</v>
      </c>
      <c r="BB4" s="9">
        <f t="shared" si="0"/>
        <v>42795</v>
      </c>
      <c r="BC4" s="9">
        <f t="shared" si="0"/>
        <v>42796</v>
      </c>
      <c r="BD4" s="9">
        <f t="shared" si="0"/>
        <v>42797</v>
      </c>
      <c r="BE4" s="9">
        <f t="shared" si="0"/>
        <v>42798</v>
      </c>
      <c r="BF4" s="9">
        <f t="shared" si="0"/>
        <v>42799</v>
      </c>
      <c r="BG4" s="9">
        <f t="shared" si="0"/>
        <v>42800</v>
      </c>
      <c r="BH4" s="9">
        <f t="shared" si="0"/>
        <v>42801</v>
      </c>
      <c r="BI4" s="9">
        <f t="shared" si="0"/>
        <v>42802</v>
      </c>
      <c r="BJ4" s="9">
        <f t="shared" si="0"/>
        <v>42803</v>
      </c>
      <c r="BK4" s="9">
        <f t="shared" si="0"/>
        <v>42804</v>
      </c>
      <c r="BL4" s="9">
        <f t="shared" si="0"/>
        <v>42805</v>
      </c>
      <c r="BM4" s="9">
        <f t="shared" si="0"/>
        <v>42806</v>
      </c>
      <c r="BN4" s="9">
        <f t="shared" si="0"/>
        <v>42807</v>
      </c>
    </row>
    <row r="5" spans="1:66" x14ac:dyDescent="0.35">
      <c r="B5" s="139" t="s">
        <v>101</v>
      </c>
      <c r="C5" s="140"/>
      <c r="D5" s="140"/>
      <c r="E5" s="129">
        <v>1</v>
      </c>
      <c r="F5" s="130"/>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35">
      <c r="B6" s="16"/>
      <c r="J6" s="135">
        <f>J4</f>
        <v>42751</v>
      </c>
      <c r="K6" s="135"/>
      <c r="L6" s="135"/>
      <c r="M6" s="135"/>
      <c r="N6" s="135"/>
      <c r="O6" s="135"/>
      <c r="P6" s="135"/>
      <c r="Q6" s="135">
        <f>Q4</f>
        <v>42758</v>
      </c>
      <c r="R6" s="135"/>
      <c r="S6" s="135"/>
      <c r="T6" s="135"/>
      <c r="U6" s="135"/>
      <c r="V6" s="135"/>
      <c r="W6" s="135"/>
      <c r="X6" s="135">
        <f>X4</f>
        <v>42765</v>
      </c>
      <c r="Y6" s="135"/>
      <c r="Z6" s="135"/>
      <c r="AA6" s="135"/>
      <c r="AB6" s="135"/>
      <c r="AC6" s="135"/>
      <c r="AD6" s="135"/>
      <c r="AE6" s="135">
        <f>AE4</f>
        <v>42772</v>
      </c>
      <c r="AF6" s="135"/>
      <c r="AG6" s="135"/>
      <c r="AH6" s="135"/>
      <c r="AI6" s="135"/>
      <c r="AJ6" s="135"/>
      <c r="AK6" s="135"/>
      <c r="AL6" s="135">
        <f>AL4</f>
        <v>42779</v>
      </c>
      <c r="AM6" s="135"/>
      <c r="AN6" s="135"/>
      <c r="AO6" s="135"/>
      <c r="AP6" s="135"/>
      <c r="AQ6" s="135"/>
      <c r="AR6" s="135"/>
      <c r="AS6" s="135">
        <f>AS4</f>
        <v>42786</v>
      </c>
      <c r="AT6" s="135"/>
      <c r="AU6" s="135"/>
      <c r="AV6" s="135"/>
      <c r="AW6" s="135"/>
      <c r="AX6" s="135"/>
      <c r="AY6" s="135"/>
      <c r="AZ6" s="135">
        <f>AZ4</f>
        <v>42793</v>
      </c>
      <c r="BA6" s="135"/>
      <c r="BB6" s="135"/>
      <c r="BC6" s="135"/>
      <c r="BD6" s="135"/>
      <c r="BE6" s="135"/>
      <c r="BF6" s="135"/>
      <c r="BG6" s="135">
        <f>BG4</f>
        <v>42800</v>
      </c>
      <c r="BH6" s="135"/>
      <c r="BI6" s="135"/>
      <c r="BJ6" s="135"/>
      <c r="BK6" s="135"/>
      <c r="BL6" s="135"/>
      <c r="BM6" s="135"/>
    </row>
    <row r="7" spans="1:66" s="5" customFormat="1" ht="23.65" x14ac:dyDescent="0.4">
      <c r="A7" s="14" t="s">
        <v>1</v>
      </c>
      <c r="B7" s="64" t="s">
        <v>11</v>
      </c>
      <c r="C7" s="6" t="s">
        <v>5</v>
      </c>
      <c r="D7" s="61" t="s">
        <v>33</v>
      </c>
      <c r="E7" s="4" t="s">
        <v>2</v>
      </c>
      <c r="F7" s="4" t="s">
        <v>3</v>
      </c>
      <c r="G7" s="63" t="s">
        <v>88</v>
      </c>
      <c r="H7" s="62" t="s">
        <v>32</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35">
      <c r="A8" s="84" t="str">
        <f ca="1">IF(ISERROR(VALUE(SUBSTITUTE(OFFSET(A8,-1,0,1,1),".",""))),"1",IF(ISERROR(FIND("`",SUBSTITUTE(OFFSET(A8,-1,0,1,1),".","`",1))),TEXT(VALUE(OFFSET(A8,-1,0,1,1))+1,"#"),TEXT(VALUE(LEFT(OFFSET(A8,-1,0,1,1),FIND("`",SUBSTITUTE(OFFSET(A8,-1,0,1,1),".","`",1))-1))+1,"#")))</f>
        <v>1</v>
      </c>
      <c r="B8" s="13" t="s">
        <v>154</v>
      </c>
      <c r="C8" s="65" t="s">
        <v>155</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35">
      <c r="A9" s="90"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156</v>
      </c>
      <c r="C9" s="69"/>
      <c r="D9" s="91"/>
      <c r="E9" s="92">
        <f>E4</f>
        <v>42754</v>
      </c>
      <c r="F9" s="93">
        <f>IF(G9=0,E9,E9+G9-1)</f>
        <v>42756</v>
      </c>
      <c r="G9" s="94">
        <v>3</v>
      </c>
      <c r="H9" s="95">
        <v>1</v>
      </c>
      <c r="I9" s="96">
        <f t="shared" ref="I9:I14" si="10">IF(OR(F9=0,E9=0),0,NETWORKDAYS(E9,F9))</f>
        <v>2</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35">
      <c r="A10" s="90" t="str">
        <f t="shared" ca="1" si="9"/>
        <v>1.2</v>
      </c>
      <c r="B10" s="68" t="s">
        <v>23</v>
      </c>
      <c r="C10" s="69"/>
      <c r="D10" s="91"/>
      <c r="E10" s="92">
        <f>F9+1</f>
        <v>42757</v>
      </c>
      <c r="F10" s="93">
        <f t="shared" ref="F10:F16" si="11">IF(G10=0,E10,E10+G10-1)</f>
        <v>42761</v>
      </c>
      <c r="G10" s="94">
        <v>5</v>
      </c>
      <c r="H10" s="95">
        <v>0.5</v>
      </c>
      <c r="I10" s="96">
        <f t="shared" si="10"/>
        <v>4</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35">
      <c r="A11" s="90" t="str">
        <f t="shared" ca="1" si="9"/>
        <v>1.3</v>
      </c>
      <c r="B11" s="68" t="s">
        <v>23</v>
      </c>
      <c r="C11" s="69"/>
      <c r="D11" s="91"/>
      <c r="E11" s="92">
        <f>F10+1</f>
        <v>42762</v>
      </c>
      <c r="F11" s="93">
        <f t="shared" si="11"/>
        <v>42765</v>
      </c>
      <c r="G11" s="94">
        <v>4</v>
      </c>
      <c r="H11" s="95">
        <v>0.75</v>
      </c>
      <c r="I11" s="96">
        <f t="shared" si="10"/>
        <v>2</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35">
      <c r="A12" s="90" t="str">
        <f t="shared" ca="1" si="9"/>
        <v>1.4</v>
      </c>
      <c r="B12" s="68" t="s">
        <v>23</v>
      </c>
      <c r="C12" s="69"/>
      <c r="D12" s="91"/>
      <c r="E12" s="92">
        <v>42088</v>
      </c>
      <c r="F12" s="93">
        <f t="shared" si="11"/>
        <v>42091</v>
      </c>
      <c r="G12" s="94">
        <v>4</v>
      </c>
      <c r="H12" s="95">
        <v>0.5</v>
      </c>
      <c r="I12" s="96">
        <f t="shared" si="10"/>
        <v>3</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x14ac:dyDescent="0.35">
      <c r="A13" s="90" t="str">
        <f t="shared" ca="1" si="9"/>
        <v>1.5</v>
      </c>
      <c r="B13" s="68" t="s">
        <v>23</v>
      </c>
      <c r="C13" s="69"/>
      <c r="D13" s="91"/>
      <c r="E13" s="92">
        <f>F12+1</f>
        <v>42092</v>
      </c>
      <c r="F13" s="93">
        <f t="shared" si="11"/>
        <v>42093</v>
      </c>
      <c r="G13" s="94">
        <v>2</v>
      </c>
      <c r="H13" s="95">
        <v>0.5</v>
      </c>
      <c r="I13" s="96">
        <f t="shared" si="10"/>
        <v>1</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x14ac:dyDescent="0.35">
      <c r="A14" s="90" t="str">
        <f t="shared" ca="1" si="9"/>
        <v>1.6</v>
      </c>
      <c r="B14" s="68" t="s">
        <v>23</v>
      </c>
      <c r="C14" s="69"/>
      <c r="D14" s="91"/>
      <c r="E14" s="92">
        <v>42087</v>
      </c>
      <c r="F14" s="93">
        <f t="shared" si="11"/>
        <v>42089</v>
      </c>
      <c r="G14" s="94">
        <v>3</v>
      </c>
      <c r="H14" s="95">
        <v>0.5</v>
      </c>
      <c r="I14" s="96">
        <f t="shared" si="10"/>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35">
      <c r="A15" s="90" t="str">
        <f t="shared" ca="1" si="9"/>
        <v>1.7</v>
      </c>
      <c r="B15" s="68" t="s">
        <v>23</v>
      </c>
      <c r="C15" s="69"/>
      <c r="D15" s="91"/>
      <c r="E15" s="92">
        <f>F14+1</f>
        <v>42090</v>
      </c>
      <c r="F15" s="93">
        <f t="shared" si="11"/>
        <v>42094</v>
      </c>
      <c r="G15" s="94">
        <v>5</v>
      </c>
      <c r="H15" s="95">
        <v>0.5</v>
      </c>
      <c r="I15" s="96">
        <f>IF(OR(F15=0,E15=0),0,NETWORKDAYS(E15,F15))</f>
        <v>3</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35">
      <c r="A16" s="90" t="str">
        <f t="shared" ca="1" si="9"/>
        <v>1.8</v>
      </c>
      <c r="B16" s="68" t="s">
        <v>23</v>
      </c>
      <c r="C16" s="69"/>
      <c r="D16" s="91"/>
      <c r="E16" s="92">
        <f>F15+1</f>
        <v>42095</v>
      </c>
      <c r="F16" s="93">
        <f t="shared" si="11"/>
        <v>42101</v>
      </c>
      <c r="G16" s="94">
        <v>7</v>
      </c>
      <c r="H16" s="95">
        <v>0.5</v>
      </c>
      <c r="I16" s="96">
        <f>IF(OR(F16=0,E16=0),0,NETWORKDAYS(E16,F16))</f>
        <v>5</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69" customFormat="1" hidden="1" x14ac:dyDescent="0.35">
      <c r="A17" s="90" t="str">
        <f t="shared" ca="1" si="9"/>
        <v>1.9</v>
      </c>
      <c r="B17" s="70" t="s">
        <v>7</v>
      </c>
      <c r="C17" s="70"/>
      <c r="D17" s="85"/>
      <c r="E17" s="71"/>
      <c r="F17" s="71"/>
      <c r="G17" s="87"/>
      <c r="H17" s="67"/>
      <c r="I17" s="66"/>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9"/>
    </row>
    <row r="18" spans="1:66" s="65" customFormat="1" x14ac:dyDescent="0.35">
      <c r="A18" s="84" t="str">
        <f ca="1">IF(ISERROR(VALUE(SUBSTITUTE(OFFSET(A18,-1,0,1,1),".",""))),"1",IF(ISERROR(FIND("`",SUBSTITUTE(OFFSET(A18,-1,0,1,1),".","`",1))),TEXT(VALUE(OFFSET(A18,-1,0,1,1))+1,"#"),TEXT(VALUE(LEFT(OFFSET(A18,-1,0,1,1),FIND("`",SUBSTITUTE(OFFSET(A18,-1,0,1,1),".","`",1))-1))+1,"#")))</f>
        <v>2</v>
      </c>
      <c r="B18" s="13" t="s">
        <v>157</v>
      </c>
      <c r="C18" s="65" t="s">
        <v>158</v>
      </c>
      <c r="D18" s="85"/>
      <c r="E18" s="86"/>
      <c r="F18" s="86"/>
      <c r="G18" s="87"/>
      <c r="H18" s="67"/>
      <c r="I18" s="66"/>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9"/>
    </row>
    <row r="19" spans="1:66" s="98" customFormat="1" x14ac:dyDescent="0.35">
      <c r="A19" s="90"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159</v>
      </c>
      <c r="C19" s="69" t="s">
        <v>158</v>
      </c>
      <c r="D19" s="91"/>
      <c r="E19" s="92">
        <f>$E$4</f>
        <v>42754</v>
      </c>
      <c r="F19" s="93">
        <f>IF(G19=0,E19,E19+G19-1)</f>
        <v>42756</v>
      </c>
      <c r="G19" s="94">
        <v>3</v>
      </c>
      <c r="H19" s="95">
        <v>0</v>
      </c>
      <c r="I19" s="96">
        <f t="shared" ref="I19:I22" si="13">IF(OR(F19=0,E19=0),0,NETWORKDAYS(E19,F19))</f>
        <v>2</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98" customFormat="1" x14ac:dyDescent="0.35">
      <c r="A20" s="90" t="str">
        <f t="shared" ca="1" si="12"/>
        <v>2.2</v>
      </c>
      <c r="B20" s="68" t="s">
        <v>23</v>
      </c>
      <c r="C20" s="69"/>
      <c r="D20" s="91"/>
      <c r="E20" s="92">
        <f t="shared" ref="E20:E22" si="14">E19+1</f>
        <v>42755</v>
      </c>
      <c r="F20" s="93">
        <f t="shared" ref="F20:F22" si="15">IF(G20=0,E20,E20+G20-1)</f>
        <v>42755</v>
      </c>
      <c r="G20" s="94">
        <v>1</v>
      </c>
      <c r="H20" s="95">
        <v>0</v>
      </c>
      <c r="I20" s="96">
        <f t="shared" si="13"/>
        <v>1</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97"/>
    </row>
    <row r="21" spans="1:66" s="98" customFormat="1" x14ac:dyDescent="0.35">
      <c r="A21" s="90" t="str">
        <f t="shared" ca="1" si="12"/>
        <v>2.3</v>
      </c>
      <c r="B21" s="68" t="s">
        <v>23</v>
      </c>
      <c r="C21" s="69"/>
      <c r="D21" s="91"/>
      <c r="E21" s="92">
        <f t="shared" si="14"/>
        <v>42756</v>
      </c>
      <c r="F21" s="93">
        <f t="shared" si="15"/>
        <v>42756</v>
      </c>
      <c r="G21" s="94">
        <v>1</v>
      </c>
      <c r="H21" s="95">
        <v>0</v>
      </c>
      <c r="I21" s="96">
        <f t="shared" si="13"/>
        <v>0</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35">
      <c r="A22" s="90" t="str">
        <f t="shared" ca="1" si="12"/>
        <v>2.4</v>
      </c>
      <c r="B22" s="68" t="s">
        <v>23</v>
      </c>
      <c r="C22" s="69"/>
      <c r="D22" s="91"/>
      <c r="E22" s="92">
        <f t="shared" si="14"/>
        <v>42757</v>
      </c>
      <c r="F22" s="93">
        <f t="shared" si="15"/>
        <v>42757</v>
      </c>
      <c r="G22" s="94">
        <v>1</v>
      </c>
      <c r="H22" s="95">
        <v>0</v>
      </c>
      <c r="I22" s="96">
        <f t="shared" si="13"/>
        <v>0</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69" customFormat="1" hidden="1" x14ac:dyDescent="0.35">
      <c r="A23" s="90" t="str">
        <f t="shared" ca="1" si="12"/>
        <v>2.5</v>
      </c>
      <c r="B23" s="70" t="s">
        <v>7</v>
      </c>
      <c r="C23" s="70"/>
      <c r="D23" s="85"/>
      <c r="E23" s="71"/>
      <c r="F23" s="71"/>
      <c r="G23" s="87"/>
      <c r="H23" s="67"/>
      <c r="I23" s="66"/>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9"/>
    </row>
    <row r="24" spans="1:66" s="65" customFormat="1" x14ac:dyDescent="0.35">
      <c r="A24" s="84" t="str">
        <f ca="1">IF(ISERROR(VALUE(SUBSTITUTE(OFFSET(A24,-1,0,1,1),".",""))),"1",IF(ISERROR(FIND("`",SUBSTITUTE(OFFSET(A24,-1,0,1,1),".","`",1))),TEXT(VALUE(OFFSET(A24,-1,0,1,1))+1,"#"),TEXT(VALUE(LEFT(OFFSET(A24,-1,0,1,1),FIND("`",SUBSTITUTE(OFFSET(A24,-1,0,1,1),".","`",1))-1))+1,"#")))</f>
        <v>3</v>
      </c>
      <c r="B24" s="13" t="s">
        <v>160</v>
      </c>
      <c r="D24" s="85"/>
      <c r="E24" s="86"/>
      <c r="F24" s="86"/>
      <c r="G24" s="87"/>
      <c r="H24" s="67"/>
      <c r="I24" s="66"/>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9"/>
    </row>
    <row r="25" spans="1:66" s="98" customFormat="1" x14ac:dyDescent="0.35">
      <c r="A25" s="90"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23</v>
      </c>
      <c r="C25" s="69"/>
      <c r="D25" s="91"/>
      <c r="E25" s="92">
        <f>$E$4</f>
        <v>42754</v>
      </c>
      <c r="F25" s="93">
        <f>IF(G25=0,E25,E25+G25-1)</f>
        <v>42754</v>
      </c>
      <c r="G25" s="94">
        <v>1</v>
      </c>
      <c r="H25" s="95">
        <v>0</v>
      </c>
      <c r="I25" s="96">
        <f t="shared" ref="I25:I28" si="17">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35">
      <c r="A26" s="90" t="str">
        <f t="shared" ca="1" si="16"/>
        <v>3.2</v>
      </c>
      <c r="B26" s="68" t="s">
        <v>23</v>
      </c>
      <c r="C26" s="69"/>
      <c r="D26" s="91"/>
      <c r="E26" s="92">
        <f t="shared" ref="E26:E28" si="18">E25+1</f>
        <v>42755</v>
      </c>
      <c r="F26" s="93">
        <f t="shared" ref="F26:F28" si="19">IF(G26=0,E26,E26+G26-1)</f>
        <v>42755</v>
      </c>
      <c r="G26" s="94">
        <v>1</v>
      </c>
      <c r="H26" s="95">
        <v>0</v>
      </c>
      <c r="I26" s="96">
        <f t="shared" si="17"/>
        <v>1</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35">
      <c r="A27" s="90" t="str">
        <f t="shared" ca="1" si="16"/>
        <v>3.3</v>
      </c>
      <c r="B27" s="68" t="s">
        <v>23</v>
      </c>
      <c r="C27" s="69"/>
      <c r="D27" s="91"/>
      <c r="E27" s="92">
        <f t="shared" si="18"/>
        <v>42756</v>
      </c>
      <c r="F27" s="93">
        <f t="shared" si="19"/>
        <v>42756</v>
      </c>
      <c r="G27" s="94">
        <v>1</v>
      </c>
      <c r="H27" s="95">
        <v>0</v>
      </c>
      <c r="I27" s="96">
        <f t="shared" si="17"/>
        <v>0</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35">
      <c r="A28" s="90" t="str">
        <f t="shared" ca="1" si="16"/>
        <v>3.4</v>
      </c>
      <c r="B28" s="68" t="s">
        <v>23</v>
      </c>
      <c r="C28" s="69"/>
      <c r="D28" s="91"/>
      <c r="E28" s="92">
        <f t="shared" si="18"/>
        <v>42757</v>
      </c>
      <c r="F28" s="93">
        <f t="shared" si="19"/>
        <v>42757</v>
      </c>
      <c r="G28" s="94">
        <v>1</v>
      </c>
      <c r="H28" s="95">
        <v>0</v>
      </c>
      <c r="I28" s="96">
        <f t="shared" si="17"/>
        <v>0</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69" customFormat="1" hidden="1" x14ac:dyDescent="0.35">
      <c r="A29" s="90" t="str">
        <f t="shared" ca="1" si="16"/>
        <v>3.5</v>
      </c>
      <c r="B29" s="70" t="s">
        <v>7</v>
      </c>
      <c r="C29" s="70"/>
      <c r="D29" s="85"/>
      <c r="E29" s="71"/>
      <c r="F29" s="71"/>
      <c r="G29" s="87"/>
      <c r="H29" s="67"/>
      <c r="I29" s="66"/>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9"/>
    </row>
    <row r="30" spans="1:66" s="65" customFormat="1" x14ac:dyDescent="0.35">
      <c r="A30" s="84" t="str">
        <f ca="1">IF(ISERROR(VALUE(SUBSTITUTE(OFFSET(A30,-1,0,1,1),".",""))),"1",IF(ISERROR(FIND("`",SUBSTITUTE(OFFSET(A30,-1,0,1,1),".","`",1))),TEXT(VALUE(OFFSET(A30,-1,0,1,1))+1,"#"),TEXT(VALUE(LEFT(OFFSET(A30,-1,0,1,1),FIND("`",SUBSTITUTE(OFFSET(A30,-1,0,1,1),".","`",1))-1))+1,"#")))</f>
        <v>4</v>
      </c>
      <c r="B30" s="13" t="s">
        <v>22</v>
      </c>
      <c r="D30" s="85"/>
      <c r="E30" s="86"/>
      <c r="F30" s="86"/>
      <c r="G30" s="87"/>
      <c r="H30" s="67"/>
      <c r="I30" s="6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9"/>
    </row>
    <row r="31" spans="1:66" s="98" customFormat="1" x14ac:dyDescent="0.35">
      <c r="A31" s="90"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68" t="s">
        <v>23</v>
      </c>
      <c r="C31" s="69"/>
      <c r="D31" s="91"/>
      <c r="E31" s="92">
        <f>$E$4</f>
        <v>42754</v>
      </c>
      <c r="F31" s="93">
        <f>IF(G31=0,E31,E31+G31-1)</f>
        <v>42754</v>
      </c>
      <c r="G31" s="94">
        <v>1</v>
      </c>
      <c r="H31" s="95">
        <v>0</v>
      </c>
      <c r="I31" s="96">
        <f t="shared" ref="I31:I34" si="21">IF(OR(F31=0,E31=0),0,NETWORKDAYS(E31,F31))</f>
        <v>1</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98" customFormat="1" x14ac:dyDescent="0.35">
      <c r="A32" s="90" t="str">
        <f t="shared" ca="1" si="20"/>
        <v>4.2</v>
      </c>
      <c r="B32" s="68" t="s">
        <v>23</v>
      </c>
      <c r="C32" s="69"/>
      <c r="D32" s="91"/>
      <c r="E32" s="92">
        <f t="shared" ref="E32:E34" si="22">E31+1</f>
        <v>42755</v>
      </c>
      <c r="F32" s="93">
        <f t="shared" ref="F32:F34" si="23">IF(G32=0,E32,E32+G32-1)</f>
        <v>42755</v>
      </c>
      <c r="G32" s="94">
        <v>1</v>
      </c>
      <c r="H32" s="95">
        <v>0</v>
      </c>
      <c r="I32" s="96">
        <f t="shared" si="21"/>
        <v>1</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97"/>
    </row>
    <row r="33" spans="1:66" s="98" customFormat="1" x14ac:dyDescent="0.35">
      <c r="A33" s="90" t="str">
        <f t="shared" ca="1" si="20"/>
        <v>4.3</v>
      </c>
      <c r="B33" s="68" t="s">
        <v>23</v>
      </c>
      <c r="C33" s="69"/>
      <c r="D33" s="91"/>
      <c r="E33" s="92">
        <f t="shared" si="22"/>
        <v>42756</v>
      </c>
      <c r="F33" s="93">
        <f t="shared" si="23"/>
        <v>42756</v>
      </c>
      <c r="G33" s="94">
        <v>1</v>
      </c>
      <c r="H33" s="95">
        <v>0</v>
      </c>
      <c r="I33" s="96">
        <f t="shared" si="21"/>
        <v>0</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35">
      <c r="A34" s="90" t="str">
        <f t="shared" ca="1" si="20"/>
        <v>4.4</v>
      </c>
      <c r="B34" s="68" t="s">
        <v>23</v>
      </c>
      <c r="C34" s="69"/>
      <c r="D34" s="91"/>
      <c r="E34" s="92">
        <f t="shared" si="22"/>
        <v>42757</v>
      </c>
      <c r="F34" s="93">
        <f t="shared" si="23"/>
        <v>42757</v>
      </c>
      <c r="G34" s="94">
        <v>1</v>
      </c>
      <c r="H34" s="95">
        <v>0</v>
      </c>
      <c r="I34" s="96">
        <f t="shared" si="21"/>
        <v>0</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69" customFormat="1" hidden="1" x14ac:dyDescent="0.35">
      <c r="A35" s="90" t="str">
        <f t="shared" ca="1" si="20"/>
        <v>4.5</v>
      </c>
      <c r="B35" s="70" t="s">
        <v>7</v>
      </c>
      <c r="C35" s="70"/>
      <c r="D35" s="85"/>
      <c r="E35" s="71"/>
      <c r="F35" s="71"/>
      <c r="G35" s="87"/>
      <c r="H35" s="67"/>
      <c r="I35" s="6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1" customFormat="1" x14ac:dyDescent="0.35">
      <c r="A36" s="90"/>
      <c r="B36" s="70"/>
      <c r="C36" s="70"/>
      <c r="D36" s="85"/>
      <c r="E36" s="71"/>
      <c r="F36" s="71"/>
      <c r="G36" s="87"/>
      <c r="H36" s="67"/>
      <c r="I36" s="66"/>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100"/>
    </row>
    <row r="37" spans="1:66" s="101" customFormat="1" x14ac:dyDescent="0.35">
      <c r="A37" s="90"/>
      <c r="B37" s="70"/>
      <c r="C37" s="70"/>
      <c r="D37" s="85"/>
      <c r="E37" s="71"/>
      <c r="F37" s="71"/>
      <c r="G37" s="87"/>
      <c r="H37" s="67"/>
      <c r="I37" s="66"/>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100"/>
    </row>
    <row r="38" spans="1:66" s="105" customFormat="1" ht="13.15" x14ac:dyDescent="0.4">
      <c r="A38" s="136" t="s">
        <v>8</v>
      </c>
      <c r="B38" s="137"/>
      <c r="C38" s="102"/>
      <c r="D38" s="102"/>
      <c r="E38" s="102"/>
      <c r="F38" s="102"/>
      <c r="G38" s="103"/>
      <c r="H38" s="103"/>
      <c r="I38" s="103"/>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104"/>
    </row>
    <row r="39" spans="1:66" s="109" customFormat="1" x14ac:dyDescent="0.35">
      <c r="A39" s="106" t="s">
        <v>131</v>
      </c>
      <c r="B39" s="107"/>
      <c r="C39" s="107"/>
      <c r="D39" s="107"/>
      <c r="E39" s="107"/>
      <c r="F39" s="107"/>
      <c r="G39" s="108"/>
      <c r="H39" s="108"/>
      <c r="I39" s="10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104"/>
    </row>
    <row r="40" spans="1:66" s="101" customFormat="1" x14ac:dyDescent="0.35">
      <c r="A40" s="110" t="s">
        <v>25</v>
      </c>
      <c r="B40" s="111"/>
      <c r="C40" s="111"/>
      <c r="D40" s="111"/>
      <c r="E40" s="111"/>
      <c r="F40" s="111"/>
      <c r="G40" s="112"/>
      <c r="H40" s="112"/>
      <c r="I40" s="112"/>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100"/>
    </row>
    <row r="41" spans="1:66" s="101" customFormat="1" x14ac:dyDescent="0.35">
      <c r="A41" s="90" t="str">
        <f ca="1">IF(ISERROR(VALUE(SUBSTITUTE(OFFSET(A41,-1,0,1,1),".",""))),"1",IF(ISERROR(FIND("`",SUBSTITUTE(OFFSET(A41,-1,0,1,1),".","`",1))),TEXT(VALUE(OFFSET(A41,-1,0,1,1))+1,"#"),TEXT(VALUE(LEFT(OFFSET(A41,-1,0,1,1),FIND("`",SUBSTITUTE(OFFSET(A41,-1,0,1,1),".","`",1))-1))+1,"#")))</f>
        <v>1</v>
      </c>
      <c r="B41" s="113" t="s">
        <v>26</v>
      </c>
      <c r="C41" s="113"/>
      <c r="D41" s="114"/>
      <c r="E41" s="86"/>
      <c r="F41" s="115"/>
      <c r="G41" s="116"/>
      <c r="H41" s="117"/>
      <c r="I41" s="116"/>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100"/>
    </row>
    <row r="42" spans="1:66" s="101" customFormat="1" x14ac:dyDescent="0.35">
      <c r="A42" s="90"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18" t="s">
        <v>15</v>
      </c>
      <c r="C42" s="118"/>
      <c r="D42" s="114"/>
      <c r="E42" s="86"/>
      <c r="F42" s="115"/>
      <c r="G42" s="116"/>
      <c r="H42" s="117"/>
      <c r="I42" s="116"/>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100"/>
    </row>
    <row r="43" spans="1:66" s="101" customFormat="1" x14ac:dyDescent="0.35">
      <c r="A43" s="90"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19" t="s">
        <v>27</v>
      </c>
      <c r="C43" s="118"/>
      <c r="D43" s="114"/>
      <c r="E43" s="86"/>
      <c r="F43" s="115"/>
      <c r="G43" s="116"/>
      <c r="H43" s="117"/>
      <c r="I43" s="116"/>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100"/>
    </row>
    <row r="44" spans="1:66" s="101" customFormat="1" x14ac:dyDescent="0.35">
      <c r="A44" s="90"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19" t="s">
        <v>28</v>
      </c>
      <c r="C44" s="118"/>
      <c r="D44" s="114"/>
      <c r="E44" s="86"/>
      <c r="F44" s="115"/>
      <c r="G44" s="116"/>
      <c r="H44" s="117"/>
      <c r="I44" s="116"/>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100"/>
    </row>
    <row r="45" spans="1:66" s="101" customFormat="1" x14ac:dyDescent="0.35">
      <c r="A45" s="110" t="s">
        <v>150</v>
      </c>
      <c r="B45" s="111"/>
      <c r="C45" s="111"/>
      <c r="D45" s="111"/>
      <c r="E45" s="111"/>
      <c r="F45" s="111"/>
      <c r="G45" s="112"/>
      <c r="H45" s="112"/>
      <c r="I45" s="11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100"/>
    </row>
    <row r="46" spans="1:66" s="101" customFormat="1" x14ac:dyDescent="0.35">
      <c r="A46" s="90" t="str">
        <f ca="1">IF(ISERROR(VALUE(SUBSTITUTE(OFFSET(A46,-1,0,1,1),".",""))),"1",IF(ISERROR(FIND("`",SUBSTITUTE(OFFSET(A46,-1,0,1,1),".","`",1))),TEXT(VALUE(OFFSET(A46,-1,0,1,1))+1,"#"),TEXT(VALUE(LEFT(OFFSET(A46,-1,0,1,1),FIND("`",SUBSTITUTE(OFFSET(A46,-1,0,1,1),".","`",1))-1))+1,"#")))</f>
        <v>1</v>
      </c>
      <c r="B46" s="120" t="s">
        <v>31</v>
      </c>
      <c r="C46" s="120"/>
      <c r="D46" s="121"/>
      <c r="E46" s="122">
        <f>MIN(E47:E50)</f>
        <v>42095</v>
      </c>
      <c r="F46" s="122">
        <f>MAX(F47:F50)</f>
        <v>42111</v>
      </c>
      <c r="G46" s="116">
        <f>IF(OR(F46=0,E46=0),0,F46-E46+1)</f>
        <v>17</v>
      </c>
      <c r="H46" s="123"/>
      <c r="I46" s="96">
        <f>IF(OR(F46=0,E46=0),0,NETWORKDAYS(E46,F46))</f>
        <v>13</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100"/>
    </row>
    <row r="47" spans="1:66" s="101" customFormat="1" x14ac:dyDescent="0.35">
      <c r="A47" s="124" t="s">
        <v>29</v>
      </c>
      <c r="B47" s="120" t="s">
        <v>30</v>
      </c>
      <c r="C47" s="120"/>
      <c r="D47" s="121"/>
      <c r="E47" s="92">
        <v>42095</v>
      </c>
      <c r="F47" s="93">
        <f>IF(G47=0,E47,E47+G47-1)</f>
        <v>42095</v>
      </c>
      <c r="G47" s="94">
        <v>1</v>
      </c>
      <c r="H47" s="95"/>
      <c r="I47" s="96">
        <f t="shared" ref="I47" si="24">IF(OR(F47=0,E47=0),0,NETWORKDAYS(E47,F47))</f>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100"/>
    </row>
    <row r="48" spans="1:66" s="101" customFormat="1" x14ac:dyDescent="0.35">
      <c r="A48" s="90"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18" t="s">
        <v>34</v>
      </c>
      <c r="C48" s="118"/>
      <c r="D48" s="91"/>
      <c r="E48" s="92">
        <v>42095</v>
      </c>
      <c r="F48" s="93">
        <f>IF(G48=0,E48,E48+G48-1)</f>
        <v>42097</v>
      </c>
      <c r="G48" s="94">
        <v>3</v>
      </c>
      <c r="H48" s="95"/>
      <c r="I48" s="96">
        <f>IF(OR(F48=0,E48=0),0,NETWORKDAYS(E48,F48))</f>
        <v>3</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100"/>
    </row>
    <row r="49" spans="1:66" s="101" customFormat="1" x14ac:dyDescent="0.35">
      <c r="A49" s="90"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18" t="s">
        <v>149</v>
      </c>
      <c r="C49" s="118"/>
      <c r="D49" s="91"/>
      <c r="E49" s="92">
        <f>F48+1</f>
        <v>42098</v>
      </c>
      <c r="F49" s="93">
        <f t="shared" ref="F49:F50" si="25">IF(G49=0,E49,E49+G49-1)</f>
        <v>42104</v>
      </c>
      <c r="G49" s="94">
        <v>7</v>
      </c>
      <c r="H49" s="95"/>
      <c r="I49" s="96">
        <f t="shared" ref="I49:I50" si="26">IF(OR(F49=0,E49=0),0,NETWORKDAYS(E49,F49))</f>
        <v>5</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100"/>
    </row>
    <row r="50" spans="1:66" s="101" customFormat="1" x14ac:dyDescent="0.35">
      <c r="A50" s="90" t="str">
        <f ca="1">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2.3</v>
      </c>
      <c r="B50" s="118" t="s">
        <v>148</v>
      </c>
      <c r="C50" s="118"/>
      <c r="D50" s="91"/>
      <c r="E50" s="92">
        <f>WORKDAY(F49,1)</f>
        <v>42107</v>
      </c>
      <c r="F50" s="93">
        <f t="shared" si="25"/>
        <v>42111</v>
      </c>
      <c r="G50" s="94">
        <v>5</v>
      </c>
      <c r="H50" s="95"/>
      <c r="I50" s="96">
        <f t="shared" si="26"/>
        <v>5</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100"/>
    </row>
    <row r="51" spans="1:66" s="128" customFormat="1" x14ac:dyDescent="0.35">
      <c r="A51" s="125"/>
      <c r="B51" s="126"/>
      <c r="C51" s="126"/>
      <c r="D51" s="127"/>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00"/>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38:B38"/>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H46 H4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0">
    <cfRule type="expression" dxfId="1" priority="17">
      <formula>J$4=TODAY()</formula>
    </cfRule>
    <cfRule type="expression" dxfId="0" priority="35">
      <formula>AND($E8&lt;K$4,$F8&gt;=J$4)</formula>
    </cfRule>
  </conditionalFormatting>
  <conditionalFormatting sqref="H4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10:I18 A11:B17 F46:I46 I47 A49:A50 B47 F47 A48 F48 H48:I48 F49:F50 I49:I50 E49:E50 E46 A46:B46 B45 E9:F9 H9:I9 A8 A9 A10 A20:B23 A18 A19 E20:I45 E19:F19 H19:I19 A25:B44 A24" unlockedFormula="1"/>
    <ignoredError sqref="A4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 H48:H50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35"/>
  <cols>
    <col min="1" max="1" width="5.59765625" style="33" customWidth="1"/>
    <col min="2" max="2" width="37.73046875" style="33" customWidth="1"/>
    <col min="3" max="3" width="23.265625" style="33" customWidth="1"/>
    <col min="4" max="7" width="8.86328125" style="33"/>
  </cols>
  <sheetData>
    <row r="1" spans="1:3" ht="20.25" x14ac:dyDescent="0.55000000000000004">
      <c r="A1" s="80" t="s">
        <v>108</v>
      </c>
    </row>
    <row r="4" spans="1:3" ht="13.15" x14ac:dyDescent="0.4">
      <c r="C4" s="75" t="s">
        <v>118</v>
      </c>
    </row>
    <row r="5" spans="1:3" x14ac:dyDescent="0.35">
      <c r="C5" s="39" t="s">
        <v>119</v>
      </c>
    </row>
    <row r="6" spans="1:3" x14ac:dyDescent="0.35">
      <c r="C6" s="39"/>
    </row>
    <row r="7" spans="1:3" ht="17.25" x14ac:dyDescent="0.45">
      <c r="C7" s="76" t="s">
        <v>109</v>
      </c>
    </row>
    <row r="8" spans="1:3" x14ac:dyDescent="0.35">
      <c r="C8" s="77" t="s">
        <v>110</v>
      </c>
    </row>
    <row r="10" spans="1:3" x14ac:dyDescent="0.35">
      <c r="C10" s="39" t="s">
        <v>141</v>
      </c>
    </row>
    <row r="11" spans="1:3" x14ac:dyDescent="0.35">
      <c r="C11" s="39" t="s">
        <v>140</v>
      </c>
    </row>
    <row r="13" spans="1:3" ht="17.25" x14ac:dyDescent="0.45">
      <c r="C13" s="76" t="s">
        <v>139</v>
      </c>
    </row>
    <row r="16" spans="1:3" ht="15" x14ac:dyDescent="0.4">
      <c r="A16" s="79" t="s">
        <v>111</v>
      </c>
    </row>
    <row r="17" spans="2:2" s="33" customFormat="1" x14ac:dyDescent="0.35"/>
    <row r="18" spans="2:2" s="33" customFormat="1" ht="13.9" x14ac:dyDescent="0.4">
      <c r="B18" s="78" t="s">
        <v>143</v>
      </c>
    </row>
    <row r="19" spans="2:2" s="33" customFormat="1" x14ac:dyDescent="0.35">
      <c r="B19" s="39" t="s">
        <v>144</v>
      </c>
    </row>
    <row r="20" spans="2:2" s="33" customFormat="1" x14ac:dyDescent="0.35">
      <c r="B20" s="39" t="s">
        <v>145</v>
      </c>
    </row>
    <row r="21" spans="2:2" s="33" customFormat="1" x14ac:dyDescent="0.35"/>
    <row r="22" spans="2:2" s="33" customFormat="1" ht="13.9" x14ac:dyDescent="0.4">
      <c r="B22" s="78" t="s">
        <v>136</v>
      </c>
    </row>
    <row r="23" spans="2:2" s="33" customFormat="1" x14ac:dyDescent="0.35">
      <c r="B23" s="39" t="s">
        <v>137</v>
      </c>
    </row>
    <row r="24" spans="2:2" s="33" customFormat="1" x14ac:dyDescent="0.35">
      <c r="B24" s="39" t="s">
        <v>138</v>
      </c>
    </row>
    <row r="26" spans="2:2" s="33" customFormat="1" ht="13.9" x14ac:dyDescent="0.4">
      <c r="B26" s="78" t="s">
        <v>120</v>
      </c>
    </row>
    <row r="27" spans="2:2" s="33" customFormat="1" x14ac:dyDescent="0.35">
      <c r="B27" s="39" t="s">
        <v>129</v>
      </c>
    </row>
    <row r="28" spans="2:2" s="33" customFormat="1" x14ac:dyDescent="0.35">
      <c r="B28" s="39" t="s">
        <v>130</v>
      </c>
    </row>
    <row r="29" spans="2:2" x14ac:dyDescent="0.35">
      <c r="B29" s="39" t="s">
        <v>132</v>
      </c>
    </row>
    <row r="30" spans="2:2" x14ac:dyDescent="0.35">
      <c r="B30" s="33" t="s">
        <v>112</v>
      </c>
    </row>
    <row r="31" spans="2:2" x14ac:dyDescent="0.35">
      <c r="B31" s="33" t="s">
        <v>113</v>
      </c>
    </row>
    <row r="32" spans="2:2" x14ac:dyDescent="0.35">
      <c r="B32" s="33" t="s">
        <v>114</v>
      </c>
    </row>
    <row r="34" spans="2:2" ht="13.9" x14ac:dyDescent="0.4">
      <c r="B34" s="78" t="s">
        <v>115</v>
      </c>
    </row>
    <row r="35" spans="2:2" x14ac:dyDescent="0.35">
      <c r="B35" s="33" t="s">
        <v>116</v>
      </c>
    </row>
    <row r="36" spans="2:2" x14ac:dyDescent="0.35">
      <c r="B36" s="39" t="s">
        <v>121</v>
      </c>
    </row>
    <row r="37" spans="2:2" x14ac:dyDescent="0.35">
      <c r="B37" s="39" t="s">
        <v>122</v>
      </c>
    </row>
    <row r="39" spans="2:2" ht="13.9" x14ac:dyDescent="0.4">
      <c r="B39" s="78" t="s">
        <v>117</v>
      </c>
    </row>
    <row r="40" spans="2:2" x14ac:dyDescent="0.35">
      <c r="B40" s="39" t="s">
        <v>133</v>
      </c>
    </row>
    <row r="42" spans="2:2" s="33" customFormat="1" ht="13.9" x14ac:dyDescent="0.4">
      <c r="B42" s="78" t="s">
        <v>123</v>
      </c>
    </row>
    <row r="43" spans="2:2" s="33" customFormat="1" x14ac:dyDescent="0.35">
      <c r="B43" s="39" t="s">
        <v>124</v>
      </c>
    </row>
    <row r="44" spans="2:2" s="33" customFormat="1" x14ac:dyDescent="0.35">
      <c r="B44" s="39" t="s">
        <v>125</v>
      </c>
    </row>
    <row r="45" spans="2:2" s="33" customFormat="1" x14ac:dyDescent="0.35"/>
    <row r="46" spans="2:2" ht="13.9" x14ac:dyDescent="0.4">
      <c r="B46" s="78" t="s">
        <v>126</v>
      </c>
    </row>
    <row r="47" spans="2:2" x14ac:dyDescent="0.35">
      <c r="B47" s="39" t="s">
        <v>134</v>
      </c>
    </row>
    <row r="48" spans="2:2" x14ac:dyDescent="0.35">
      <c r="B48" s="39" t="s">
        <v>135</v>
      </c>
    </row>
    <row r="50" spans="2:2" ht="17.25" x14ac:dyDescent="0.45">
      <c r="B50" s="76" t="s">
        <v>109</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heetViews>
  <sheetFormatPr defaultColWidth="8.86328125" defaultRowHeight="12.75" x14ac:dyDescent="0.35"/>
  <cols>
    <col min="1" max="1" width="12.265625" style="17" customWidth="1"/>
    <col min="2" max="2" width="81.73046875" style="17" customWidth="1"/>
    <col min="3" max="3" width="16.3984375" style="17" bestFit="1" customWidth="1"/>
    <col min="4" max="16384" width="8.86328125" style="17"/>
  </cols>
  <sheetData>
    <row r="1" spans="1:3" ht="30" customHeight="1" x14ac:dyDescent="0.35">
      <c r="A1" s="57" t="s">
        <v>42</v>
      </c>
      <c r="B1" s="58"/>
    </row>
    <row r="2" spans="1:3" x14ac:dyDescent="0.35">
      <c r="A2" s="56" t="s">
        <v>102</v>
      </c>
      <c r="B2" s="40"/>
      <c r="C2" s="82"/>
    </row>
    <row r="3" spans="1:3" x14ac:dyDescent="0.35">
      <c r="A3" s="18"/>
      <c r="B3" s="19"/>
      <c r="C3" s="18"/>
    </row>
    <row r="4" spans="1:3" s="18" customFormat="1" ht="15" x14ac:dyDescent="0.4">
      <c r="A4" s="144" t="s">
        <v>12</v>
      </c>
      <c r="B4" s="144"/>
    </row>
    <row r="5" spans="1:3" s="18" customFormat="1" x14ac:dyDescent="0.35">
      <c r="B5" s="30" t="s">
        <v>96</v>
      </c>
    </row>
    <row r="6" spans="1:3" s="18" customFormat="1" x14ac:dyDescent="0.35">
      <c r="B6" s="30" t="s">
        <v>97</v>
      </c>
    </row>
    <row r="7" spans="1:3" s="18" customFormat="1" x14ac:dyDescent="0.35">
      <c r="B7" s="30" t="s">
        <v>98</v>
      </c>
    </row>
    <row r="8" spans="1:3" s="18" customFormat="1" x14ac:dyDescent="0.35">
      <c r="B8" s="30" t="s">
        <v>99</v>
      </c>
    </row>
    <row r="10" spans="1:3" ht="25.5" x14ac:dyDescent="0.35">
      <c r="B10" s="49" t="s">
        <v>106</v>
      </c>
    </row>
    <row r="12" spans="1:3" x14ac:dyDescent="0.35">
      <c r="B12" s="41" t="s">
        <v>107</v>
      </c>
    </row>
    <row r="14" spans="1:3" x14ac:dyDescent="0.35">
      <c r="B14" s="39" t="s">
        <v>100</v>
      </c>
    </row>
    <row r="15" spans="1:3" s="39" customFormat="1" x14ac:dyDescent="0.35"/>
    <row r="16" spans="1:3" ht="15" x14ac:dyDescent="0.4">
      <c r="A16" s="144" t="s">
        <v>14</v>
      </c>
      <c r="B16" s="144"/>
    </row>
    <row r="17" spans="1:3" s="18" customFormat="1" x14ac:dyDescent="0.35">
      <c r="B17" s="22" t="s">
        <v>43</v>
      </c>
      <c r="C17" s="59" t="s">
        <v>9</v>
      </c>
    </row>
    <row r="18" spans="1:3" s="18" customFormat="1" x14ac:dyDescent="0.35">
      <c r="B18" s="22" t="s">
        <v>44</v>
      </c>
    </row>
    <row r="19" spans="1:3" x14ac:dyDescent="0.35">
      <c r="B19" s="22" t="s">
        <v>45</v>
      </c>
      <c r="C19" s="24" t="s">
        <v>13</v>
      </c>
    </row>
    <row r="20" spans="1:3" x14ac:dyDescent="0.35">
      <c r="B20" s="42" t="s">
        <v>46</v>
      </c>
    </row>
    <row r="21" spans="1:3" x14ac:dyDescent="0.35">
      <c r="B21" s="42" t="s">
        <v>47</v>
      </c>
    </row>
    <row r="22" spans="1:3" s="18" customFormat="1" x14ac:dyDescent="0.35">
      <c r="B22" s="25" t="s">
        <v>85</v>
      </c>
    </row>
    <row r="23" spans="1:3" s="18" customFormat="1" x14ac:dyDescent="0.35">
      <c r="B23" s="23" t="s">
        <v>86</v>
      </c>
    </row>
    <row r="24" spans="1:3" x14ac:dyDescent="0.35">
      <c r="B24" s="22" t="s">
        <v>48</v>
      </c>
    </row>
    <row r="25" spans="1:3" s="18" customFormat="1" ht="13.15" x14ac:dyDescent="0.4">
      <c r="B25" s="26" t="s">
        <v>87</v>
      </c>
    </row>
    <row r="26" spans="1:3" s="18" customFormat="1" ht="13.15" x14ac:dyDescent="0.4">
      <c r="B26" s="21"/>
    </row>
    <row r="27" spans="1:3" ht="15" x14ac:dyDescent="0.4">
      <c r="A27" s="144" t="s">
        <v>49</v>
      </c>
      <c r="B27" s="144"/>
    </row>
    <row r="29" spans="1:3" ht="13.15" x14ac:dyDescent="0.4">
      <c r="B29" s="55" t="s">
        <v>50</v>
      </c>
    </row>
    <row r="30" spans="1:3" x14ac:dyDescent="0.35">
      <c r="B30" s="42" t="s">
        <v>51</v>
      </c>
    </row>
    <row r="31" spans="1:3" x14ac:dyDescent="0.35">
      <c r="B31" s="42" t="s">
        <v>52</v>
      </c>
    </row>
    <row r="32" spans="1:3" x14ac:dyDescent="0.35">
      <c r="B32" s="42" t="s">
        <v>89</v>
      </c>
    </row>
    <row r="33" spans="1:2" x14ac:dyDescent="0.35">
      <c r="B33" s="42" t="s">
        <v>53</v>
      </c>
    </row>
    <row r="34" spans="1:2" x14ac:dyDescent="0.35">
      <c r="B34" s="22"/>
    </row>
    <row r="35" spans="1:2" ht="25.9" x14ac:dyDescent="0.35">
      <c r="B35" s="45" t="s">
        <v>90</v>
      </c>
    </row>
    <row r="36" spans="1:2" x14ac:dyDescent="0.35">
      <c r="B36" s="43"/>
    </row>
    <row r="37" spans="1:2" ht="13.15" x14ac:dyDescent="0.4">
      <c r="B37" s="54" t="s">
        <v>54</v>
      </c>
    </row>
    <row r="38" spans="1:2" ht="25.5" x14ac:dyDescent="0.35">
      <c r="B38" s="45" t="s">
        <v>55</v>
      </c>
    </row>
    <row r="39" spans="1:2" x14ac:dyDescent="0.35">
      <c r="B39" s="46"/>
    </row>
    <row r="40" spans="1:2" ht="25.5" x14ac:dyDescent="0.35">
      <c r="B40" s="45" t="s">
        <v>56</v>
      </c>
    </row>
    <row r="41" spans="1:2" x14ac:dyDescent="0.35">
      <c r="B41" s="46"/>
    </row>
    <row r="42" spans="1:2" ht="25.5" x14ac:dyDescent="0.35">
      <c r="B42" s="45" t="s">
        <v>91</v>
      </c>
    </row>
    <row r="43" spans="1:2" x14ac:dyDescent="0.35">
      <c r="B43" s="22"/>
    </row>
    <row r="44" spans="1:2" ht="13.15" x14ac:dyDescent="0.4">
      <c r="B44" s="54" t="s">
        <v>57</v>
      </c>
    </row>
    <row r="45" spans="1:2" ht="38.25" x14ac:dyDescent="0.35">
      <c r="B45" s="45" t="s">
        <v>92</v>
      </c>
    </row>
    <row r="46" spans="1:2" s="18" customFormat="1" x14ac:dyDescent="0.35"/>
    <row r="47" spans="1:2" ht="15" x14ac:dyDescent="0.4">
      <c r="A47" s="144" t="s">
        <v>18</v>
      </c>
      <c r="B47" s="144"/>
    </row>
    <row r="48" spans="1:2" ht="25.5" x14ac:dyDescent="0.35">
      <c r="B48" s="45" t="s">
        <v>58</v>
      </c>
    </row>
    <row r="49" spans="1:2" x14ac:dyDescent="0.35">
      <c r="B49" s="22"/>
    </row>
    <row r="50" spans="1:2" ht="13.15" x14ac:dyDescent="0.4">
      <c r="A50" s="47" t="s">
        <v>59</v>
      </c>
      <c r="B50" s="44" t="s">
        <v>60</v>
      </c>
    </row>
    <row r="51" spans="1:2" ht="13.15" x14ac:dyDescent="0.4">
      <c r="A51" s="47" t="s">
        <v>61</v>
      </c>
      <c r="B51" s="44" t="s">
        <v>62</v>
      </c>
    </row>
    <row r="52" spans="1:2" ht="13.15" x14ac:dyDescent="0.4">
      <c r="A52" s="47" t="s">
        <v>63</v>
      </c>
      <c r="B52" s="44" t="s">
        <v>64</v>
      </c>
    </row>
    <row r="53" spans="1:2" ht="25.5" x14ac:dyDescent="0.35">
      <c r="A53" s="46"/>
      <c r="B53" s="48" t="s">
        <v>73</v>
      </c>
    </row>
    <row r="54" spans="1:2" ht="25.5" x14ac:dyDescent="0.35">
      <c r="A54" s="46"/>
      <c r="B54" s="48" t="s">
        <v>65</v>
      </c>
    </row>
    <row r="55" spans="1:2" ht="13.15" x14ac:dyDescent="0.4">
      <c r="A55" s="47" t="s">
        <v>66</v>
      </c>
      <c r="B55" s="44" t="s">
        <v>67</v>
      </c>
    </row>
    <row r="56" spans="1:2" x14ac:dyDescent="0.35">
      <c r="A56" s="46"/>
      <c r="B56" s="48" t="s">
        <v>68</v>
      </c>
    </row>
    <row r="57" spans="1:2" x14ac:dyDescent="0.35">
      <c r="A57" s="46"/>
      <c r="B57" s="48" t="s">
        <v>69</v>
      </c>
    </row>
    <row r="58" spans="1:2" ht="13.15" x14ac:dyDescent="0.4">
      <c r="A58" s="47" t="s">
        <v>70</v>
      </c>
      <c r="B58" s="44" t="s">
        <v>71</v>
      </c>
    </row>
    <row r="59" spans="1:2" ht="25.5" x14ac:dyDescent="0.35">
      <c r="A59" s="46"/>
      <c r="B59" s="48" t="s">
        <v>72</v>
      </c>
    </row>
    <row r="60" spans="1:2" ht="13.15" x14ac:dyDescent="0.4">
      <c r="A60" s="47" t="s">
        <v>70</v>
      </c>
      <c r="B60" s="44" t="s">
        <v>74</v>
      </c>
    </row>
    <row r="61" spans="1:2" x14ac:dyDescent="0.35">
      <c r="B61" s="74" t="s">
        <v>103</v>
      </c>
    </row>
    <row r="62" spans="1:2" s="39" customFormat="1" x14ac:dyDescent="0.35">
      <c r="B62" s="23"/>
    </row>
    <row r="63" spans="1:2" s="39" customFormat="1" ht="15" x14ac:dyDescent="0.4">
      <c r="A63" s="144" t="s">
        <v>93</v>
      </c>
      <c r="B63" s="144"/>
    </row>
    <row r="64" spans="1:2" s="39" customFormat="1" ht="25.5" x14ac:dyDescent="0.35">
      <c r="B64" s="74" t="s">
        <v>104</v>
      </c>
    </row>
    <row r="65" spans="1:2" x14ac:dyDescent="0.35">
      <c r="B65" s="23"/>
    </row>
    <row r="66" spans="1:2" s="39" customFormat="1" ht="15" x14ac:dyDescent="0.4">
      <c r="A66" s="144" t="s">
        <v>35</v>
      </c>
      <c r="B66" s="144"/>
    </row>
    <row r="67" spans="1:2" s="39" customFormat="1" x14ac:dyDescent="0.35">
      <c r="B67" s="74" t="s">
        <v>105</v>
      </c>
    </row>
    <row r="68" spans="1:2" s="39" customFormat="1" x14ac:dyDescent="0.35">
      <c r="B68" s="27"/>
    </row>
    <row r="69" spans="1:2" s="18" customFormat="1" ht="15" x14ac:dyDescent="0.4">
      <c r="A69" s="144" t="s">
        <v>16</v>
      </c>
      <c r="B69" s="144"/>
    </row>
    <row r="70" spans="1:2" s="39" customFormat="1" ht="13.15" x14ac:dyDescent="0.4">
      <c r="A70" s="12" t="s">
        <v>17</v>
      </c>
      <c r="B70" s="18" t="s">
        <v>127</v>
      </c>
    </row>
    <row r="71" spans="1:2" s="18" customFormat="1" ht="38.25" x14ac:dyDescent="0.35">
      <c r="B71" s="23" t="s">
        <v>128</v>
      </c>
    </row>
    <row r="72" spans="1:2" s="18" customFormat="1" x14ac:dyDescent="0.35">
      <c r="B72" s="20"/>
    </row>
    <row r="73" spans="1:2" ht="13.15" x14ac:dyDescent="0.4">
      <c r="A73" s="12" t="s">
        <v>17</v>
      </c>
      <c r="B73" s="50" t="s">
        <v>77</v>
      </c>
    </row>
    <row r="74" spans="1:2" s="18" customFormat="1" ht="38.25" x14ac:dyDescent="0.35">
      <c r="B74" s="23" t="s">
        <v>75</v>
      </c>
    </row>
    <row r="75" spans="1:2" s="18" customFormat="1" x14ac:dyDescent="0.35">
      <c r="B75" s="28" t="s">
        <v>76</v>
      </c>
    </row>
    <row r="76" spans="1:2" s="18" customFormat="1" x14ac:dyDescent="0.35">
      <c r="B76" s="28" t="s">
        <v>142</v>
      </c>
    </row>
    <row r="77" spans="1:2" s="18" customFormat="1" ht="38.25" x14ac:dyDescent="0.35">
      <c r="B77" s="28" t="s">
        <v>78</v>
      </c>
    </row>
    <row r="79" spans="1:2" ht="13.15" x14ac:dyDescent="0.4">
      <c r="A79" s="12" t="s">
        <v>17</v>
      </c>
      <c r="B79" s="18" t="s">
        <v>79</v>
      </c>
    </row>
    <row r="80" spans="1:2" s="18" customFormat="1" x14ac:dyDescent="0.35">
      <c r="B80" s="20" t="s">
        <v>19</v>
      </c>
    </row>
    <row r="81" spans="1:2" s="18" customFormat="1" x14ac:dyDescent="0.35">
      <c r="B81" s="20" t="s">
        <v>20</v>
      </c>
    </row>
    <row r="82" spans="1:2" s="18" customFormat="1" x14ac:dyDescent="0.35">
      <c r="B82" s="20" t="s">
        <v>21</v>
      </c>
    </row>
    <row r="84" spans="1:2" ht="13.15" x14ac:dyDescent="0.4">
      <c r="A84" s="12" t="s">
        <v>17</v>
      </c>
      <c r="B84" s="18" t="s">
        <v>80</v>
      </c>
    </row>
    <row r="85" spans="1:2" s="18" customFormat="1" ht="38.25" x14ac:dyDescent="0.35">
      <c r="B85" s="51" t="s">
        <v>81</v>
      </c>
    </row>
    <row r="86" spans="1:2" s="18" customFormat="1" ht="13.15" x14ac:dyDescent="0.4">
      <c r="B86" s="20" t="s">
        <v>82</v>
      </c>
    </row>
    <row r="87" spans="1:2" s="18" customFormat="1" x14ac:dyDescent="0.35">
      <c r="B87" s="20"/>
    </row>
    <row r="88" spans="1:2" ht="13.15" x14ac:dyDescent="0.4">
      <c r="B88" s="29"/>
    </row>
    <row r="98" spans="1:2" ht="13.15" x14ac:dyDescent="0.4">
      <c r="A98" s="52" t="s">
        <v>17</v>
      </c>
      <c r="B98" s="44" t="s">
        <v>83</v>
      </c>
    </row>
    <row r="99" spans="1:2" ht="25.5" x14ac:dyDescent="0.35">
      <c r="A99" s="46"/>
      <c r="B99" s="48" t="s">
        <v>84</v>
      </c>
    </row>
    <row r="101" spans="1:2" x14ac:dyDescent="0.35">
      <c r="A101" s="81" t="s">
        <v>95</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6328125" defaultRowHeight="12.75" x14ac:dyDescent="0.35"/>
  <cols>
    <col min="1" max="1" width="7.59765625" style="39" customWidth="1"/>
    <col min="2" max="2" width="73.86328125" style="39" customWidth="1"/>
    <col min="3" max="16384" width="8.86328125" style="33"/>
  </cols>
  <sheetData>
    <row r="1" spans="1:3" ht="30" customHeight="1" x14ac:dyDescent="0.35">
      <c r="A1" s="57" t="s">
        <v>6</v>
      </c>
      <c r="B1" s="57"/>
      <c r="C1" s="32"/>
    </row>
    <row r="2" spans="1:3" ht="15" x14ac:dyDescent="0.4">
      <c r="A2" s="31"/>
      <c r="B2" s="35"/>
      <c r="C2" s="32"/>
    </row>
    <row r="3" spans="1:3" x14ac:dyDescent="0.35">
      <c r="A3" s="31"/>
      <c r="B3" s="83" t="s">
        <v>110</v>
      </c>
      <c r="C3" s="32"/>
    </row>
    <row r="4" spans="1:3" ht="13.5" x14ac:dyDescent="0.35">
      <c r="A4" s="31"/>
      <c r="B4" s="34" t="s">
        <v>36</v>
      </c>
      <c r="C4" s="32"/>
    </row>
    <row r="5" spans="1:3" ht="15" x14ac:dyDescent="0.4">
      <c r="A5" s="31"/>
      <c r="B5" s="35"/>
      <c r="C5" s="32"/>
    </row>
    <row r="6" spans="1:3" ht="15" x14ac:dyDescent="0.4">
      <c r="A6" s="31"/>
      <c r="B6" s="36" t="s">
        <v>94</v>
      </c>
      <c r="C6" s="32"/>
    </row>
    <row r="7" spans="1:3" ht="15" x14ac:dyDescent="0.4">
      <c r="A7" s="31"/>
      <c r="B7" s="35"/>
      <c r="C7" s="32"/>
    </row>
    <row r="8" spans="1:3" ht="30" x14ac:dyDescent="0.4">
      <c r="A8" s="31"/>
      <c r="B8" s="35" t="s">
        <v>37</v>
      </c>
      <c r="C8" s="32"/>
    </row>
    <row r="9" spans="1:3" ht="15" x14ac:dyDescent="0.4">
      <c r="A9" s="31"/>
      <c r="B9" s="35"/>
      <c r="C9" s="32"/>
    </row>
    <row r="10" spans="1:3" ht="30" x14ac:dyDescent="0.4">
      <c r="A10" s="31"/>
      <c r="B10" s="35" t="s">
        <v>38</v>
      </c>
      <c r="C10" s="32"/>
    </row>
    <row r="11" spans="1:3" ht="15" x14ac:dyDescent="0.4">
      <c r="A11" s="31"/>
      <c r="B11" s="35"/>
      <c r="C11" s="32"/>
    </row>
    <row r="12" spans="1:3" ht="30" x14ac:dyDescent="0.4">
      <c r="A12" s="31"/>
      <c r="B12" s="35" t="s">
        <v>39</v>
      </c>
      <c r="C12" s="32"/>
    </row>
    <row r="13" spans="1:3" ht="15" x14ac:dyDescent="0.4">
      <c r="A13" s="31"/>
      <c r="B13" s="35"/>
      <c r="C13" s="32"/>
    </row>
    <row r="14" spans="1:3" ht="15" x14ac:dyDescent="0.4">
      <c r="A14" s="31"/>
      <c r="B14" s="37" t="s">
        <v>40</v>
      </c>
      <c r="C14" s="32"/>
    </row>
    <row r="15" spans="1:3" ht="15" x14ac:dyDescent="0.4">
      <c r="A15" s="31"/>
      <c r="B15" s="35" t="s">
        <v>24</v>
      </c>
      <c r="C15" s="32"/>
    </row>
    <row r="16" spans="1:3" ht="15" x14ac:dyDescent="0.4">
      <c r="A16" s="31"/>
      <c r="B16" s="38"/>
      <c r="C16" s="32"/>
    </row>
    <row r="17" spans="1:3" ht="30" x14ac:dyDescent="0.4">
      <c r="A17" s="31"/>
      <c r="B17" s="35" t="s">
        <v>41</v>
      </c>
      <c r="C17" s="32"/>
    </row>
    <row r="18" spans="1:3" x14ac:dyDescent="0.35">
      <c r="A18" s="31"/>
      <c r="B18" s="31"/>
      <c r="C18" s="32"/>
    </row>
    <row r="19" spans="1:3" x14ac:dyDescent="0.35">
      <c r="A19" s="31"/>
      <c r="B19" s="31"/>
      <c r="C19" s="32"/>
    </row>
    <row r="20" spans="1:3" x14ac:dyDescent="0.35">
      <c r="A20" s="31"/>
      <c r="B20" s="31"/>
      <c r="C20" s="32"/>
    </row>
    <row r="21" spans="1:3" x14ac:dyDescent="0.35">
      <c r="A21" s="31"/>
      <c r="B21" s="31"/>
      <c r="C21" s="32"/>
    </row>
    <row r="22" spans="1:3" x14ac:dyDescent="0.35">
      <c r="A22" s="31"/>
      <c r="B22" s="31"/>
      <c r="C22" s="32"/>
    </row>
    <row r="23" spans="1:3" x14ac:dyDescent="0.35">
      <c r="A23" s="31"/>
      <c r="B23" s="31"/>
      <c r="C23" s="32"/>
    </row>
    <row r="24" spans="1:3" x14ac:dyDescent="0.35">
      <c r="A24" s="31"/>
      <c r="B24" s="31"/>
      <c r="C24" s="32"/>
    </row>
    <row r="25" spans="1:3" x14ac:dyDescent="0.35">
      <c r="A25" s="31"/>
      <c r="B25" s="31"/>
      <c r="C25" s="32"/>
    </row>
    <row r="26" spans="1:3" x14ac:dyDescent="0.35">
      <c r="A26" s="31"/>
      <c r="B26" s="31"/>
      <c r="C26" s="32"/>
    </row>
    <row r="27" spans="1:3" x14ac:dyDescent="0.35">
      <c r="A27" s="31"/>
      <c r="B27" s="31"/>
      <c r="C27" s="32"/>
    </row>
    <row r="28" spans="1:3" x14ac:dyDescent="0.35">
      <c r="A28" s="31"/>
      <c r="B28" s="31"/>
      <c r="C28" s="32"/>
    </row>
    <row r="29" spans="1:3" x14ac:dyDescent="0.35">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Abner Charles</cp:lastModifiedBy>
  <cp:lastPrinted>2011-03-03T22:17:07Z</cp:lastPrinted>
  <dcterms:created xsi:type="dcterms:W3CDTF">2010-06-09T16:05:03Z</dcterms:created>
  <dcterms:modified xsi:type="dcterms:W3CDTF">2017-01-19T16:15:49Z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