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an Brogan\Desktop\Fractal Robotics\Open Sourcing\Github Pages\Fractal 5 Pro\"/>
    </mc:Choice>
  </mc:AlternateContent>
  <xr:revisionPtr revIDLastSave="0" documentId="13_ncr:1_{9B38654F-042E-47D3-A77A-32542DC75D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ractal 5 Pro BOM" sheetId="6" r:id="rId1"/>
  </sheets>
  <definedNames>
    <definedName name="_xlnm._FilterDatabase" localSheetId="0" hidden="1">'Fractal 5 Pro BOM'!$A$1:$U$202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6" l="1"/>
  <c r="N46" i="6"/>
  <c r="U46" i="6" s="1"/>
  <c r="U130" i="6"/>
  <c r="S130" i="6"/>
  <c r="T130" i="6" s="1"/>
  <c r="U119" i="6"/>
  <c r="U120" i="6"/>
  <c r="U123" i="6"/>
  <c r="U127" i="6"/>
  <c r="U128" i="6"/>
  <c r="U129" i="6"/>
  <c r="S119" i="6"/>
  <c r="T119" i="6" s="1"/>
  <c r="S120" i="6"/>
  <c r="T120" i="6" s="1"/>
  <c r="S123" i="6"/>
  <c r="T123" i="6" s="1"/>
  <c r="S127" i="6"/>
  <c r="T127" i="6" s="1"/>
  <c r="S128" i="6"/>
  <c r="T128" i="6" s="1"/>
  <c r="S129" i="6"/>
  <c r="T129" i="6" s="1"/>
  <c r="S3" i="6" l="1"/>
  <c r="T3" i="6" s="1"/>
  <c r="U3" i="6"/>
  <c r="S46" i="6"/>
  <c r="T46" i="6" s="1"/>
  <c r="N202" i="6"/>
  <c r="U10" i="6"/>
  <c r="S10" i="6"/>
  <c r="T10" i="6" s="1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26" i="6"/>
  <c r="N125" i="6"/>
  <c r="N124" i="6"/>
  <c r="N122" i="6"/>
  <c r="N121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U54" i="6"/>
  <c r="S54" i="6"/>
  <c r="T54" i="6" s="1"/>
  <c r="N53" i="6"/>
  <c r="N52" i="6"/>
  <c r="N51" i="6"/>
  <c r="N50" i="6"/>
  <c r="N49" i="6"/>
  <c r="N48" i="6"/>
  <c r="N47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9" i="6"/>
  <c r="N8" i="6"/>
  <c r="N7" i="6"/>
  <c r="N6" i="6"/>
  <c r="N5" i="6"/>
  <c r="N4" i="6"/>
  <c r="N2" i="6"/>
  <c r="S43" i="6" l="1"/>
  <c r="T43" i="6" s="1"/>
  <c r="U83" i="6"/>
  <c r="U36" i="6"/>
  <c r="U53" i="6"/>
  <c r="S100" i="6"/>
  <c r="T100" i="6" s="1"/>
  <c r="U61" i="6"/>
  <c r="U77" i="6"/>
  <c r="U85" i="6"/>
  <c r="U93" i="6"/>
  <c r="S109" i="6"/>
  <c r="T109" i="6" s="1"/>
  <c r="U109" i="6"/>
  <c r="U20" i="6"/>
  <c r="S60" i="6"/>
  <c r="T60" i="6" s="1"/>
  <c r="S5" i="6"/>
  <c r="T5" i="6" s="1"/>
  <c r="S14" i="6"/>
  <c r="T14" i="6" s="1"/>
  <c r="S22" i="6"/>
  <c r="T22" i="6" s="1"/>
  <c r="S30" i="6"/>
  <c r="T30" i="6" s="1"/>
  <c r="S38" i="6"/>
  <c r="T38" i="6" s="1"/>
  <c r="S47" i="6"/>
  <c r="T47" i="6" s="1"/>
  <c r="U62" i="6"/>
  <c r="U70" i="6"/>
  <c r="U78" i="6"/>
  <c r="U86" i="6"/>
  <c r="U94" i="6"/>
  <c r="U102" i="6"/>
  <c r="S11" i="6"/>
  <c r="T11" i="6" s="1"/>
  <c r="U75" i="6"/>
  <c r="U2" i="6"/>
  <c r="S84" i="6"/>
  <c r="T84" i="6" s="1"/>
  <c r="S6" i="6"/>
  <c r="T6" i="6" s="1"/>
  <c r="S15" i="6"/>
  <c r="T15" i="6" s="1"/>
  <c r="S23" i="6"/>
  <c r="T23" i="6" s="1"/>
  <c r="S31" i="6"/>
  <c r="T31" i="6" s="1"/>
  <c r="S39" i="6"/>
  <c r="T39" i="6" s="1"/>
  <c r="S48" i="6"/>
  <c r="T48" i="6" s="1"/>
  <c r="U55" i="6"/>
  <c r="U63" i="6"/>
  <c r="U71" i="6"/>
  <c r="U79" i="6"/>
  <c r="U87" i="6"/>
  <c r="U95" i="6"/>
  <c r="U103" i="6"/>
  <c r="S19" i="6"/>
  <c r="T19" i="6" s="1"/>
  <c r="S52" i="6"/>
  <c r="T52" i="6" s="1"/>
  <c r="U91" i="6"/>
  <c r="U28" i="6"/>
  <c r="S68" i="6"/>
  <c r="T68" i="6" s="1"/>
  <c r="S108" i="6"/>
  <c r="T108" i="6" s="1"/>
  <c r="U7" i="6"/>
  <c r="U16" i="6"/>
  <c r="U24" i="6"/>
  <c r="U32" i="6"/>
  <c r="U40" i="6"/>
  <c r="U49" i="6"/>
  <c r="S72" i="6"/>
  <c r="T72" i="6" s="1"/>
  <c r="S80" i="6"/>
  <c r="T80" i="6" s="1"/>
  <c r="S96" i="6"/>
  <c r="T96" i="6" s="1"/>
  <c r="S104" i="6"/>
  <c r="T104" i="6" s="1"/>
  <c r="S27" i="6"/>
  <c r="T27" i="6" s="1"/>
  <c r="U67" i="6"/>
  <c r="U8" i="6"/>
  <c r="U17" i="6"/>
  <c r="U25" i="6"/>
  <c r="U33" i="6"/>
  <c r="U41" i="6"/>
  <c r="U50" i="6"/>
  <c r="U65" i="6"/>
  <c r="U73" i="6"/>
  <c r="U97" i="6"/>
  <c r="S35" i="6"/>
  <c r="T35" i="6" s="1"/>
  <c r="U59" i="6"/>
  <c r="U99" i="6"/>
  <c r="U12" i="6"/>
  <c r="U44" i="6"/>
  <c r="S92" i="6"/>
  <c r="T92" i="6" s="1"/>
  <c r="S9" i="6"/>
  <c r="T9" i="6" s="1"/>
  <c r="S18" i="6"/>
  <c r="T18" i="6" s="1"/>
  <c r="S26" i="6"/>
  <c r="T26" i="6" s="1"/>
  <c r="S34" i="6"/>
  <c r="T34" i="6" s="1"/>
  <c r="S42" i="6"/>
  <c r="T42" i="6" s="1"/>
  <c r="S51" i="6"/>
  <c r="T51" i="6" s="1"/>
  <c r="U58" i="6"/>
  <c r="U66" i="6"/>
  <c r="U74" i="6"/>
  <c r="U82" i="6"/>
  <c r="U90" i="6"/>
  <c r="U98" i="6"/>
  <c r="U106" i="6"/>
  <c r="U202" i="6"/>
  <c r="S202" i="6"/>
  <c r="T202" i="6" s="1"/>
  <c r="U51" i="6"/>
  <c r="S7" i="6"/>
  <c r="T7" i="6" s="1"/>
  <c r="S56" i="6"/>
  <c r="T56" i="6" s="1"/>
  <c r="U81" i="6"/>
  <c r="S88" i="6"/>
  <c r="T88" i="6" s="1"/>
  <c r="S4" i="6"/>
  <c r="T4" i="6" s="1"/>
  <c r="U9" i="6"/>
  <c r="S13" i="6"/>
  <c r="T13" i="6" s="1"/>
  <c r="U18" i="6"/>
  <c r="S21" i="6"/>
  <c r="T21" i="6" s="1"/>
  <c r="U26" i="6"/>
  <c r="S29" i="6"/>
  <c r="T29" i="6" s="1"/>
  <c r="U34" i="6"/>
  <c r="S37" i="6"/>
  <c r="T37" i="6" s="1"/>
  <c r="U42" i="6"/>
  <c r="S45" i="6"/>
  <c r="T45" i="6" s="1"/>
  <c r="U4" i="6"/>
  <c r="U13" i="6"/>
  <c r="S16" i="6"/>
  <c r="T16" i="6" s="1"/>
  <c r="U21" i="6"/>
  <c r="S24" i="6"/>
  <c r="T24" i="6" s="1"/>
  <c r="U29" i="6"/>
  <c r="S32" i="6"/>
  <c r="T32" i="6" s="1"/>
  <c r="U37" i="6"/>
  <c r="S40" i="6"/>
  <c r="T40" i="6" s="1"/>
  <c r="U45" i="6"/>
  <c r="S49" i="6"/>
  <c r="T49" i="6" s="1"/>
  <c r="U57" i="6"/>
  <c r="S64" i="6"/>
  <c r="T64" i="6" s="1"/>
  <c r="U89" i="6"/>
  <c r="U47" i="6"/>
  <c r="S50" i="6"/>
  <c r="T50" i="6" s="1"/>
  <c r="U69" i="6"/>
  <c r="S76" i="6"/>
  <c r="T76" i="6" s="1"/>
  <c r="U101" i="6"/>
  <c r="U5" i="6"/>
  <c r="S8" i="6"/>
  <c r="T8" i="6" s="1"/>
  <c r="U14" i="6"/>
  <c r="S17" i="6"/>
  <c r="T17" i="6" s="1"/>
  <c r="U22" i="6"/>
  <c r="S25" i="6"/>
  <c r="T25" i="6" s="1"/>
  <c r="U30" i="6"/>
  <c r="S33" i="6"/>
  <c r="T33" i="6" s="1"/>
  <c r="U38" i="6"/>
  <c r="S41" i="6"/>
  <c r="T41" i="6" s="1"/>
  <c r="S2" i="6"/>
  <c r="T2" i="6" s="1"/>
  <c r="S12" i="6"/>
  <c r="T12" i="6" s="1"/>
  <c r="S20" i="6"/>
  <c r="T20" i="6" s="1"/>
  <c r="S28" i="6"/>
  <c r="T28" i="6" s="1"/>
  <c r="S36" i="6"/>
  <c r="T36" i="6" s="1"/>
  <c r="S44" i="6"/>
  <c r="T44" i="6" s="1"/>
  <c r="S53" i="6"/>
  <c r="T53" i="6" s="1"/>
  <c r="U105" i="6"/>
  <c r="S55" i="6"/>
  <c r="T55" i="6" s="1"/>
  <c r="U56" i="6"/>
  <c r="S59" i="6"/>
  <c r="T59" i="6" s="1"/>
  <c r="U60" i="6"/>
  <c r="S63" i="6"/>
  <c r="T63" i="6" s="1"/>
  <c r="U64" i="6"/>
  <c r="S67" i="6"/>
  <c r="T67" i="6" s="1"/>
  <c r="U68" i="6"/>
  <c r="S71" i="6"/>
  <c r="T71" i="6" s="1"/>
  <c r="U72" i="6"/>
  <c r="S75" i="6"/>
  <c r="T75" i="6" s="1"/>
  <c r="U76" i="6"/>
  <c r="S79" i="6"/>
  <c r="T79" i="6" s="1"/>
  <c r="U80" i="6"/>
  <c r="S83" i="6"/>
  <c r="T83" i="6" s="1"/>
  <c r="U84" i="6"/>
  <c r="S87" i="6"/>
  <c r="T87" i="6" s="1"/>
  <c r="U88" i="6"/>
  <c r="S91" i="6"/>
  <c r="T91" i="6" s="1"/>
  <c r="U92" i="6"/>
  <c r="S95" i="6"/>
  <c r="T95" i="6" s="1"/>
  <c r="U96" i="6"/>
  <c r="S99" i="6"/>
  <c r="T99" i="6" s="1"/>
  <c r="U100" i="6"/>
  <c r="S103" i="6"/>
  <c r="T103" i="6" s="1"/>
  <c r="U104" i="6"/>
  <c r="S107" i="6"/>
  <c r="T107" i="6" s="1"/>
  <c r="U108" i="6"/>
  <c r="U6" i="6"/>
  <c r="U11" i="6"/>
  <c r="U15" i="6"/>
  <c r="U19" i="6"/>
  <c r="U23" i="6"/>
  <c r="U27" i="6"/>
  <c r="U31" i="6"/>
  <c r="U35" i="6"/>
  <c r="U39" i="6"/>
  <c r="U43" i="6"/>
  <c r="U48" i="6"/>
  <c r="U52" i="6"/>
  <c r="S58" i="6"/>
  <c r="T58" i="6" s="1"/>
  <c r="S62" i="6"/>
  <c r="T62" i="6" s="1"/>
  <c r="S66" i="6"/>
  <c r="T66" i="6" s="1"/>
  <c r="S70" i="6"/>
  <c r="T70" i="6" s="1"/>
  <c r="S74" i="6"/>
  <c r="T74" i="6" s="1"/>
  <c r="S78" i="6"/>
  <c r="T78" i="6" s="1"/>
  <c r="S82" i="6"/>
  <c r="T82" i="6" s="1"/>
  <c r="S86" i="6"/>
  <c r="T86" i="6" s="1"/>
  <c r="S90" i="6"/>
  <c r="T90" i="6" s="1"/>
  <c r="S94" i="6"/>
  <c r="T94" i="6" s="1"/>
  <c r="S98" i="6"/>
  <c r="T98" i="6" s="1"/>
  <c r="S102" i="6"/>
  <c r="T102" i="6" s="1"/>
  <c r="S106" i="6"/>
  <c r="T106" i="6" s="1"/>
  <c r="U107" i="6"/>
  <c r="S57" i="6"/>
  <c r="T57" i="6" s="1"/>
  <c r="S61" i="6"/>
  <c r="T61" i="6" s="1"/>
  <c r="S65" i="6"/>
  <c r="T65" i="6" s="1"/>
  <c r="S69" i="6"/>
  <c r="T69" i="6" s="1"/>
  <c r="S73" i="6"/>
  <c r="T73" i="6" s="1"/>
  <c r="S77" i="6"/>
  <c r="T77" i="6" s="1"/>
  <c r="S81" i="6"/>
  <c r="T81" i="6" s="1"/>
  <c r="S85" i="6"/>
  <c r="T85" i="6" s="1"/>
  <c r="S89" i="6"/>
  <c r="T89" i="6" s="1"/>
  <c r="S93" i="6"/>
  <c r="T93" i="6" s="1"/>
  <c r="S97" i="6"/>
  <c r="T97" i="6" s="1"/>
  <c r="S101" i="6"/>
  <c r="T101" i="6" s="1"/>
  <c r="S105" i="6"/>
  <c r="T105" i="6" s="1"/>
  <c r="T204" i="6" l="1"/>
  <c r="U204" i="6"/>
</calcChain>
</file>

<file path=xl/sharedStrings.xml><?xml version="1.0" encoding="utf-8"?>
<sst xmlns="http://schemas.openxmlformats.org/spreadsheetml/2006/main" count="795" uniqueCount="333">
  <si>
    <t>Part Name</t>
  </si>
  <si>
    <t>Configuration</t>
  </si>
  <si>
    <t>QTY Per Pack</t>
  </si>
  <si>
    <t>Supplier</t>
  </si>
  <si>
    <t>Min Integer # Packs Needed for 1 Unit</t>
  </si>
  <si>
    <t>Price Per Pack</t>
  </si>
  <si>
    <t>Part # or Link</t>
  </si>
  <si>
    <t>Printer Frame</t>
  </si>
  <si>
    <t>30x30 Channel</t>
  </si>
  <si>
    <t>570mm Long, Both Ends Tapped</t>
  </si>
  <si>
    <t>420mm Long, Both Ends Tapped</t>
  </si>
  <si>
    <t>145mm Long, one end tapped</t>
  </si>
  <si>
    <t>465mm Long, both ends tapped</t>
  </si>
  <si>
    <t>8mm Diameter, 450mm Long</t>
  </si>
  <si>
    <t>42mmx42mmx48mm, Nema 17 17HS19-2004S</t>
  </si>
  <si>
    <t>Lead Screw Shaft Couplers</t>
  </si>
  <si>
    <t>-</t>
  </si>
  <si>
    <t>CNC Cut 1/8" Aluminum 480mmx50.8mm</t>
  </si>
  <si>
    <t>Big Rear Extrusion Brace</t>
  </si>
  <si>
    <t>Small Rear Extrusion Brace</t>
  </si>
  <si>
    <t>CNC Cut 1/8" Aluminum 170mmx30mm</t>
  </si>
  <si>
    <t>Skirt Enclosure</t>
  </si>
  <si>
    <t>Filament Path</t>
  </si>
  <si>
    <t>Z Motor Mount Foot Bracket</t>
  </si>
  <si>
    <t>3D Printed</t>
  </si>
  <si>
    <t>Front Side Skirt Panel</t>
  </si>
  <si>
    <t>Skirt Front Middle Panel</t>
  </si>
  <si>
    <t>Skirt (Front) Panel Connector</t>
  </si>
  <si>
    <t>Skirt Rail Mount</t>
  </si>
  <si>
    <t>Middle Skirt (Side) Panel</t>
  </si>
  <si>
    <t>Cam Clamps</t>
  </si>
  <si>
    <t>Foot Bracket Rear Left</t>
  </si>
  <si>
    <t>Foot Bracket Rear Right</t>
  </si>
  <si>
    <t>Rubber Feet</t>
  </si>
  <si>
    <t>Skirt Rear Left Panel</t>
  </si>
  <si>
    <t>Skirt Rear Right Panel</t>
  </si>
  <si>
    <t>Bottom Panel Edge Holder</t>
  </si>
  <si>
    <t>Bottom Panel Rear Edge Holder</t>
  </si>
  <si>
    <t>Z Rear Motor Mount Bracket</t>
  </si>
  <si>
    <t>Electronics Panel Center Support Bracket</t>
  </si>
  <si>
    <t>DIN Rail</t>
  </si>
  <si>
    <t>18" Long</t>
  </si>
  <si>
    <t>Raspberry Pi DIN Clip</t>
  </si>
  <si>
    <t>Octopus Pro DIN Clip</t>
  </si>
  <si>
    <t>DIN Clip for Meanwell RS-25</t>
  </si>
  <si>
    <t>DIN Clip for Big Power Supply</t>
  </si>
  <si>
    <t>Meanwell RS-25 Power Supply</t>
  </si>
  <si>
    <t>Raspberry Pi</t>
  </si>
  <si>
    <t>Octopus Pro</t>
  </si>
  <si>
    <t>3-Prong Power Input</t>
  </si>
  <si>
    <t>Power Switch DPST</t>
  </si>
  <si>
    <t>6020 Fans</t>
  </si>
  <si>
    <t>M3 Heat Set Inserts</t>
  </si>
  <si>
    <t>M5 Thin Steel Hex Nut</t>
  </si>
  <si>
    <t>M3x10mm Socket Head Screws</t>
  </si>
  <si>
    <t>M5x35mm Button Head Screws</t>
  </si>
  <si>
    <t>M3x12mm Button Head Screws</t>
  </si>
  <si>
    <t>Electronics Bay</t>
  </si>
  <si>
    <t>M3 Hammerhead T-Nuts for 30x30</t>
  </si>
  <si>
    <t>M5 Hammerhead T-Nuts for 30x30</t>
  </si>
  <si>
    <t>M5x10mm Button Head Screws</t>
  </si>
  <si>
    <t>M6x20mm Button Head Screws</t>
  </si>
  <si>
    <t>(For joining 30x30 channels)</t>
  </si>
  <si>
    <t>442mmx611mmx3mm</t>
  </si>
  <si>
    <t>419mmx555mmx3mm</t>
  </si>
  <si>
    <t>Filament Spool Holder (Front) Side</t>
  </si>
  <si>
    <t>Filament Spool Holder Rear Side</t>
  </si>
  <si>
    <t>Spool Roller</t>
  </si>
  <si>
    <t>Dessicant Box</t>
  </si>
  <si>
    <t>Dessicant Box Lid</t>
  </si>
  <si>
    <t>M5x12 Button Head Screws</t>
  </si>
  <si>
    <t>PTFE Tube Intake Mount</t>
  </si>
  <si>
    <t>Filament Intake Flute</t>
  </si>
  <si>
    <t>PTFE Tube Mount Straight</t>
  </si>
  <si>
    <t>1.5 or 2 meters</t>
  </si>
  <si>
    <t>ABS Filament Spool</t>
  </si>
  <si>
    <t>Z Cable Chain Bracket</t>
  </si>
  <si>
    <t>Cable Chain Links</t>
  </si>
  <si>
    <t>M3x10 Flat Head Screws</t>
  </si>
  <si>
    <t>M3 Pre-Assembly T-Nuts for 30x30</t>
  </si>
  <si>
    <t>M3x8mm Socket Head Screws</t>
  </si>
  <si>
    <t>Enclosure</t>
  </si>
  <si>
    <t>Polycarbonate Front Door Panel</t>
  </si>
  <si>
    <t>ABS Bottom Panel</t>
  </si>
  <si>
    <t>ABS Top Panel</t>
  </si>
  <si>
    <t>442mmx717mmx3mm</t>
  </si>
  <si>
    <t>442mmx592mmx3mm</t>
  </si>
  <si>
    <t>Polycarbonate Top Panel</t>
  </si>
  <si>
    <t>592mmx717mmx3mm</t>
  </si>
  <si>
    <t>Polycarbonate Side Door Panel</t>
  </si>
  <si>
    <t>ABS Rear Panel</t>
  </si>
  <si>
    <t>442mmx684mmx3mm</t>
  </si>
  <si>
    <t>Hinge</t>
  </si>
  <si>
    <t>1mm Thick x 5mm Wide Foam Tape</t>
  </si>
  <si>
    <t>1mm Thick VHB Tape</t>
  </si>
  <si>
    <t>Door Handle</t>
  </si>
  <si>
    <t>Magnetic Side Latch Base</t>
  </si>
  <si>
    <t>Corner Door Handle</t>
  </si>
  <si>
    <t>Magnetic Corner Latch Base</t>
  </si>
  <si>
    <t>Top Panel Corner Holder</t>
  </si>
  <si>
    <t>Panel Edge Holder</t>
  </si>
  <si>
    <t>3mmx6mm Magnets</t>
  </si>
  <si>
    <t>Y-Gantry</t>
  </si>
  <si>
    <t>20x20 Channel</t>
  </si>
  <si>
    <t>290mm Long, Hole in center (145mm from one end)</t>
  </si>
  <si>
    <t>GT2 20T 6mm Pulley</t>
  </si>
  <si>
    <t>M3x35mm Button Head Screws</t>
  </si>
  <si>
    <t>M3x16mm Button Head Screws</t>
  </si>
  <si>
    <t>Limit Switch</t>
  </si>
  <si>
    <t>XY Left Bottom Motor Bracket 2030</t>
  </si>
  <si>
    <t>XY Left Top Motor Bracket 2030</t>
  </si>
  <si>
    <t>XY Right Bottom Motor Bracket 2030</t>
  </si>
  <si>
    <t>XY Right Top Motor Bracket 2030</t>
  </si>
  <si>
    <t>Y-Limit Switch Mount</t>
  </si>
  <si>
    <t>M5x50mm Socket Head Screws</t>
  </si>
  <si>
    <t>M3x40mm Socket Head Screws</t>
  </si>
  <si>
    <t>0.6mm Thick M3 washer</t>
  </si>
  <si>
    <t>Left Idler Tensioner Bottom</t>
  </si>
  <si>
    <t>Left Idler Tensioner Top</t>
  </si>
  <si>
    <t>Right Idler Tensioner Bottom</t>
  </si>
  <si>
    <t>Right Idler Tensioner Top</t>
  </si>
  <si>
    <t>Left Idler Tensioner Slider</t>
  </si>
  <si>
    <t>Right Idler Tensioner Slider</t>
  </si>
  <si>
    <t>M5 Pre-Assembly T-Nuts for 30x30</t>
  </si>
  <si>
    <t>X-Gantry</t>
  </si>
  <si>
    <t>M3 Pre-Assembly T-Nuts for 20x20</t>
  </si>
  <si>
    <t>M5 Pre-Assembly T-Nuts for 20x20</t>
  </si>
  <si>
    <t>Z Rails + Carriages</t>
  </si>
  <si>
    <t>Toothed Pulley</t>
  </si>
  <si>
    <t>Y Left Railcart Bottom</t>
  </si>
  <si>
    <t>Y Left Railcart Top</t>
  </si>
  <si>
    <t>Y Right Railcart Bottom</t>
  </si>
  <si>
    <t>Y Right Railcart Top</t>
  </si>
  <si>
    <t>Y Cable Chain Bracket</t>
  </si>
  <si>
    <t>380mm Long</t>
  </si>
  <si>
    <t>Print Head</t>
  </si>
  <si>
    <t>M3x12mm Socket Head Screws</t>
  </si>
  <si>
    <t>M3x25mm Thread Forming Screws</t>
  </si>
  <si>
    <t>M3x25mm Flanged Button Head Screws</t>
  </si>
  <si>
    <t>Bondtech LGX Lite V2 Extruder</t>
  </si>
  <si>
    <t>E3D Volcano Hotend Assembly</t>
  </si>
  <si>
    <t>Omron Inductive Proximity Sensor</t>
  </si>
  <si>
    <t>5015 24V Nozzle Fan</t>
  </si>
  <si>
    <t>Printhead Bracket Left</t>
  </si>
  <si>
    <t>Printhead Bracket Right</t>
  </si>
  <si>
    <t>Printhead Cable Chain Bracket</t>
  </si>
  <si>
    <t>Printhead Cable Chain Bracket Right</t>
  </si>
  <si>
    <t>Fan Duct Turbo Mount</t>
  </si>
  <si>
    <t>Fan Duct</t>
  </si>
  <si>
    <t>Z-Elevator + Bed Frame</t>
  </si>
  <si>
    <t>390mm Long, holes at 15mm from either end</t>
  </si>
  <si>
    <t>390mm long, both ends tapped</t>
  </si>
  <si>
    <t>M4x10mm Button Head Screws</t>
  </si>
  <si>
    <t>(For joining 20x20 channels)</t>
  </si>
  <si>
    <t>M4x15mm Button Head Screws</t>
  </si>
  <si>
    <t>M3 Nylon Insert Locknuts</t>
  </si>
  <si>
    <t>M5x16mm Button Head Screws</t>
  </si>
  <si>
    <t>Z Left Railcart</t>
  </si>
  <si>
    <t>Z Left Pivoter</t>
  </si>
  <si>
    <t>GE5C Spherical Bearing</t>
  </si>
  <si>
    <t>Z Right Railcart</t>
  </si>
  <si>
    <t>Z Right Pivoter</t>
  </si>
  <si>
    <t>Z Rear Railcart</t>
  </si>
  <si>
    <t>Z Rear Pivoter</t>
  </si>
  <si>
    <t>20 Tooth Metal Gear</t>
  </si>
  <si>
    <t>B-Motor Mount Bracket</t>
  </si>
  <si>
    <t>Gimbal Side Plate</t>
  </si>
  <si>
    <t>CNC cut 1/8" aluminum</t>
  </si>
  <si>
    <t>Gimbal</t>
  </si>
  <si>
    <t>1/4" Captive Pins</t>
  </si>
  <si>
    <t>1/4" ID Flanged Bearings</t>
  </si>
  <si>
    <t>M4x10mm Flat Head Screws</t>
  </si>
  <si>
    <t>M4 Press-Fit Inserts</t>
  </si>
  <si>
    <t>22mm OD Slip Ring</t>
  </si>
  <si>
    <t>M3 Cupped Set Screws</t>
  </si>
  <si>
    <t>5mm long</t>
  </si>
  <si>
    <t>M4x30mm Socket Head Screws</t>
  </si>
  <si>
    <t>M4 Press-Fit Threaded Standoffs</t>
  </si>
  <si>
    <t>25mm long</t>
  </si>
  <si>
    <t>Unthreaded spacer for #8 screw</t>
  </si>
  <si>
    <t>3/8mm OD, 5/16" long</t>
  </si>
  <si>
    <t>Bed Level springs</t>
  </si>
  <si>
    <t>Small Binder Clips</t>
  </si>
  <si>
    <t>1/8" Captive Pins</t>
  </si>
  <si>
    <t>M6 Press-fit inserts</t>
  </si>
  <si>
    <t>M6x30mm Flanged Button Head Screws</t>
  </si>
  <si>
    <t>Aluminum unthreaded spacer for M6 Screws</t>
  </si>
  <si>
    <t>13mm OD, 22mm long</t>
  </si>
  <si>
    <t>Ball Bearing for 30mm Shaft</t>
  </si>
  <si>
    <t>Stacked wave disc spring</t>
  </si>
  <si>
    <t>35mm ID, 45mm OD</t>
  </si>
  <si>
    <t>External retainer ring for 30mm shaft</t>
  </si>
  <si>
    <t>30mm OD shaft</t>
  </si>
  <si>
    <t>A-Stepper Motor</t>
  </si>
  <si>
    <t>42mmx42mmx34.2mm NEMA 17</t>
  </si>
  <si>
    <t>Closed Loop pulley belt</t>
  </si>
  <si>
    <t>Timing Belt</t>
  </si>
  <si>
    <t>300mm diameter 24V kapton heater</t>
  </si>
  <si>
    <t>B-Gear</t>
  </si>
  <si>
    <t>A-Shaft Pulley</t>
  </si>
  <si>
    <t>Gimbal Left Side Plate</t>
  </si>
  <si>
    <t>Gimbal Right Side Plate</t>
  </si>
  <si>
    <t>CNC Cut, 1/8" aluminum</t>
  </si>
  <si>
    <t>Gimbal Base Plate</t>
  </si>
  <si>
    <t>324mm diameter drive plate</t>
  </si>
  <si>
    <t>324mm diameter build plate</t>
  </si>
  <si>
    <t>Aluminum Cross-Brace</t>
  </si>
  <si>
    <t>Build plate cross-brace top</t>
  </si>
  <si>
    <t>Build plate cross-brace bottom</t>
  </si>
  <si>
    <t>CNC Cut, 3/8"x1" aluminum</t>
  </si>
  <si>
    <t>Gimbal Corner Gusset</t>
  </si>
  <si>
    <t>CNC Cut, 3/4"x3/4" aluminum</t>
  </si>
  <si>
    <t>30mm shaft flange part A</t>
  </si>
  <si>
    <t>30mm shaft flange part B</t>
  </si>
  <si>
    <t>1/4" ID Steel shim washer</t>
  </si>
  <si>
    <t>Bed Leveling Straight Edge</t>
  </si>
  <si>
    <t>Straight edge holster bottom</t>
  </si>
  <si>
    <t>Straight edge holster top</t>
  </si>
  <si>
    <t>3D printed</t>
  </si>
  <si>
    <t>Extrusions</t>
  </si>
  <si>
    <t>Oversized Washer for #12 Screw</t>
  </si>
  <si>
    <t>Oversized washers for M5 screw</t>
  </si>
  <si>
    <t>McMaster Hardware</t>
  </si>
  <si>
    <t>Additional Hardware</t>
  </si>
  <si>
    <t>3D Printed Parts</t>
  </si>
  <si>
    <t>Machined Parts</t>
  </si>
  <si>
    <t>Enclosure Panels</t>
  </si>
  <si>
    <t>Electronics/Circuit Elements</t>
  </si>
  <si>
    <t>Category</t>
  </si>
  <si>
    <t>6020 Fan Mount Panel</t>
  </si>
  <si>
    <t>Stepper Motors</t>
  </si>
  <si>
    <t>Chain Wire Anchor (Mobile)</t>
  </si>
  <si>
    <t>Chain Wire Anchor (Fixed)</t>
  </si>
  <si>
    <t>McMaster-Carr</t>
  </si>
  <si>
    <t>91306A673</t>
  </si>
  <si>
    <t>91100A140</t>
  </si>
  <si>
    <t>91292A114</t>
  </si>
  <si>
    <t>94500A264</t>
  </si>
  <si>
    <t>90695A037</t>
  </si>
  <si>
    <t>94459a421</t>
  </si>
  <si>
    <t>92855A310</t>
  </si>
  <si>
    <t>91306A759</t>
  </si>
  <si>
    <t>91239A228</t>
  </si>
  <si>
    <t>91306A757</t>
  </si>
  <si>
    <t>91292A112</t>
  </si>
  <si>
    <t>91294A130</t>
  </si>
  <si>
    <t>92095A125</t>
  </si>
  <si>
    <t>91292A115</t>
  </si>
  <si>
    <t>90576A102</t>
  </si>
  <si>
    <t>91239A232</t>
  </si>
  <si>
    <t>92095A201</t>
  </si>
  <si>
    <t>90128A258</t>
  </si>
  <si>
    <t>91292A024</t>
  </si>
  <si>
    <t>93475A210</t>
  </si>
  <si>
    <t>90380A357</t>
  </si>
  <si>
    <t>97654A209</t>
  </si>
  <si>
    <t>95648A660</t>
  </si>
  <si>
    <t>57155K337</t>
  </si>
  <si>
    <t>91294A190</t>
  </si>
  <si>
    <t>92095A190</t>
  </si>
  <si>
    <t>92398A123</t>
  </si>
  <si>
    <t>91390A099</t>
  </si>
  <si>
    <t>91292A130</t>
  </si>
  <si>
    <t>93090A711</t>
  </si>
  <si>
    <t>92510A623</t>
  </si>
  <si>
    <t>95648A684</t>
  </si>
  <si>
    <t>92398A127</t>
  </si>
  <si>
    <t>96660A226</t>
  </si>
  <si>
    <t>90481A245</t>
  </si>
  <si>
    <t>94669A354</t>
  </si>
  <si>
    <t>5972K159</t>
  </si>
  <si>
    <t>7756N724</t>
  </si>
  <si>
    <t>98541A134</t>
  </si>
  <si>
    <t>3088A249</t>
  </si>
  <si>
    <t>2664N353</t>
  </si>
  <si>
    <t>Alibaba</t>
  </si>
  <si>
    <t>Link</t>
  </si>
  <si>
    <t>M5 ID, 10mm OD, 1mm thick Bearing Spacer</t>
  </si>
  <si>
    <t>Aliexpress</t>
  </si>
  <si>
    <t>5mm ID Flanged Bearing (F695 2RS)</t>
  </si>
  <si>
    <t>Misumi</t>
  </si>
  <si>
    <t>(Black, Overture)</t>
  </si>
  <si>
    <t>Amazon</t>
  </si>
  <si>
    <t>(QTY Measured in # rolls)</t>
  </si>
  <si>
    <t>Z Lead Screws and lead screw nuts</t>
  </si>
  <si>
    <t>Y Rails + Carriages</t>
  </si>
  <si>
    <t>X Rail + Carriage</t>
  </si>
  <si>
    <t>RobotDigg</t>
  </si>
  <si>
    <t>MGN12H profile, 450mm Long (GS_MGN12-1H-B450)</t>
  </si>
  <si>
    <t>MGN12H profile,350mm Long (GS_MGN12-1H-B350)</t>
  </si>
  <si>
    <t>MGN12H profile, 500mm Long (GS_MGN12-1H-B500)</t>
  </si>
  <si>
    <t>10mmx11mm</t>
  </si>
  <si>
    <t>(Quantity in meters)</t>
  </si>
  <si>
    <t>755mm Long, criss-cross holes at 15mm from either end and a hole 250mm from one end (5mm wrench holes)</t>
  </si>
  <si>
    <t>225mm Long, one end tapped, one bolt hole 15mm from other end (5mm wrench hole)</t>
  </si>
  <si>
    <t>Tapplastics</t>
  </si>
  <si>
    <t>24V 350W Power Supply</t>
  </si>
  <si>
    <t>Mean well is a reliable brand</t>
  </si>
  <si>
    <t>Digikey</t>
  </si>
  <si>
    <t>2GB</t>
  </si>
  <si>
    <t>MicroSD Card</t>
  </si>
  <si>
    <t>32GB</t>
  </si>
  <si>
    <t>TMC 2209 Stepper Drivers</t>
  </si>
  <si>
    <t>Fuse Medium Time Delay Acting 8A 250V Holder Cartridge 5 X 20mm Glass</t>
  </si>
  <si>
    <t>Fuse Medium Time Delay Acting 4A 250V Holder Cartridge 5 X 20mm Glass</t>
  </si>
  <si>
    <t>Stepperonline</t>
  </si>
  <si>
    <t>Bondtech</t>
  </si>
  <si>
    <t>1.75mm, 24V, Full hotend kit (DIRECT)</t>
  </si>
  <si>
    <t>Filastruder</t>
  </si>
  <si>
    <t>TL-Q5MC2-Z</t>
  </si>
  <si>
    <t>4 Wires 15A Diameter 22mm</t>
  </si>
  <si>
    <t>DC 24V-Dual Ball-39 inches</t>
  </si>
  <si>
    <t>M4X20mm Flat Head Screws</t>
  </si>
  <si>
    <t>91294A196</t>
  </si>
  <si>
    <t>AliExpress</t>
  </si>
  <si>
    <t>PTFE Tube 2.5mm ID, 4mm OD</t>
  </si>
  <si>
    <t>TOTAL ABS</t>
  </si>
  <si>
    <t>Bambu Labs</t>
  </si>
  <si>
    <t>1/8"x12"x24" Aluminum Sheet</t>
  </si>
  <si>
    <t>1/8"x18"x18" Aluminum Sheet</t>
  </si>
  <si>
    <t>(Quantity in feet)</t>
  </si>
  <si>
    <t>3/8"x1"x36" Aluminum Bar</t>
  </si>
  <si>
    <t>3/4"x3/4"x12" Aluminum Bar</t>
  </si>
  <si>
    <t>Lathe cut, 75mm (Qty inches)</t>
  </si>
  <si>
    <t>1/8"x1/2" aluminum (Qty inches)</t>
  </si>
  <si>
    <t>TOTAL</t>
  </si>
  <si>
    <t>1/16"x24"x24" G10 Build Surface</t>
  </si>
  <si>
    <t>PTFE Tube Fitting Collets and Clips</t>
  </si>
  <si>
    <t>M8x20 Button Head Screws</t>
  </si>
  <si>
    <t>91239A426</t>
  </si>
  <si>
    <t>Total QTY Needed</t>
  </si>
  <si>
    <t>Total Bulk Price of Min Integer # Packs to make one Unit (Tax &amp; Shipping Not Included)</t>
  </si>
  <si>
    <t>Efficient Price of one Unit (Tax &amp; Shipping Not Included)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</si>
</sst>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1" applyAlignment="1">
      <alignment vertical="center"/>
    </xf>
    <xf numFmtId="0" fontId="0" fillId="7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164" fontId="0" fillId="0" borderId="0" xfId="2" applyNumberFormat="1" applyFont="1" applyAlignment="1">
      <alignment vertical="center"/>
    </xf>
    <xf numFmtId="164" fontId="0" fillId="0" borderId="0" xfId="2" applyNumberFormat="1" applyFont="1"/>
    <xf numFmtId="164" fontId="0" fillId="0" borderId="0" xfId="0" applyNumberForma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1" fillId="7" borderId="1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0" fontId="1" fillId="6" borderId="1" xfId="0" applyFont="1" applyFill="1" applyBorder="1" applyAlignment="1">
      <alignment horizontal="center" vertical="center" textRotation="90"/>
    </xf>
    <xf numFmtId="0" fontId="1" fillId="5" borderId="1" xfId="0" applyFont="1" applyFill="1" applyBorder="1" applyAlignment="1">
      <alignment horizontal="center" vertical="center" textRotation="90" wrapText="1"/>
    </xf>
    <xf numFmtId="0" fontId="1" fillId="10" borderId="1" xfId="0" applyFont="1" applyFill="1" applyBorder="1" applyAlignment="1">
      <alignment horizontal="center" vertical="center" textRotation="90"/>
    </xf>
    <xf numFmtId="0" fontId="1" fillId="11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1" fillId="8" borderId="1" xfId="0" applyFont="1" applyFill="1" applyBorder="1" applyAlignment="1">
      <alignment horizontal="center" vertical="center" textRotation="90"/>
    </xf>
    <xf numFmtId="0" fontId="1" fillId="9" borderId="1" xfId="0" applyFont="1" applyFill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164" fontId="1" fillId="0" borderId="1" xfId="2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2" xfId="1" applyBorder="1" applyAlignment="1">
      <alignment vertical="center"/>
    </xf>
    <xf numFmtId="164" fontId="0" fillId="0" borderId="2" xfId="2" applyNumberFormat="1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164" fontId="1" fillId="3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1" fillId="4" borderId="1" xfId="0" applyNumberFormat="1" applyFont="1" applyFill="1" applyBorder="1" applyAlignment="1">
      <alignment horizontal="center" vertical="center" wrapText="1"/>
    </xf>
    <xf numFmtId="0" fontId="0" fillId="11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4" fillId="0" borderId="0" xfId="0" applyFont="1"/>
    <xf numFmtId="0" fontId="0" fillId="9" borderId="2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2" xfId="0" applyBorder="1"/>
    <xf numFmtId="0" fontId="2" fillId="0" borderId="2" xfId="1" applyBorder="1"/>
    <xf numFmtId="164" fontId="0" fillId="0" borderId="2" xfId="2" applyNumberFormat="1" applyFont="1" applyBorder="1"/>
    <xf numFmtId="164" fontId="0" fillId="0" borderId="2" xfId="0" applyNumberFormat="1" applyBorder="1"/>
    <xf numFmtId="0" fontId="2" fillId="0" borderId="0" xfId="1" applyBorder="1" applyAlignment="1">
      <alignment vertical="center"/>
    </xf>
    <xf numFmtId="164" fontId="0" fillId="0" borderId="0" xfId="2" applyNumberFormat="1" applyFont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64" fontId="0" fillId="0" borderId="0" xfId="0" applyNumberFormat="1" applyFont="1" applyAlignment="1">
      <alignment vertical="center"/>
    </xf>
    <xf numFmtId="0" fontId="5" fillId="0" borderId="0" xfId="1" applyFont="1" applyAlignment="1">
      <alignment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99FF"/>
      <color rgb="FF99FF99"/>
      <color rgb="FFFFCC99"/>
      <color rgb="FF99FFCC"/>
      <color rgb="FF00FF00"/>
      <color rgb="FFCCFFFF"/>
      <color rgb="FFFF99CC"/>
      <color rgb="FF6699FF"/>
      <color rgb="FFFFFF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cmaster.com/92398A123/" TargetMode="External"/><Relationship Id="rId21" Type="http://schemas.openxmlformats.org/officeDocument/2006/relationships/hyperlink" Target="https://www.mcmaster.com/97654A209/" TargetMode="External"/><Relationship Id="rId42" Type="http://schemas.openxmlformats.org/officeDocument/2006/relationships/hyperlink" Target="https://www.alibaba.com/product-detail/Stainless-steel-bearing-SF695ZZ-F695ZZ-F695_1601280345461.html?spm=a2700.galleryofferlist.normal_offer.d_title.5f1813a0UJ8Rm9&amp;selectedCarrierCode=SEMI_MANAGED_ECONOMIC@@ECONOMY" TargetMode="External"/><Relationship Id="rId47" Type="http://schemas.openxmlformats.org/officeDocument/2006/relationships/hyperlink" Target="https://us.misumi-ec.com/vona2/detail/110302251410/?CategorySpec=00000042754%3a%3aa%09unitType%3a%3a1%0900000042725%3a%3ac%0900000042748%3a%3ac%0900000042759%3a%3ae&amp;list=PageCategory&amp;Tab=wysiwyg_area_0&amp;curSearch=%7b%22field%22%3a%22%40search%22%2c%22seriesCode%22%3a%22110302251410%22%2c%22innerCode%22%3a%22%22%2c%22sort%22%3a1%2c%22specSortFlag%22%3a0%2c%22allSpecFlag%22%3a0%2c%22page%22%3a1%2c%22pageSize%22%3a%2260%22%2c%2200000042750%22%3a%22a%22%2c%22jp000003054%22%3a%22mig00000000410271%22%2c%2200000042725%22%3a%22c%22%2c%2200000042748%22%3a%22c%22%2c%22fixedInfo%22%3a%22innerCode%3aMDM00001298019%7c12%22%7d" TargetMode="External"/><Relationship Id="rId63" Type="http://schemas.openxmlformats.org/officeDocument/2006/relationships/hyperlink" Target="https://www.aliexpress.us/item/3256803335246733.html?spm=a2g0o.productlist.main.4.79deCtvjCtvjnV&amp;algo_pvid=876c2b15-e34e-44fe-af3c-46953438f9c3&amp;aem_p4p_detail=2024120911373513154033582588210006614823&amp;algo_exp_id=876c2b15-e34e-44fe-af3c-46953438f9c3-3&amp;pdp_npi=4%40dis%21USD%212.90%212.90%21%21%212.90%212.90%21%402101ead817337730556368918e2052%2112000026157096491%21sea%21US%216163755580%21X&amp;curPageLogUid=Bj6yn50Zu01V&amp;utparam-url=scene%3Asearch%7Cquery_from%3A&amp;search_p4p_id=2024120911373513154033582588210006614823_1" TargetMode="External"/><Relationship Id="rId68" Type="http://schemas.openxmlformats.org/officeDocument/2006/relationships/hyperlink" Target="https://www.amazon.com/Light-Compression-Mould-Spring-Yellow/dp/B07FY47BX7/ref=sxin_16_pa_sp_search_thematic_sspa?content-id=amzn1.sym.140400a7-1208-46ad-8d2a-eb6e8eac81b5%3Aamzn1.sym.140400a7-1208-46ad-8d2a-eb6e8eac81b5&amp;crid=O6EXCE4775S9&amp;cv_ct_cx=ender+3+springs&amp;dib=eyJ2IjoiMSJ9.awo6KJVzLtoMii01iccIM39mB54TzOTvYJjA0yUiqBmX3X3bhKeJT3GvRu-QELiu.s9X7SKMgaid9C__MleJYi_h0JfopZF4VrYLoPdQ_FbU&amp;dib_tag=se&amp;keywords=ender+3+springs&amp;pd_rd_i=B07FY47BX7&amp;pd_rd_r=2a1bc590-1156-4409-81dd-c21c3540d4f3&amp;pd_rd_w=3SLgW&amp;pd_rd_wg=DcANk&amp;pf_rd_p=140400a7-1208-46ad-8d2a-eb6e8eac81b5&amp;pf_rd_r=ZMB2FQF7GVKXSR3D26T2&amp;qid=1727192357&amp;sbo=RZvfv%2F%2FHxDF%2BO5021pAnSA%3D%3D&amp;sprefix=ender+3+springs%2Caps%2C113&amp;sr=1-3-6024b2a3-78e4-4fed-8fed-e1613be3bcce-spons&amp;sp_csd=d2lkZ2V0TmFtZT1zcF9zZWFyY2hfdGhlbWF0aWM&amp;psc=1" TargetMode="External"/><Relationship Id="rId84" Type="http://schemas.openxmlformats.org/officeDocument/2006/relationships/hyperlink" Target="https://www.tapplastics.com/product/plastics/cut_to_size_plastic/abs_sheets/524" TargetMode="External"/><Relationship Id="rId89" Type="http://schemas.openxmlformats.org/officeDocument/2006/relationships/hyperlink" Target="https://www.amazon.com/Raspberry-Model-2019-Quad-Bluetooth/dp/B07TD42S27/ref=sr_1_1?crid=1BCAGPIMNC7PM&amp;dib=eyJ2IjoiMSJ9.4wZGiZcG7IfVeIs8ylcbrzsNv6dicwLzRFdua87NS7L6bSSO-n94hWcBnBgIBLpnxr3uE9mppP3gvmJo2Xq7Lvr8JrKV9Oj7S0HNTmyJ8r_o1wmfFkq3fPSca0GezebzqVuaFHo6an4xpUjRaCI3CDxLavLyM-_ZJ6Bf_FEKboH-gnsuzP4gKqC0Zzkno4z4yyRMT-7tBO_4W-xhQd4be16iKCnPMAw9t-tQ518_MR8.FHdtVeQ148OuYzdNSuusxdpLwZulaa14phjRwwCJSiU&amp;dib_tag=se&amp;keywords=raspberry%2Bpi%2B4&amp;qid=1733434335&amp;sprefix=raspberry%2Bpi%2B4%2Caps%2C160&amp;sr=8-1&amp;th=1" TargetMode="External"/><Relationship Id="rId112" Type="http://schemas.openxmlformats.org/officeDocument/2006/relationships/hyperlink" Target="https://www.mcmaster.com/6940T24-6940T241/" TargetMode="External"/><Relationship Id="rId16" Type="http://schemas.openxmlformats.org/officeDocument/2006/relationships/hyperlink" Target="https://www.mcmaster.com/91239A232/" TargetMode="External"/><Relationship Id="rId107" Type="http://schemas.openxmlformats.org/officeDocument/2006/relationships/hyperlink" Target="https://us.store.bambulab.com/products/abs-filament?variant=40475105460360" TargetMode="External"/><Relationship Id="rId11" Type="http://schemas.openxmlformats.org/officeDocument/2006/relationships/hyperlink" Target="https://www.mcmaster.com/91292A112/" TargetMode="External"/><Relationship Id="rId32" Type="http://schemas.openxmlformats.org/officeDocument/2006/relationships/hyperlink" Target="https://www.mcmaster.com/92398A127/" TargetMode="External"/><Relationship Id="rId37" Type="http://schemas.openxmlformats.org/officeDocument/2006/relationships/hyperlink" Target="https://www.mcmaster.com/7756N724/" TargetMode="External"/><Relationship Id="rId53" Type="http://schemas.openxmlformats.org/officeDocument/2006/relationships/hyperlink" Target="https://www.amazon.com/uxcell-Thick-Adhesive-Weather-Strip/dp/B07L6M4PN1/ref=sr_1_7?crid=37Z13GJ7EF1J0&amp;dib=eyJ2IjoiMSJ9.sPl7v1EXWJDzqCohla-2l3oRVvrwjEze_n_dTHA58B-Afq86Z4r9R8GwsvGGg8njGQuKKMfELDHIIBStLz8yzX_bhyQJRqISD36pHyqdjvXiJVcK29tJkY1aJgjGkc7ATcr0OwarhlXpuWATdcuezD6jSuJcHSunMEfIxR8RudR-JGP_NvQN9ysOBrN0UlMHREKpyyAyfuWN6qAxyl7Xw4GOLf1ewqGDp1JtTpH_MDTtwOyMCEi9xbh4Q996yXDr247QNVVaH7BqPSVuOmzj2ZOTsLYjIFg3N0Jy1I5hJdo.MipGC6662H9HTcUccYM3Wxh8bmeOEkdTWAhkhflmaoE&amp;dib_tag=se&amp;keywords=1mm%2Bthick%2Bfoam%2Btape&amp;qid=1733421977&amp;sprefix=1mm%2Bthick%2Bfoam%2Btape%2Caps%2C140&amp;sr=8-7&amp;th=1" TargetMode="External"/><Relationship Id="rId58" Type="http://schemas.openxmlformats.org/officeDocument/2006/relationships/hyperlink" Target="https://www.robotdigg.com/product/1314/Black-anodized-linear-rail-7,-9,-12-and-15" TargetMode="External"/><Relationship Id="rId74" Type="http://schemas.openxmlformats.org/officeDocument/2006/relationships/hyperlink" Target="https://us.misumi-ec.com/vona2/detail/110302686450/?CategorySpec=unitType%3a%3a1%0900000042747%3a%3amig00000001423219%0900000042730%3a%3amig00000001423221%0900000042733%3a%3aa&amp;list=PageCategory&amp;Tab=wysiwyg_area_0&amp;curSearch=%7b%22field%22%3a%22%40search%22%2c%22seriesCode%22%3a%22110302686450%22%2c%22innerCode%22%3a%22%22%2c%22sort%22%3a1%2c%22specSortFlag%22%3a0%2c%22allSpecFlag%22%3a0%2c%22page%22%3a1%2c%22pageSize%22%3a%2260%22%2c%2200000042719%22%3a%22a%22%2c%2200000042737%22%3a%22b%22%2c%2200000332720%22%3a%22145%22%2c%22cadType%22%3a%222%22%2c%2200000354669%22%3a%22mig00000009009536%22%2c%22fixedInfo%22%3a%22MDM00001301520110302686450-1897579906-1255582774045885826%7c13%22%7d" TargetMode="External"/><Relationship Id="rId79" Type="http://schemas.openxmlformats.org/officeDocument/2006/relationships/hyperlink" Target="https://us.misumi-ec.com/vona2/detail/110302683830/?CategorySpec=unitType%3a%3a1%0900000042747%3a%3amig00000001423216%0900000042730%3a%3amig00000001495349%0900000042738%3a%3ab&amp;list=PageCategory&amp;Tab=preview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390%22%2c%22cadType%22%3a%222%22%2c%2200000353911%22%3a%22mig00000009009000%2cmig00000009009013%22%2c%22fixedInfo%22%3a%22MDM00001300721110302683830-1897579906-1255582774045885826%7c13%22%7d" TargetMode="External"/><Relationship Id="rId102" Type="http://schemas.openxmlformats.org/officeDocument/2006/relationships/hyperlink" Target="https://www.filastruder.com/collections/all-hotends/products/e3d-volcano?variant=1242711928" TargetMode="External"/><Relationship Id="rId5" Type="http://schemas.openxmlformats.org/officeDocument/2006/relationships/hyperlink" Target="https://www.mcmaster.com/90695A037/" TargetMode="External"/><Relationship Id="rId90" Type="http://schemas.openxmlformats.org/officeDocument/2006/relationships/hyperlink" Target="https://www.amazon.com/Samsung-Class-Micro-Adapter-MB-MC32GA/dp/B0749KG1JK/ref=sr_1_11?dchild=1&amp;keywords=micro%2Bsd%2Bcard&amp;qid=1586227447&amp;s=electronics&amp;sr=1-11&amp;th=1" TargetMode="External"/><Relationship Id="rId95" Type="http://schemas.openxmlformats.org/officeDocument/2006/relationships/hyperlink" Target="https://www.digikey.com/en/products/detail/littelfuse-inc/0232008-MXP/778029?s=N4IgTCBcDaIAxgMxjnAHAOgLYA8AOIAugL5A" TargetMode="External"/><Relationship Id="rId22" Type="http://schemas.openxmlformats.org/officeDocument/2006/relationships/hyperlink" Target="https://www.mcmaster.com/95648A660/" TargetMode="External"/><Relationship Id="rId27" Type="http://schemas.openxmlformats.org/officeDocument/2006/relationships/hyperlink" Target="https://www.mcmaster.com/91390A099/" TargetMode="External"/><Relationship Id="rId43" Type="http://schemas.openxmlformats.org/officeDocument/2006/relationships/hyperlink" Target="https://www.aliexpress.us/item/2251832731634167.html?gatewayAdapt=glo2usa4itemAdapt" TargetMode="External"/><Relationship Id="rId48" Type="http://schemas.openxmlformats.org/officeDocument/2006/relationships/hyperlink" Target="https://us.misumi-ec.com/vona2/detail/110302246670/?CategorySpec=unitType%3a%3a1%0900000042725%3a%3ab%0900000042748%3a%3aa%0900000042759%3a%3ae&amp;list=PageCategory&amp;Tab=wysiwyg_area_0&amp;curSearch=%7b%22field%22%3a%22%40search%22%2c%22seriesCode%22%3a%22110302246670%22%2c%22innerCode%22%3a%22%22%2c%22sort%22%3a1%2c%22specSortFlag%22%3a0%2c%22allSpecFlag%22%3a0%2c%22page%22%3a1%2c%22pageSize%22%3a%2260%22%2c%2200000042750%22%3a%22a%22%2c%22jp000003054%22%3a%22mig00000000410271%22%2c%2200000042725%22%3a%22b%22%2c%2200000042748%22%3a%22a%22%2c%22fixedInfo%22%3a%22innerCode%3aMDM00001298018%7c12%22%7d" TargetMode="External"/><Relationship Id="rId64" Type="http://schemas.openxmlformats.org/officeDocument/2006/relationships/hyperlink" Target="https://www.aliexpress.us/item/3256806104750329.html?spm=a2g0o.detail.pcDetailTopMoreOtherSeller.5.4c13fcrafcraJi&amp;gps-id=pcDetailTopMoreOtherSeller&amp;scm=1007.40050.354490.0&amp;scm_id=1007.40050.354490.0&amp;scm-url=1007.40050.354490.0&amp;pvid=305a4fba-8f58-4876-adfa-2d99b1c7485b&amp;_t=gps-id:pcDetailTopMoreOtherSeller,scm-url:1007.40050.354490.0,pvid:305a4fba-8f58-4876-adfa-2d99b1c7485b,tpp_buckets:668%232846%238109%231935&amp;pdp_npi=4%40dis%21USD%215.01%212.50%21%21%2136.31%2118.15%21%402101c72a17334286813078883e2912%2112000036632421438%21rec%21US%216163755580%21XZ&amp;utparam-url=scene%3ApcDetailTopMoreOtherSeller%7Cquery_from%3A" TargetMode="External"/><Relationship Id="rId69" Type="http://schemas.openxmlformats.org/officeDocument/2006/relationships/hyperlink" Target="https://www.amazon.com/Binder-Clips-Office-School-Business/dp/B09TW5JDTD/ref=sr_1_4?dib=eyJ2IjoiMSJ9.Tq5h7W9nJS3LP-eGLTjlEZX3zdXByA6OX4O7be7tkACqeWU7VOVirrqMNJLsPOEHU1B0H_Iq27c_oV-jtS7I48Hq54JV9XxKJR7AEtfc8fVNU5IawcY-CtetqoTA2LPk_EBwnY4A-5t6bi1lMZDc159E3F9yZ7z4V59h84pmvsQkP_kkJgwqU1ybmnp9Pl_Sx24SV0CWN1letVl0SkTWV_-k2cdr76DqrVRouZ6bW9Gd8mPLUGmCyb--t5GXp35vau1piFmDOc0o17_3r2dDWNuj61mgamw-XjV2ju563_w.ozwJ4iQ8EZ2MnX--9yAdwGazrzeRjHxxOy2KQCzoXT4&amp;dib_tag=se&amp;keywords=small+binder+clips&amp;qid=1733429548&amp;sr=8-4" TargetMode="External"/><Relationship Id="rId113" Type="http://schemas.openxmlformats.org/officeDocument/2006/relationships/hyperlink" Target="https://www.mcmaster.com/8975K577-9140T26/" TargetMode="External"/><Relationship Id="rId80" Type="http://schemas.openxmlformats.org/officeDocument/2006/relationships/hyperlink" Target="https://us.misumi-ec.com/vona2/detail/110302683830/?CategorySpec=unitType%3a%3a1%0900000042747%3a%3amig00000001423216%0900000042730%3a%3amig00000001495349%0900000042738%3a%3ab&amp;list=PageCategory&amp;Tab=preview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390%22%2c%22cadType%22%3a%222%22%2c%2200000353907%22%3a%22mig00000009009027%22%2c%22fixedInfo%22%3a%22MDM00001300721110302683830-1897579906-1255582774045885826%7c13%22%7d" TargetMode="External"/><Relationship Id="rId85" Type="http://schemas.openxmlformats.org/officeDocument/2006/relationships/hyperlink" Target="https://www.tapplastics.com/product/plastics/cut_to_size_plastic/abs_sheets/524" TargetMode="External"/><Relationship Id="rId12" Type="http://schemas.openxmlformats.org/officeDocument/2006/relationships/hyperlink" Target="https://www.mcmaster.com/91294A130/" TargetMode="External"/><Relationship Id="rId17" Type="http://schemas.openxmlformats.org/officeDocument/2006/relationships/hyperlink" Target="https://www.mcmaster.com/92095A201/" TargetMode="External"/><Relationship Id="rId33" Type="http://schemas.openxmlformats.org/officeDocument/2006/relationships/hyperlink" Target="https://www.mcmaster.com/96660A226/" TargetMode="External"/><Relationship Id="rId38" Type="http://schemas.openxmlformats.org/officeDocument/2006/relationships/hyperlink" Target="https://www.mcmaster.com/98541A134/" TargetMode="External"/><Relationship Id="rId59" Type="http://schemas.openxmlformats.org/officeDocument/2006/relationships/hyperlink" Target="https://www.robotdigg.com/product/1314/Black-anodized-linear-rail-7,-9,-12-and-15" TargetMode="External"/><Relationship Id="rId103" Type="http://schemas.openxmlformats.org/officeDocument/2006/relationships/hyperlink" Target="https://www.alibaba.com/product-detail/New-and-Original-TL-Q5MC1-Z_1600410104693.html?spm=a2700.galleryofferlist.normal_offer.d_title.56a213a0iYjf1x" TargetMode="External"/><Relationship Id="rId108" Type="http://schemas.openxmlformats.org/officeDocument/2006/relationships/hyperlink" Target="https://www.mcmaster.com/89015K28/" TargetMode="External"/><Relationship Id="rId54" Type="http://schemas.openxmlformats.org/officeDocument/2006/relationships/hyperlink" Target="https://www.amazon.com/International-Connector-Pieces-Slotted-Aluminum/dp/B0BFFSMBC7/ref=sr_1_1_sspa?crid=3IYRJ8T09KFNC&amp;dib=eyJ2IjoiMSJ9.Vat7eclK0dNgredEh1rAMG4Gu4ACeUjIj1PGJb-Cl1wFSwIT43o2aMYIWgTsDV1neTZwk1pbNWz9lg8hhqjx_ac1Cy00AKKwFjmqxdJ-7B9Jdbg3l8qQHWV6JL0WiW1Or1J2FXn60lhWsMa6ys01n6jAQ9Xzk5jrnwEFfvGb1AJM5d4WPQloyjg59wa_43wNKz0IVsSqY3nlGdjmZdhz73aniCt25NYgV6Y5Z_0Rwfg.XF014jxWU9-UTeCmdEHlr_SLFlnNxgw_BhMNJpf-BH0&amp;dib_tag=se&amp;keywords=DIN%2Brail%2B18%22&amp;qid=1733422351&amp;sprefix=din%2Brail%2B18%2B%2Caps%2C152&amp;sr=8-1-spons&amp;sp_csd=d2lkZ2V0TmFtZT1zcF9hdGY&amp;th=1" TargetMode="External"/><Relationship Id="rId70" Type="http://schemas.openxmlformats.org/officeDocument/2006/relationships/hyperlink" Target="https://www.aliexpress.us/item/3256802355475356.html?spm=a2g0o.productlist.main.1.5eca66beKuIB3M&amp;algo_pvid=b1c9cfd1-eb19-49f6-8f11-3af20f928498&amp;algo_exp_id=b1c9cfd1-eb19-49f6-8f11-3af20f928498-0&amp;pdp_npi=4%40dis%21USD%210.49%210.49%21%21%210.49%210.49%21%402101efeb17334302302972479e8bed%2112000021086157537%21sea%21US%216163755580%21X&amp;curPageLogUid=zAblrXdaZXhL&amp;utparam-url=scene%3Asearch%7Cquery_from%3A" TargetMode="External"/><Relationship Id="rId75" Type="http://schemas.openxmlformats.org/officeDocument/2006/relationships/hyperlink" Target="https://us.misumi-ec.com/vona2/detail/110302686450/?CategorySpec=unitType%3a%3a1%0900000042747%3a%3amig00000001423219%0900000042730%3a%3amig00000001423221%0900000042733%3a%3aa&amp;list=PageCategory&amp;Tab=preview&amp;curSearch=%7b%22field%22%3a%22%40search%22%2c%22seriesCode%22%3a%22110302686450%22%2c%22innerCode%22%3a%22%22%2c%22sort%22%3a1%2c%22specSortFlag%22%3a0%2c%22allSpecFlag%22%3a0%2c%22page%22%3a1%2c%22pageSize%22%3a%2260%22%2c%2200000042719%22%3a%22a%22%2c%2200000042737%22%3a%22b%22%2c%2200000332720%22%3a%22755%22%2c%22cadType%22%3a%222%22%2c%2200000354674%22%3a%22mig00000009009523%2cmig00000009009542%22%2c%2200000354688%22%3a%225%22%2c%2200000354651%22%3a%22250%22%2c%22fixedInfo%22%3a%22MDM00001301520110302686450-1897579906-1255582774045885826%7c13%22%7d" TargetMode="External"/><Relationship Id="rId91" Type="http://schemas.openxmlformats.org/officeDocument/2006/relationships/hyperlink" Target="https://www.amazon.com/BIGTREETECH-DIRECT-TMC2209-Stepsticks-Motherboard/dp/B08WZFK9KT/ref=sr_1_3?crid=1D97CMVVR3TLD&amp;dib=eyJ2IjoiMSJ9.jYPWgK6D2y94DNbytVTQf-sYAZZjbAbYhRqcnTa4JlInqjdMl_UAMHe6go-OO_SMP4AAchALSTOCEfoK-XHFPeF79cpyb0jzySFaXOPEWikfgXih2dacbQsGvPiWdbwzcYX8SHGQM8cH2-K9XjJ2WrWO_x0AeHPdBTjVgO-qYRZldVNnjoJ-uMc1T7Y5CQLJQs0cwaJvoXV0sHylrDcoWf3XFQcjoGiiDmGZ_9AxTkY.0xtNg6pXPqan0qV_eJbvIBVe4jRR41wyOrCKUtbb76o&amp;dib_tag=se&amp;keywords=tmc%2B2209%2Bstepper%2Bdriver&amp;qid=1733434794&amp;sprefix=tmc%2B2209%2Caps%2C184&amp;sr=8-3&amp;th=1" TargetMode="External"/><Relationship Id="rId96" Type="http://schemas.openxmlformats.org/officeDocument/2006/relationships/hyperlink" Target="https://www.digikey.com/en/products/detail/littelfuse-inc/0232004-MXP/778023" TargetMode="External"/><Relationship Id="rId1" Type="http://schemas.openxmlformats.org/officeDocument/2006/relationships/hyperlink" Target="https://www.mcmaster.com/91306A673/?SrchEntryWebPart_InpBox=90380A357" TargetMode="External"/><Relationship Id="rId6" Type="http://schemas.openxmlformats.org/officeDocument/2006/relationships/hyperlink" Target="https://www.mcmaster.com/94459A421/" TargetMode="External"/><Relationship Id="rId15" Type="http://schemas.openxmlformats.org/officeDocument/2006/relationships/hyperlink" Target="https://www.mcmaster.com/90576A102/" TargetMode="External"/><Relationship Id="rId23" Type="http://schemas.openxmlformats.org/officeDocument/2006/relationships/hyperlink" Target="https://www.mcmaster.com/57155K337/" TargetMode="External"/><Relationship Id="rId28" Type="http://schemas.openxmlformats.org/officeDocument/2006/relationships/hyperlink" Target="https://www.mcmaster.com/91292A130/" TargetMode="External"/><Relationship Id="rId36" Type="http://schemas.openxmlformats.org/officeDocument/2006/relationships/hyperlink" Target="https://www.mcmaster.com/5972K159/" TargetMode="External"/><Relationship Id="rId49" Type="http://schemas.openxmlformats.org/officeDocument/2006/relationships/hyperlink" Target="https://us.misumi-ec.com/vona2/detail/110302246670/?CategorySpec=unitType%3a%3a1%0900000042725%3a%3ab%0900000042748%3a%3ac%0900000042759%3a%3ae&amp;list=PageCategory&amp;Tab=wysiwyg_area_0&amp;curSearch=%7b%22field%22%3a%22%40search%22%2c%22seriesCode%22%3a%22110302246670%22%2c%22innerCode%22%3a%22%22%2c%22sort%22%3a1%2c%22specSortFlag%22%3a0%2c%22allSpecFlag%22%3a0%2c%22page%22%3a1%2c%22pageSize%22%3a%2260%22%2c%2200000042750%22%3a%22a%22%2c%22jp000003054%22%3a%22mig00000000410271%22%2c%2200000042725%22%3a%22b%22%2c%2200000042748%22%3a%22c%22%2c%22fixedInfo%22%3a%22innerCode%3aMDM00001298021%7c12%22%7d" TargetMode="External"/><Relationship Id="rId57" Type="http://schemas.openxmlformats.org/officeDocument/2006/relationships/hyperlink" Target="https://www.robotdigg.com/product/1314/Black-anodized-linear-rail-7,-9,-12-and-15" TargetMode="External"/><Relationship Id="rId106" Type="http://schemas.openxmlformats.org/officeDocument/2006/relationships/hyperlink" Target="https://www.mcmaster.com/91294A196/" TargetMode="External"/><Relationship Id="rId114" Type="http://schemas.openxmlformats.org/officeDocument/2006/relationships/hyperlink" Target="https://www.mcmaster.com/85345K631/?SrchEntryWebPart_InpBox=90380A357" TargetMode="External"/><Relationship Id="rId10" Type="http://schemas.openxmlformats.org/officeDocument/2006/relationships/hyperlink" Target="https://www.mcmaster.com/91306A757/" TargetMode="External"/><Relationship Id="rId31" Type="http://schemas.openxmlformats.org/officeDocument/2006/relationships/hyperlink" Target="https://www.mcmaster.com/catalog/130/3819/95648A684" TargetMode="External"/><Relationship Id="rId44" Type="http://schemas.openxmlformats.org/officeDocument/2006/relationships/hyperlink" Target="https://www.alibaba.com/product-detail/M3-M4-M5-M6-Hammer-Head_62346593257.html?spm=a2700.galleryofferlist.normal_offer.d_title.748713a0O8M6vr&amp;selectedCarrierCode=SEMI_MANAGED_STANDARD@@STANDARD" TargetMode="External"/><Relationship Id="rId52" Type="http://schemas.openxmlformats.org/officeDocument/2006/relationships/hyperlink" Target="https://www.amazon.com/Width-Length-Black-Multipurpose-Double/dp/B07K4PQG8P/ref=sr_1_2_sspa?dib=eyJ2IjoiMSJ9.eWJtqhiukXrIc8jyNV5IQnuSKOFDSP0Q5usF3Rwgf1-gUekkzPVkR1vXySSF5U_YQVSZhiJO-ev1J2pQr85_jk6tIcYUO7EMLns7ipe7zRHVgAIoQmF6lGQUl9YRc94oVOuMfbx9h0L3nm75kDy7lM8m4wuwV-BU9sw7a9ZwZY0T_JWJFO7rUK38GoaPyBUDt4g_8t-Ff_FymYmINSCE0M22opM-1Xfn96XxtYobrSQ.M9BcXpOi185SjlJv25UjjODsurnbkRdf_X_WfX0uI-0&amp;dib_tag=se&amp;hvadid=685782386325&amp;hvdev=c&amp;hvlocphy=9002183&amp;hvnetw=g&amp;hvqmt=e&amp;hvrand=1082270133768872925&amp;hvtargid=kwd-502054890869&amp;hydadcr=10231_13483181&amp;keywords=1mm%2Bvhb%2Btape&amp;qid=1733421586&amp;sr=8-2-spons&amp;sp_csd=d2lkZ2V0TmFtZT1zcF9hdGY&amp;th=1" TargetMode="External"/><Relationship Id="rId60" Type="http://schemas.openxmlformats.org/officeDocument/2006/relationships/hyperlink" Target="https://www.robotdigg.com/product/912/12V,-24V-or-110V-300mm-KAPTON-FILM-HEATER" TargetMode="External"/><Relationship Id="rId65" Type="http://schemas.openxmlformats.org/officeDocument/2006/relationships/hyperlink" Target="https://www.alibaba.com/product-detail/In-stock-Aluminum-GT2-20-teeth_60795594094.html?spm=a2700.galleryofferlist.normal_offer.d_title.542213a0z1rQLh&amp;selectedCarrierCode=SEMI_MANAGED_STANDARD@@STANDARD" TargetMode="External"/><Relationship Id="rId73" Type="http://schemas.openxmlformats.org/officeDocument/2006/relationships/hyperlink" Target="https://us.misumi-ec.com/vona2/detail/110302686450/?CategorySpec=unitType%3a%3a1%0900000042747%3a%3amig00000001423219%0900000042730%3a%3amig00000001423221%0900000042733%3a%3aa&amp;list=PageCategory&amp;Tab=wysiwyg_area_0&amp;curSearch=%7b%22field%22%3a%22%40search%22%2c%22seriesCode%22%3a%22110302686450%22%2c%22innerCode%22%3a%22%22%2c%22sort%22%3a1%2c%22specSortFlag%22%3a0%2c%22allSpecFlag%22%3a0%2c%22page%22%3a1%2c%22pageSize%22%3a%2260%22%2c%2200000042719%22%3a%22a%22%2c%2200000042737%22%3a%22b%22%2c%2200000332720%22%3a%22465%22%2c%22cadType%22%3a%222%22%2c%2200000354669%22%3a%22mig00000009009562%22%2c%22fixedInfo%22%3a%22MDM00001301520110302686450-1897579906-1255582774045885826%7c13%22%7d" TargetMode="External"/><Relationship Id="rId78" Type="http://schemas.openxmlformats.org/officeDocument/2006/relationships/hyperlink" Target="https://us.misumi-ec.com/vona2/detail/110302683830/?CategorySpec=unitType%3a%3a1%0900000042747%3a%3amig00000001423216%0900000042730%3a%3amig00000001495349%0900000042738%3a%3ab&amp;list=PageCategory&amp;Tab=preview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290%22%2c%22cadType%22%3a%222%22%2c%2200000353889%22%3a%22145%22%2c%22fixedInfo%22%3a%22MDM00001300721110302683830-1897579906-1255582774045885826%7c13%22%7d" TargetMode="External"/><Relationship Id="rId81" Type="http://schemas.openxmlformats.org/officeDocument/2006/relationships/hyperlink" Target="https://www.tapplastics.com/product/plastics/cut_to_size_plastic/polycarbonate_sheets/516" TargetMode="External"/><Relationship Id="rId86" Type="http://schemas.openxmlformats.org/officeDocument/2006/relationships/hyperlink" Target="https://www.tapplastics.com/product/plastics/cut_to_size_plastic/abs_sheets/524" TargetMode="External"/><Relationship Id="rId94" Type="http://schemas.openxmlformats.org/officeDocument/2006/relationships/hyperlink" Target="https://www.digikey.com/en/products/detail/te-connectivity-corcom-filters/3-1609115-3/2032291?s=N4IgTCBcDaIMwFoCMA2ADATiUgrAuIAugL5A" TargetMode="External"/><Relationship Id="rId99" Type="http://schemas.openxmlformats.org/officeDocument/2006/relationships/hyperlink" Target="https://www.omc-stepperonline.com/nema-17-bipolar-1-8deg-26ncm-36-8oz-in-0-4a-12v-42x42x34mm-4-wires-17hs13-0404s1" TargetMode="External"/><Relationship Id="rId101" Type="http://schemas.openxmlformats.org/officeDocument/2006/relationships/hyperlink" Target="https://www.bondtech.se/product/lgx-lite-v2-large-gears-extruder/?srsltid=AfmBOopBjgqBGgGcxStyHzMik01lwIfmeSWWDKnpNgG9qebd4lBNKnAc" TargetMode="External"/><Relationship Id="rId4" Type="http://schemas.openxmlformats.org/officeDocument/2006/relationships/hyperlink" Target="https://www.mcmaster.com/94500A264/" TargetMode="External"/><Relationship Id="rId9" Type="http://schemas.openxmlformats.org/officeDocument/2006/relationships/hyperlink" Target="https://www.mcmaster.com/91239A228/" TargetMode="External"/><Relationship Id="rId13" Type="http://schemas.openxmlformats.org/officeDocument/2006/relationships/hyperlink" Target="https://www.mcmaster.com/92095A125/" TargetMode="External"/><Relationship Id="rId18" Type="http://schemas.openxmlformats.org/officeDocument/2006/relationships/hyperlink" Target="https://www.mcmaster.com/91292A024/" TargetMode="External"/><Relationship Id="rId39" Type="http://schemas.openxmlformats.org/officeDocument/2006/relationships/hyperlink" Target="https://www.mcmaster.com/3088A249/" TargetMode="External"/><Relationship Id="rId109" Type="http://schemas.openxmlformats.org/officeDocument/2006/relationships/hyperlink" Target="https://www.mcmaster.com/89015K243/" TargetMode="External"/><Relationship Id="rId34" Type="http://schemas.openxmlformats.org/officeDocument/2006/relationships/hyperlink" Target="https://www.mcmaster.com/90481A245/" TargetMode="External"/><Relationship Id="rId50" Type="http://schemas.openxmlformats.org/officeDocument/2006/relationships/hyperlink" Target="https://www.aliexpress.us/item/3256803651581210.html?spm=a2g0o.productlist.main.3.33f1ecbf7BYLHZ&amp;algo_pvid=01e82694-adde-49d1-9de1-1c8f919e49e1&amp;algo_exp_id=01e82694-adde-49d1-9de1-1c8f919e49e1-1&amp;pdp_npi=4%40dis%21USD%212.08%211.66%21%21%212.08%211.66%21%402101c5c317334206992041260e6c65%2112000027309425134%21sea%21US%216163755580%21X&amp;curPageLogUid=bBd97Jc2BmYd&amp;utparam-url=scene%3Asearch%7Cquery_from%3A" TargetMode="External"/><Relationship Id="rId55" Type="http://schemas.openxmlformats.org/officeDocument/2006/relationships/hyperlink" Target="https://www.amazon.com/gp/product/B00JJ191Z6/ref=ppx_yo_dt_b_search_asin_title?ie=UTF8&amp;th=1" TargetMode="External"/><Relationship Id="rId76" Type="http://schemas.openxmlformats.org/officeDocument/2006/relationships/hyperlink" Target="https://us.misumi-ec.com/vona2/detail/110302686450/?CategorySpec=unitType%3a%3a1%0900000042747%3a%3amig00000001423219%0900000042730%3a%3amig00000001423221%0900000042733%3a%3aa&amp;list=PageCategory&amp;Tab=preview&amp;curSearch=%7b%22field%22%3a%22%40search%22%2c%22seriesCode%22%3a%22110302686450%22%2c%22innerCode%22%3a%22%22%2c%22sort%22%3a1%2c%22specSortFlag%22%3a0%2c%22allSpecFlag%22%3a0%2c%22page%22%3a1%2c%22pageSize%22%3a%2260%22%2c%2200000042719%22%3a%22a%22%2c%2200000042737%22%3a%22b%22%2c%2200000332720%22%3a%22225%22%2c%22cadType%22%3a%222%22%2c%2200000354669%22%3a%22mig00000009009536%22%2c%2200000354674%22%3a%22mig00000009009541%22%2c%2200000354688%22%3a%225%22%2c%22fixedInfo%22%3a%22MDM00001301520110302686450-1897579906-1255582774045885826%7c13%22%7d" TargetMode="External"/><Relationship Id="rId97" Type="http://schemas.openxmlformats.org/officeDocument/2006/relationships/hyperlink" Target="https://www.digikey.com/en/products/detail/orion-fans/OD6020-24HB/2621139" TargetMode="External"/><Relationship Id="rId104" Type="http://schemas.openxmlformats.org/officeDocument/2006/relationships/hyperlink" Target="https://www.amazon.com/gp/product/B07QLMB3YG/ref=ppx_yo_dt_b_search_asin_title?ie=UTF8&amp;th=1" TargetMode="External"/><Relationship Id="rId7" Type="http://schemas.openxmlformats.org/officeDocument/2006/relationships/hyperlink" Target="https://www.mcmaster.com/92855A310/" TargetMode="External"/><Relationship Id="rId71" Type="http://schemas.openxmlformats.org/officeDocument/2006/relationships/hyperlink" Target="https://us.misumi-ec.com/vona2/detail/110302686450/?CategorySpec=unitType%3a%3a1%0900000042747%3a%3amig00000001423219%0900000042730%3a%3amig00000001423221%0900000042733%3a%3aa&amp;list=PageCategory&amp;Tab=wysiwyg_area_0&amp;curSearch=%7b%22field%22%3a%22%40search%22%2c%22seriesCode%22%3a%22110302686450%22%2c%22innerCode%22%3a%22%22%2c%22sort%22%3a1%2c%22specSortFlag%22%3a0%2c%22allSpecFlag%22%3a0%2c%22page%22%3a1%2c%22pageSize%22%3a%2260%22%2c%2200000042719%22%3a%22a%22%2c%2200000042737%22%3a%22b%22%2c%2200000332720%22%3a%22570%22%2c%22cadType%22%3a%222%22%2c%2200000354669%22%3a%22mig00000009009562%22%2c%22fixedInfo%22%3a%22MDM00001301520110302686450-1897579906-1255582774045885826%7c13%22%7d" TargetMode="External"/><Relationship Id="rId92" Type="http://schemas.openxmlformats.org/officeDocument/2006/relationships/hyperlink" Target="https://www.amazon.com/BIGTREETECH-High-Speed-Printing-Raspberry-Operating/dp/B0BM3BFZ35/ref=sr_1_1_sspa?crid=3P018BZPFQJH2&amp;dib=eyJ2IjoiMSJ9.EGLvI7NS2T9KSkYeLfjLUhEU-_V8_MyFUf83U5yGs8kPqOuyYR6Xzt8QRWw9GYvzCtydPvt4ckjZqBPWlNB2ehiVizCufvZdN-YV5HzCZDKQv7ncB15xhgXR0otb7dDWXbGYfBsTTAPRNpMAh-A2zrDd8kLZ6tJvilWIkBu05WZDu8ogKW9l4PL_EkibsB6D-_lJr2JHlxBAeUeUF47GN9sz_N_ALKMVOwxCnv_Ku04.0sgwRqxu_abbptSNBnMIuJynZbVmeqpq3mxSYZ20Lhw&amp;dib_tag=se&amp;keywords=octopus%2Bpro&amp;qid=1733434539&amp;sprefix=octopus%2Bpro%2Caps%2C164&amp;sr=8-1-spons&amp;sp_csd=d2lkZ2V0TmFtZT1zcF9hdGY&amp;th=1" TargetMode="External"/><Relationship Id="rId2" Type="http://schemas.openxmlformats.org/officeDocument/2006/relationships/hyperlink" Target="https://www.mcmaster.com/91100A140/?SrchEntryWebPart_InpBox=90380A357" TargetMode="External"/><Relationship Id="rId29" Type="http://schemas.openxmlformats.org/officeDocument/2006/relationships/hyperlink" Target="https://www.mcmaster.com/93090A711/" TargetMode="External"/><Relationship Id="rId24" Type="http://schemas.openxmlformats.org/officeDocument/2006/relationships/hyperlink" Target="https://www.mcmaster.com/91294A190/" TargetMode="External"/><Relationship Id="rId40" Type="http://schemas.openxmlformats.org/officeDocument/2006/relationships/hyperlink" Target="https://www.mcmaster.com/2664N353/" TargetMode="External"/><Relationship Id="rId45" Type="http://schemas.openxmlformats.org/officeDocument/2006/relationships/hyperlink" Target="https://www.alibaba.com/product-detail/M3-M4-M5-M6-Hammer-Head_62346593257.html?spm=a2700.galleryofferlist.normal_offer.d_title.748713a0O8M6vr&amp;selectedCarrierCode=SEMI_MANAGED_STANDARD@@STANDARD" TargetMode="External"/><Relationship Id="rId66" Type="http://schemas.openxmlformats.org/officeDocument/2006/relationships/hyperlink" Target="https://www.aliexpress.us/item/2251832667244886.html?gatewayAdapt=glo2usa4itemAdapt" TargetMode="External"/><Relationship Id="rId87" Type="http://schemas.openxmlformats.org/officeDocument/2006/relationships/hyperlink" Target="https://www.amazon.com/MEAN-WELL-LRS-350-24-Switching-Printer/dp/B07SQLJG5L/ref=sr_1_5_mod_primary_new?crid=3RTQS3JFYS6LZ&amp;dib=eyJ2IjoiMSJ9.-XYk1cXkBYZBVq7IGwlBibtK_8CNn7NfNKs5VlCR0TBmCe7d2WTmI3iqfz014W920Hma4dLrdeuX_4K4pUR9SLYV4aIW4I0bcSUshCjWMI4nGpymBjpb7DmGbpMRwxahHzVWn2TVWNSRQz2QaKI-vdqOu-NPR56GU_1nvhgKyHjcCHTDmZzGn1u37qkUfW343tNQ3AO1C8BkVaQm_R0jTE7UXoAWGIuTEfaTkQPerDvrIhgc7g-31FLW8-kfbUn4_mUCJSLsdARBx3sPDSsu3dNgUYRk59Jtxhnz_hrCj44.M7mfMOLPEislUrNEQNYFbNKTdgH7H8ioMkpD_13AM2Y&amp;dib_tag=se&amp;keywords=360w+24v+power+supply+mean+well&amp;qid=1733434001&amp;s=industrial&amp;sbo=RZvfv%2F%2FHxDF%2BO5021pAnSA%3D%3D&amp;sprefix=360w+24v+power+supply+mean+well%2Cindustrial%2C90&amp;sr=1-5" TargetMode="External"/><Relationship Id="rId110" Type="http://schemas.openxmlformats.org/officeDocument/2006/relationships/hyperlink" Target="https://www.mcmaster.com/8975K54-8975K543/" TargetMode="External"/><Relationship Id="rId115" Type="http://schemas.openxmlformats.org/officeDocument/2006/relationships/hyperlink" Target="https://www.amazon.com/LHTHT-Coupling-Printer-Accessories-Filament/dp/B0C7QBHN9B/ref=sxin_16_pa_sp_search_thematic_sspa?content-id=amzn1.sym.27b41115-b206-47c3-8621-713097e8442c%3Aamzn1.sym.27b41115-b206-47c3-8621-713097e8442c&amp;crid=2AP60T9EYCQKU&amp;cv_ct_cx=ptfe+bowden+tube+fittings&amp;keywords=ptfe+bowden+tube+fittings&amp;pd_rd_i=B0C7QBHN9B&amp;pd_rd_r=91a7c201-ae34-4570-8f9d-e56e3ae74953&amp;pd_rd_w=lUyYp&amp;pd_rd_wg=7muXV&amp;pf_rd_p=27b41115-b206-47c3-8621-713097e8442c&amp;pf_rd_r=MYP2TC50C9166FZ3B138&amp;qid=1734994575&amp;sbo=RZvfv%2F%2FHxDF%2BO5021pAnSA%3D%3D&amp;sprefix=ptfe+bowden+tube+fittings%2Caps%2C113&amp;sr=1-5-6024b2a3-78e4-4fed-8fed-e1613be3bcce-spons&amp;sp_csd=d2lkZ2V0TmFtZT1zcF9zZWFyY2hfdGhlbWF0aWM&amp;psc=1" TargetMode="External"/><Relationship Id="rId61" Type="http://schemas.openxmlformats.org/officeDocument/2006/relationships/hyperlink" Target="https://www.amazon.com/YOTINO-Flexible-Couplings-RepRap-3D/dp/B07DC2CV6T/ref=sr_1_5?crid=1UW4S8R87YXXR&amp;dib=eyJ2IjoiMSJ9.o9uWRjpzETL3dGZMFTv2wlsH1WiYWHI0nUrHgcGxy4P_tDFSPB32N6B5O1TQ1aLlnnqtocatxe5A32EW-foHq9VnzjM0CCYu08mg_Qde3kgzaz9V3egp6DIqyn5WnvhbCPui3JjEM0yZhUj_lv9lqk0c1fr3-AlZ-gBUfJdNe72ROrNMnYCZ2n4fdYJ_EBRfksEPDtQlNaD_Q__EaBhASdyl8u57VTPaT0reKImsGvWUz_e90yGImyH6ve3D9DbPxxfF6ESlkrKQLt_cpDI2lKK5Gm6Eltxgfw_gwdGnBYiYhg9Ct03CNGa3DNS7xZY1GO3nK_hZTT_alRaqqltsk2SallYovsPGA1YUyT_X6LE.40KB_v15sd4gPIk68juxpe-hWjhsF6gausa2UkOaWno&amp;dib_tag=se&amp;keywords=lead+screw+coupler&amp;qid=1734994797&amp;refinements=p_72%3A1248921011&amp;rnid=1248919011&amp;s=industrial&amp;sprefix=lead+scr%2Caps%2C122&amp;sr=1-5" TargetMode="External"/><Relationship Id="rId82" Type="http://schemas.openxmlformats.org/officeDocument/2006/relationships/hyperlink" Target="https://www.tapplastics.com/product/plastics/cut_to_size_plastic/polycarbonate_sheets/516" TargetMode="External"/><Relationship Id="rId19" Type="http://schemas.openxmlformats.org/officeDocument/2006/relationships/hyperlink" Target="https://www.mcmaster.com/93475A210/" TargetMode="External"/><Relationship Id="rId14" Type="http://schemas.openxmlformats.org/officeDocument/2006/relationships/hyperlink" Target="https://www.mcmaster.com/91292A115/" TargetMode="External"/><Relationship Id="rId30" Type="http://schemas.openxmlformats.org/officeDocument/2006/relationships/hyperlink" Target="https://www.mcmaster.com/92510A623/" TargetMode="External"/><Relationship Id="rId35" Type="http://schemas.openxmlformats.org/officeDocument/2006/relationships/hyperlink" Target="https://www.mcmaster.com/94669A354/" TargetMode="External"/><Relationship Id="rId56" Type="http://schemas.openxmlformats.org/officeDocument/2006/relationships/hyperlink" Target="https://www.amazon.com/450mm%EF%BC%8817-72-Inches%EF%BC%89Tr8x8-Thread-Printer-Machine/dp/B09ZPHRCPB/ref=sr_1_1_sspa?crid=21EYCDS7RL8OQ&amp;dib=eyJ2IjoiMSJ9.xOPeKQQnzoEzpVqlkCFxT2Hk0CqY1fQZpi6iHM_xvZnnA4Zx8yD-frmn-fl-dKrxosqWp8n_okkoS3tHa7O4R1G3IIHeQ5dCdTJopjGukL-mGxnGEl8hd7ZQiE89HmKgsKPeb015N9gmGdbcFvW9rQl0I5_S6E-5ZUFGA-jHSlVMW78xZqJFXlwrr4AMF0jc4Lm3Cl2lttBt-J_LeQ-vqbQPA5fJvSzCb0y35v3QTXMk9_4MN2ny4P7bT0hwVA0m6-ZkOt62ggWrLmvdWjF-EFqGkL3J7mDFoQc6AvkxbYo.UHijNPSRGI40jZYMzcS0kav3DIJHYqpjrQW0fGMBjiE&amp;dib_tag=se&amp;keywords=450mm%2Blead%2Bscrews&amp;qid=1733422571&amp;s=hi&amp;sprefix=450mm%2Blead%2Bscrews%2Ctools%2C124&amp;sr=1-1-spons&amp;sp_csd=d2lkZ2V0TmFtZT1zcF9hdGY&amp;th=1" TargetMode="External"/><Relationship Id="rId77" Type="http://schemas.openxmlformats.org/officeDocument/2006/relationships/hyperlink" Target="https://us.misumi-ec.com/vona2/detail/110302683830/?CategorySpec=unitType%3a%3a1%0900000042747%3a%3amig00000001423216%0900000042730%3a%3amig00000001495349%0900000042738%3a%3ab&amp;list=PageCategory&amp;Tab=wysiwyg_area_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380%22%2c%22cadType%22%3a%222%22%2c%22fixedInfo%22%3a%22MDM00001300721110302683830-1897579906-1255582774045885826%7c13%22%7d" TargetMode="External"/><Relationship Id="rId100" Type="http://schemas.openxmlformats.org/officeDocument/2006/relationships/hyperlink" Target="https://www.amazon.com/Printer-Switch%EF%BC%8C5-Mechanical-Compatible-GUBCUB/dp/B09K7K3486/ref=sr_1_1_sspa?crid=3FE7WI9PHCO24&amp;dib=eyJ2IjoiMSJ9.9796wOBeXw1gfJT7eqgOrxIthc49py0tL0m2C1AnCKNKQFo9moaBp4h4x-Sww2MP4CJlpl_YOOuHBDOWXC7Hny1QGUU3m1CmqXJ9xn0oQbR12-gDaHZSedFhflJWSRDm7xJKMHvgGLhIAWEUFQaur3L29loRu7Xw7xdtCDPELocChXN4tBdT3RSqwVB3HsZnihEoUDMSx4xPcTZ1nNOFwSDPQoKCoo4lKAvx7EUvNA3t6lLUwdK3aUGhmcCmlK9nksbDx67lqWLm1ZLhrejKPchUWt8-AFzRvt65TBC3Cgc.d1yfZMuRDIwbFZSBqEFXBCvpKR7gB8705oAkxP9b_L4&amp;dib_tag=se&amp;keywords=limit+switch+for+ender&amp;qid=1733755726&amp;s=industrial&amp;sprefix=limit+switch+for+ender%2Cindustrial%2C91&amp;sr=1-1-spons&amp;sp_csd=d2lkZ2V0TmFtZT1zcF9hdGY&amp;psc=1" TargetMode="External"/><Relationship Id="rId105" Type="http://schemas.openxmlformats.org/officeDocument/2006/relationships/hyperlink" Target="https://www.amazon.com/gp/product/B0B1V6JTB8/ref=ppx_yo_dt_b_search_asin_title?ie=UTF8&amp;th=1" TargetMode="External"/><Relationship Id="rId8" Type="http://schemas.openxmlformats.org/officeDocument/2006/relationships/hyperlink" Target="https://www.mcmaster.com/91306A759/" TargetMode="External"/><Relationship Id="rId51" Type="http://schemas.openxmlformats.org/officeDocument/2006/relationships/hyperlink" Target="https://www.amazon.com/OVERTURE-Filament-Consumables-Dimensional-Accuracy/dp/B087LW1YP3/ref=sr_1_1_sspa?crid=1UGTXU8Z9D653&amp;dib=eyJ2IjoiMSJ9.JEMzmaWe1KkKFYYwuPbP7p_wdWGbwgceroL2Vn-jPjSXiOTTttgXcR-wrCg2NLf_iKFTc1plfhX9waVi-slclL6Q_noVYITkT9EHGPcd3V3Zp8iIO2JzY7QPfs0UB3YJ8Hu7E4pkXk5CgKHFG3qDYxh3Hf6BOgcllqXpHpI8nhTcOhsLPTttiRCO8wYFg85v8GMIU-W3qNnq-H7T6GeO8RPaZ1Mjx8T6nlTwnvgAv3Tmqi2EM1FHozheigiJWLxbaumfLKKTcUtP86e03VY_IgUz8VQsFsKVBV9fq_YZiXQ.XEvaTx7XwCVJVvc5z7wv0m66L11nrpCacBWtNwnbqlo&amp;dib_tag=se&amp;keywords=overture%2Babs&amp;qid=1733421053&amp;s=industrial&amp;sprefix=overture%2Babs%2Cindustrial%2C127&amp;sr=1-1-spons&amp;sp_csd=d2lkZ2V0TmFtZT1zcF9hdGY&amp;th=1" TargetMode="External"/><Relationship Id="rId72" Type="http://schemas.openxmlformats.org/officeDocument/2006/relationships/hyperlink" Target="https://us.misumi-ec.com/vona2/detail/110302686450/?CategorySpec=unitType%3a%3a1%0900000042747%3a%3amig00000001423219%0900000042730%3a%3amig00000001423221%0900000042733%3a%3aa&amp;list=PageCategory&amp;Tab=wysiwyg_area_0&amp;curSearch=%7b%22field%22%3a%22%40search%22%2c%22seriesCode%22%3a%22110302686450%22%2c%22innerCode%22%3a%22%22%2c%22sort%22%3a1%2c%22specSortFlag%22%3a0%2c%22allSpecFlag%22%3a0%2c%22page%22%3a1%2c%22pageSize%22%3a%2260%22%2c%2200000042719%22%3a%22a%22%2c%2200000042737%22%3a%22b%22%2c%2200000332720%22%3a%22420%22%2c%22cadType%22%3a%222%22%2c%2200000354669%22%3a%22mig00000009009562%22%2c%22fixedInfo%22%3a%22MDM00001301520110302686450-1897579906-1255582774045885826%7c13%22%7d" TargetMode="External"/><Relationship Id="rId93" Type="http://schemas.openxmlformats.org/officeDocument/2006/relationships/hyperlink" Target="https://www.digikey.com/en/products/detail/zf-electronics/WRG32F2FBBNN/446050?s=N4IgTCBcDaIO4CcDmBmMAzDAjLA7XIAugL5A" TargetMode="External"/><Relationship Id="rId98" Type="http://schemas.openxmlformats.org/officeDocument/2006/relationships/hyperlink" Target="https://www.omc-stepperonline.com/nema-17-bipolar-59ncm-84oz-in-2a-42x48mm-4-wires-w-1m-cable-connector-17hs19-2004s1" TargetMode="External"/><Relationship Id="rId3" Type="http://schemas.openxmlformats.org/officeDocument/2006/relationships/hyperlink" Target="https://www.mcmaster.com/91292A114/?SrchEntryWebPart_InpBox=90380A357" TargetMode="External"/><Relationship Id="rId25" Type="http://schemas.openxmlformats.org/officeDocument/2006/relationships/hyperlink" Target="https://www.mcmaster.com/92095A190/" TargetMode="External"/><Relationship Id="rId46" Type="http://schemas.openxmlformats.org/officeDocument/2006/relationships/hyperlink" Target="https://us.misumi-ec.com/vona2/detail/110302251410/?CategorySpec=00000042754%3a%3aa%09unitType%3a%3a1%0900000042725%3a%3ac%0900000042748%3a%3aa%0900000042759%3a%3ae&amp;list=PageCategory&amp;Tab=wysiwyg_area_0&amp;curSearch=%7b%22field%22%3a%22%40search%22%2c%22seriesCode%22%3a%22110302251410%22%2c%22innerCode%22%3a%22%22%2c%22sort%22%3a1%2c%22specSortFlag%22%3a0%2c%22allSpecFlag%22%3a0%2c%22page%22%3a1%2c%22pageSize%22%3a%2260%22%2c%2200000042750%22%3a%22a%22%2c%22jp000003054%22%3a%22mig00000000410271%22%2c%2200000042725%22%3a%22c%22%2c%2200000042748%22%3a%22a%22%2c%22fixedInfo%22%3a%22innerCode%3aMDM00001298015%7c12%22%7d" TargetMode="External"/><Relationship Id="rId67" Type="http://schemas.openxmlformats.org/officeDocument/2006/relationships/hyperlink" Target="https://www.alibaba.com/product-detail/3DSWAY-3D-Printers-Parts-GT2-Idler_1600425535635.html?spm=a2700.galleryofferlist.normal_offer.d_title.179c13a0o6yfT4" TargetMode="External"/><Relationship Id="rId116" Type="http://schemas.openxmlformats.org/officeDocument/2006/relationships/hyperlink" Target="https://www.mcmaster.com/91239A426/" TargetMode="External"/><Relationship Id="rId20" Type="http://schemas.openxmlformats.org/officeDocument/2006/relationships/hyperlink" Target="https://www.mcmaster.com/90380A357/" TargetMode="External"/><Relationship Id="rId41" Type="http://schemas.openxmlformats.org/officeDocument/2006/relationships/hyperlink" Target="https://www.mcmaster.com/90128A258/" TargetMode="External"/><Relationship Id="rId62" Type="http://schemas.openxmlformats.org/officeDocument/2006/relationships/hyperlink" Target="https://www.amazon.com/gp/product/B07QLGWQ1L/ref=ppx_yo_dt_b_search_asin_title?ie=UTF8&amp;th=1" TargetMode="External"/><Relationship Id="rId83" Type="http://schemas.openxmlformats.org/officeDocument/2006/relationships/hyperlink" Target="https://www.tapplastics.com/product/plastics/cut_to_size_plastic/polycarbonate_sheets/516" TargetMode="External"/><Relationship Id="rId88" Type="http://schemas.openxmlformats.org/officeDocument/2006/relationships/hyperlink" Target="https://www.digikey.com/en/products/detail/mean-well-usa-inc/RS-25-5/7706180" TargetMode="External"/><Relationship Id="rId111" Type="http://schemas.openxmlformats.org/officeDocument/2006/relationships/hyperlink" Target="https://www.mcmaster.com/9008K12-9008K12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A0593-5D7A-408F-AAB8-57A7DF30B9A0}">
  <dimension ref="A1:U204"/>
  <sheetViews>
    <sheetView tabSelected="1" zoomScale="80" zoomScaleNormal="80" workbookViewId="0">
      <pane ySplit="1" topLeftCell="A2" activePane="bottomLeft" state="frozen"/>
      <selection pane="bottomLeft" activeCell="U2" sqref="U2"/>
    </sheetView>
  </sheetViews>
  <sheetFormatPr defaultRowHeight="14.4" x14ac:dyDescent="0.3"/>
  <cols>
    <col min="1" max="1" width="25.6640625" bestFit="1" customWidth="1"/>
    <col min="2" max="11" width="5.5546875" style="5" customWidth="1"/>
    <col min="12" max="12" width="39.88671875" bestFit="1" customWidth="1"/>
    <col min="13" max="13" width="30.6640625" style="6" bestFit="1" customWidth="1"/>
    <col min="14" max="14" width="7.88671875" bestFit="1" customWidth="1"/>
    <col min="15" max="15" width="14.5546875" bestFit="1" customWidth="1"/>
    <col min="16" max="17" width="12" bestFit="1" customWidth="1"/>
    <col min="18" max="18" width="12.6640625" style="15" bestFit="1" customWidth="1"/>
    <col min="19" max="19" width="12.33203125" customWidth="1"/>
    <col min="20" max="20" width="17.88671875" style="44" bestFit="1" customWidth="1"/>
    <col min="21" max="21" width="16.6640625" style="44" bestFit="1" customWidth="1"/>
  </cols>
  <sheetData>
    <row r="1" spans="1:21" s="1" customFormat="1" ht="112.2" x14ac:dyDescent="0.3">
      <c r="A1" s="17" t="s">
        <v>228</v>
      </c>
      <c r="B1" s="18" t="s">
        <v>7</v>
      </c>
      <c r="C1" s="19" t="s">
        <v>22</v>
      </c>
      <c r="D1" s="20" t="s">
        <v>57</v>
      </c>
      <c r="E1" s="21" t="s">
        <v>21</v>
      </c>
      <c r="F1" s="22" t="s">
        <v>149</v>
      </c>
      <c r="G1" s="23" t="s">
        <v>81</v>
      </c>
      <c r="H1" s="24" t="s">
        <v>102</v>
      </c>
      <c r="I1" s="25" t="s">
        <v>124</v>
      </c>
      <c r="J1" s="26" t="s">
        <v>135</v>
      </c>
      <c r="K1" s="27" t="s">
        <v>168</v>
      </c>
      <c r="L1" s="17" t="s">
        <v>0</v>
      </c>
      <c r="M1" s="28" t="s">
        <v>1</v>
      </c>
      <c r="N1" s="28" t="s">
        <v>330</v>
      </c>
      <c r="O1" s="17" t="s">
        <v>3</v>
      </c>
      <c r="P1" s="17" t="s">
        <v>6</v>
      </c>
      <c r="Q1" s="17" t="s">
        <v>2</v>
      </c>
      <c r="R1" s="29" t="s">
        <v>5</v>
      </c>
      <c r="S1" s="30" t="s">
        <v>4</v>
      </c>
      <c r="T1" s="43" t="s">
        <v>331</v>
      </c>
      <c r="U1" s="45" t="s">
        <v>332</v>
      </c>
    </row>
    <row r="2" spans="1:21" s="63" customFormat="1" x14ac:dyDescent="0.3">
      <c r="A2" s="61" t="s">
        <v>222</v>
      </c>
      <c r="B2" s="62">
        <v>22</v>
      </c>
      <c r="C2" s="62"/>
      <c r="D2" s="62"/>
      <c r="E2" s="62"/>
      <c r="F2" s="62"/>
      <c r="G2" s="62"/>
      <c r="H2" s="62"/>
      <c r="I2" s="62"/>
      <c r="J2" s="62"/>
      <c r="K2" s="62"/>
      <c r="L2" s="63" t="s">
        <v>61</v>
      </c>
      <c r="M2" s="64" t="s">
        <v>62</v>
      </c>
      <c r="N2" s="62">
        <f>SUM(B2:K2)</f>
        <v>22</v>
      </c>
      <c r="O2" s="63" t="s">
        <v>233</v>
      </c>
      <c r="P2" s="66" t="s">
        <v>234</v>
      </c>
      <c r="Q2" s="63">
        <v>50</v>
      </c>
      <c r="R2" s="14">
        <v>8.23</v>
      </c>
      <c r="S2" s="63">
        <f>ROUNDUP(N2/Q2, 0)</f>
        <v>1</v>
      </c>
      <c r="T2" s="65">
        <f t="shared" ref="T2:T68" si="0">R2*S2</f>
        <v>8.23</v>
      </c>
      <c r="U2" s="65">
        <f>(N2/Q2)*R2</f>
        <v>3.6212000000000004</v>
      </c>
    </row>
    <row r="3" spans="1:21" s="2" customFormat="1" x14ac:dyDescent="0.3">
      <c r="A3" s="4" t="s">
        <v>222</v>
      </c>
      <c r="B3" s="5">
        <v>22</v>
      </c>
      <c r="C3" s="5"/>
      <c r="D3" s="5"/>
      <c r="E3" s="5"/>
      <c r="F3" s="5"/>
      <c r="G3" s="5"/>
      <c r="H3" s="5"/>
      <c r="I3" s="5"/>
      <c r="J3" s="5"/>
      <c r="K3" s="5"/>
      <c r="L3" s="2" t="s">
        <v>328</v>
      </c>
      <c r="M3" s="3" t="s">
        <v>62</v>
      </c>
      <c r="N3" s="5">
        <f t="shared" ref="N3:N70" si="1">SUM(B3:K3)</f>
        <v>22</v>
      </c>
      <c r="O3" s="2" t="s">
        <v>233</v>
      </c>
      <c r="P3" s="66" t="s">
        <v>329</v>
      </c>
      <c r="Q3" s="2">
        <v>25</v>
      </c>
      <c r="R3" s="14">
        <v>8.26</v>
      </c>
      <c r="S3" s="2">
        <f>ROUNDUP(N3/Q3, 0)</f>
        <v>1</v>
      </c>
      <c r="T3" s="16">
        <f t="shared" si="0"/>
        <v>8.26</v>
      </c>
      <c r="U3" s="16">
        <f>(N3/Q3)*R3</f>
        <v>7.2687999999999997</v>
      </c>
    </row>
    <row r="4" spans="1:21" s="2" customFormat="1" x14ac:dyDescent="0.3">
      <c r="A4" s="4" t="s">
        <v>222</v>
      </c>
      <c r="B4" s="5">
        <v>12</v>
      </c>
      <c r="C4" s="5"/>
      <c r="D4" s="5"/>
      <c r="E4" s="5"/>
      <c r="F4" s="5">
        <v>6</v>
      </c>
      <c r="G4" s="5"/>
      <c r="H4" s="5"/>
      <c r="I4" s="5"/>
      <c r="J4" s="5"/>
      <c r="K4" s="5"/>
      <c r="L4" s="2" t="s">
        <v>221</v>
      </c>
      <c r="M4" s="3"/>
      <c r="N4" s="5">
        <f t="shared" si="1"/>
        <v>18</v>
      </c>
      <c r="O4" s="2" t="s">
        <v>233</v>
      </c>
      <c r="P4" s="7" t="s">
        <v>235</v>
      </c>
      <c r="Q4" s="2">
        <v>100</v>
      </c>
      <c r="R4" s="14">
        <v>4.7</v>
      </c>
      <c r="S4" s="2">
        <f>ROUNDUP(N4/Q4, 0)</f>
        <v>1</v>
      </c>
      <c r="T4" s="16">
        <f t="shared" si="0"/>
        <v>4.7</v>
      </c>
      <c r="U4" s="16">
        <f>(N4/Q4)*R4</f>
        <v>0.84599999999999997</v>
      </c>
    </row>
    <row r="5" spans="1:21" s="2" customFormat="1" x14ac:dyDescent="0.3">
      <c r="A5" s="4" t="s">
        <v>222</v>
      </c>
      <c r="B5" s="5"/>
      <c r="C5" s="5">
        <v>7</v>
      </c>
      <c r="D5" s="5"/>
      <c r="E5" s="5"/>
      <c r="F5" s="5">
        <v>8</v>
      </c>
      <c r="G5" s="5">
        <v>56</v>
      </c>
      <c r="H5" s="5"/>
      <c r="I5" s="5"/>
      <c r="J5" s="5">
        <v>5</v>
      </c>
      <c r="K5" s="5"/>
      <c r="L5" s="2" t="s">
        <v>136</v>
      </c>
      <c r="M5" s="3"/>
      <c r="N5" s="5">
        <f t="shared" si="1"/>
        <v>76</v>
      </c>
      <c r="O5" s="2" t="s">
        <v>233</v>
      </c>
      <c r="P5" s="7" t="s">
        <v>236</v>
      </c>
      <c r="Q5" s="2">
        <v>100</v>
      </c>
      <c r="R5" s="14">
        <v>6</v>
      </c>
      <c r="S5" s="2">
        <f>ROUNDUP(N5/Q5, 0)</f>
        <v>1</v>
      </c>
      <c r="T5" s="16">
        <f t="shared" si="0"/>
        <v>6</v>
      </c>
      <c r="U5" s="16">
        <f>(N5/Q5)*R5</f>
        <v>4.5600000000000005</v>
      </c>
    </row>
    <row r="6" spans="1:21" s="2" customFormat="1" x14ac:dyDescent="0.3">
      <c r="A6" s="4" t="s">
        <v>222</v>
      </c>
      <c r="B6" s="5"/>
      <c r="C6" s="5">
        <v>4</v>
      </c>
      <c r="D6" s="5"/>
      <c r="E6" s="5">
        <v>24</v>
      </c>
      <c r="F6" s="5">
        <v>6</v>
      </c>
      <c r="G6" s="5"/>
      <c r="H6" s="5">
        <v>24</v>
      </c>
      <c r="I6" s="5">
        <v>1</v>
      </c>
      <c r="J6" s="5"/>
      <c r="K6" s="5"/>
      <c r="L6" s="2" t="s">
        <v>70</v>
      </c>
      <c r="M6" s="3"/>
      <c r="N6" s="5">
        <f t="shared" si="1"/>
        <v>59</v>
      </c>
      <c r="O6" s="2" t="s">
        <v>233</v>
      </c>
      <c r="P6" s="7" t="s">
        <v>242</v>
      </c>
      <c r="Q6" s="2">
        <v>100</v>
      </c>
      <c r="R6" s="14">
        <v>11.07</v>
      </c>
      <c r="S6" s="2">
        <f>ROUNDUP(N6/Q6, 0)</f>
        <v>1</v>
      </c>
      <c r="T6" s="16">
        <f t="shared" si="0"/>
        <v>11.07</v>
      </c>
      <c r="U6" s="16">
        <f>(N6/Q6)*R6</f>
        <v>6.5312999999999999</v>
      </c>
    </row>
    <row r="7" spans="1:21" s="2" customFormat="1" x14ac:dyDescent="0.3">
      <c r="A7" s="4" t="s">
        <v>222</v>
      </c>
      <c r="B7" s="5"/>
      <c r="C7" s="5">
        <v>2</v>
      </c>
      <c r="D7" s="5"/>
      <c r="E7" s="5">
        <v>4</v>
      </c>
      <c r="F7" s="5">
        <v>3</v>
      </c>
      <c r="G7" s="5"/>
      <c r="H7" s="5">
        <v>6</v>
      </c>
      <c r="I7" s="5">
        <v>8</v>
      </c>
      <c r="J7" s="5"/>
      <c r="K7" s="5"/>
      <c r="L7" s="2" t="s">
        <v>53</v>
      </c>
      <c r="M7" s="3"/>
      <c r="N7" s="5">
        <f t="shared" si="1"/>
        <v>23</v>
      </c>
      <c r="O7" s="2" t="s">
        <v>233</v>
      </c>
      <c r="P7" s="7" t="s">
        <v>238</v>
      </c>
      <c r="Q7" s="2">
        <v>100</v>
      </c>
      <c r="R7" s="14">
        <v>3.78</v>
      </c>
      <c r="S7" s="2">
        <f>ROUNDUP(N7/Q7, 0)</f>
        <v>1</v>
      </c>
      <c r="T7" s="16">
        <f t="shared" si="0"/>
        <v>3.78</v>
      </c>
      <c r="U7" s="16">
        <f>(N7/Q7)*R7</f>
        <v>0.86939999999999995</v>
      </c>
    </row>
    <row r="8" spans="1:21" s="2" customFormat="1" x14ac:dyDescent="0.3">
      <c r="A8" s="4" t="s">
        <v>222</v>
      </c>
      <c r="B8" s="5"/>
      <c r="C8" s="5"/>
      <c r="D8" s="5"/>
      <c r="E8" s="5">
        <v>68</v>
      </c>
      <c r="F8" s="5">
        <v>8</v>
      </c>
      <c r="G8" s="5"/>
      <c r="H8" s="5">
        <v>4</v>
      </c>
      <c r="I8" s="5">
        <v>5</v>
      </c>
      <c r="J8" s="5">
        <v>17</v>
      </c>
      <c r="K8" s="5">
        <v>6</v>
      </c>
      <c r="L8" s="2" t="s">
        <v>52</v>
      </c>
      <c r="M8" s="3"/>
      <c r="N8" s="5">
        <f t="shared" si="1"/>
        <v>108</v>
      </c>
      <c r="O8" s="2" t="s">
        <v>233</v>
      </c>
      <c r="P8" s="7" t="s">
        <v>239</v>
      </c>
      <c r="Q8" s="2">
        <v>25</v>
      </c>
      <c r="R8" s="14">
        <v>4.7300000000000004</v>
      </c>
      <c r="S8" s="2">
        <f>ROUNDUP(N8/Q8, 0)</f>
        <v>5</v>
      </c>
      <c r="T8" s="16">
        <f t="shared" si="0"/>
        <v>23.650000000000002</v>
      </c>
      <c r="U8" s="16">
        <f>(N8/Q8)*R8</f>
        <v>20.433600000000002</v>
      </c>
    </row>
    <row r="9" spans="1:21" s="2" customFormat="1" x14ac:dyDescent="0.3">
      <c r="A9" s="4" t="s">
        <v>222</v>
      </c>
      <c r="B9" s="5"/>
      <c r="C9" s="5"/>
      <c r="D9" s="5"/>
      <c r="E9" s="5">
        <v>86</v>
      </c>
      <c r="F9" s="5">
        <v>6</v>
      </c>
      <c r="G9" s="5"/>
      <c r="H9" s="5"/>
      <c r="I9" s="5">
        <v>2</v>
      </c>
      <c r="J9" s="5">
        <v>12</v>
      </c>
      <c r="K9" s="5">
        <v>3</v>
      </c>
      <c r="L9" s="2" t="s">
        <v>54</v>
      </c>
      <c r="M9" s="3"/>
      <c r="N9" s="5">
        <f t="shared" si="1"/>
        <v>109</v>
      </c>
      <c r="O9" s="2" t="s">
        <v>233</v>
      </c>
      <c r="P9" s="7" t="s">
        <v>240</v>
      </c>
      <c r="Q9" s="2">
        <v>25</v>
      </c>
      <c r="R9" s="14">
        <v>2.2799999999999998</v>
      </c>
      <c r="S9" s="2">
        <f>ROUNDUP(N9/Q9, 0)</f>
        <v>5</v>
      </c>
      <c r="T9" s="16">
        <f t="shared" si="0"/>
        <v>11.399999999999999</v>
      </c>
      <c r="U9" s="16">
        <f>(N9/Q9)*R9</f>
        <v>9.9407999999999994</v>
      </c>
    </row>
    <row r="10" spans="1:21" s="2" customFormat="1" x14ac:dyDescent="0.3">
      <c r="A10" s="4" t="s">
        <v>222</v>
      </c>
      <c r="B10" s="5"/>
      <c r="C10" s="5"/>
      <c r="D10" s="5"/>
      <c r="E10" s="5"/>
      <c r="F10" s="5"/>
      <c r="G10" s="5"/>
      <c r="H10" s="5"/>
      <c r="I10" s="5"/>
      <c r="J10" s="5"/>
      <c r="K10" s="5">
        <v>1</v>
      </c>
      <c r="L10" s="2" t="s">
        <v>312</v>
      </c>
      <c r="M10" s="3"/>
      <c r="N10" s="5">
        <v>1</v>
      </c>
      <c r="O10" s="2" t="s">
        <v>233</v>
      </c>
      <c r="P10" s="7" t="s">
        <v>313</v>
      </c>
      <c r="Q10" s="2">
        <v>100</v>
      </c>
      <c r="R10" s="14">
        <v>8.93</v>
      </c>
      <c r="S10" s="2">
        <f>ROUNDUP(N10/Q10, 0)</f>
        <v>1</v>
      </c>
      <c r="T10" s="16">
        <f t="shared" si="0"/>
        <v>8.93</v>
      </c>
      <c r="U10" s="16">
        <f>(N10/Q10)*R10</f>
        <v>8.9300000000000004E-2</v>
      </c>
    </row>
    <row r="11" spans="1:21" s="2" customFormat="1" x14ac:dyDescent="0.3">
      <c r="A11" s="4" t="s">
        <v>222</v>
      </c>
      <c r="B11" s="5"/>
      <c r="C11" s="5"/>
      <c r="D11" s="5"/>
      <c r="E11" s="5">
        <v>4</v>
      </c>
      <c r="F11" s="5"/>
      <c r="G11" s="5"/>
      <c r="H11" s="5">
        <v>4</v>
      </c>
      <c r="I11" s="5">
        <v>8</v>
      </c>
      <c r="J11" s="5"/>
      <c r="K11" s="5"/>
      <c r="L11" s="2" t="s">
        <v>55</v>
      </c>
      <c r="M11" s="3"/>
      <c r="N11" s="5">
        <f t="shared" si="1"/>
        <v>16</v>
      </c>
      <c r="O11" s="2" t="s">
        <v>233</v>
      </c>
      <c r="P11" s="7" t="s">
        <v>241</v>
      </c>
      <c r="Q11" s="2">
        <v>50</v>
      </c>
      <c r="R11" s="14">
        <v>12.42</v>
      </c>
      <c r="S11" s="2">
        <f>ROUNDUP(N11/Q11, 0)</f>
        <v>1</v>
      </c>
      <c r="T11" s="16">
        <f t="shared" si="0"/>
        <v>12.42</v>
      </c>
      <c r="U11" s="16">
        <f>(N11/Q11)*R11</f>
        <v>3.9744000000000002</v>
      </c>
    </row>
    <row r="12" spans="1:21" s="2" customFormat="1" x14ac:dyDescent="0.3">
      <c r="A12" s="4" t="s">
        <v>222</v>
      </c>
      <c r="B12" s="5"/>
      <c r="C12" s="5"/>
      <c r="D12" s="5"/>
      <c r="E12" s="5">
        <v>12</v>
      </c>
      <c r="F12" s="5">
        <v>9</v>
      </c>
      <c r="G12" s="5"/>
      <c r="H12" s="5"/>
      <c r="I12" s="5"/>
      <c r="J12" s="5"/>
      <c r="K12" s="5"/>
      <c r="L12" s="2" t="s">
        <v>56</v>
      </c>
      <c r="M12" s="3"/>
      <c r="N12" s="5">
        <f t="shared" si="1"/>
        <v>21</v>
      </c>
      <c r="O12" s="2" t="s">
        <v>233</v>
      </c>
      <c r="P12" s="7" t="s">
        <v>237</v>
      </c>
      <c r="Q12" s="2">
        <v>100</v>
      </c>
      <c r="R12" s="14">
        <v>5.24</v>
      </c>
      <c r="S12" s="2">
        <f>ROUNDUP(N12/Q12, 0)</f>
        <v>1</v>
      </c>
      <c r="T12" s="16">
        <f t="shared" si="0"/>
        <v>5.24</v>
      </c>
      <c r="U12" s="16">
        <f>(N12/Q12)*R12</f>
        <v>1.1004</v>
      </c>
    </row>
    <row r="13" spans="1:21" s="2" customFormat="1" x14ac:dyDescent="0.3">
      <c r="A13" s="4" t="s">
        <v>222</v>
      </c>
      <c r="B13" s="5"/>
      <c r="C13" s="5"/>
      <c r="D13" s="5"/>
      <c r="E13" s="5">
        <v>7</v>
      </c>
      <c r="F13" s="5">
        <v>9</v>
      </c>
      <c r="G13" s="5"/>
      <c r="H13" s="5"/>
      <c r="I13" s="5">
        <v>5</v>
      </c>
      <c r="J13" s="5"/>
      <c r="K13" s="5"/>
      <c r="L13" s="2" t="s">
        <v>60</v>
      </c>
      <c r="M13" s="3"/>
      <c r="N13" s="5">
        <f t="shared" si="1"/>
        <v>21</v>
      </c>
      <c r="O13" s="2" t="s">
        <v>233</v>
      </c>
      <c r="P13" s="7" t="s">
        <v>243</v>
      </c>
      <c r="Q13" s="2">
        <v>100</v>
      </c>
      <c r="R13" s="14">
        <v>9.64</v>
      </c>
      <c r="S13" s="2">
        <f>ROUNDUP(N13/Q13, 0)</f>
        <v>1</v>
      </c>
      <c r="T13" s="16">
        <f t="shared" si="0"/>
        <v>9.64</v>
      </c>
      <c r="U13" s="16">
        <f>(N13/Q13)*R13</f>
        <v>2.0244</v>
      </c>
    </row>
    <row r="14" spans="1:21" s="2" customFormat="1" x14ac:dyDescent="0.3">
      <c r="A14" s="4" t="s">
        <v>222</v>
      </c>
      <c r="B14" s="5"/>
      <c r="C14" s="5"/>
      <c r="D14" s="5"/>
      <c r="E14" s="5"/>
      <c r="F14" s="5">
        <v>27</v>
      </c>
      <c r="G14" s="5"/>
      <c r="H14" s="5">
        <v>20</v>
      </c>
      <c r="I14" s="5">
        <v>7</v>
      </c>
      <c r="J14" s="5"/>
      <c r="K14" s="5"/>
      <c r="L14" s="2" t="s">
        <v>80</v>
      </c>
      <c r="M14" s="3"/>
      <c r="N14" s="5">
        <f t="shared" si="1"/>
        <v>54</v>
      </c>
      <c r="O14" s="2" t="s">
        <v>233</v>
      </c>
      <c r="P14" s="7" t="s">
        <v>244</v>
      </c>
      <c r="Q14" s="2">
        <v>100</v>
      </c>
      <c r="R14" s="14">
        <v>5.45</v>
      </c>
      <c r="S14" s="2">
        <f>ROUNDUP(N14/Q14, 0)</f>
        <v>1</v>
      </c>
      <c r="T14" s="16">
        <f t="shared" si="0"/>
        <v>5.45</v>
      </c>
      <c r="U14" s="16">
        <f>(N14/Q14)*R14</f>
        <v>2.9430000000000005</v>
      </c>
    </row>
    <row r="15" spans="1:21" s="2" customFormat="1" x14ac:dyDescent="0.3">
      <c r="A15" s="4" t="s">
        <v>222</v>
      </c>
      <c r="B15" s="5"/>
      <c r="C15" s="5"/>
      <c r="D15" s="5"/>
      <c r="E15" s="5"/>
      <c r="F15" s="5">
        <v>6</v>
      </c>
      <c r="G15" s="5"/>
      <c r="H15" s="5">
        <v>1</v>
      </c>
      <c r="I15" s="5">
        <v>4</v>
      </c>
      <c r="J15" s="5">
        <v>7</v>
      </c>
      <c r="K15" s="5"/>
      <c r="L15" s="2" t="s">
        <v>78</v>
      </c>
      <c r="M15" s="3"/>
      <c r="N15" s="5">
        <f t="shared" si="1"/>
        <v>18</v>
      </c>
      <c r="O15" s="2" t="s">
        <v>233</v>
      </c>
      <c r="P15" s="7" t="s">
        <v>245</v>
      </c>
      <c r="Q15" s="2">
        <v>100</v>
      </c>
      <c r="R15" s="14">
        <v>6.36</v>
      </c>
      <c r="S15" s="2">
        <f>ROUNDUP(N15/Q15, 0)</f>
        <v>1</v>
      </c>
      <c r="T15" s="16">
        <f t="shared" si="0"/>
        <v>6.36</v>
      </c>
      <c r="U15" s="16">
        <f>(N15/Q15)*R15</f>
        <v>1.1448</v>
      </c>
    </row>
    <row r="16" spans="1:21" s="2" customFormat="1" x14ac:dyDescent="0.3">
      <c r="A16" s="4" t="s">
        <v>222</v>
      </c>
      <c r="B16" s="5"/>
      <c r="C16" s="5"/>
      <c r="D16" s="5"/>
      <c r="E16" s="5"/>
      <c r="F16" s="5">
        <v>4</v>
      </c>
      <c r="G16" s="5"/>
      <c r="H16" s="5"/>
      <c r="I16" s="5"/>
      <c r="J16" s="5"/>
      <c r="K16" s="5"/>
      <c r="L16" s="2" t="s">
        <v>154</v>
      </c>
      <c r="M16" s="3" t="s">
        <v>153</v>
      </c>
      <c r="N16" s="5">
        <f t="shared" si="1"/>
        <v>4</v>
      </c>
      <c r="O16" s="2" t="s">
        <v>233</v>
      </c>
      <c r="P16" s="7" t="s">
        <v>246</v>
      </c>
      <c r="Q16" s="2">
        <v>100</v>
      </c>
      <c r="R16" s="14">
        <v>8.76</v>
      </c>
      <c r="S16" s="2">
        <f>ROUNDUP(N16/Q16, 0)</f>
        <v>1</v>
      </c>
      <c r="T16" s="16">
        <f t="shared" si="0"/>
        <v>8.76</v>
      </c>
      <c r="U16" s="16">
        <f>(N16/Q16)*R16</f>
        <v>0.35039999999999999</v>
      </c>
    </row>
    <row r="17" spans="1:21" s="2" customFormat="1" x14ac:dyDescent="0.3">
      <c r="A17" s="4" t="s">
        <v>222</v>
      </c>
      <c r="B17" s="5"/>
      <c r="C17" s="5"/>
      <c r="D17" s="5"/>
      <c r="E17" s="5"/>
      <c r="F17" s="5">
        <v>12</v>
      </c>
      <c r="G17" s="5"/>
      <c r="H17" s="5">
        <v>2</v>
      </c>
      <c r="I17" s="5">
        <v>8</v>
      </c>
      <c r="J17" s="5"/>
      <c r="K17" s="5"/>
      <c r="L17" s="2" t="s">
        <v>107</v>
      </c>
      <c r="M17" s="3"/>
      <c r="N17" s="5">
        <f t="shared" si="1"/>
        <v>22</v>
      </c>
      <c r="O17" s="2" t="s">
        <v>233</v>
      </c>
      <c r="P17" s="7" t="s">
        <v>247</v>
      </c>
      <c r="Q17" s="2">
        <v>100</v>
      </c>
      <c r="R17" s="14">
        <v>7.09</v>
      </c>
      <c r="S17" s="2">
        <f>ROUNDUP(N17/Q17, 0)</f>
        <v>1</v>
      </c>
      <c r="T17" s="16">
        <f t="shared" si="0"/>
        <v>7.09</v>
      </c>
      <c r="U17" s="16">
        <f>(N17/Q17)*R17</f>
        <v>1.5598000000000001</v>
      </c>
    </row>
    <row r="18" spans="1:21" s="2" customFormat="1" x14ac:dyDescent="0.3">
      <c r="A18" s="4" t="s">
        <v>222</v>
      </c>
      <c r="B18" s="5"/>
      <c r="C18" s="5"/>
      <c r="D18" s="5"/>
      <c r="E18" s="5"/>
      <c r="F18" s="5">
        <v>15</v>
      </c>
      <c r="G18" s="5"/>
      <c r="H18" s="5"/>
      <c r="I18" s="5"/>
      <c r="J18" s="5"/>
      <c r="K18" s="5">
        <v>4</v>
      </c>
      <c r="L18" s="2" t="s">
        <v>155</v>
      </c>
      <c r="M18" s="3"/>
      <c r="N18" s="5">
        <f t="shared" si="1"/>
        <v>19</v>
      </c>
      <c r="O18" s="2" t="s">
        <v>233</v>
      </c>
      <c r="P18" s="7" t="s">
        <v>248</v>
      </c>
      <c r="Q18" s="2">
        <v>100</v>
      </c>
      <c r="R18" s="14">
        <v>4.6500000000000004</v>
      </c>
      <c r="S18" s="2">
        <f>ROUNDUP(N18/Q18, 0)</f>
        <v>1</v>
      </c>
      <c r="T18" s="16">
        <f t="shared" si="0"/>
        <v>4.6500000000000004</v>
      </c>
      <c r="U18" s="16">
        <f>(N18/Q18)*R18</f>
        <v>0.88350000000000006</v>
      </c>
    </row>
    <row r="19" spans="1:21" s="2" customFormat="1" x14ac:dyDescent="0.3">
      <c r="A19" s="4" t="s">
        <v>222</v>
      </c>
      <c r="B19" s="5"/>
      <c r="C19" s="5"/>
      <c r="D19" s="5"/>
      <c r="E19" s="5"/>
      <c r="F19" s="5">
        <v>3</v>
      </c>
      <c r="G19" s="5"/>
      <c r="H19" s="5"/>
      <c r="I19" s="5"/>
      <c r="J19" s="5"/>
      <c r="K19" s="5"/>
      <c r="L19" s="2" t="s">
        <v>156</v>
      </c>
      <c r="M19" s="3"/>
      <c r="N19" s="5">
        <f t="shared" si="1"/>
        <v>3</v>
      </c>
      <c r="O19" s="2" t="s">
        <v>233</v>
      </c>
      <c r="P19" s="7" t="s">
        <v>249</v>
      </c>
      <c r="Q19" s="2">
        <v>100</v>
      </c>
      <c r="R19" s="14">
        <v>12.02</v>
      </c>
      <c r="S19" s="2">
        <f>ROUNDUP(N19/Q19, 0)</f>
        <v>1</v>
      </c>
      <c r="T19" s="16">
        <f t="shared" si="0"/>
        <v>12.02</v>
      </c>
      <c r="U19" s="16">
        <f>(N19/Q19)*R19</f>
        <v>0.36059999999999998</v>
      </c>
    </row>
    <row r="20" spans="1:21" s="2" customFormat="1" x14ac:dyDescent="0.3">
      <c r="A20" s="4" t="s">
        <v>222</v>
      </c>
      <c r="B20" s="5"/>
      <c r="C20" s="5"/>
      <c r="D20" s="5"/>
      <c r="E20" s="5"/>
      <c r="F20" s="5"/>
      <c r="G20" s="5"/>
      <c r="H20" s="5">
        <v>6</v>
      </c>
      <c r="I20" s="5"/>
      <c r="J20" s="5"/>
      <c r="K20" s="5"/>
      <c r="L20" s="2" t="s">
        <v>106</v>
      </c>
      <c r="M20" s="3"/>
      <c r="N20" s="5">
        <f t="shared" si="1"/>
        <v>6</v>
      </c>
      <c r="O20" s="2" t="s">
        <v>233</v>
      </c>
      <c r="P20" s="7" t="s">
        <v>250</v>
      </c>
      <c r="Q20" s="2">
        <v>25</v>
      </c>
      <c r="R20" s="14">
        <v>4.0199999999999996</v>
      </c>
      <c r="S20" s="2">
        <f>ROUNDUP(N20/Q20, 0)</f>
        <v>1</v>
      </c>
      <c r="T20" s="16">
        <f t="shared" si="0"/>
        <v>4.0199999999999996</v>
      </c>
      <c r="U20" s="16">
        <f>(N20/Q20)*R20</f>
        <v>0.96479999999999988</v>
      </c>
    </row>
    <row r="21" spans="1:21" s="2" customFormat="1" x14ac:dyDescent="0.3">
      <c r="A21" s="4" t="s">
        <v>222</v>
      </c>
      <c r="B21" s="5"/>
      <c r="C21" s="5"/>
      <c r="D21" s="5"/>
      <c r="E21" s="5"/>
      <c r="F21" s="5"/>
      <c r="G21" s="5"/>
      <c r="H21" s="5">
        <v>2</v>
      </c>
      <c r="I21" s="5"/>
      <c r="J21" s="5"/>
      <c r="K21" s="5"/>
      <c r="L21" s="2" t="s">
        <v>114</v>
      </c>
      <c r="M21" s="3"/>
      <c r="N21" s="5">
        <f t="shared" si="1"/>
        <v>2</v>
      </c>
      <c r="O21" s="2" t="s">
        <v>233</v>
      </c>
      <c r="P21" s="7" t="s">
        <v>251</v>
      </c>
      <c r="Q21" s="2">
        <v>100</v>
      </c>
      <c r="R21" s="14">
        <v>18.27</v>
      </c>
      <c r="S21" s="2">
        <f>ROUNDUP(N21/Q21, 0)</f>
        <v>1</v>
      </c>
      <c r="T21" s="16">
        <f t="shared" si="0"/>
        <v>18.27</v>
      </c>
      <c r="U21" s="16">
        <f>(N21/Q21)*R21</f>
        <v>0.3654</v>
      </c>
    </row>
    <row r="22" spans="1:21" s="2" customFormat="1" x14ac:dyDescent="0.3">
      <c r="A22" s="4" t="s">
        <v>222</v>
      </c>
      <c r="B22" s="5"/>
      <c r="C22" s="5"/>
      <c r="D22" s="5"/>
      <c r="E22" s="5"/>
      <c r="F22" s="5"/>
      <c r="G22" s="5"/>
      <c r="H22" s="5">
        <v>2</v>
      </c>
      <c r="I22" s="5"/>
      <c r="J22" s="5"/>
      <c r="K22" s="5">
        <v>4</v>
      </c>
      <c r="L22" s="2" t="s">
        <v>115</v>
      </c>
      <c r="M22" s="3"/>
      <c r="N22" s="5">
        <f t="shared" si="1"/>
        <v>6</v>
      </c>
      <c r="O22" s="2" t="s">
        <v>233</v>
      </c>
      <c r="P22" s="7" t="s">
        <v>252</v>
      </c>
      <c r="Q22" s="2">
        <v>25</v>
      </c>
      <c r="R22" s="14">
        <v>3.95</v>
      </c>
      <c r="S22" s="2">
        <f>ROUNDUP(N22/Q22, 0)</f>
        <v>1</v>
      </c>
      <c r="T22" s="16">
        <f t="shared" si="0"/>
        <v>3.95</v>
      </c>
      <c r="U22" s="16">
        <f>(N22/Q22)*R22</f>
        <v>0.94799999999999995</v>
      </c>
    </row>
    <row r="23" spans="1:21" s="2" customFormat="1" x14ac:dyDescent="0.3">
      <c r="A23" s="4" t="s">
        <v>222</v>
      </c>
      <c r="B23" s="5"/>
      <c r="C23" s="5"/>
      <c r="D23" s="5"/>
      <c r="E23" s="5"/>
      <c r="F23" s="5"/>
      <c r="G23" s="5"/>
      <c r="H23" s="5">
        <v>2</v>
      </c>
      <c r="I23" s="5"/>
      <c r="J23" s="5"/>
      <c r="K23" s="5"/>
      <c r="L23" s="2" t="s">
        <v>116</v>
      </c>
      <c r="M23" s="3"/>
      <c r="N23" s="5">
        <f t="shared" si="1"/>
        <v>2</v>
      </c>
      <c r="O23" s="2" t="s">
        <v>233</v>
      </c>
      <c r="P23" s="7" t="s">
        <v>253</v>
      </c>
      <c r="Q23" s="2">
        <v>100</v>
      </c>
      <c r="R23" s="14">
        <v>2.19</v>
      </c>
      <c r="S23" s="2">
        <f>ROUNDUP(N23/Q23, 0)</f>
        <v>1</v>
      </c>
      <c r="T23" s="16">
        <f t="shared" si="0"/>
        <v>2.19</v>
      </c>
      <c r="U23" s="16">
        <f>(N23/Q23)*R23</f>
        <v>4.3799999999999999E-2</v>
      </c>
    </row>
    <row r="24" spans="1:21" s="2" customFormat="1" x14ac:dyDescent="0.3">
      <c r="A24" s="4" t="s">
        <v>222</v>
      </c>
      <c r="B24" s="5"/>
      <c r="C24" s="5"/>
      <c r="D24" s="5"/>
      <c r="E24" s="5"/>
      <c r="F24" s="5"/>
      <c r="G24" s="5"/>
      <c r="H24" s="5"/>
      <c r="I24" s="5"/>
      <c r="J24" s="5">
        <v>4</v>
      </c>
      <c r="K24" s="5"/>
      <c r="L24" s="2" t="s">
        <v>137</v>
      </c>
      <c r="M24" s="3"/>
      <c r="N24" s="5">
        <f t="shared" si="1"/>
        <v>4</v>
      </c>
      <c r="O24" s="2" t="s">
        <v>233</v>
      </c>
      <c r="P24" s="7" t="s">
        <v>254</v>
      </c>
      <c r="Q24" s="2">
        <v>50</v>
      </c>
      <c r="R24" s="14">
        <v>5.73</v>
      </c>
      <c r="S24" s="2">
        <f>ROUNDUP(N24/Q24, 0)</f>
        <v>1</v>
      </c>
      <c r="T24" s="16">
        <f t="shared" si="0"/>
        <v>5.73</v>
      </c>
      <c r="U24" s="16">
        <f>(N24/Q24)*R24</f>
        <v>0.45840000000000003</v>
      </c>
    </row>
    <row r="25" spans="1:21" s="2" customFormat="1" x14ac:dyDescent="0.3">
      <c r="A25" s="4" t="s">
        <v>222</v>
      </c>
      <c r="B25" s="5"/>
      <c r="C25" s="5"/>
      <c r="D25" s="5"/>
      <c r="E25" s="5"/>
      <c r="F25" s="5"/>
      <c r="G25" s="5"/>
      <c r="H25" s="5"/>
      <c r="I25" s="5"/>
      <c r="J25" s="5">
        <v>4</v>
      </c>
      <c r="K25" s="5"/>
      <c r="L25" s="2" t="s">
        <v>138</v>
      </c>
      <c r="M25" s="3"/>
      <c r="N25" s="5">
        <f t="shared" si="1"/>
        <v>4</v>
      </c>
      <c r="O25" s="2" t="s">
        <v>233</v>
      </c>
      <c r="P25" s="7" t="s">
        <v>255</v>
      </c>
      <c r="Q25" s="2">
        <v>100</v>
      </c>
      <c r="R25" s="14">
        <v>7.96</v>
      </c>
      <c r="S25" s="2">
        <f>ROUNDUP(N25/Q25, 0)</f>
        <v>1</v>
      </c>
      <c r="T25" s="16">
        <f t="shared" si="0"/>
        <v>7.96</v>
      </c>
      <c r="U25" s="16">
        <f>(N25/Q25)*R25</f>
        <v>0.31840000000000002</v>
      </c>
    </row>
    <row r="26" spans="1:21" s="2" customFormat="1" x14ac:dyDescent="0.3">
      <c r="A26" s="4" t="s">
        <v>222</v>
      </c>
      <c r="B26" s="5"/>
      <c r="C26" s="5"/>
      <c r="D26" s="5"/>
      <c r="E26" s="5"/>
      <c r="F26" s="5"/>
      <c r="G26" s="5"/>
      <c r="H26" s="5"/>
      <c r="I26" s="5"/>
      <c r="J26" s="5"/>
      <c r="K26" s="5">
        <v>2</v>
      </c>
      <c r="L26" s="2" t="s">
        <v>169</v>
      </c>
      <c r="M26" s="3"/>
      <c r="N26" s="5">
        <f t="shared" si="1"/>
        <v>2</v>
      </c>
      <c r="O26" s="2" t="s">
        <v>233</v>
      </c>
      <c r="P26" s="7" t="s">
        <v>256</v>
      </c>
      <c r="Q26" s="2">
        <v>25</v>
      </c>
      <c r="R26" s="14">
        <v>14.73</v>
      </c>
      <c r="S26" s="2">
        <f>ROUNDUP(N26/Q26, 0)</f>
        <v>1</v>
      </c>
      <c r="T26" s="16">
        <f t="shared" si="0"/>
        <v>14.73</v>
      </c>
      <c r="U26" s="16">
        <f>(N26/Q26)*R26</f>
        <v>1.1784000000000001</v>
      </c>
    </row>
    <row r="27" spans="1:21" s="2" customFormat="1" x14ac:dyDescent="0.3">
      <c r="A27" s="4" t="s">
        <v>222</v>
      </c>
      <c r="B27" s="5"/>
      <c r="C27" s="5"/>
      <c r="D27" s="5"/>
      <c r="E27" s="5"/>
      <c r="F27" s="5"/>
      <c r="G27" s="5"/>
      <c r="H27" s="5"/>
      <c r="I27" s="5"/>
      <c r="J27" s="5"/>
      <c r="K27" s="5">
        <v>2</v>
      </c>
      <c r="L27" s="2" t="s">
        <v>170</v>
      </c>
      <c r="M27" s="3"/>
      <c r="N27" s="5">
        <f t="shared" si="1"/>
        <v>2</v>
      </c>
      <c r="O27" s="2" t="s">
        <v>233</v>
      </c>
      <c r="P27" s="7" t="s">
        <v>257</v>
      </c>
      <c r="Q27" s="2">
        <v>1</v>
      </c>
      <c r="R27" s="14">
        <v>7.2</v>
      </c>
      <c r="S27" s="2">
        <f>ROUNDUP(N27/Q27, 0)</f>
        <v>2</v>
      </c>
      <c r="T27" s="16">
        <f t="shared" si="0"/>
        <v>14.4</v>
      </c>
      <c r="U27" s="16">
        <f>(N27/Q27)*R27</f>
        <v>14.4</v>
      </c>
    </row>
    <row r="28" spans="1:21" s="2" customFormat="1" x14ac:dyDescent="0.3">
      <c r="A28" s="4" t="s">
        <v>222</v>
      </c>
      <c r="B28" s="5"/>
      <c r="C28" s="5"/>
      <c r="D28" s="5"/>
      <c r="E28" s="5"/>
      <c r="F28" s="5"/>
      <c r="G28" s="5"/>
      <c r="H28" s="5"/>
      <c r="I28" s="5"/>
      <c r="J28" s="5"/>
      <c r="K28" s="5">
        <v>13</v>
      </c>
      <c r="L28" s="2" t="s">
        <v>171</v>
      </c>
      <c r="M28" s="3"/>
      <c r="N28" s="5">
        <f t="shared" si="1"/>
        <v>13</v>
      </c>
      <c r="O28" s="2" t="s">
        <v>233</v>
      </c>
      <c r="P28" s="7" t="s">
        <v>258</v>
      </c>
      <c r="Q28" s="2">
        <v>100</v>
      </c>
      <c r="R28" s="14">
        <v>6.38</v>
      </c>
      <c r="S28" s="2">
        <f>ROUNDUP(N28/Q28, 0)</f>
        <v>1</v>
      </c>
      <c r="T28" s="16">
        <f t="shared" si="0"/>
        <v>6.38</v>
      </c>
      <c r="U28" s="16">
        <f>(N28/Q28)*R28</f>
        <v>0.82940000000000003</v>
      </c>
    </row>
    <row r="29" spans="1:21" s="2" customFormat="1" x14ac:dyDescent="0.3">
      <c r="A29" s="4" t="s">
        <v>222</v>
      </c>
      <c r="B29" s="5"/>
      <c r="C29" s="5"/>
      <c r="D29" s="5"/>
      <c r="E29" s="5"/>
      <c r="F29" s="5"/>
      <c r="G29" s="5"/>
      <c r="H29" s="5"/>
      <c r="I29" s="5"/>
      <c r="J29" s="5"/>
      <c r="K29" s="5">
        <v>11</v>
      </c>
      <c r="L29" s="2" t="s">
        <v>152</v>
      </c>
      <c r="M29" s="3"/>
      <c r="N29" s="5">
        <f t="shared" si="1"/>
        <v>11</v>
      </c>
      <c r="O29" s="2" t="s">
        <v>233</v>
      </c>
      <c r="P29" s="7" t="s">
        <v>259</v>
      </c>
      <c r="Q29" s="2">
        <v>100</v>
      </c>
      <c r="R29" s="14">
        <v>9.44</v>
      </c>
      <c r="S29" s="2">
        <f>ROUNDUP(N29/Q29, 0)</f>
        <v>1</v>
      </c>
      <c r="T29" s="16">
        <f t="shared" si="0"/>
        <v>9.44</v>
      </c>
      <c r="U29" s="16">
        <f>(N29/Q29)*R29</f>
        <v>1.0384</v>
      </c>
    </row>
    <row r="30" spans="1:21" s="2" customFormat="1" x14ac:dyDescent="0.3">
      <c r="A30" s="4" t="s">
        <v>222</v>
      </c>
      <c r="B30" s="5"/>
      <c r="C30" s="5"/>
      <c r="D30" s="5"/>
      <c r="E30" s="5"/>
      <c r="F30" s="5"/>
      <c r="G30" s="5"/>
      <c r="H30" s="5"/>
      <c r="I30" s="5"/>
      <c r="J30" s="5"/>
      <c r="K30" s="5">
        <v>24</v>
      </c>
      <c r="L30" s="2" t="s">
        <v>172</v>
      </c>
      <c r="M30" s="3"/>
      <c r="N30" s="5">
        <f t="shared" si="1"/>
        <v>24</v>
      </c>
      <c r="O30" s="2" t="s">
        <v>233</v>
      </c>
      <c r="P30" s="7" t="s">
        <v>260</v>
      </c>
      <c r="Q30" s="2">
        <v>25</v>
      </c>
      <c r="R30" s="14">
        <v>17.809999999999999</v>
      </c>
      <c r="S30" s="2">
        <f>ROUNDUP(N30/Q30, 0)</f>
        <v>1</v>
      </c>
      <c r="T30" s="16">
        <f t="shared" si="0"/>
        <v>17.809999999999999</v>
      </c>
      <c r="U30" s="16">
        <f>(N30/Q30)*R30</f>
        <v>17.0976</v>
      </c>
    </row>
    <row r="31" spans="1:21" s="2" customFormat="1" x14ac:dyDescent="0.3">
      <c r="A31" s="4" t="s">
        <v>222</v>
      </c>
      <c r="B31" s="5"/>
      <c r="C31" s="5"/>
      <c r="D31" s="5"/>
      <c r="E31" s="5"/>
      <c r="F31" s="5"/>
      <c r="G31" s="5"/>
      <c r="H31" s="5"/>
      <c r="I31" s="5"/>
      <c r="J31" s="5"/>
      <c r="K31" s="5">
        <v>3</v>
      </c>
      <c r="L31" s="2" t="s">
        <v>174</v>
      </c>
      <c r="M31" s="3" t="s">
        <v>175</v>
      </c>
      <c r="N31" s="5">
        <f t="shared" si="1"/>
        <v>3</v>
      </c>
      <c r="O31" s="2" t="s">
        <v>233</v>
      </c>
      <c r="P31" s="7" t="s">
        <v>261</v>
      </c>
      <c r="Q31" s="2">
        <v>100</v>
      </c>
      <c r="R31" s="14">
        <v>6.5</v>
      </c>
      <c r="S31" s="2">
        <f>ROUNDUP(N31/Q31, 0)</f>
        <v>1</v>
      </c>
      <c r="T31" s="16">
        <f t="shared" si="0"/>
        <v>6.5</v>
      </c>
      <c r="U31" s="16">
        <f>(N31/Q31)*R31</f>
        <v>0.19500000000000001</v>
      </c>
    </row>
    <row r="32" spans="1:21" s="2" customFormat="1" x14ac:dyDescent="0.3">
      <c r="A32" s="4" t="s">
        <v>222</v>
      </c>
      <c r="B32" s="5"/>
      <c r="C32" s="5"/>
      <c r="D32" s="5"/>
      <c r="E32" s="5"/>
      <c r="F32" s="5"/>
      <c r="G32" s="5"/>
      <c r="H32" s="5"/>
      <c r="I32" s="5"/>
      <c r="J32" s="5"/>
      <c r="K32" s="5">
        <v>3</v>
      </c>
      <c r="L32" s="2" t="s">
        <v>176</v>
      </c>
      <c r="M32" s="3"/>
      <c r="N32" s="5">
        <f t="shared" si="1"/>
        <v>3</v>
      </c>
      <c r="O32" s="2" t="s">
        <v>233</v>
      </c>
      <c r="P32" s="7" t="s">
        <v>262</v>
      </c>
      <c r="Q32" s="2">
        <v>100</v>
      </c>
      <c r="R32" s="14">
        <v>13.63</v>
      </c>
      <c r="S32" s="2">
        <f>ROUNDUP(N32/Q32, 0)</f>
        <v>1</v>
      </c>
      <c r="T32" s="16">
        <f t="shared" si="0"/>
        <v>13.63</v>
      </c>
      <c r="U32" s="16">
        <f>(N32/Q32)*R32</f>
        <v>0.40889999999999999</v>
      </c>
    </row>
    <row r="33" spans="1:21" s="2" customFormat="1" x14ac:dyDescent="0.3">
      <c r="A33" s="4" t="s">
        <v>222</v>
      </c>
      <c r="B33" s="5"/>
      <c r="C33" s="5"/>
      <c r="D33" s="5"/>
      <c r="E33" s="5"/>
      <c r="F33" s="5"/>
      <c r="G33" s="5"/>
      <c r="H33" s="5"/>
      <c r="I33" s="5"/>
      <c r="J33" s="5"/>
      <c r="K33" s="5">
        <v>3</v>
      </c>
      <c r="L33" s="2" t="s">
        <v>177</v>
      </c>
      <c r="M33" s="3" t="s">
        <v>178</v>
      </c>
      <c r="N33" s="5">
        <f t="shared" si="1"/>
        <v>3</v>
      </c>
      <c r="O33" s="2" t="s">
        <v>233</v>
      </c>
      <c r="P33" s="7" t="s">
        <v>263</v>
      </c>
      <c r="Q33" s="2">
        <v>5</v>
      </c>
      <c r="R33" s="14">
        <v>8.11</v>
      </c>
      <c r="S33" s="2">
        <f>ROUNDUP(N33/Q33, 0)</f>
        <v>1</v>
      </c>
      <c r="T33" s="16">
        <f t="shared" si="0"/>
        <v>8.11</v>
      </c>
      <c r="U33" s="16">
        <f>(N33/Q33)*R33</f>
        <v>4.8659999999999997</v>
      </c>
    </row>
    <row r="34" spans="1:21" s="2" customFormat="1" x14ac:dyDescent="0.3">
      <c r="A34" s="4" t="s">
        <v>222</v>
      </c>
      <c r="B34" s="5"/>
      <c r="C34" s="5"/>
      <c r="D34" s="5"/>
      <c r="E34" s="5"/>
      <c r="F34" s="5"/>
      <c r="G34" s="5"/>
      <c r="H34" s="5"/>
      <c r="I34" s="5"/>
      <c r="J34" s="5"/>
      <c r="K34" s="5">
        <v>3</v>
      </c>
      <c r="L34" s="2" t="s">
        <v>179</v>
      </c>
      <c r="M34" s="3" t="s">
        <v>180</v>
      </c>
      <c r="N34" s="5">
        <f t="shared" si="1"/>
        <v>3</v>
      </c>
      <c r="O34" s="2" t="s">
        <v>233</v>
      </c>
      <c r="P34" s="7" t="s">
        <v>264</v>
      </c>
      <c r="Q34" s="2">
        <v>1</v>
      </c>
      <c r="R34" s="14">
        <v>1.1100000000000001</v>
      </c>
      <c r="S34" s="2">
        <f>ROUNDUP(N34/Q34, 0)</f>
        <v>3</v>
      </c>
      <c r="T34" s="16">
        <f t="shared" si="0"/>
        <v>3.33</v>
      </c>
      <c r="U34" s="16">
        <f>(N34/Q34)*R34</f>
        <v>3.33</v>
      </c>
    </row>
    <row r="35" spans="1:21" s="2" customFormat="1" x14ac:dyDescent="0.3">
      <c r="A35" s="4" t="s">
        <v>222</v>
      </c>
      <c r="B35" s="5"/>
      <c r="C35" s="5"/>
      <c r="D35" s="5"/>
      <c r="E35" s="5"/>
      <c r="F35" s="5"/>
      <c r="G35" s="5"/>
      <c r="H35" s="5"/>
      <c r="I35" s="5"/>
      <c r="J35" s="5"/>
      <c r="K35" s="5">
        <v>3</v>
      </c>
      <c r="L35" s="2" t="s">
        <v>183</v>
      </c>
      <c r="M35" s="3"/>
      <c r="N35" s="5">
        <f t="shared" si="1"/>
        <v>3</v>
      </c>
      <c r="O35" s="2" t="s">
        <v>233</v>
      </c>
      <c r="P35" s="7" t="s">
        <v>265</v>
      </c>
      <c r="Q35" s="2">
        <v>25</v>
      </c>
      <c r="R35" s="14">
        <v>7.78</v>
      </c>
      <c r="S35" s="2">
        <f>ROUNDUP(N35/Q35, 0)</f>
        <v>1</v>
      </c>
      <c r="T35" s="16">
        <f t="shared" si="0"/>
        <v>7.78</v>
      </c>
      <c r="U35" s="16">
        <f>(N35/Q35)*R35</f>
        <v>0.93359999999999999</v>
      </c>
    </row>
    <row r="36" spans="1:21" s="2" customFormat="1" x14ac:dyDescent="0.3">
      <c r="A36" s="4" t="s">
        <v>222</v>
      </c>
      <c r="B36" s="5"/>
      <c r="C36" s="5"/>
      <c r="D36" s="5"/>
      <c r="E36" s="5"/>
      <c r="F36" s="5"/>
      <c r="G36" s="5"/>
      <c r="H36" s="5"/>
      <c r="I36" s="5"/>
      <c r="J36" s="5"/>
      <c r="K36" s="5">
        <v>5</v>
      </c>
      <c r="L36" s="2" t="s">
        <v>184</v>
      </c>
      <c r="M36" s="3"/>
      <c r="N36" s="5">
        <f t="shared" si="1"/>
        <v>5</v>
      </c>
      <c r="O36" s="2" t="s">
        <v>233</v>
      </c>
      <c r="P36" s="7" t="s">
        <v>266</v>
      </c>
      <c r="Q36" s="2">
        <v>10</v>
      </c>
      <c r="R36" s="14">
        <v>9.42</v>
      </c>
      <c r="S36" s="2">
        <f>ROUNDUP(N36/Q36, 0)</f>
        <v>1</v>
      </c>
      <c r="T36" s="16">
        <f t="shared" si="0"/>
        <v>9.42</v>
      </c>
      <c r="U36" s="16">
        <f>(N36/Q36)*R36</f>
        <v>4.71</v>
      </c>
    </row>
    <row r="37" spans="1:21" s="2" customFormat="1" x14ac:dyDescent="0.3">
      <c r="A37" s="4" t="s">
        <v>222</v>
      </c>
      <c r="B37" s="5"/>
      <c r="C37" s="5"/>
      <c r="D37" s="5"/>
      <c r="E37" s="5"/>
      <c r="F37" s="5"/>
      <c r="G37" s="5"/>
      <c r="H37" s="5"/>
      <c r="I37" s="5"/>
      <c r="J37" s="5"/>
      <c r="K37" s="5">
        <v>5</v>
      </c>
      <c r="L37" s="2" t="s">
        <v>185</v>
      </c>
      <c r="M37" s="3"/>
      <c r="N37" s="5">
        <f t="shared" si="1"/>
        <v>5</v>
      </c>
      <c r="O37" s="2" t="s">
        <v>233</v>
      </c>
      <c r="P37" s="7" t="s">
        <v>267</v>
      </c>
      <c r="Q37" s="2">
        <v>25</v>
      </c>
      <c r="R37" s="14">
        <v>14</v>
      </c>
      <c r="S37" s="2">
        <f>ROUNDUP(N37/Q37, 0)</f>
        <v>1</v>
      </c>
      <c r="T37" s="16">
        <f t="shared" si="0"/>
        <v>14</v>
      </c>
      <c r="U37" s="16">
        <f>(N37/Q37)*R37</f>
        <v>2.8000000000000003</v>
      </c>
    </row>
    <row r="38" spans="1:21" s="2" customFormat="1" x14ac:dyDescent="0.3">
      <c r="A38" s="4" t="s">
        <v>222</v>
      </c>
      <c r="B38" s="5"/>
      <c r="C38" s="5"/>
      <c r="D38" s="5"/>
      <c r="E38" s="5"/>
      <c r="F38" s="5"/>
      <c r="G38" s="5"/>
      <c r="H38" s="5"/>
      <c r="I38" s="5"/>
      <c r="J38" s="5"/>
      <c r="K38" s="5">
        <v>3</v>
      </c>
      <c r="L38" s="2" t="s">
        <v>220</v>
      </c>
      <c r="M38" s="3"/>
      <c r="N38" s="5">
        <f t="shared" si="1"/>
        <v>3</v>
      </c>
      <c r="O38" s="2" t="s">
        <v>233</v>
      </c>
      <c r="P38" s="7" t="s">
        <v>268</v>
      </c>
      <c r="Q38" s="2">
        <v>25</v>
      </c>
      <c r="R38" s="14">
        <v>11.25</v>
      </c>
      <c r="S38" s="2">
        <f>ROUNDUP(N38/Q38, 0)</f>
        <v>1</v>
      </c>
      <c r="T38" s="16">
        <f t="shared" si="0"/>
        <v>11.25</v>
      </c>
      <c r="U38" s="16">
        <f>(N38/Q38)*R38</f>
        <v>1.3499999999999999</v>
      </c>
    </row>
    <row r="39" spans="1:21" s="2" customFormat="1" x14ac:dyDescent="0.3">
      <c r="A39" s="4" t="s">
        <v>222</v>
      </c>
      <c r="B39" s="5"/>
      <c r="C39" s="5"/>
      <c r="D39" s="5"/>
      <c r="E39" s="5"/>
      <c r="F39" s="5"/>
      <c r="G39" s="5"/>
      <c r="H39" s="5"/>
      <c r="I39" s="5"/>
      <c r="J39" s="5"/>
      <c r="K39" s="5">
        <v>3</v>
      </c>
      <c r="L39" s="2" t="s">
        <v>186</v>
      </c>
      <c r="M39" s="3" t="s">
        <v>187</v>
      </c>
      <c r="N39" s="5">
        <f t="shared" si="1"/>
        <v>3</v>
      </c>
      <c r="O39" s="2" t="s">
        <v>233</v>
      </c>
      <c r="P39" s="7" t="s">
        <v>269</v>
      </c>
      <c r="Q39" s="2">
        <v>1</v>
      </c>
      <c r="R39" s="14">
        <v>2.04</v>
      </c>
      <c r="S39" s="2">
        <f>ROUNDUP(N39/Q39, 0)</f>
        <v>3</v>
      </c>
      <c r="T39" s="16">
        <f t="shared" si="0"/>
        <v>6.12</v>
      </c>
      <c r="U39" s="16">
        <f>(N39/Q39)*R39</f>
        <v>6.12</v>
      </c>
    </row>
    <row r="40" spans="1:21" s="2" customFormat="1" x14ac:dyDescent="0.3">
      <c r="A40" s="4" t="s">
        <v>222</v>
      </c>
      <c r="B40" s="5"/>
      <c r="C40" s="5"/>
      <c r="D40" s="5"/>
      <c r="E40" s="5"/>
      <c r="F40" s="5"/>
      <c r="G40" s="5"/>
      <c r="H40" s="5"/>
      <c r="I40" s="5"/>
      <c r="J40" s="5"/>
      <c r="K40" s="5">
        <v>2</v>
      </c>
      <c r="L40" s="2" t="s">
        <v>188</v>
      </c>
      <c r="M40" s="3"/>
      <c r="N40" s="5">
        <f t="shared" si="1"/>
        <v>2</v>
      </c>
      <c r="O40" s="2" t="s">
        <v>233</v>
      </c>
      <c r="P40" s="7" t="s">
        <v>270</v>
      </c>
      <c r="Q40" s="2">
        <v>1</v>
      </c>
      <c r="R40" s="14">
        <v>16.05</v>
      </c>
      <c r="S40" s="2">
        <f>ROUNDUP(N40/Q40, 0)</f>
        <v>2</v>
      </c>
      <c r="T40" s="16">
        <f t="shared" si="0"/>
        <v>32.1</v>
      </c>
      <c r="U40" s="16">
        <f>(N40/Q40)*R40</f>
        <v>32.1</v>
      </c>
    </row>
    <row r="41" spans="1:21" s="2" customFormat="1" x14ac:dyDescent="0.3">
      <c r="A41" s="4" t="s">
        <v>222</v>
      </c>
      <c r="B41" s="5"/>
      <c r="C41" s="5"/>
      <c r="D41" s="5"/>
      <c r="E41" s="5"/>
      <c r="F41" s="5"/>
      <c r="G41" s="5"/>
      <c r="H41" s="5"/>
      <c r="I41" s="5"/>
      <c r="J41" s="5"/>
      <c r="K41" s="5">
        <v>1</v>
      </c>
      <c r="L41" s="2" t="s">
        <v>189</v>
      </c>
      <c r="M41" s="3" t="s">
        <v>190</v>
      </c>
      <c r="N41" s="5">
        <f t="shared" si="1"/>
        <v>1</v>
      </c>
      <c r="O41" s="2" t="s">
        <v>233</v>
      </c>
      <c r="P41" s="7" t="s">
        <v>271</v>
      </c>
      <c r="Q41" s="2">
        <v>1</v>
      </c>
      <c r="R41" s="14">
        <v>3.79</v>
      </c>
      <c r="S41" s="2">
        <f>ROUNDUP(N41/Q41, 0)</f>
        <v>1</v>
      </c>
      <c r="T41" s="16">
        <f t="shared" si="0"/>
        <v>3.79</v>
      </c>
      <c r="U41" s="16">
        <f>(N41/Q41)*R41</f>
        <v>3.79</v>
      </c>
    </row>
    <row r="42" spans="1:21" s="2" customFormat="1" x14ac:dyDescent="0.3">
      <c r="A42" s="4" t="s">
        <v>222</v>
      </c>
      <c r="B42" s="5"/>
      <c r="C42" s="5"/>
      <c r="D42" s="5"/>
      <c r="E42" s="5"/>
      <c r="F42" s="5"/>
      <c r="G42" s="5"/>
      <c r="H42" s="5"/>
      <c r="I42" s="5"/>
      <c r="J42" s="5"/>
      <c r="K42" s="5">
        <v>1</v>
      </c>
      <c r="L42" s="2" t="s">
        <v>191</v>
      </c>
      <c r="M42" s="3"/>
      <c r="N42" s="5">
        <f t="shared" si="1"/>
        <v>1</v>
      </c>
      <c r="O42" s="2" t="s">
        <v>233</v>
      </c>
      <c r="P42" s="7" t="s">
        <v>272</v>
      </c>
      <c r="Q42" s="2">
        <v>10</v>
      </c>
      <c r="R42" s="14">
        <v>10.119999999999999</v>
      </c>
      <c r="S42" s="2">
        <f>ROUNDUP(N42/Q42, 0)</f>
        <v>1</v>
      </c>
      <c r="T42" s="16">
        <f t="shared" si="0"/>
        <v>10.119999999999999</v>
      </c>
      <c r="U42" s="16">
        <f>(N42/Q42)*R42</f>
        <v>1.012</v>
      </c>
    </row>
    <row r="43" spans="1:21" s="2" customFormat="1" x14ac:dyDescent="0.3">
      <c r="A43" s="4" t="s">
        <v>222</v>
      </c>
      <c r="B43" s="5"/>
      <c r="C43" s="5"/>
      <c r="D43" s="5"/>
      <c r="E43" s="5"/>
      <c r="F43" s="5"/>
      <c r="G43" s="5"/>
      <c r="H43" s="5"/>
      <c r="I43" s="5"/>
      <c r="J43" s="5"/>
      <c r="K43" s="5">
        <v>2</v>
      </c>
      <c r="L43" s="2" t="s">
        <v>214</v>
      </c>
      <c r="M43" s="3"/>
      <c r="N43" s="5">
        <f t="shared" si="1"/>
        <v>2</v>
      </c>
      <c r="O43" s="2" t="s">
        <v>233</v>
      </c>
      <c r="P43" s="7" t="s">
        <v>273</v>
      </c>
      <c r="Q43" s="2">
        <v>10</v>
      </c>
      <c r="R43" s="14">
        <v>5.96</v>
      </c>
      <c r="S43" s="2">
        <f>ROUNDUP(N43/Q43, 0)</f>
        <v>1</v>
      </c>
      <c r="T43" s="16">
        <f t="shared" si="0"/>
        <v>5.96</v>
      </c>
      <c r="U43" s="16">
        <f>(N43/Q43)*R43</f>
        <v>1.1919999999999999</v>
      </c>
    </row>
    <row r="44" spans="1:21" s="33" customFormat="1" x14ac:dyDescent="0.3">
      <c r="A44" s="31" t="s">
        <v>222</v>
      </c>
      <c r="B44" s="32"/>
      <c r="C44" s="32"/>
      <c r="D44" s="32"/>
      <c r="E44" s="32"/>
      <c r="F44" s="32">
        <v>1</v>
      </c>
      <c r="G44" s="32"/>
      <c r="H44" s="32"/>
      <c r="I44" s="32"/>
      <c r="J44" s="32"/>
      <c r="K44" s="32"/>
      <c r="L44" s="33" t="s">
        <v>164</v>
      </c>
      <c r="M44" s="34"/>
      <c r="N44" s="32">
        <f t="shared" si="1"/>
        <v>1</v>
      </c>
      <c r="O44" s="33" t="s">
        <v>233</v>
      </c>
      <c r="P44" s="35" t="s">
        <v>274</v>
      </c>
      <c r="Q44" s="33">
        <v>1</v>
      </c>
      <c r="R44" s="36">
        <v>15.52</v>
      </c>
      <c r="S44" s="33">
        <f>ROUNDUP(N44/Q44, 0)</f>
        <v>1</v>
      </c>
      <c r="T44" s="37">
        <f t="shared" si="0"/>
        <v>15.52</v>
      </c>
      <c r="U44" s="37">
        <f>(N44/Q44)*R44</f>
        <v>15.52</v>
      </c>
    </row>
    <row r="45" spans="1:21" s="2" customFormat="1" x14ac:dyDescent="0.3">
      <c r="A45" s="8" t="s">
        <v>223</v>
      </c>
      <c r="B45" s="5"/>
      <c r="C45" s="5">
        <v>4</v>
      </c>
      <c r="D45" s="5"/>
      <c r="E45" s="5"/>
      <c r="F45" s="5"/>
      <c r="G45" s="5"/>
      <c r="H45" s="5">
        <v>16</v>
      </c>
      <c r="I45" s="5">
        <v>4</v>
      </c>
      <c r="J45" s="5"/>
      <c r="K45" s="5"/>
      <c r="L45" s="2" t="s">
        <v>279</v>
      </c>
      <c r="M45" s="3"/>
      <c r="N45" s="5">
        <f t="shared" si="1"/>
        <v>24</v>
      </c>
      <c r="O45" s="2" t="s">
        <v>275</v>
      </c>
      <c r="P45" s="7" t="s">
        <v>276</v>
      </c>
      <c r="Q45" s="2">
        <v>100</v>
      </c>
      <c r="R45" s="14">
        <v>40</v>
      </c>
      <c r="S45" s="2">
        <f>ROUNDUP(N45/Q45, 0)</f>
        <v>1</v>
      </c>
      <c r="T45" s="16">
        <f t="shared" si="0"/>
        <v>40</v>
      </c>
      <c r="U45" s="16">
        <f>(N45/Q45)*R45</f>
        <v>9.6</v>
      </c>
    </row>
    <row r="46" spans="1:21" s="2" customFormat="1" x14ac:dyDescent="0.3">
      <c r="A46" s="8" t="s">
        <v>223</v>
      </c>
      <c r="B46" s="5"/>
      <c r="C46" s="5">
        <v>4</v>
      </c>
      <c r="D46" s="5"/>
      <c r="E46" s="5"/>
      <c r="F46" s="5"/>
      <c r="G46" s="5"/>
      <c r="H46" s="5"/>
      <c r="I46" s="5"/>
      <c r="J46" s="5"/>
      <c r="K46" s="5"/>
      <c r="L46" s="2" t="s">
        <v>327</v>
      </c>
      <c r="M46" s="3"/>
      <c r="N46" s="5">
        <f t="shared" si="1"/>
        <v>4</v>
      </c>
      <c r="O46" s="2" t="s">
        <v>282</v>
      </c>
      <c r="P46" s="7" t="s">
        <v>276</v>
      </c>
      <c r="Q46" s="2">
        <v>20</v>
      </c>
      <c r="R46" s="14">
        <v>6.99</v>
      </c>
      <c r="S46" s="2">
        <f>ROUNDUP(N46/Q46, 0)</f>
        <v>1</v>
      </c>
      <c r="T46" s="16">
        <f t="shared" si="0"/>
        <v>6.99</v>
      </c>
      <c r="U46" s="16">
        <f>(N46/Q46)*R46</f>
        <v>1.3980000000000001</v>
      </c>
    </row>
    <row r="47" spans="1:21" s="2" customFormat="1" x14ac:dyDescent="0.3">
      <c r="A47" s="8" t="s">
        <v>223</v>
      </c>
      <c r="B47" s="5"/>
      <c r="C47" s="5">
        <v>4</v>
      </c>
      <c r="D47" s="5"/>
      <c r="E47" s="5"/>
      <c r="F47" s="5"/>
      <c r="G47" s="5"/>
      <c r="H47" s="5">
        <v>16</v>
      </c>
      <c r="I47" s="5">
        <v>4</v>
      </c>
      <c r="J47" s="5"/>
      <c r="K47" s="5"/>
      <c r="L47" s="2" t="s">
        <v>277</v>
      </c>
      <c r="M47" s="3"/>
      <c r="N47" s="5">
        <f t="shared" si="1"/>
        <v>24</v>
      </c>
      <c r="O47" s="2" t="s">
        <v>278</v>
      </c>
      <c r="P47" s="7" t="s">
        <v>276</v>
      </c>
      <c r="Q47" s="2">
        <v>100</v>
      </c>
      <c r="R47" s="14">
        <v>4.0999999999999996</v>
      </c>
      <c r="S47" s="2">
        <f>ROUNDUP(N47/Q47, 0)</f>
        <v>1</v>
      </c>
      <c r="T47" s="16">
        <f t="shared" si="0"/>
        <v>4.0999999999999996</v>
      </c>
      <c r="U47" s="16">
        <f>(N47/Q47)*R47</f>
        <v>0.98399999999999987</v>
      </c>
    </row>
    <row r="48" spans="1:21" s="2" customFormat="1" x14ac:dyDescent="0.3">
      <c r="A48" s="8" t="s">
        <v>223</v>
      </c>
      <c r="B48" s="5"/>
      <c r="C48" s="5">
        <v>7</v>
      </c>
      <c r="D48" s="5"/>
      <c r="E48" s="5">
        <v>16</v>
      </c>
      <c r="F48" s="5">
        <v>2</v>
      </c>
      <c r="G48" s="5">
        <v>56</v>
      </c>
      <c r="H48" s="5"/>
      <c r="I48" s="5"/>
      <c r="J48" s="5"/>
      <c r="K48" s="5"/>
      <c r="L48" s="2" t="s">
        <v>58</v>
      </c>
      <c r="M48" s="3"/>
      <c r="N48" s="5">
        <f t="shared" ref="N48:N53" si="2">SUM(B48:K48)</f>
        <v>81</v>
      </c>
      <c r="O48" s="2" t="s">
        <v>275</v>
      </c>
      <c r="P48" s="7" t="s">
        <v>276</v>
      </c>
      <c r="Q48" s="2">
        <v>1</v>
      </c>
      <c r="R48" s="14">
        <v>0.04</v>
      </c>
      <c r="S48" s="2">
        <f>ROUNDUP(N48/Q48, 0)</f>
        <v>81</v>
      </c>
      <c r="T48" s="16">
        <f t="shared" si="0"/>
        <v>3.24</v>
      </c>
      <c r="U48" s="16">
        <f>(N48/Q48)*R48</f>
        <v>3.24</v>
      </c>
    </row>
    <row r="49" spans="1:21" s="2" customFormat="1" x14ac:dyDescent="0.3">
      <c r="A49" s="8" t="s">
        <v>223</v>
      </c>
      <c r="B49" s="5"/>
      <c r="C49" s="5">
        <v>2</v>
      </c>
      <c r="D49" s="5"/>
      <c r="E49" s="5">
        <v>31</v>
      </c>
      <c r="F49" s="5"/>
      <c r="G49" s="5"/>
      <c r="H49" s="5"/>
      <c r="I49" s="5"/>
      <c r="J49" s="5"/>
      <c r="K49" s="5"/>
      <c r="L49" s="2" t="s">
        <v>59</v>
      </c>
      <c r="M49" s="3"/>
      <c r="N49" s="5">
        <f t="shared" si="2"/>
        <v>33</v>
      </c>
      <c r="O49" s="2" t="s">
        <v>275</v>
      </c>
      <c r="P49" s="7" t="s">
        <v>276</v>
      </c>
      <c r="Q49" s="2">
        <v>1</v>
      </c>
      <c r="R49" s="14">
        <v>0.04</v>
      </c>
      <c r="S49" s="2">
        <f>ROUNDUP(N49/Q49, 0)</f>
        <v>33</v>
      </c>
      <c r="T49" s="16">
        <f t="shared" si="0"/>
        <v>1.32</v>
      </c>
      <c r="U49" s="16">
        <f>(N49/Q49)*R49</f>
        <v>1.32</v>
      </c>
    </row>
    <row r="50" spans="1:21" s="2" customFormat="1" x14ac:dyDescent="0.3">
      <c r="A50" s="8" t="s">
        <v>223</v>
      </c>
      <c r="B50" s="5"/>
      <c r="C50" s="5"/>
      <c r="D50" s="5"/>
      <c r="E50" s="5"/>
      <c r="F50" s="5">
        <v>27</v>
      </c>
      <c r="G50" s="5"/>
      <c r="H50" s="5">
        <v>21</v>
      </c>
      <c r="I50" s="5"/>
      <c r="J50" s="5"/>
      <c r="K50" s="5"/>
      <c r="L50" s="2" t="s">
        <v>79</v>
      </c>
      <c r="M50" s="3"/>
      <c r="N50" s="5">
        <f t="shared" si="2"/>
        <v>48</v>
      </c>
      <c r="O50" s="2" t="s">
        <v>280</v>
      </c>
      <c r="P50" s="7" t="s">
        <v>276</v>
      </c>
      <c r="Q50" s="2">
        <v>100</v>
      </c>
      <c r="R50" s="14">
        <v>62.62</v>
      </c>
      <c r="S50" s="2">
        <f>ROUNDUP(N50/Q50, 0)</f>
        <v>1</v>
      </c>
      <c r="T50" s="16">
        <f t="shared" si="0"/>
        <v>62.62</v>
      </c>
      <c r="U50" s="16">
        <f>(N50/Q50)*R50</f>
        <v>30.057599999999997</v>
      </c>
    </row>
    <row r="51" spans="1:21" s="2" customFormat="1" x14ac:dyDescent="0.3">
      <c r="A51" s="8" t="s">
        <v>223</v>
      </c>
      <c r="B51" s="5"/>
      <c r="C51" s="5"/>
      <c r="D51" s="5"/>
      <c r="E51" s="5"/>
      <c r="F51" s="5">
        <v>15</v>
      </c>
      <c r="G51" s="5"/>
      <c r="H51" s="5"/>
      <c r="I51" s="5">
        <v>6</v>
      </c>
      <c r="J51" s="5"/>
      <c r="K51" s="5"/>
      <c r="L51" s="2" t="s">
        <v>126</v>
      </c>
      <c r="M51" s="3"/>
      <c r="N51" s="5">
        <f t="shared" si="2"/>
        <v>21</v>
      </c>
      <c r="O51" s="2" t="s">
        <v>280</v>
      </c>
      <c r="P51" s="7" t="s">
        <v>276</v>
      </c>
      <c r="Q51" s="2">
        <v>100</v>
      </c>
      <c r="R51" s="14">
        <v>60.06</v>
      </c>
      <c r="S51" s="2">
        <f>ROUNDUP(N51/Q51, 0)</f>
        <v>1</v>
      </c>
      <c r="T51" s="16">
        <f t="shared" si="0"/>
        <v>60.06</v>
      </c>
      <c r="U51" s="16">
        <f>(N51/Q51)*R51</f>
        <v>12.6126</v>
      </c>
    </row>
    <row r="52" spans="1:21" s="2" customFormat="1" x14ac:dyDescent="0.3">
      <c r="A52" s="8" t="s">
        <v>223</v>
      </c>
      <c r="B52" s="5"/>
      <c r="C52" s="5"/>
      <c r="D52" s="5"/>
      <c r="E52" s="5"/>
      <c r="F52" s="5"/>
      <c r="G52" s="5"/>
      <c r="H52" s="5">
        <v>24</v>
      </c>
      <c r="I52" s="5"/>
      <c r="J52" s="5"/>
      <c r="K52" s="5"/>
      <c r="L52" s="2" t="s">
        <v>123</v>
      </c>
      <c r="M52" s="3"/>
      <c r="N52" s="5">
        <f t="shared" si="2"/>
        <v>24</v>
      </c>
      <c r="O52" s="2" t="s">
        <v>280</v>
      </c>
      <c r="P52" s="7" t="s">
        <v>276</v>
      </c>
      <c r="Q52" s="2">
        <v>100</v>
      </c>
      <c r="R52" s="14">
        <v>62.62</v>
      </c>
      <c r="S52" s="2">
        <f>ROUNDUP(N52/Q52, 0)</f>
        <v>1</v>
      </c>
      <c r="T52" s="16">
        <f t="shared" si="0"/>
        <v>62.62</v>
      </c>
      <c r="U52" s="16">
        <f>(N52/Q52)*R52</f>
        <v>15.028799999999999</v>
      </c>
    </row>
    <row r="53" spans="1:21" s="2" customFormat="1" x14ac:dyDescent="0.3">
      <c r="A53" s="8" t="s">
        <v>223</v>
      </c>
      <c r="B53" s="5"/>
      <c r="C53" s="5"/>
      <c r="D53" s="5"/>
      <c r="E53" s="5"/>
      <c r="F53" s="5"/>
      <c r="G53" s="5"/>
      <c r="H53" s="5"/>
      <c r="I53" s="5">
        <v>8</v>
      </c>
      <c r="J53" s="5"/>
      <c r="K53" s="5"/>
      <c r="L53" s="2" t="s">
        <v>125</v>
      </c>
      <c r="M53" s="3"/>
      <c r="N53" s="5">
        <f t="shared" si="2"/>
        <v>8</v>
      </c>
      <c r="O53" s="2" t="s">
        <v>280</v>
      </c>
      <c r="P53" s="7" t="s">
        <v>276</v>
      </c>
      <c r="Q53" s="2">
        <v>100</v>
      </c>
      <c r="R53" s="14">
        <v>60.06</v>
      </c>
      <c r="S53" s="2">
        <f>ROUNDUP(N53/Q53, 0)</f>
        <v>1</v>
      </c>
      <c r="T53" s="16">
        <f t="shared" si="0"/>
        <v>60.06</v>
      </c>
      <c r="U53" s="16">
        <f>(N53/Q53)*R53</f>
        <v>4.8048000000000002</v>
      </c>
    </row>
    <row r="54" spans="1:21" s="2" customFormat="1" x14ac:dyDescent="0.3">
      <c r="A54" s="8" t="s">
        <v>223</v>
      </c>
      <c r="B54" s="5"/>
      <c r="C54" s="5">
        <v>1</v>
      </c>
      <c r="D54" s="5"/>
      <c r="E54" s="5"/>
      <c r="F54" s="5"/>
      <c r="G54" s="5"/>
      <c r="H54" s="5"/>
      <c r="I54" s="5"/>
      <c r="J54" s="5"/>
      <c r="K54" s="5"/>
      <c r="L54" s="2" t="s">
        <v>315</v>
      </c>
      <c r="M54" s="3" t="s">
        <v>74</v>
      </c>
      <c r="N54" s="5">
        <v>2</v>
      </c>
      <c r="O54" s="2" t="s">
        <v>278</v>
      </c>
      <c r="P54" s="7" t="s">
        <v>276</v>
      </c>
      <c r="Q54" s="2">
        <v>10</v>
      </c>
      <c r="R54" s="14">
        <v>14.3</v>
      </c>
      <c r="S54" s="2">
        <f>ROUNDUP(N54/Q54, 0)</f>
        <v>1</v>
      </c>
      <c r="T54" s="16">
        <f t="shared" si="0"/>
        <v>14.3</v>
      </c>
      <c r="U54" s="16">
        <f>(N54/Q54)*R54</f>
        <v>2.8600000000000003</v>
      </c>
    </row>
    <row r="55" spans="1:21" s="2" customFormat="1" x14ac:dyDescent="0.3">
      <c r="A55" s="8" t="s">
        <v>223</v>
      </c>
      <c r="B55" s="5"/>
      <c r="C55" s="5">
        <v>1</v>
      </c>
      <c r="D55" s="5"/>
      <c r="E55" s="5"/>
      <c r="F55" s="5"/>
      <c r="G55" s="5"/>
      <c r="H55" s="5"/>
      <c r="I55" s="5"/>
      <c r="J55" s="5"/>
      <c r="K55" s="5"/>
      <c r="L55" s="2" t="s">
        <v>75</v>
      </c>
      <c r="M55" s="3" t="s">
        <v>281</v>
      </c>
      <c r="N55" s="5">
        <f t="shared" si="1"/>
        <v>1</v>
      </c>
      <c r="O55" s="2" t="s">
        <v>282</v>
      </c>
      <c r="P55" s="7" t="s">
        <v>276</v>
      </c>
      <c r="Q55" s="2">
        <v>1</v>
      </c>
      <c r="R55" s="14">
        <v>19.989999999999998</v>
      </c>
      <c r="S55" s="2">
        <f>ROUNDUP(N55/Q55, 0)</f>
        <v>1</v>
      </c>
      <c r="T55" s="16">
        <f t="shared" si="0"/>
        <v>19.989999999999998</v>
      </c>
      <c r="U55" s="16">
        <f>(N55/Q55)*R55</f>
        <v>19.989999999999998</v>
      </c>
    </row>
    <row r="56" spans="1:21" s="2" customFormat="1" x14ac:dyDescent="0.3">
      <c r="A56" s="8" t="s">
        <v>223</v>
      </c>
      <c r="B56" s="5"/>
      <c r="C56" s="5"/>
      <c r="D56" s="5"/>
      <c r="E56" s="5">
        <v>0.25</v>
      </c>
      <c r="F56" s="5"/>
      <c r="G56" s="5">
        <v>0.25</v>
      </c>
      <c r="H56" s="5"/>
      <c r="I56" s="5"/>
      <c r="J56" s="5"/>
      <c r="K56" s="5"/>
      <c r="L56" s="2" t="s">
        <v>94</v>
      </c>
      <c r="M56" s="3" t="s">
        <v>283</v>
      </c>
      <c r="N56" s="5">
        <f t="shared" si="1"/>
        <v>0.5</v>
      </c>
      <c r="O56" s="2" t="s">
        <v>282</v>
      </c>
      <c r="P56" s="7" t="s">
        <v>276</v>
      </c>
      <c r="Q56" s="2">
        <v>1</v>
      </c>
      <c r="R56" s="14">
        <v>16.989999999999998</v>
      </c>
      <c r="S56" s="2">
        <f>ROUNDUP(N56/Q56, 0)</f>
        <v>1</v>
      </c>
      <c r="T56" s="16">
        <f t="shared" si="0"/>
        <v>16.989999999999998</v>
      </c>
      <c r="U56" s="16">
        <f>(N56/Q56)*R56</f>
        <v>8.4949999999999992</v>
      </c>
    </row>
    <row r="57" spans="1:21" s="2" customFormat="1" x14ac:dyDescent="0.3">
      <c r="A57" s="8" t="s">
        <v>223</v>
      </c>
      <c r="B57" s="5"/>
      <c r="C57" s="5"/>
      <c r="D57" s="5"/>
      <c r="E57" s="5">
        <v>2</v>
      </c>
      <c r="F57" s="5"/>
      <c r="G57" s="5"/>
      <c r="H57" s="5"/>
      <c r="I57" s="5"/>
      <c r="J57" s="5"/>
      <c r="K57" s="5"/>
      <c r="L57" s="2" t="s">
        <v>40</v>
      </c>
      <c r="M57" s="3" t="s">
        <v>41</v>
      </c>
      <c r="N57" s="5">
        <f t="shared" si="1"/>
        <v>2</v>
      </c>
      <c r="O57" s="2" t="s">
        <v>282</v>
      </c>
      <c r="P57" s="7" t="s">
        <v>276</v>
      </c>
      <c r="Q57" s="2">
        <v>5</v>
      </c>
      <c r="R57" s="14">
        <v>16.489999999999998</v>
      </c>
      <c r="S57" s="2">
        <f>ROUNDUP(N57/Q57, 0)</f>
        <v>1</v>
      </c>
      <c r="T57" s="16">
        <f t="shared" si="0"/>
        <v>16.489999999999998</v>
      </c>
      <c r="U57" s="16">
        <f>(N57/Q57)*R57</f>
        <v>6.5960000000000001</v>
      </c>
    </row>
    <row r="58" spans="1:21" s="2" customFormat="1" x14ac:dyDescent="0.3">
      <c r="A58" s="8" t="s">
        <v>223</v>
      </c>
      <c r="B58" s="5"/>
      <c r="C58" s="5"/>
      <c r="D58" s="5"/>
      <c r="E58" s="5">
        <v>4</v>
      </c>
      <c r="F58" s="5"/>
      <c r="G58" s="5"/>
      <c r="H58" s="5"/>
      <c r="I58" s="5"/>
      <c r="J58" s="5"/>
      <c r="K58" s="5"/>
      <c r="L58" s="2" t="s">
        <v>33</v>
      </c>
      <c r="M58" s="3" t="s">
        <v>16</v>
      </c>
      <c r="N58" s="5">
        <f t="shared" si="1"/>
        <v>4</v>
      </c>
      <c r="O58" s="2" t="s">
        <v>282</v>
      </c>
      <c r="P58" s="7" t="s">
        <v>276</v>
      </c>
      <c r="Q58" s="2">
        <v>8</v>
      </c>
      <c r="R58" s="14">
        <v>7.28</v>
      </c>
      <c r="S58" s="2">
        <f>ROUNDUP(N58/Q58, 0)</f>
        <v>1</v>
      </c>
      <c r="T58" s="16">
        <f t="shared" si="0"/>
        <v>7.28</v>
      </c>
      <c r="U58" s="16">
        <f>(N58/Q58)*R58</f>
        <v>3.64</v>
      </c>
    </row>
    <row r="59" spans="1:21" s="2" customFormat="1" x14ac:dyDescent="0.3">
      <c r="A59" s="8" t="s">
        <v>223</v>
      </c>
      <c r="B59" s="5"/>
      <c r="C59" s="5"/>
      <c r="D59" s="5"/>
      <c r="E59" s="5"/>
      <c r="F59" s="5">
        <v>3</v>
      </c>
      <c r="G59" s="5"/>
      <c r="H59" s="5"/>
      <c r="I59" s="5"/>
      <c r="J59" s="5"/>
      <c r="K59" s="5"/>
      <c r="L59" s="2" t="s">
        <v>284</v>
      </c>
      <c r="M59" s="3" t="s">
        <v>13</v>
      </c>
      <c r="N59" s="5">
        <f t="shared" si="1"/>
        <v>3</v>
      </c>
      <c r="O59" s="2" t="s">
        <v>282</v>
      </c>
      <c r="P59" s="7" t="s">
        <v>276</v>
      </c>
      <c r="Q59" s="2">
        <v>2</v>
      </c>
      <c r="R59" s="14">
        <v>22.99</v>
      </c>
      <c r="S59" s="2">
        <f>ROUNDUP(N59/Q59, 0)</f>
        <v>2</v>
      </c>
      <c r="T59" s="16">
        <f t="shared" si="0"/>
        <v>45.98</v>
      </c>
      <c r="U59" s="16">
        <f>(N59/Q59)*R59</f>
        <v>34.484999999999999</v>
      </c>
    </row>
    <row r="60" spans="1:21" s="2" customFormat="1" ht="28.8" x14ac:dyDescent="0.3">
      <c r="A60" s="8" t="s">
        <v>223</v>
      </c>
      <c r="B60" s="5"/>
      <c r="C60" s="5"/>
      <c r="D60" s="5"/>
      <c r="E60" s="5"/>
      <c r="F60" s="5">
        <v>3</v>
      </c>
      <c r="G60" s="5"/>
      <c r="J60" s="5"/>
      <c r="K60" s="5"/>
      <c r="L60" s="2" t="s">
        <v>127</v>
      </c>
      <c r="M60" s="3" t="s">
        <v>288</v>
      </c>
      <c r="N60" s="5">
        <f t="shared" si="1"/>
        <v>3</v>
      </c>
      <c r="O60" s="2" t="s">
        <v>287</v>
      </c>
      <c r="P60" s="7" t="s">
        <v>276</v>
      </c>
      <c r="Q60" s="2">
        <v>1</v>
      </c>
      <c r="R60" s="14">
        <v>16</v>
      </c>
      <c r="S60" s="2">
        <f>ROUNDUP(N60/Q60, 0)</f>
        <v>3</v>
      </c>
      <c r="T60" s="16">
        <f t="shared" si="0"/>
        <v>48</v>
      </c>
      <c r="U60" s="16">
        <f>(N60/Q60)*R60</f>
        <v>48</v>
      </c>
    </row>
    <row r="61" spans="1:21" s="2" customFormat="1" ht="28.8" x14ac:dyDescent="0.3">
      <c r="A61" s="8" t="s">
        <v>223</v>
      </c>
      <c r="B61" s="5"/>
      <c r="C61" s="5"/>
      <c r="D61" s="5"/>
      <c r="E61" s="5"/>
      <c r="F61" s="5"/>
      <c r="G61" s="5"/>
      <c r="H61" s="5">
        <v>2</v>
      </c>
      <c r="I61" s="5"/>
      <c r="J61" s="5"/>
      <c r="K61" s="5"/>
      <c r="L61" s="2" t="s">
        <v>285</v>
      </c>
      <c r="M61" s="3" t="s">
        <v>290</v>
      </c>
      <c r="N61" s="5">
        <f t="shared" si="1"/>
        <v>2</v>
      </c>
      <c r="O61" s="2" t="s">
        <v>287</v>
      </c>
      <c r="P61" s="7" t="s">
        <v>276</v>
      </c>
      <c r="Q61" s="2">
        <v>1</v>
      </c>
      <c r="R61" s="14">
        <v>17</v>
      </c>
      <c r="S61" s="2">
        <f>ROUNDUP(N61/Q61, 0)</f>
        <v>2</v>
      </c>
      <c r="T61" s="16">
        <f t="shared" si="0"/>
        <v>34</v>
      </c>
      <c r="U61" s="16">
        <f>(N61/Q61)*R61</f>
        <v>34</v>
      </c>
    </row>
    <row r="62" spans="1:21" s="2" customFormat="1" ht="28.8" x14ac:dyDescent="0.3">
      <c r="A62" s="8" t="s">
        <v>223</v>
      </c>
      <c r="B62" s="5"/>
      <c r="C62" s="5"/>
      <c r="D62" s="5"/>
      <c r="E62" s="5"/>
      <c r="F62" s="5"/>
      <c r="G62" s="5"/>
      <c r="H62" s="5"/>
      <c r="I62" s="5">
        <v>1</v>
      </c>
      <c r="J62" s="5"/>
      <c r="K62" s="5"/>
      <c r="L62" s="2" t="s">
        <v>286</v>
      </c>
      <c r="M62" s="3" t="s">
        <v>289</v>
      </c>
      <c r="N62" s="5">
        <f t="shared" si="1"/>
        <v>1</v>
      </c>
      <c r="O62" s="2" t="s">
        <v>287</v>
      </c>
      <c r="P62" s="7" t="s">
        <v>276</v>
      </c>
      <c r="Q62" s="2">
        <v>1</v>
      </c>
      <c r="R62" s="14">
        <v>13.5</v>
      </c>
      <c r="S62" s="2">
        <f>ROUNDUP(N62/Q62, 0)</f>
        <v>1</v>
      </c>
      <c r="T62" s="16">
        <f t="shared" si="0"/>
        <v>13.5</v>
      </c>
      <c r="U62" s="16">
        <f>(N62/Q62)*R62</f>
        <v>13.5</v>
      </c>
    </row>
    <row r="63" spans="1:21" s="2" customFormat="1" x14ac:dyDescent="0.3">
      <c r="A63" s="8" t="s">
        <v>223</v>
      </c>
      <c r="B63" s="5"/>
      <c r="C63" s="5"/>
      <c r="D63" s="5"/>
      <c r="E63" s="5"/>
      <c r="F63" s="5">
        <v>3</v>
      </c>
      <c r="G63" s="5"/>
      <c r="H63" s="5"/>
      <c r="I63" s="5"/>
      <c r="J63" s="5"/>
      <c r="K63" s="5"/>
      <c r="L63" s="2" t="s">
        <v>15</v>
      </c>
      <c r="M63" s="3" t="s">
        <v>16</v>
      </c>
      <c r="N63" s="5">
        <f t="shared" si="1"/>
        <v>3</v>
      </c>
      <c r="O63" s="2" t="s">
        <v>282</v>
      </c>
      <c r="P63" s="7" t="s">
        <v>276</v>
      </c>
      <c r="Q63" s="2">
        <v>5</v>
      </c>
      <c r="R63" s="14">
        <v>9.99</v>
      </c>
      <c r="S63" s="2">
        <f>ROUNDUP(N63/Q63, 0)</f>
        <v>1</v>
      </c>
      <c r="T63" s="16">
        <f t="shared" si="0"/>
        <v>9.99</v>
      </c>
      <c r="U63" s="16">
        <f>(N63/Q63)*R63</f>
        <v>5.9939999999999998</v>
      </c>
    </row>
    <row r="64" spans="1:21" s="2" customFormat="1" x14ac:dyDescent="0.3">
      <c r="A64" s="8" t="s">
        <v>223</v>
      </c>
      <c r="B64" s="5"/>
      <c r="C64" s="5"/>
      <c r="D64" s="5"/>
      <c r="E64" s="5"/>
      <c r="F64" s="5">
        <v>1</v>
      </c>
      <c r="G64" s="5"/>
      <c r="H64" s="5">
        <v>1</v>
      </c>
      <c r="I64" s="5">
        <v>1</v>
      </c>
      <c r="J64" s="5"/>
      <c r="K64" s="5"/>
      <c r="L64" s="2" t="s">
        <v>77</v>
      </c>
      <c r="M64" s="3" t="s">
        <v>291</v>
      </c>
      <c r="N64" s="5">
        <f t="shared" si="1"/>
        <v>3</v>
      </c>
      <c r="O64" s="2" t="s">
        <v>282</v>
      </c>
      <c r="P64" s="7" t="s">
        <v>276</v>
      </c>
      <c r="Q64" s="2">
        <v>1</v>
      </c>
      <c r="R64" s="14">
        <v>13.49</v>
      </c>
      <c r="S64" s="2">
        <f>ROUNDUP(N64/Q64, 0)</f>
        <v>3</v>
      </c>
      <c r="T64" s="16">
        <f t="shared" si="0"/>
        <v>40.47</v>
      </c>
      <c r="U64" s="16">
        <f>(N64/Q64)*R64</f>
        <v>40.47</v>
      </c>
    </row>
    <row r="65" spans="1:21" s="2" customFormat="1" x14ac:dyDescent="0.3">
      <c r="A65" s="8" t="s">
        <v>223</v>
      </c>
      <c r="B65" s="5"/>
      <c r="C65" s="5"/>
      <c r="D65" s="5"/>
      <c r="E65" s="5"/>
      <c r="F65" s="5">
        <v>3</v>
      </c>
      <c r="G65" s="5"/>
      <c r="H65" s="5"/>
      <c r="I65" s="5"/>
      <c r="J65" s="5"/>
      <c r="K65" s="5"/>
      <c r="L65" s="2" t="s">
        <v>159</v>
      </c>
      <c r="M65" s="3"/>
      <c r="N65" s="5">
        <f t="shared" si="1"/>
        <v>3</v>
      </c>
      <c r="O65" s="2" t="s">
        <v>314</v>
      </c>
      <c r="P65" s="7" t="s">
        <v>276</v>
      </c>
      <c r="Q65" s="2">
        <v>4</v>
      </c>
      <c r="R65" s="14">
        <v>2.9</v>
      </c>
      <c r="S65" s="2">
        <f>ROUNDUP(N65/Q65, 0)</f>
        <v>1</v>
      </c>
      <c r="T65" s="16">
        <f t="shared" si="0"/>
        <v>2.9</v>
      </c>
      <c r="U65" s="16">
        <f>(N65/Q65)*R65</f>
        <v>2.1749999999999998</v>
      </c>
    </row>
    <row r="66" spans="1:21" s="2" customFormat="1" x14ac:dyDescent="0.3">
      <c r="A66" s="8" t="s">
        <v>223</v>
      </c>
      <c r="B66" s="5"/>
      <c r="C66" s="5"/>
      <c r="D66" s="5"/>
      <c r="E66" s="5"/>
      <c r="F66" s="5"/>
      <c r="G66" s="5">
        <v>13</v>
      </c>
      <c r="H66" s="5"/>
      <c r="I66" s="5"/>
      <c r="J66" s="5"/>
      <c r="K66" s="5"/>
      <c r="L66" s="2" t="s">
        <v>101</v>
      </c>
      <c r="M66" s="3"/>
      <c r="N66" s="5">
        <f t="shared" si="1"/>
        <v>13</v>
      </c>
      <c r="O66" s="2" t="s">
        <v>278</v>
      </c>
      <c r="P66" s="7" t="s">
        <v>276</v>
      </c>
      <c r="Q66" s="2">
        <v>50</v>
      </c>
      <c r="R66" s="14">
        <v>2.5</v>
      </c>
      <c r="S66" s="2">
        <f>ROUNDUP(N66/Q66, 0)</f>
        <v>1</v>
      </c>
      <c r="T66" s="16">
        <f t="shared" si="0"/>
        <v>2.5</v>
      </c>
      <c r="U66" s="16">
        <f>(N66/Q66)*R66</f>
        <v>0.65</v>
      </c>
    </row>
    <row r="67" spans="1:21" s="2" customFormat="1" x14ac:dyDescent="0.3">
      <c r="A67" s="8" t="s">
        <v>223</v>
      </c>
      <c r="B67" s="5"/>
      <c r="C67" s="5"/>
      <c r="D67" s="5"/>
      <c r="E67" s="5"/>
      <c r="F67" s="5"/>
      <c r="G67" s="5">
        <v>10</v>
      </c>
      <c r="H67" s="5">
        <v>10</v>
      </c>
      <c r="I67" s="5"/>
      <c r="J67" s="5"/>
      <c r="K67" s="5"/>
      <c r="L67" s="2" t="s">
        <v>93</v>
      </c>
      <c r="M67" s="3"/>
      <c r="N67" s="5">
        <f t="shared" si="1"/>
        <v>20</v>
      </c>
      <c r="O67" s="2" t="s">
        <v>282</v>
      </c>
      <c r="P67" s="7" t="s">
        <v>276</v>
      </c>
      <c r="Q67" s="2">
        <v>5</v>
      </c>
      <c r="R67" s="14">
        <v>6.19</v>
      </c>
      <c r="S67" s="2">
        <f>ROUNDUP(N67/Q67, 0)</f>
        <v>4</v>
      </c>
      <c r="T67" s="16">
        <f t="shared" si="0"/>
        <v>24.76</v>
      </c>
      <c r="U67" s="16">
        <f>(N67/Q67)*R67</f>
        <v>24.76</v>
      </c>
    </row>
    <row r="68" spans="1:21" s="2" customFormat="1" x14ac:dyDescent="0.3">
      <c r="A68" s="8" t="s">
        <v>223</v>
      </c>
      <c r="B68" s="5"/>
      <c r="C68" s="5"/>
      <c r="D68" s="5"/>
      <c r="E68" s="5"/>
      <c r="F68" s="5"/>
      <c r="G68" s="5"/>
      <c r="H68" s="5">
        <v>2</v>
      </c>
      <c r="I68" s="5"/>
      <c r="J68" s="5"/>
      <c r="K68" s="5">
        <v>1</v>
      </c>
      <c r="L68" s="2" t="s">
        <v>105</v>
      </c>
      <c r="M68" s="3"/>
      <c r="N68" s="5">
        <f t="shared" si="1"/>
        <v>3</v>
      </c>
      <c r="O68" s="2" t="s">
        <v>275</v>
      </c>
      <c r="P68" s="7" t="s">
        <v>276</v>
      </c>
      <c r="Q68" s="2">
        <v>2</v>
      </c>
      <c r="R68" s="14">
        <v>0.98</v>
      </c>
      <c r="S68" s="2">
        <f>ROUNDUP(N68/Q68, 0)</f>
        <v>2</v>
      </c>
      <c r="T68" s="16">
        <f t="shared" si="0"/>
        <v>1.96</v>
      </c>
      <c r="U68" s="16">
        <f>(N68/Q68)*R68</f>
        <v>1.47</v>
      </c>
    </row>
    <row r="69" spans="1:21" s="2" customFormat="1" x14ac:dyDescent="0.3">
      <c r="A69" s="8" t="s">
        <v>223</v>
      </c>
      <c r="B69" s="5"/>
      <c r="C69" s="5"/>
      <c r="D69" s="5"/>
      <c r="E69" s="5"/>
      <c r="F69" s="5"/>
      <c r="G69" s="5"/>
      <c r="H69" s="5">
        <v>5</v>
      </c>
      <c r="I69" s="5"/>
      <c r="J69" s="5"/>
      <c r="K69" s="5"/>
      <c r="L69" s="2" t="s">
        <v>196</v>
      </c>
      <c r="M69" s="3" t="s">
        <v>292</v>
      </c>
      <c r="N69" s="5">
        <f t="shared" si="1"/>
        <v>5</v>
      </c>
      <c r="O69" s="2" t="s">
        <v>278</v>
      </c>
      <c r="P69" s="7" t="s">
        <v>276</v>
      </c>
      <c r="Q69" s="2">
        <v>5</v>
      </c>
      <c r="R69" s="14">
        <v>13.02</v>
      </c>
      <c r="S69" s="2">
        <f>ROUNDUP(N69/Q69, 0)</f>
        <v>1</v>
      </c>
      <c r="T69" s="16">
        <f t="shared" ref="T69:T130" si="3">R69*S69</f>
        <v>13.02</v>
      </c>
      <c r="U69" s="16">
        <f>(N69/Q69)*R69</f>
        <v>13.02</v>
      </c>
    </row>
    <row r="70" spans="1:21" s="2" customFormat="1" x14ac:dyDescent="0.3">
      <c r="A70" s="8" t="s">
        <v>223</v>
      </c>
      <c r="B70" s="5"/>
      <c r="C70" s="5"/>
      <c r="D70" s="5"/>
      <c r="E70" s="5"/>
      <c r="F70" s="5"/>
      <c r="G70" s="5"/>
      <c r="H70" s="5"/>
      <c r="I70" s="5">
        <v>2</v>
      </c>
      <c r="J70" s="5"/>
      <c r="K70" s="5"/>
      <c r="L70" s="2" t="s">
        <v>128</v>
      </c>
      <c r="M70" s="3"/>
      <c r="N70" s="5">
        <f t="shared" si="1"/>
        <v>2</v>
      </c>
      <c r="O70" s="2" t="s">
        <v>275</v>
      </c>
      <c r="P70" s="7" t="s">
        <v>276</v>
      </c>
      <c r="Q70" s="2">
        <v>1</v>
      </c>
      <c r="R70" s="14">
        <v>0.39</v>
      </c>
      <c r="S70" s="2">
        <f>ROUNDUP(N70/Q70, 0)</f>
        <v>2</v>
      </c>
      <c r="T70" s="16">
        <f t="shared" si="3"/>
        <v>0.78</v>
      </c>
      <c r="U70" s="16">
        <f>(N70/Q70)*R70</f>
        <v>0.78</v>
      </c>
    </row>
    <row r="71" spans="1:21" s="2" customFormat="1" x14ac:dyDescent="0.3">
      <c r="A71" s="8" t="s">
        <v>223</v>
      </c>
      <c r="B71" s="5"/>
      <c r="C71" s="5"/>
      <c r="D71" s="5"/>
      <c r="E71" s="5"/>
      <c r="F71" s="5"/>
      <c r="G71" s="5"/>
      <c r="H71" s="5"/>
      <c r="I71" s="5"/>
      <c r="J71" s="5"/>
      <c r="K71" s="5">
        <v>3</v>
      </c>
      <c r="L71" s="2" t="s">
        <v>181</v>
      </c>
      <c r="M71" s="3"/>
      <c r="N71" s="5">
        <f t="shared" ref="N71:N142" si="4">SUM(B71:K71)</f>
        <v>3</v>
      </c>
      <c r="O71" s="2" t="s">
        <v>282</v>
      </c>
      <c r="P71" s="7" t="s">
        <v>276</v>
      </c>
      <c r="Q71" s="2">
        <v>20</v>
      </c>
      <c r="R71" s="14">
        <v>8.99</v>
      </c>
      <c r="S71" s="2">
        <f>ROUNDUP(N71/Q71, 0)</f>
        <v>1</v>
      </c>
      <c r="T71" s="16">
        <f t="shared" si="3"/>
        <v>8.99</v>
      </c>
      <c r="U71" s="16">
        <f>(N71/Q71)*R71</f>
        <v>1.3485</v>
      </c>
    </row>
    <row r="72" spans="1:21" s="2" customFormat="1" x14ac:dyDescent="0.3">
      <c r="A72" s="8" t="s">
        <v>223</v>
      </c>
      <c r="B72" s="5"/>
      <c r="C72" s="5"/>
      <c r="D72" s="5"/>
      <c r="E72" s="5"/>
      <c r="F72" s="5"/>
      <c r="G72" s="5"/>
      <c r="H72" s="5"/>
      <c r="I72" s="5"/>
      <c r="J72" s="5"/>
      <c r="K72" s="5">
        <v>3</v>
      </c>
      <c r="L72" s="2" t="s">
        <v>182</v>
      </c>
      <c r="M72" s="3"/>
      <c r="N72" s="5">
        <f t="shared" si="4"/>
        <v>3</v>
      </c>
      <c r="O72" s="2" t="s">
        <v>282</v>
      </c>
      <c r="P72" s="7" t="s">
        <v>276</v>
      </c>
      <c r="Q72" s="2">
        <v>120</v>
      </c>
      <c r="R72" s="14">
        <v>9.99</v>
      </c>
      <c r="S72" s="2">
        <f>ROUNDUP(N72/Q72, 0)</f>
        <v>1</v>
      </c>
      <c r="T72" s="16">
        <f t="shared" si="3"/>
        <v>9.99</v>
      </c>
      <c r="U72" s="16">
        <f>(N72/Q72)*R72</f>
        <v>0.24975000000000003</v>
      </c>
    </row>
    <row r="73" spans="1:21" s="33" customFormat="1" x14ac:dyDescent="0.3">
      <c r="A73" s="38" t="s">
        <v>223</v>
      </c>
      <c r="B73" s="32"/>
      <c r="C73" s="32"/>
      <c r="D73" s="32"/>
      <c r="E73" s="32"/>
      <c r="F73" s="32"/>
      <c r="G73" s="32"/>
      <c r="H73" s="32"/>
      <c r="I73" s="32"/>
      <c r="J73" s="32"/>
      <c r="K73" s="32">
        <v>1</v>
      </c>
      <c r="L73" s="33" t="s">
        <v>195</v>
      </c>
      <c r="M73" s="34"/>
      <c r="N73" s="32">
        <f t="shared" si="4"/>
        <v>1</v>
      </c>
      <c r="O73" s="33" t="s">
        <v>278</v>
      </c>
      <c r="P73" s="35" t="s">
        <v>276</v>
      </c>
      <c r="Q73" s="33">
        <v>1</v>
      </c>
      <c r="R73" s="36">
        <v>0.79</v>
      </c>
      <c r="S73" s="33">
        <f>ROUNDUP(N73/Q73, 0)</f>
        <v>1</v>
      </c>
      <c r="T73" s="37">
        <f t="shared" si="3"/>
        <v>0.79</v>
      </c>
      <c r="U73" s="37">
        <f>(N73/Q73)*R73</f>
        <v>0.79</v>
      </c>
    </row>
    <row r="74" spans="1:21" s="2" customFormat="1" x14ac:dyDescent="0.3">
      <c r="A74" s="9" t="s">
        <v>227</v>
      </c>
      <c r="B74" s="5"/>
      <c r="C74" s="5"/>
      <c r="D74" s="5">
        <v>1</v>
      </c>
      <c r="E74" s="5"/>
      <c r="F74" s="5"/>
      <c r="G74" s="5"/>
      <c r="H74" s="5"/>
      <c r="I74" s="5"/>
      <c r="J74" s="5"/>
      <c r="K74" s="5"/>
      <c r="L74" s="2" t="s">
        <v>296</v>
      </c>
      <c r="M74" s="3" t="s">
        <v>297</v>
      </c>
      <c r="N74" s="5">
        <f t="shared" si="4"/>
        <v>1</v>
      </c>
      <c r="O74" s="2" t="s">
        <v>282</v>
      </c>
      <c r="P74" s="7" t="s">
        <v>276</v>
      </c>
      <c r="Q74" s="2">
        <v>1</v>
      </c>
      <c r="R74" s="14">
        <v>25.83</v>
      </c>
      <c r="S74" s="2">
        <f>ROUNDUP(N74/Q74, 0)</f>
        <v>1</v>
      </c>
      <c r="T74" s="16">
        <f t="shared" si="3"/>
        <v>25.83</v>
      </c>
      <c r="U74" s="16">
        <f>(N74/Q74)*R74</f>
        <v>25.83</v>
      </c>
    </row>
    <row r="75" spans="1:21" s="2" customFormat="1" x14ac:dyDescent="0.3">
      <c r="A75" s="9" t="s">
        <v>227</v>
      </c>
      <c r="B75" s="5"/>
      <c r="C75" s="5"/>
      <c r="D75" s="5">
        <v>1</v>
      </c>
      <c r="E75" s="5"/>
      <c r="F75" s="5"/>
      <c r="G75" s="5"/>
      <c r="H75" s="5"/>
      <c r="I75" s="5"/>
      <c r="J75" s="5"/>
      <c r="K75" s="5"/>
      <c r="L75" s="2" t="s">
        <v>46</v>
      </c>
      <c r="M75" s="3" t="s">
        <v>297</v>
      </c>
      <c r="N75" s="5">
        <f t="shared" si="4"/>
        <v>1</v>
      </c>
      <c r="O75" s="2" t="s">
        <v>298</v>
      </c>
      <c r="P75" s="7" t="s">
        <v>276</v>
      </c>
      <c r="Q75" s="2">
        <v>1</v>
      </c>
      <c r="R75" s="14">
        <v>10.6</v>
      </c>
      <c r="S75" s="2">
        <f>ROUNDUP(N75/Q75, 0)</f>
        <v>1</v>
      </c>
      <c r="T75" s="16">
        <f t="shared" si="3"/>
        <v>10.6</v>
      </c>
      <c r="U75" s="16">
        <f>(N75/Q75)*R75</f>
        <v>10.6</v>
      </c>
    </row>
    <row r="76" spans="1:21" s="2" customFormat="1" x14ac:dyDescent="0.3">
      <c r="A76" s="9" t="s">
        <v>227</v>
      </c>
      <c r="B76" s="5"/>
      <c r="C76" s="5"/>
      <c r="D76" s="5">
        <v>1</v>
      </c>
      <c r="E76" s="5"/>
      <c r="F76" s="5"/>
      <c r="G76" s="5"/>
      <c r="H76" s="5"/>
      <c r="I76" s="5"/>
      <c r="J76" s="5"/>
      <c r="K76" s="5"/>
      <c r="L76" s="2" t="s">
        <v>47</v>
      </c>
      <c r="M76" s="3" t="s">
        <v>299</v>
      </c>
      <c r="N76" s="5">
        <f t="shared" si="4"/>
        <v>1</v>
      </c>
      <c r="O76" s="2" t="s">
        <v>282</v>
      </c>
      <c r="P76" s="7" t="s">
        <v>276</v>
      </c>
      <c r="Q76" s="2">
        <v>1</v>
      </c>
      <c r="R76" s="14">
        <v>53.5</v>
      </c>
      <c r="S76" s="2">
        <f>ROUNDUP(N76/Q76, 0)</f>
        <v>1</v>
      </c>
      <c r="T76" s="16">
        <f t="shared" si="3"/>
        <v>53.5</v>
      </c>
      <c r="U76" s="16">
        <f>(N76/Q76)*R76</f>
        <v>53.5</v>
      </c>
    </row>
    <row r="77" spans="1:21" s="2" customFormat="1" x14ac:dyDescent="0.3">
      <c r="A77" s="9" t="s">
        <v>227</v>
      </c>
      <c r="B77" s="5"/>
      <c r="C77" s="5"/>
      <c r="D77" s="5">
        <v>1</v>
      </c>
      <c r="E77" s="5"/>
      <c r="F77" s="5"/>
      <c r="G77" s="5"/>
      <c r="H77" s="5"/>
      <c r="I77" s="5"/>
      <c r="J77" s="5"/>
      <c r="K77" s="5"/>
      <c r="L77" s="2" t="s">
        <v>300</v>
      </c>
      <c r="M77" s="3" t="s">
        <v>301</v>
      </c>
      <c r="N77" s="5">
        <f t="shared" si="4"/>
        <v>1</v>
      </c>
      <c r="O77" s="2" t="s">
        <v>282</v>
      </c>
      <c r="P77" s="7" t="s">
        <v>276</v>
      </c>
      <c r="Q77" s="2">
        <v>1</v>
      </c>
      <c r="R77" s="14">
        <v>12.5</v>
      </c>
      <c r="S77" s="2">
        <f>ROUNDUP(N77/Q77, 0)</f>
        <v>1</v>
      </c>
      <c r="T77" s="16">
        <f t="shared" si="3"/>
        <v>12.5</v>
      </c>
      <c r="U77" s="16">
        <f>(N77/Q77)*R77</f>
        <v>12.5</v>
      </c>
    </row>
    <row r="78" spans="1:21" s="2" customFormat="1" x14ac:dyDescent="0.3">
      <c r="A78" s="9" t="s">
        <v>227</v>
      </c>
      <c r="B78" s="5"/>
      <c r="C78" s="5"/>
      <c r="D78" s="5">
        <v>1</v>
      </c>
      <c r="E78" s="5"/>
      <c r="F78" s="5"/>
      <c r="G78" s="5"/>
      <c r="H78" s="5"/>
      <c r="I78" s="5"/>
      <c r="J78" s="5"/>
      <c r="K78" s="5"/>
      <c r="L78" s="2" t="s">
        <v>48</v>
      </c>
      <c r="M78" s="3" t="s">
        <v>16</v>
      </c>
      <c r="N78" s="5">
        <f t="shared" si="4"/>
        <v>1</v>
      </c>
      <c r="O78" s="2" t="s">
        <v>282</v>
      </c>
      <c r="P78" s="7" t="s">
        <v>276</v>
      </c>
      <c r="Q78" s="2">
        <v>1</v>
      </c>
      <c r="R78" s="14">
        <v>64.989999999999995</v>
      </c>
      <c r="S78" s="2">
        <f>ROUNDUP(N78/Q78, 0)</f>
        <v>1</v>
      </c>
      <c r="T78" s="16">
        <f t="shared" si="3"/>
        <v>64.989999999999995</v>
      </c>
      <c r="U78" s="16">
        <f>(N78/Q78)*R78</f>
        <v>64.989999999999995</v>
      </c>
    </row>
    <row r="79" spans="1:21" s="2" customFormat="1" x14ac:dyDescent="0.3">
      <c r="A79" s="9" t="s">
        <v>227</v>
      </c>
      <c r="B79" s="5"/>
      <c r="C79" s="5"/>
      <c r="D79" s="5">
        <v>8</v>
      </c>
      <c r="E79" s="5"/>
      <c r="F79" s="5"/>
      <c r="G79" s="5"/>
      <c r="H79" s="5"/>
      <c r="I79" s="5"/>
      <c r="J79" s="5"/>
      <c r="K79" s="5"/>
      <c r="L79" s="2" t="s">
        <v>302</v>
      </c>
      <c r="M79" s="3"/>
      <c r="N79" s="5">
        <f t="shared" si="4"/>
        <v>8</v>
      </c>
      <c r="O79" s="2" t="s">
        <v>282</v>
      </c>
      <c r="P79" s="7" t="s">
        <v>276</v>
      </c>
      <c r="Q79" s="2">
        <v>6</v>
      </c>
      <c r="R79" s="14">
        <v>29.99</v>
      </c>
      <c r="S79" s="2">
        <f>ROUNDUP(N79/Q79, 0)</f>
        <v>2</v>
      </c>
      <c r="T79" s="16">
        <f t="shared" si="3"/>
        <v>59.98</v>
      </c>
      <c r="U79" s="16">
        <f>(N79/Q79)*R79</f>
        <v>39.986666666666665</v>
      </c>
    </row>
    <row r="80" spans="1:21" s="2" customFormat="1" x14ac:dyDescent="0.3">
      <c r="A80" s="9" t="s">
        <v>227</v>
      </c>
      <c r="B80" s="5"/>
      <c r="C80" s="5"/>
      <c r="D80" s="5">
        <v>1</v>
      </c>
      <c r="E80" s="5"/>
      <c r="F80" s="5"/>
      <c r="G80" s="5"/>
      <c r="H80" s="5"/>
      <c r="I80" s="5"/>
      <c r="J80" s="5"/>
      <c r="K80" s="5"/>
      <c r="L80" s="2" t="s">
        <v>49</v>
      </c>
      <c r="M80" s="3" t="s">
        <v>16</v>
      </c>
      <c r="N80" s="5">
        <f t="shared" si="4"/>
        <v>1</v>
      </c>
      <c r="O80" s="2" t="s">
        <v>298</v>
      </c>
      <c r="P80" s="7" t="s">
        <v>276</v>
      </c>
      <c r="Q80" s="2">
        <v>1</v>
      </c>
      <c r="R80" s="14">
        <v>24.98</v>
      </c>
      <c r="S80" s="2">
        <f>ROUNDUP(N80/Q80, 0)</f>
        <v>1</v>
      </c>
      <c r="T80" s="16">
        <f t="shared" si="3"/>
        <v>24.98</v>
      </c>
      <c r="U80" s="16">
        <f>(N80/Q80)*R80</f>
        <v>24.98</v>
      </c>
    </row>
    <row r="81" spans="1:21" s="2" customFormat="1" x14ac:dyDescent="0.3">
      <c r="A81" s="9" t="s">
        <v>227</v>
      </c>
      <c r="B81" s="5"/>
      <c r="C81" s="5"/>
      <c r="D81" s="5">
        <v>1</v>
      </c>
      <c r="E81" s="5"/>
      <c r="F81" s="5"/>
      <c r="G81" s="5"/>
      <c r="H81" s="5"/>
      <c r="I81" s="5"/>
      <c r="J81" s="5"/>
      <c r="K81" s="5"/>
      <c r="L81" s="2" t="s">
        <v>50</v>
      </c>
      <c r="M81" s="3" t="s">
        <v>16</v>
      </c>
      <c r="N81" s="5">
        <f t="shared" si="4"/>
        <v>1</v>
      </c>
      <c r="O81" s="2" t="s">
        <v>298</v>
      </c>
      <c r="P81" s="7" t="s">
        <v>276</v>
      </c>
      <c r="Q81" s="2">
        <v>1</v>
      </c>
      <c r="R81" s="14">
        <v>2.4900000000000002</v>
      </c>
      <c r="S81" s="2">
        <f>ROUNDUP(N81/Q81, 0)</f>
        <v>1</v>
      </c>
      <c r="T81" s="16">
        <f t="shared" si="3"/>
        <v>2.4900000000000002</v>
      </c>
      <c r="U81" s="16">
        <f>(N81/Q81)*R81</f>
        <v>2.4900000000000002</v>
      </c>
    </row>
    <row r="82" spans="1:21" s="2" customFormat="1" ht="28.8" x14ac:dyDescent="0.3">
      <c r="A82" s="9" t="s">
        <v>227</v>
      </c>
      <c r="B82" s="5"/>
      <c r="C82" s="5"/>
      <c r="D82" s="5">
        <v>2</v>
      </c>
      <c r="E82" s="5"/>
      <c r="F82" s="5"/>
      <c r="G82" s="5"/>
      <c r="H82" s="5"/>
      <c r="I82" s="5"/>
      <c r="J82" s="5"/>
      <c r="K82" s="5"/>
      <c r="L82" s="3" t="s">
        <v>303</v>
      </c>
      <c r="M82" s="3"/>
      <c r="N82" s="5">
        <f t="shared" si="4"/>
        <v>2</v>
      </c>
      <c r="O82" s="2" t="s">
        <v>298</v>
      </c>
      <c r="P82" s="7" t="s">
        <v>276</v>
      </c>
      <c r="Q82" s="2">
        <v>1</v>
      </c>
      <c r="R82" s="14">
        <v>1.08</v>
      </c>
      <c r="S82" s="2">
        <f>ROUNDUP(N82/Q82, 0)</f>
        <v>2</v>
      </c>
      <c r="T82" s="16">
        <f t="shared" si="3"/>
        <v>2.16</v>
      </c>
      <c r="U82" s="16">
        <f>(N82/Q82)*R82</f>
        <v>2.16</v>
      </c>
    </row>
    <row r="83" spans="1:21" s="2" customFormat="1" ht="28.8" x14ac:dyDescent="0.3">
      <c r="A83" s="9" t="s">
        <v>227</v>
      </c>
      <c r="B83" s="5"/>
      <c r="C83" s="5"/>
      <c r="D83" s="5">
        <v>2</v>
      </c>
      <c r="E83" s="5"/>
      <c r="F83" s="5"/>
      <c r="G83" s="5"/>
      <c r="H83" s="5"/>
      <c r="I83" s="5"/>
      <c r="J83" s="5"/>
      <c r="K83" s="5"/>
      <c r="L83" s="3" t="s">
        <v>304</v>
      </c>
      <c r="M83" s="3"/>
      <c r="N83" s="5">
        <f t="shared" si="4"/>
        <v>2</v>
      </c>
      <c r="O83" s="2" t="s">
        <v>298</v>
      </c>
      <c r="P83" s="7" t="s">
        <v>276</v>
      </c>
      <c r="Q83" s="2">
        <v>1</v>
      </c>
      <c r="R83" s="14">
        <v>1.07</v>
      </c>
      <c r="S83" s="2">
        <f>ROUNDUP(N83/Q83, 0)</f>
        <v>2</v>
      </c>
      <c r="T83" s="16">
        <f t="shared" si="3"/>
        <v>2.14</v>
      </c>
      <c r="U83" s="16">
        <f>(N83/Q83)*R83</f>
        <v>2.14</v>
      </c>
    </row>
    <row r="84" spans="1:21" s="2" customFormat="1" x14ac:dyDescent="0.3">
      <c r="A84" s="9" t="s">
        <v>227</v>
      </c>
      <c r="B84" s="5"/>
      <c r="C84" s="5"/>
      <c r="D84" s="5">
        <v>4</v>
      </c>
      <c r="E84" s="5"/>
      <c r="F84" s="5"/>
      <c r="G84" s="5"/>
      <c r="H84" s="5"/>
      <c r="I84" s="5"/>
      <c r="J84" s="5"/>
      <c r="K84" s="5"/>
      <c r="L84" s="2" t="s">
        <v>51</v>
      </c>
      <c r="M84" s="3" t="s">
        <v>16</v>
      </c>
      <c r="N84" s="5">
        <f t="shared" si="4"/>
        <v>4</v>
      </c>
      <c r="O84" s="2" t="s">
        <v>298</v>
      </c>
      <c r="P84" s="7" t="s">
        <v>276</v>
      </c>
      <c r="Q84" s="2">
        <v>4</v>
      </c>
      <c r="R84" s="14">
        <v>11.76</v>
      </c>
      <c r="S84" s="2">
        <f>ROUNDUP(N84/Q84, 0)</f>
        <v>1</v>
      </c>
      <c r="T84" s="16">
        <f t="shared" si="3"/>
        <v>11.76</v>
      </c>
      <c r="U84" s="16">
        <f>(N84/Q84)*R84</f>
        <v>11.76</v>
      </c>
    </row>
    <row r="85" spans="1:21" s="2" customFormat="1" ht="28.8" x14ac:dyDescent="0.3">
      <c r="A85" s="9" t="s">
        <v>227</v>
      </c>
      <c r="B85" s="5"/>
      <c r="C85" s="5"/>
      <c r="D85" s="5"/>
      <c r="E85" s="5"/>
      <c r="F85" s="5">
        <v>4</v>
      </c>
      <c r="G85" s="5"/>
      <c r="H85" s="5">
        <v>2</v>
      </c>
      <c r="I85" s="5"/>
      <c r="J85" s="5"/>
      <c r="K85" s="5"/>
      <c r="L85" s="2" t="s">
        <v>230</v>
      </c>
      <c r="M85" s="3" t="s">
        <v>14</v>
      </c>
      <c r="N85" s="5">
        <f t="shared" si="4"/>
        <v>6</v>
      </c>
      <c r="O85" s="2" t="s">
        <v>305</v>
      </c>
      <c r="P85" s="7" t="s">
        <v>276</v>
      </c>
      <c r="Q85" s="2">
        <v>1</v>
      </c>
      <c r="R85" s="14">
        <v>12.79</v>
      </c>
      <c r="S85" s="2">
        <f>ROUNDUP(N85/Q85, 0)</f>
        <v>6</v>
      </c>
      <c r="T85" s="16">
        <f t="shared" si="3"/>
        <v>76.739999999999995</v>
      </c>
      <c r="U85" s="16">
        <f>(N85/Q85)*R85</f>
        <v>76.739999999999995</v>
      </c>
    </row>
    <row r="86" spans="1:21" s="2" customFormat="1" x14ac:dyDescent="0.3">
      <c r="A86" s="9" t="s">
        <v>227</v>
      </c>
      <c r="B86" s="5"/>
      <c r="C86" s="5"/>
      <c r="D86" s="5"/>
      <c r="E86" s="5"/>
      <c r="F86" s="5">
        <v>1</v>
      </c>
      <c r="G86" s="5"/>
      <c r="H86" s="5">
        <v>1</v>
      </c>
      <c r="I86" s="5">
        <v>1</v>
      </c>
      <c r="J86" s="5"/>
      <c r="K86" s="5"/>
      <c r="L86" s="2" t="s">
        <v>108</v>
      </c>
      <c r="M86" s="3"/>
      <c r="N86" s="5">
        <f t="shared" si="4"/>
        <v>3</v>
      </c>
      <c r="O86" s="2" t="s">
        <v>282</v>
      </c>
      <c r="P86" s="7" t="s">
        <v>276</v>
      </c>
      <c r="Q86" s="2">
        <v>5</v>
      </c>
      <c r="R86" s="14">
        <v>7.29</v>
      </c>
      <c r="S86" s="2">
        <f>ROUNDUP(N86/Q86, 0)</f>
        <v>1</v>
      </c>
      <c r="T86" s="16">
        <f t="shared" si="3"/>
        <v>7.29</v>
      </c>
      <c r="U86" s="16">
        <f>(N86/Q86)*R86</f>
        <v>4.3739999999999997</v>
      </c>
    </row>
    <row r="87" spans="1:21" s="2" customFormat="1" x14ac:dyDescent="0.3">
      <c r="A87" s="9" t="s">
        <v>227</v>
      </c>
      <c r="B87" s="5"/>
      <c r="C87" s="5"/>
      <c r="D87" s="5"/>
      <c r="E87" s="5"/>
      <c r="F87" s="5"/>
      <c r="G87" s="5"/>
      <c r="H87" s="5"/>
      <c r="I87" s="5"/>
      <c r="J87" s="5">
        <v>1</v>
      </c>
      <c r="K87" s="5"/>
      <c r="L87" s="2" t="s">
        <v>139</v>
      </c>
      <c r="M87" s="3"/>
      <c r="N87" s="5">
        <f t="shared" si="4"/>
        <v>1</v>
      </c>
      <c r="O87" s="2" t="s">
        <v>306</v>
      </c>
      <c r="P87" s="7" t="s">
        <v>276</v>
      </c>
      <c r="Q87" s="2">
        <v>1</v>
      </c>
      <c r="R87" s="14">
        <v>69.900000000000006</v>
      </c>
      <c r="S87" s="2">
        <f>ROUNDUP(N87/Q87, 0)</f>
        <v>1</v>
      </c>
      <c r="T87" s="16">
        <f t="shared" si="3"/>
        <v>69.900000000000006</v>
      </c>
      <c r="U87" s="16">
        <f>(N87/Q87)*R87</f>
        <v>69.900000000000006</v>
      </c>
    </row>
    <row r="88" spans="1:21" s="2" customFormat="1" ht="28.8" x14ac:dyDescent="0.3">
      <c r="A88" s="9" t="s">
        <v>227</v>
      </c>
      <c r="B88" s="5"/>
      <c r="C88" s="5"/>
      <c r="D88" s="5"/>
      <c r="E88" s="5"/>
      <c r="F88" s="5"/>
      <c r="G88" s="5"/>
      <c r="H88" s="5"/>
      <c r="I88" s="5"/>
      <c r="J88" s="5">
        <v>1</v>
      </c>
      <c r="K88" s="5"/>
      <c r="L88" s="2" t="s">
        <v>140</v>
      </c>
      <c r="M88" s="3" t="s">
        <v>307</v>
      </c>
      <c r="N88" s="5">
        <f t="shared" si="4"/>
        <v>1</v>
      </c>
      <c r="O88" s="2" t="s">
        <v>308</v>
      </c>
      <c r="P88" s="7" t="s">
        <v>276</v>
      </c>
      <c r="Q88" s="2">
        <v>1</v>
      </c>
      <c r="R88" s="14">
        <v>59.99</v>
      </c>
      <c r="S88" s="2">
        <f>ROUNDUP(N88/Q88, 0)</f>
        <v>1</v>
      </c>
      <c r="T88" s="16">
        <f t="shared" si="3"/>
        <v>59.99</v>
      </c>
      <c r="U88" s="16">
        <f>(N88/Q88)*R88</f>
        <v>59.99</v>
      </c>
    </row>
    <row r="89" spans="1:21" s="2" customFormat="1" x14ac:dyDescent="0.3">
      <c r="A89" s="9" t="s">
        <v>227</v>
      </c>
      <c r="B89" s="5"/>
      <c r="C89" s="5"/>
      <c r="D89" s="5"/>
      <c r="E89" s="5"/>
      <c r="F89" s="5"/>
      <c r="G89" s="5"/>
      <c r="H89" s="5"/>
      <c r="I89" s="5"/>
      <c r="J89" s="5">
        <v>1</v>
      </c>
      <c r="K89" s="5"/>
      <c r="L89" s="2" t="s">
        <v>141</v>
      </c>
      <c r="M89" s="3" t="s">
        <v>309</v>
      </c>
      <c r="N89" s="5">
        <f t="shared" si="4"/>
        <v>1</v>
      </c>
      <c r="O89" s="2" t="s">
        <v>275</v>
      </c>
      <c r="P89" s="7" t="s">
        <v>276</v>
      </c>
      <c r="Q89" s="2">
        <v>2</v>
      </c>
      <c r="R89" s="14">
        <v>7</v>
      </c>
      <c r="S89" s="2">
        <f>ROUNDUP(N89/Q89, 0)</f>
        <v>1</v>
      </c>
      <c r="T89" s="16">
        <f t="shared" si="3"/>
        <v>7</v>
      </c>
      <c r="U89" s="16">
        <f>(N89/Q89)*R89</f>
        <v>3.5</v>
      </c>
    </row>
    <row r="90" spans="1:21" s="2" customFormat="1" x14ac:dyDescent="0.3">
      <c r="A90" s="9" t="s">
        <v>227</v>
      </c>
      <c r="B90" s="5"/>
      <c r="C90" s="5"/>
      <c r="D90" s="5"/>
      <c r="E90" s="5"/>
      <c r="F90" s="5"/>
      <c r="G90" s="5"/>
      <c r="H90" s="5"/>
      <c r="I90" s="5"/>
      <c r="J90" s="5">
        <v>1</v>
      </c>
      <c r="K90" s="5"/>
      <c r="L90" s="2" t="s">
        <v>142</v>
      </c>
      <c r="M90" s="3" t="s">
        <v>311</v>
      </c>
      <c r="N90" s="5">
        <f t="shared" si="4"/>
        <v>1</v>
      </c>
      <c r="O90" s="2" t="s">
        <v>282</v>
      </c>
      <c r="P90" s="7" t="s">
        <v>276</v>
      </c>
      <c r="Q90" s="2">
        <v>2</v>
      </c>
      <c r="R90" s="14">
        <v>14.99</v>
      </c>
      <c r="S90" s="2">
        <f>ROUNDUP(N90/Q90, 0)</f>
        <v>1</v>
      </c>
      <c r="T90" s="16">
        <f t="shared" si="3"/>
        <v>14.99</v>
      </c>
      <c r="U90" s="16">
        <f>(N90/Q90)*R90</f>
        <v>7.4950000000000001</v>
      </c>
    </row>
    <row r="91" spans="1:21" s="2" customFormat="1" x14ac:dyDescent="0.3">
      <c r="A91" s="9" t="s">
        <v>227</v>
      </c>
      <c r="B91" s="5"/>
      <c r="C91" s="5"/>
      <c r="D91" s="5"/>
      <c r="E91" s="5"/>
      <c r="F91" s="5"/>
      <c r="G91" s="5"/>
      <c r="H91" s="5"/>
      <c r="I91" s="5"/>
      <c r="J91" s="5"/>
      <c r="K91" s="5">
        <v>1</v>
      </c>
      <c r="L91" s="2" t="s">
        <v>173</v>
      </c>
      <c r="M91" s="3" t="s">
        <v>310</v>
      </c>
      <c r="N91" s="5">
        <f t="shared" si="4"/>
        <v>1</v>
      </c>
      <c r="O91" s="2" t="s">
        <v>282</v>
      </c>
      <c r="P91" s="7" t="s">
        <v>276</v>
      </c>
      <c r="Q91" s="2">
        <v>1</v>
      </c>
      <c r="R91" s="14">
        <v>35.57</v>
      </c>
      <c r="S91" s="2">
        <f>ROUNDUP(N91/Q91, 0)</f>
        <v>1</v>
      </c>
      <c r="T91" s="16">
        <f t="shared" si="3"/>
        <v>35.57</v>
      </c>
      <c r="U91" s="16">
        <f>(N91/Q91)*R91</f>
        <v>35.57</v>
      </c>
    </row>
    <row r="92" spans="1:21" s="2" customFormat="1" x14ac:dyDescent="0.3">
      <c r="A92" s="9" t="s">
        <v>227</v>
      </c>
      <c r="B92" s="5"/>
      <c r="C92" s="5"/>
      <c r="D92" s="5"/>
      <c r="E92" s="5"/>
      <c r="F92" s="5"/>
      <c r="G92" s="5"/>
      <c r="H92" s="5"/>
      <c r="I92" s="5"/>
      <c r="J92" s="5"/>
      <c r="K92" s="5">
        <v>1</v>
      </c>
      <c r="L92" s="2" t="s">
        <v>193</v>
      </c>
      <c r="M92" s="3" t="s">
        <v>194</v>
      </c>
      <c r="N92" s="5">
        <f t="shared" si="4"/>
        <v>1</v>
      </c>
      <c r="O92" s="2" t="s">
        <v>305</v>
      </c>
      <c r="P92" s="7" t="s">
        <v>276</v>
      </c>
      <c r="Q92" s="2">
        <v>1</v>
      </c>
      <c r="R92" s="14">
        <v>12.13</v>
      </c>
      <c r="S92" s="2">
        <f>ROUNDUP(N92/Q92, 0)</f>
        <v>1</v>
      </c>
      <c r="T92" s="16">
        <f t="shared" si="3"/>
        <v>12.13</v>
      </c>
      <c r="U92" s="16">
        <f>(N92/Q92)*R92</f>
        <v>12.13</v>
      </c>
    </row>
    <row r="93" spans="1:21" s="33" customFormat="1" x14ac:dyDescent="0.3">
      <c r="A93" s="39" t="s">
        <v>227</v>
      </c>
      <c r="B93" s="32"/>
      <c r="C93" s="32"/>
      <c r="D93" s="32"/>
      <c r="E93" s="32"/>
      <c r="F93" s="32"/>
      <c r="G93" s="32"/>
      <c r="H93" s="32"/>
      <c r="I93" s="32"/>
      <c r="J93" s="32"/>
      <c r="K93" s="32">
        <v>1</v>
      </c>
      <c r="L93" s="33" t="s">
        <v>197</v>
      </c>
      <c r="M93" s="34"/>
      <c r="N93" s="32">
        <f t="shared" si="4"/>
        <v>1</v>
      </c>
      <c r="O93" s="33" t="s">
        <v>287</v>
      </c>
      <c r="P93" s="35" t="s">
        <v>276</v>
      </c>
      <c r="Q93" s="33">
        <v>1</v>
      </c>
      <c r="R93" s="36">
        <v>21</v>
      </c>
      <c r="S93" s="33">
        <f>ROUNDUP(N93/Q93, 0)</f>
        <v>1</v>
      </c>
      <c r="T93" s="37">
        <f t="shared" si="3"/>
        <v>21</v>
      </c>
      <c r="U93" s="37">
        <f>(N93/Q93)*R93</f>
        <v>21</v>
      </c>
    </row>
    <row r="94" spans="1:21" s="2" customFormat="1" x14ac:dyDescent="0.3">
      <c r="A94" s="10" t="s">
        <v>219</v>
      </c>
      <c r="B94" s="5">
        <v>4</v>
      </c>
      <c r="C94" s="5"/>
      <c r="D94" s="5"/>
      <c r="E94" s="5"/>
      <c r="F94" s="5"/>
      <c r="G94" s="5"/>
      <c r="H94" s="5">
        <v>2</v>
      </c>
      <c r="I94" s="5"/>
      <c r="J94" s="5"/>
      <c r="K94" s="5"/>
      <c r="L94" s="2" t="s">
        <v>8</v>
      </c>
      <c r="M94" s="3" t="s">
        <v>9</v>
      </c>
      <c r="N94" s="5">
        <f t="shared" si="4"/>
        <v>6</v>
      </c>
      <c r="O94" s="2" t="s">
        <v>280</v>
      </c>
      <c r="P94" s="7" t="s">
        <v>276</v>
      </c>
      <c r="Q94" s="2">
        <v>1</v>
      </c>
      <c r="R94" s="14">
        <v>16.68</v>
      </c>
      <c r="S94" s="2">
        <f>ROUNDUP(N94/Q94, 0)</f>
        <v>6</v>
      </c>
      <c r="T94" s="16">
        <f t="shared" si="3"/>
        <v>100.08</v>
      </c>
      <c r="U94" s="16">
        <f>(N94/Q94)*R94</f>
        <v>100.08</v>
      </c>
    </row>
    <row r="95" spans="1:21" s="2" customFormat="1" x14ac:dyDescent="0.3">
      <c r="A95" s="10" t="s">
        <v>219</v>
      </c>
      <c r="B95" s="5">
        <v>3</v>
      </c>
      <c r="C95" s="5"/>
      <c r="D95" s="5"/>
      <c r="E95" s="5"/>
      <c r="F95" s="5"/>
      <c r="G95" s="5"/>
      <c r="H95" s="5"/>
      <c r="I95" s="5"/>
      <c r="J95" s="5"/>
      <c r="K95" s="5"/>
      <c r="L95" s="2" t="s">
        <v>8</v>
      </c>
      <c r="M95" s="3" t="s">
        <v>10</v>
      </c>
      <c r="N95" s="5">
        <f t="shared" si="4"/>
        <v>3</v>
      </c>
      <c r="O95" s="2" t="s">
        <v>280</v>
      </c>
      <c r="P95" s="7" t="s">
        <v>276</v>
      </c>
      <c r="Q95" s="2">
        <v>1</v>
      </c>
      <c r="R95" s="14">
        <v>13.68</v>
      </c>
      <c r="S95" s="2">
        <f>ROUNDUP(N95/Q95, 0)</f>
        <v>3</v>
      </c>
      <c r="T95" s="16">
        <f t="shared" si="3"/>
        <v>41.04</v>
      </c>
      <c r="U95" s="16">
        <f>(N95/Q95)*R95</f>
        <v>41.04</v>
      </c>
    </row>
    <row r="96" spans="1:21" s="2" customFormat="1" ht="57.6" x14ac:dyDescent="0.3">
      <c r="A96" s="10" t="s">
        <v>219</v>
      </c>
      <c r="B96" s="5">
        <v>4</v>
      </c>
      <c r="C96" s="5"/>
      <c r="D96" s="5"/>
      <c r="E96" s="5"/>
      <c r="F96" s="5"/>
      <c r="G96" s="5"/>
      <c r="H96" s="5"/>
      <c r="I96" s="5"/>
      <c r="J96" s="5"/>
      <c r="K96" s="5"/>
      <c r="L96" s="2" t="s">
        <v>8</v>
      </c>
      <c r="M96" s="3" t="s">
        <v>293</v>
      </c>
      <c r="N96" s="5">
        <f t="shared" si="4"/>
        <v>4</v>
      </c>
      <c r="O96" s="2" t="s">
        <v>280</v>
      </c>
      <c r="P96" s="7" t="s">
        <v>276</v>
      </c>
      <c r="Q96" s="2">
        <v>1</v>
      </c>
      <c r="R96" s="14">
        <v>24.32</v>
      </c>
      <c r="S96" s="2">
        <f>ROUNDUP(N96/Q96, 0)</f>
        <v>4</v>
      </c>
      <c r="T96" s="16">
        <f t="shared" si="3"/>
        <v>97.28</v>
      </c>
      <c r="U96" s="16">
        <f>(N96/Q96)*R96</f>
        <v>97.28</v>
      </c>
    </row>
    <row r="97" spans="1:21" s="2" customFormat="1" ht="43.2" x14ac:dyDescent="0.3">
      <c r="A97" s="10" t="s">
        <v>219</v>
      </c>
      <c r="B97" s="5">
        <v>1</v>
      </c>
      <c r="C97" s="5"/>
      <c r="D97" s="5"/>
      <c r="E97" s="5"/>
      <c r="F97" s="5"/>
      <c r="G97" s="5"/>
      <c r="H97" s="5"/>
      <c r="I97" s="5"/>
      <c r="J97" s="5"/>
      <c r="K97" s="5"/>
      <c r="L97" s="2" t="s">
        <v>8</v>
      </c>
      <c r="M97" s="3" t="s">
        <v>294</v>
      </c>
      <c r="N97" s="5">
        <f t="shared" si="4"/>
        <v>1</v>
      </c>
      <c r="O97" s="2" t="s">
        <v>280</v>
      </c>
      <c r="P97" s="7" t="s">
        <v>276</v>
      </c>
      <c r="Q97" s="2">
        <v>1</v>
      </c>
      <c r="R97" s="14">
        <v>10.4</v>
      </c>
      <c r="S97" s="2">
        <f>ROUNDUP(N97/Q97, 0)</f>
        <v>1</v>
      </c>
      <c r="T97" s="16">
        <f t="shared" si="3"/>
        <v>10.4</v>
      </c>
      <c r="U97" s="16">
        <f>(N97/Q97)*R97</f>
        <v>10.4</v>
      </c>
    </row>
    <row r="98" spans="1:21" s="2" customFormat="1" x14ac:dyDescent="0.3">
      <c r="A98" s="10" t="s">
        <v>219</v>
      </c>
      <c r="B98" s="5">
        <v>1</v>
      </c>
      <c r="C98" s="5"/>
      <c r="D98" s="5"/>
      <c r="E98" s="5"/>
      <c r="F98" s="5"/>
      <c r="G98" s="5"/>
      <c r="H98" s="5"/>
      <c r="I98" s="5"/>
      <c r="J98" s="5"/>
      <c r="K98" s="5"/>
      <c r="L98" s="2" t="s">
        <v>8</v>
      </c>
      <c r="M98" s="3" t="s">
        <v>11</v>
      </c>
      <c r="N98" s="5">
        <f t="shared" si="4"/>
        <v>1</v>
      </c>
      <c r="O98" s="2" t="s">
        <v>280</v>
      </c>
      <c r="P98" s="7" t="s">
        <v>276</v>
      </c>
      <c r="Q98" s="2">
        <v>1</v>
      </c>
      <c r="R98" s="14">
        <v>8.6300000000000008</v>
      </c>
      <c r="S98" s="2">
        <f>ROUNDUP(N98/Q98, 0)</f>
        <v>1</v>
      </c>
      <c r="T98" s="16">
        <f t="shared" si="3"/>
        <v>8.6300000000000008</v>
      </c>
      <c r="U98" s="16">
        <f>(N98/Q98)*R98</f>
        <v>8.6300000000000008</v>
      </c>
    </row>
    <row r="99" spans="1:21" s="2" customFormat="1" x14ac:dyDescent="0.3">
      <c r="A99" s="10" t="s">
        <v>219</v>
      </c>
      <c r="B99" s="5">
        <v>1</v>
      </c>
      <c r="C99" s="5"/>
      <c r="D99" s="5"/>
      <c r="E99" s="5"/>
      <c r="F99" s="5"/>
      <c r="G99" s="5"/>
      <c r="H99" s="5"/>
      <c r="I99" s="5"/>
      <c r="J99" s="5"/>
      <c r="K99" s="5"/>
      <c r="L99" s="2" t="s">
        <v>8</v>
      </c>
      <c r="M99" s="3" t="s">
        <v>12</v>
      </c>
      <c r="N99" s="5">
        <f t="shared" si="4"/>
        <v>1</v>
      </c>
      <c r="O99" s="2" t="s">
        <v>280</v>
      </c>
      <c r="P99" s="7" t="s">
        <v>276</v>
      </c>
      <c r="Q99" s="2">
        <v>1</v>
      </c>
      <c r="R99" s="14">
        <v>14.58</v>
      </c>
      <c r="S99" s="2">
        <f>ROUNDUP(N99/Q99, 0)</f>
        <v>1</v>
      </c>
      <c r="T99" s="16">
        <f t="shared" si="3"/>
        <v>14.58</v>
      </c>
      <c r="U99" s="16">
        <f>(N99/Q99)*R99</f>
        <v>14.58</v>
      </c>
    </row>
    <row r="100" spans="1:21" s="2" customFormat="1" ht="28.8" x14ac:dyDescent="0.3">
      <c r="A100" s="10" t="s">
        <v>219</v>
      </c>
      <c r="B100" s="5"/>
      <c r="C100" s="5"/>
      <c r="D100" s="5"/>
      <c r="E100" s="5"/>
      <c r="F100" s="5">
        <v>2</v>
      </c>
      <c r="G100" s="5"/>
      <c r="H100" s="5"/>
      <c r="I100" s="5"/>
      <c r="J100" s="5"/>
      <c r="K100" s="5"/>
      <c r="L100" s="2" t="s">
        <v>103</v>
      </c>
      <c r="M100" s="3" t="s">
        <v>150</v>
      </c>
      <c r="N100" s="5">
        <f t="shared" si="4"/>
        <v>2</v>
      </c>
      <c r="O100" s="2" t="s">
        <v>280</v>
      </c>
      <c r="P100" s="7" t="s">
        <v>276</v>
      </c>
      <c r="Q100" s="2">
        <v>1</v>
      </c>
      <c r="R100" s="14">
        <v>9.4600000000000009</v>
      </c>
      <c r="S100" s="2">
        <f>ROUNDUP(N100/Q100, 0)</f>
        <v>2</v>
      </c>
      <c r="T100" s="16">
        <f t="shared" si="3"/>
        <v>18.920000000000002</v>
      </c>
      <c r="U100" s="16">
        <f>(N100/Q100)*R100</f>
        <v>18.920000000000002</v>
      </c>
    </row>
    <row r="101" spans="1:21" s="2" customFormat="1" x14ac:dyDescent="0.3">
      <c r="A101" s="10" t="s">
        <v>219</v>
      </c>
      <c r="B101" s="5"/>
      <c r="C101" s="5"/>
      <c r="D101" s="5"/>
      <c r="E101" s="5"/>
      <c r="F101" s="5">
        <v>2</v>
      </c>
      <c r="G101" s="5"/>
      <c r="H101" s="5"/>
      <c r="I101" s="5"/>
      <c r="J101" s="5"/>
      <c r="K101" s="5"/>
      <c r="L101" s="2" t="s">
        <v>103</v>
      </c>
      <c r="M101" s="3" t="s">
        <v>151</v>
      </c>
      <c r="N101" s="5">
        <f t="shared" si="4"/>
        <v>2</v>
      </c>
      <c r="O101" s="2" t="s">
        <v>280</v>
      </c>
      <c r="P101" s="7" t="s">
        <v>276</v>
      </c>
      <c r="Q101" s="2">
        <v>1</v>
      </c>
      <c r="R101" s="14">
        <v>11.2</v>
      </c>
      <c r="S101" s="2">
        <f>ROUNDUP(N101/Q101, 0)</f>
        <v>2</v>
      </c>
      <c r="T101" s="16">
        <f t="shared" si="3"/>
        <v>22.4</v>
      </c>
      <c r="U101" s="16">
        <f>(N101/Q101)*R101</f>
        <v>22.4</v>
      </c>
    </row>
    <row r="102" spans="1:21" s="2" customFormat="1" ht="28.8" x14ac:dyDescent="0.3">
      <c r="A102" s="10" t="s">
        <v>219</v>
      </c>
      <c r="B102" s="5"/>
      <c r="C102" s="5"/>
      <c r="D102" s="5"/>
      <c r="E102" s="5"/>
      <c r="F102" s="5"/>
      <c r="G102" s="5"/>
      <c r="H102" s="5">
        <v>1</v>
      </c>
      <c r="I102" s="5"/>
      <c r="J102" s="5"/>
      <c r="K102" s="5"/>
      <c r="L102" s="2" t="s">
        <v>103</v>
      </c>
      <c r="M102" s="3" t="s">
        <v>104</v>
      </c>
      <c r="N102" s="5">
        <f t="shared" si="4"/>
        <v>1</v>
      </c>
      <c r="O102" s="2" t="s">
        <v>280</v>
      </c>
      <c r="P102" s="7" t="s">
        <v>276</v>
      </c>
      <c r="Q102" s="2">
        <v>1</v>
      </c>
      <c r="R102" s="14">
        <v>6.74</v>
      </c>
      <c r="S102" s="2">
        <f>ROUNDUP(N102/Q102, 0)</f>
        <v>1</v>
      </c>
      <c r="T102" s="16">
        <f t="shared" si="3"/>
        <v>6.74</v>
      </c>
      <c r="U102" s="16">
        <f>(N102/Q102)*R102</f>
        <v>6.74</v>
      </c>
    </row>
    <row r="103" spans="1:21" s="33" customFormat="1" x14ac:dyDescent="0.3">
      <c r="A103" s="40" t="s">
        <v>219</v>
      </c>
      <c r="B103" s="32"/>
      <c r="C103" s="32"/>
      <c r="D103" s="32"/>
      <c r="E103" s="32"/>
      <c r="F103" s="32"/>
      <c r="G103" s="32"/>
      <c r="H103" s="32"/>
      <c r="I103" s="32">
        <v>1</v>
      </c>
      <c r="J103" s="32"/>
      <c r="K103" s="32"/>
      <c r="L103" s="33" t="s">
        <v>103</v>
      </c>
      <c r="M103" s="34" t="s">
        <v>134</v>
      </c>
      <c r="N103" s="32">
        <f t="shared" si="4"/>
        <v>1</v>
      </c>
      <c r="O103" s="33" t="s">
        <v>280</v>
      </c>
      <c r="P103" s="35" t="s">
        <v>276</v>
      </c>
      <c r="Q103" s="33">
        <v>1</v>
      </c>
      <c r="R103" s="36">
        <v>5.77</v>
      </c>
      <c r="S103" s="33">
        <f>ROUNDUP(N103/Q103, 0)</f>
        <v>1</v>
      </c>
      <c r="T103" s="37">
        <f t="shared" si="3"/>
        <v>5.77</v>
      </c>
      <c r="U103" s="37">
        <f>(N103/Q103)*R103</f>
        <v>5.77</v>
      </c>
    </row>
    <row r="104" spans="1:21" s="2" customFormat="1" x14ac:dyDescent="0.3">
      <c r="A104" s="11" t="s">
        <v>226</v>
      </c>
      <c r="B104" s="5"/>
      <c r="C104" s="5"/>
      <c r="D104" s="5"/>
      <c r="E104" s="5">
        <v>1</v>
      </c>
      <c r="F104" s="5"/>
      <c r="G104" s="5"/>
      <c r="H104" s="5"/>
      <c r="I104" s="5"/>
      <c r="J104" s="5"/>
      <c r="K104" s="5"/>
      <c r="L104" s="2" t="s">
        <v>83</v>
      </c>
      <c r="M104" s="3" t="s">
        <v>63</v>
      </c>
      <c r="N104" s="5">
        <f t="shared" si="4"/>
        <v>1</v>
      </c>
      <c r="O104" s="2" t="s">
        <v>295</v>
      </c>
      <c r="P104" s="7" t="s">
        <v>276</v>
      </c>
      <c r="Q104" s="2">
        <v>1</v>
      </c>
      <c r="R104" s="14">
        <v>15</v>
      </c>
      <c r="S104" s="2">
        <f>ROUNDUP(N104/Q104, 0)</f>
        <v>1</v>
      </c>
      <c r="T104" s="16">
        <f t="shared" si="3"/>
        <v>15</v>
      </c>
      <c r="U104" s="16">
        <f>(N104/Q104)*R104</f>
        <v>15</v>
      </c>
    </row>
    <row r="105" spans="1:21" s="2" customFormat="1" x14ac:dyDescent="0.3">
      <c r="A105" s="11" t="s">
        <v>226</v>
      </c>
      <c r="B105" s="5"/>
      <c r="C105" s="5"/>
      <c r="D105" s="5"/>
      <c r="E105" s="5">
        <v>1</v>
      </c>
      <c r="F105" s="5"/>
      <c r="G105" s="5"/>
      <c r="H105" s="5"/>
      <c r="I105" s="5"/>
      <c r="J105" s="5"/>
      <c r="K105" s="5"/>
      <c r="L105" s="2" t="s">
        <v>84</v>
      </c>
      <c r="M105" s="3" t="s">
        <v>64</v>
      </c>
      <c r="N105" s="5">
        <f t="shared" si="4"/>
        <v>1</v>
      </c>
      <c r="O105" s="2" t="s">
        <v>295</v>
      </c>
      <c r="P105" s="7" t="s">
        <v>276</v>
      </c>
      <c r="Q105" s="2">
        <v>1</v>
      </c>
      <c r="R105" s="14">
        <v>15</v>
      </c>
      <c r="S105" s="2">
        <f>ROUNDUP(N105/Q105, 0)</f>
        <v>1</v>
      </c>
      <c r="T105" s="16">
        <f t="shared" si="3"/>
        <v>15</v>
      </c>
      <c r="U105" s="16">
        <f>(N105/Q105)*R105</f>
        <v>15</v>
      </c>
    </row>
    <row r="106" spans="1:21" s="2" customFormat="1" x14ac:dyDescent="0.3">
      <c r="A106" s="11" t="s">
        <v>226</v>
      </c>
      <c r="B106" s="5"/>
      <c r="C106" s="5"/>
      <c r="D106" s="5"/>
      <c r="E106" s="5"/>
      <c r="F106" s="5"/>
      <c r="G106" s="5">
        <v>1</v>
      </c>
      <c r="H106" s="5"/>
      <c r="I106" s="5"/>
      <c r="J106" s="5"/>
      <c r="K106" s="5"/>
      <c r="L106" s="2" t="s">
        <v>82</v>
      </c>
      <c r="M106" s="3" t="s">
        <v>85</v>
      </c>
      <c r="N106" s="5">
        <f t="shared" si="4"/>
        <v>1</v>
      </c>
      <c r="O106" s="2" t="s">
        <v>295</v>
      </c>
      <c r="P106" s="7" t="s">
        <v>276</v>
      </c>
      <c r="Q106" s="2">
        <v>1</v>
      </c>
      <c r="R106" s="14">
        <v>30.52</v>
      </c>
      <c r="S106" s="2">
        <f>ROUNDUP(N106/Q106, 0)</f>
        <v>1</v>
      </c>
      <c r="T106" s="16">
        <f t="shared" si="3"/>
        <v>30.52</v>
      </c>
      <c r="U106" s="16">
        <f>(N106/Q106)*R106</f>
        <v>30.52</v>
      </c>
    </row>
    <row r="107" spans="1:21" s="2" customFormat="1" x14ac:dyDescent="0.3">
      <c r="A107" s="11" t="s">
        <v>226</v>
      </c>
      <c r="B107" s="5"/>
      <c r="C107" s="5"/>
      <c r="D107" s="5"/>
      <c r="E107" s="5"/>
      <c r="F107" s="5"/>
      <c r="G107" s="5">
        <v>1</v>
      </c>
      <c r="H107" s="5"/>
      <c r="I107" s="5"/>
      <c r="J107" s="5"/>
      <c r="K107" s="5"/>
      <c r="L107" s="2" t="s">
        <v>87</v>
      </c>
      <c r="M107" s="3" t="s">
        <v>86</v>
      </c>
      <c r="N107" s="5">
        <f t="shared" si="4"/>
        <v>1</v>
      </c>
      <c r="O107" s="2" t="s">
        <v>295</v>
      </c>
      <c r="P107" s="7" t="s">
        <v>276</v>
      </c>
      <c r="Q107" s="2">
        <v>1</v>
      </c>
      <c r="R107" s="14">
        <v>25.2</v>
      </c>
      <c r="S107" s="2">
        <f>ROUNDUP(N107/Q107, 0)</f>
        <v>1</v>
      </c>
      <c r="T107" s="16">
        <f t="shared" si="3"/>
        <v>25.2</v>
      </c>
      <c r="U107" s="16">
        <f>(N107/Q107)*R107</f>
        <v>25.2</v>
      </c>
    </row>
    <row r="108" spans="1:21" s="2" customFormat="1" x14ac:dyDescent="0.3">
      <c r="A108" s="11" t="s">
        <v>226</v>
      </c>
      <c r="B108" s="5"/>
      <c r="C108" s="5"/>
      <c r="D108" s="5"/>
      <c r="E108" s="5"/>
      <c r="F108" s="5"/>
      <c r="G108" s="5">
        <v>2</v>
      </c>
      <c r="H108" s="5"/>
      <c r="I108" s="5"/>
      <c r="J108" s="5"/>
      <c r="K108" s="5"/>
      <c r="L108" s="2" t="s">
        <v>89</v>
      </c>
      <c r="M108" s="3" t="s">
        <v>88</v>
      </c>
      <c r="N108" s="5">
        <f t="shared" si="4"/>
        <v>2</v>
      </c>
      <c r="O108" s="2" t="s">
        <v>295</v>
      </c>
      <c r="P108" s="7" t="s">
        <v>276</v>
      </c>
      <c r="Q108" s="2">
        <v>1</v>
      </c>
      <c r="R108" s="14">
        <v>40.880000000000003</v>
      </c>
      <c r="S108" s="2">
        <f>ROUNDUP(N108/Q108, 0)</f>
        <v>2</v>
      </c>
      <c r="T108" s="16">
        <f t="shared" si="3"/>
        <v>81.760000000000005</v>
      </c>
      <c r="U108" s="16">
        <f>(N108/Q108)*R108</f>
        <v>81.760000000000005</v>
      </c>
    </row>
    <row r="109" spans="1:21" s="33" customFormat="1" x14ac:dyDescent="0.3">
      <c r="A109" s="41" t="s">
        <v>226</v>
      </c>
      <c r="B109" s="32"/>
      <c r="C109" s="32"/>
      <c r="D109" s="32"/>
      <c r="E109" s="32"/>
      <c r="F109" s="32"/>
      <c r="G109" s="32">
        <v>1</v>
      </c>
      <c r="H109" s="32"/>
      <c r="I109" s="32"/>
      <c r="J109" s="32"/>
      <c r="K109" s="32"/>
      <c r="L109" s="33" t="s">
        <v>90</v>
      </c>
      <c r="M109" s="34" t="s">
        <v>91</v>
      </c>
      <c r="N109" s="32">
        <f t="shared" si="4"/>
        <v>1</v>
      </c>
      <c r="O109" s="33" t="s">
        <v>295</v>
      </c>
      <c r="P109" s="35" t="s">
        <v>276</v>
      </c>
      <c r="Q109" s="33">
        <v>1</v>
      </c>
      <c r="R109" s="36">
        <v>15</v>
      </c>
      <c r="S109" s="33">
        <f>ROUNDUP(N109/Q109, 0)</f>
        <v>1</v>
      </c>
      <c r="T109" s="37">
        <f t="shared" si="3"/>
        <v>15</v>
      </c>
      <c r="U109" s="37">
        <f>(N109/Q109)*R109</f>
        <v>15</v>
      </c>
    </row>
    <row r="110" spans="1:21" s="2" customFormat="1" ht="28.8" x14ac:dyDescent="0.3">
      <c r="A110" s="12" t="s">
        <v>225</v>
      </c>
      <c r="B110" s="5">
        <v>1</v>
      </c>
      <c r="C110" s="5"/>
      <c r="D110" s="5"/>
      <c r="E110" s="5"/>
      <c r="F110" s="5"/>
      <c r="G110" s="5"/>
      <c r="H110" s="5"/>
      <c r="I110" s="5"/>
      <c r="J110" s="5"/>
      <c r="K110" s="5"/>
      <c r="L110" s="49" t="s">
        <v>18</v>
      </c>
      <c r="M110" s="3" t="s">
        <v>17</v>
      </c>
      <c r="N110" s="5">
        <f t="shared" si="4"/>
        <v>1</v>
      </c>
      <c r="R110" s="14"/>
      <c r="T110" s="16"/>
      <c r="U110" s="16"/>
    </row>
    <row r="111" spans="1:21" s="2" customFormat="1" ht="28.8" x14ac:dyDescent="0.3">
      <c r="A111" s="12" t="s">
        <v>225</v>
      </c>
      <c r="B111" s="5">
        <v>1</v>
      </c>
      <c r="C111" s="5"/>
      <c r="D111" s="5"/>
      <c r="E111" s="5"/>
      <c r="F111" s="5"/>
      <c r="G111" s="5"/>
      <c r="H111" s="5"/>
      <c r="I111" s="5"/>
      <c r="J111" s="5"/>
      <c r="K111" s="5"/>
      <c r="L111" s="49" t="s">
        <v>19</v>
      </c>
      <c r="M111" s="3" t="s">
        <v>20</v>
      </c>
      <c r="N111" s="5">
        <f t="shared" si="4"/>
        <v>1</v>
      </c>
      <c r="R111" s="14"/>
      <c r="T111" s="16"/>
      <c r="U111" s="16"/>
    </row>
    <row r="112" spans="1:21" s="2" customFormat="1" x14ac:dyDescent="0.3">
      <c r="A112" s="12" t="s">
        <v>225</v>
      </c>
      <c r="B112" s="5"/>
      <c r="C112" s="5"/>
      <c r="D112" s="5"/>
      <c r="E112" s="5"/>
      <c r="F112" s="5">
        <v>2</v>
      </c>
      <c r="G112" s="5"/>
      <c r="H112" s="5"/>
      <c r="I112" s="5"/>
      <c r="J112" s="5"/>
      <c r="K112" s="5"/>
      <c r="L112" s="49" t="s">
        <v>166</v>
      </c>
      <c r="M112" s="3" t="s">
        <v>167</v>
      </c>
      <c r="N112" s="5">
        <f t="shared" si="4"/>
        <v>2</v>
      </c>
      <c r="R112" s="14"/>
      <c r="T112" s="16"/>
      <c r="U112" s="16"/>
    </row>
    <row r="113" spans="1:21" s="2" customFormat="1" x14ac:dyDescent="0.3">
      <c r="A113" s="12" t="s">
        <v>225</v>
      </c>
      <c r="B113" s="5"/>
      <c r="C113" s="5"/>
      <c r="D113" s="5"/>
      <c r="E113" s="5"/>
      <c r="F113" s="5"/>
      <c r="G113" s="5"/>
      <c r="H113" s="5"/>
      <c r="I113" s="5"/>
      <c r="J113" s="5"/>
      <c r="K113" s="5">
        <v>1</v>
      </c>
      <c r="L113" s="49" t="s">
        <v>200</v>
      </c>
      <c r="M113" s="3" t="s">
        <v>202</v>
      </c>
      <c r="N113" s="5">
        <f t="shared" si="4"/>
        <v>1</v>
      </c>
      <c r="R113" s="14"/>
      <c r="T113" s="16"/>
      <c r="U113" s="16"/>
    </row>
    <row r="114" spans="1:21" s="2" customFormat="1" x14ac:dyDescent="0.3">
      <c r="A114" s="12" t="s">
        <v>225</v>
      </c>
      <c r="B114" s="5"/>
      <c r="C114" s="5"/>
      <c r="D114" s="5"/>
      <c r="E114" s="5"/>
      <c r="F114" s="5"/>
      <c r="G114" s="5"/>
      <c r="H114" s="5"/>
      <c r="I114" s="5"/>
      <c r="J114" s="5"/>
      <c r="K114" s="5">
        <v>1</v>
      </c>
      <c r="L114" s="49" t="s">
        <v>201</v>
      </c>
      <c r="M114" s="3" t="s">
        <v>202</v>
      </c>
      <c r="N114" s="5">
        <f t="shared" si="4"/>
        <v>1</v>
      </c>
      <c r="R114" s="14"/>
      <c r="T114" s="16"/>
      <c r="U114" s="16"/>
    </row>
    <row r="115" spans="1:21" s="2" customFormat="1" x14ac:dyDescent="0.3">
      <c r="A115" s="12" t="s">
        <v>225</v>
      </c>
      <c r="B115" s="5"/>
      <c r="C115" s="5"/>
      <c r="D115" s="5"/>
      <c r="E115" s="5"/>
      <c r="F115" s="5"/>
      <c r="G115" s="5"/>
      <c r="H115" s="5"/>
      <c r="I115" s="5"/>
      <c r="J115" s="5"/>
      <c r="K115" s="5">
        <v>1</v>
      </c>
      <c r="L115" s="49" t="s">
        <v>203</v>
      </c>
      <c r="M115" s="3" t="s">
        <v>202</v>
      </c>
      <c r="N115" s="5">
        <f t="shared" si="4"/>
        <v>1</v>
      </c>
      <c r="R115" s="14"/>
      <c r="T115" s="16"/>
      <c r="U115" s="16"/>
    </row>
    <row r="116" spans="1:21" s="2" customFormat="1" x14ac:dyDescent="0.3">
      <c r="A116" s="12" t="s">
        <v>225</v>
      </c>
      <c r="B116" s="5"/>
      <c r="C116" s="5"/>
      <c r="D116" s="5"/>
      <c r="E116" s="5"/>
      <c r="F116" s="5"/>
      <c r="G116" s="5"/>
      <c r="H116" s="5"/>
      <c r="I116" s="5"/>
      <c r="J116" s="5"/>
      <c r="K116" s="5">
        <v>1</v>
      </c>
      <c r="L116" s="49" t="s">
        <v>204</v>
      </c>
      <c r="M116" s="3" t="s">
        <v>202</v>
      </c>
      <c r="N116" s="5">
        <f t="shared" si="4"/>
        <v>1</v>
      </c>
      <c r="R116" s="14"/>
      <c r="T116" s="16"/>
      <c r="U116" s="16"/>
    </row>
    <row r="117" spans="1:21" s="2" customFormat="1" x14ac:dyDescent="0.3">
      <c r="A117" s="12" t="s">
        <v>225</v>
      </c>
      <c r="B117" s="5"/>
      <c r="C117" s="5"/>
      <c r="D117" s="5"/>
      <c r="E117" s="5"/>
      <c r="F117" s="5"/>
      <c r="G117" s="5"/>
      <c r="H117" s="5"/>
      <c r="I117" s="5"/>
      <c r="J117" s="5"/>
      <c r="K117" s="5">
        <v>1</v>
      </c>
      <c r="L117" s="49" t="s">
        <v>205</v>
      </c>
      <c r="M117" s="3" t="s">
        <v>202</v>
      </c>
      <c r="N117" s="5">
        <f t="shared" si="4"/>
        <v>1</v>
      </c>
      <c r="R117" s="14"/>
      <c r="T117" s="16"/>
      <c r="U117" s="16"/>
    </row>
    <row r="118" spans="1:21" s="2" customFormat="1" x14ac:dyDescent="0.3">
      <c r="A118" s="12" t="s">
        <v>225</v>
      </c>
      <c r="B118" s="5"/>
      <c r="C118" s="5"/>
      <c r="D118" s="5"/>
      <c r="E118" s="5"/>
      <c r="F118" s="5"/>
      <c r="G118" s="5"/>
      <c r="H118" s="5"/>
      <c r="I118" s="5"/>
      <c r="J118" s="5"/>
      <c r="K118" s="5">
        <v>1</v>
      </c>
      <c r="L118" s="49" t="s">
        <v>206</v>
      </c>
      <c r="M118" s="3" t="s">
        <v>202</v>
      </c>
      <c r="N118" s="5">
        <f t="shared" si="4"/>
        <v>1</v>
      </c>
      <c r="R118" s="14"/>
      <c r="T118" s="16"/>
      <c r="U118" s="16"/>
    </row>
    <row r="119" spans="1:21" s="2" customFormat="1" x14ac:dyDescent="0.3">
      <c r="A119" s="12" t="s">
        <v>225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49" t="s">
        <v>318</v>
      </c>
      <c r="M119" s="3"/>
      <c r="N119" s="5">
        <v>2</v>
      </c>
      <c r="O119" s="2" t="s">
        <v>233</v>
      </c>
      <c r="P119" s="7" t="s">
        <v>276</v>
      </c>
      <c r="Q119" s="2">
        <v>1</v>
      </c>
      <c r="R119" s="14">
        <v>49.81</v>
      </c>
      <c r="S119" s="2">
        <f>ROUNDUP(N119/Q119, 0)</f>
        <v>2</v>
      </c>
      <c r="T119" s="16">
        <f t="shared" si="3"/>
        <v>99.62</v>
      </c>
      <c r="U119" s="16">
        <f>(N119/Q119)*R119</f>
        <v>99.62</v>
      </c>
    </row>
    <row r="120" spans="1:21" s="2" customFormat="1" x14ac:dyDescent="0.3">
      <c r="A120" s="12" t="s">
        <v>225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49" t="s">
        <v>319</v>
      </c>
      <c r="M120" s="3"/>
      <c r="N120" s="5">
        <v>1</v>
      </c>
      <c r="O120" s="2" t="s">
        <v>233</v>
      </c>
      <c r="P120" s="7" t="s">
        <v>276</v>
      </c>
      <c r="Q120" s="2">
        <v>1</v>
      </c>
      <c r="R120" s="14">
        <v>58.6</v>
      </c>
      <c r="S120" s="2">
        <f>ROUNDUP(N120/Q120, 0)</f>
        <v>1</v>
      </c>
      <c r="T120" s="16">
        <f t="shared" si="3"/>
        <v>58.6</v>
      </c>
      <c r="U120" s="16">
        <f>(N120/Q120)*R120</f>
        <v>58.6</v>
      </c>
    </row>
    <row r="121" spans="1:21" s="2" customFormat="1" x14ac:dyDescent="0.3">
      <c r="A121" s="12" t="s">
        <v>225</v>
      </c>
      <c r="B121" s="5"/>
      <c r="C121" s="5"/>
      <c r="D121" s="5"/>
      <c r="E121" s="5"/>
      <c r="F121" s="5"/>
      <c r="G121" s="5"/>
      <c r="H121" s="5"/>
      <c r="I121" s="5"/>
      <c r="J121" s="5"/>
      <c r="K121" s="5">
        <v>1</v>
      </c>
      <c r="L121" s="49" t="s">
        <v>207</v>
      </c>
      <c r="M121" s="3" t="s">
        <v>209</v>
      </c>
      <c r="N121" s="5">
        <f t="shared" si="4"/>
        <v>1</v>
      </c>
      <c r="R121" s="14"/>
      <c r="T121" s="16"/>
      <c r="U121" s="16"/>
    </row>
    <row r="122" spans="1:21" s="2" customFormat="1" x14ac:dyDescent="0.3">
      <c r="A122" s="12" t="s">
        <v>225</v>
      </c>
      <c r="B122" s="5"/>
      <c r="C122" s="5"/>
      <c r="D122" s="5"/>
      <c r="E122" s="5"/>
      <c r="F122" s="5"/>
      <c r="G122" s="5"/>
      <c r="H122" s="5"/>
      <c r="I122" s="5"/>
      <c r="J122" s="5"/>
      <c r="K122" s="5">
        <v>1</v>
      </c>
      <c r="L122" s="49" t="s">
        <v>208</v>
      </c>
      <c r="M122" s="3" t="s">
        <v>209</v>
      </c>
      <c r="N122" s="5">
        <f t="shared" si="4"/>
        <v>1</v>
      </c>
      <c r="R122" s="14"/>
      <c r="T122" s="16"/>
      <c r="U122" s="16"/>
    </row>
    <row r="123" spans="1:21" s="2" customFormat="1" x14ac:dyDescent="0.3">
      <c r="A123" s="12" t="s">
        <v>225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49" t="s">
        <v>321</v>
      </c>
      <c r="M123" s="3" t="s">
        <v>320</v>
      </c>
      <c r="N123" s="5">
        <v>3</v>
      </c>
      <c r="O123" s="2" t="s">
        <v>233</v>
      </c>
      <c r="P123" s="7" t="s">
        <v>276</v>
      </c>
      <c r="Q123" s="2">
        <v>3</v>
      </c>
      <c r="R123" s="14">
        <v>13.49</v>
      </c>
      <c r="S123" s="2">
        <f>ROUNDUP(N123/Q123, 0)</f>
        <v>1</v>
      </c>
      <c r="T123" s="16">
        <f t="shared" si="3"/>
        <v>13.49</v>
      </c>
      <c r="U123" s="16">
        <f>(N123/Q123)*R123</f>
        <v>13.49</v>
      </c>
    </row>
    <row r="124" spans="1:21" s="2" customFormat="1" x14ac:dyDescent="0.3">
      <c r="A124" s="12" t="s">
        <v>225</v>
      </c>
      <c r="B124" s="5"/>
      <c r="C124" s="5"/>
      <c r="D124" s="5"/>
      <c r="E124" s="5"/>
      <c r="F124" s="5"/>
      <c r="G124" s="5"/>
      <c r="H124" s="5"/>
      <c r="I124" s="5"/>
      <c r="J124" s="5"/>
      <c r="K124" s="5">
        <v>2</v>
      </c>
      <c r="L124" s="49" t="s">
        <v>210</v>
      </c>
      <c r="M124" s="3" t="s">
        <v>211</v>
      </c>
      <c r="N124" s="5">
        <f t="shared" si="4"/>
        <v>2</v>
      </c>
      <c r="R124" s="14"/>
      <c r="T124" s="16"/>
      <c r="U124" s="16"/>
    </row>
    <row r="125" spans="1:21" s="2" customFormat="1" x14ac:dyDescent="0.3">
      <c r="A125" s="12" t="s">
        <v>225</v>
      </c>
      <c r="B125" s="5"/>
      <c r="C125" s="5"/>
      <c r="D125" s="5"/>
      <c r="E125" s="5"/>
      <c r="F125" s="5"/>
      <c r="G125" s="5"/>
      <c r="H125" s="5"/>
      <c r="I125" s="5"/>
      <c r="J125" s="5"/>
      <c r="K125" s="5">
        <v>1</v>
      </c>
      <c r="L125" s="49" t="s">
        <v>212</v>
      </c>
      <c r="M125" s="3" t="s">
        <v>211</v>
      </c>
      <c r="N125" s="5">
        <f t="shared" si="4"/>
        <v>1</v>
      </c>
      <c r="R125" s="14"/>
      <c r="T125" s="16"/>
      <c r="U125" s="16"/>
    </row>
    <row r="126" spans="1:21" s="2" customFormat="1" x14ac:dyDescent="0.3">
      <c r="A126" s="12" t="s">
        <v>225</v>
      </c>
      <c r="B126" s="5"/>
      <c r="C126" s="5"/>
      <c r="D126" s="5"/>
      <c r="E126" s="5"/>
      <c r="F126" s="5"/>
      <c r="G126" s="5"/>
      <c r="H126" s="5"/>
      <c r="I126" s="5"/>
      <c r="J126" s="5"/>
      <c r="K126" s="5">
        <v>1</v>
      </c>
      <c r="L126" s="49" t="s">
        <v>213</v>
      </c>
      <c r="M126" s="3" t="s">
        <v>211</v>
      </c>
      <c r="N126" s="5">
        <f t="shared" si="4"/>
        <v>1</v>
      </c>
      <c r="R126" s="14"/>
      <c r="T126" s="16"/>
      <c r="U126" s="16"/>
    </row>
    <row r="127" spans="1:21" s="2" customFormat="1" x14ac:dyDescent="0.3">
      <c r="A127" s="12" t="s">
        <v>225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49" t="s">
        <v>322</v>
      </c>
      <c r="M127" s="3" t="s">
        <v>320</v>
      </c>
      <c r="N127" s="5">
        <v>1</v>
      </c>
      <c r="O127" s="2" t="s">
        <v>233</v>
      </c>
      <c r="P127" s="7" t="s">
        <v>276</v>
      </c>
      <c r="Q127" s="2">
        <v>1</v>
      </c>
      <c r="R127" s="14">
        <v>8.91</v>
      </c>
      <c r="S127" s="2">
        <f>ROUNDUP(N127/Q127, 0)</f>
        <v>1</v>
      </c>
      <c r="T127" s="16">
        <f t="shared" si="3"/>
        <v>8.91</v>
      </c>
      <c r="U127" s="16">
        <f>(N127/Q127)*R127</f>
        <v>8.91</v>
      </c>
    </row>
    <row r="128" spans="1:21" s="2" customFormat="1" x14ac:dyDescent="0.3">
      <c r="A128" s="12" t="s">
        <v>225</v>
      </c>
      <c r="B128" s="5"/>
      <c r="C128" s="5"/>
      <c r="D128" s="5"/>
      <c r="E128" s="5"/>
      <c r="F128" s="5"/>
      <c r="G128" s="5"/>
      <c r="H128" s="5"/>
      <c r="I128" s="5"/>
      <c r="J128" s="5"/>
      <c r="K128" s="5">
        <v>1</v>
      </c>
      <c r="L128" s="49" t="s">
        <v>192</v>
      </c>
      <c r="M128" s="3" t="s">
        <v>323</v>
      </c>
      <c r="N128" s="5">
        <v>4</v>
      </c>
      <c r="O128" s="2" t="s">
        <v>233</v>
      </c>
      <c r="P128" s="7" t="s">
        <v>276</v>
      </c>
      <c r="Q128" s="2">
        <v>12</v>
      </c>
      <c r="R128" s="14">
        <v>57.34</v>
      </c>
      <c r="S128" s="2">
        <f>ROUNDUP(N128/Q128, 0)</f>
        <v>1</v>
      </c>
      <c r="T128" s="16">
        <f t="shared" si="3"/>
        <v>57.34</v>
      </c>
      <c r="U128" s="16">
        <f>(N128/Q128)*R128</f>
        <v>19.113333333333333</v>
      </c>
    </row>
    <row r="129" spans="1:21" s="2" customFormat="1" x14ac:dyDescent="0.3">
      <c r="A129" s="12" t="s">
        <v>225</v>
      </c>
      <c r="B129" s="5"/>
      <c r="C129" s="5"/>
      <c r="D129" s="5"/>
      <c r="E129" s="5"/>
      <c r="F129" s="5"/>
      <c r="G129" s="5"/>
      <c r="H129" s="5"/>
      <c r="I129" s="5"/>
      <c r="J129" s="5"/>
      <c r="K129" s="5">
        <v>1</v>
      </c>
      <c r="L129" s="49" t="s">
        <v>215</v>
      </c>
      <c r="M129" s="3" t="s">
        <v>324</v>
      </c>
      <c r="N129" s="5">
        <v>18</v>
      </c>
      <c r="O129" s="2" t="s">
        <v>233</v>
      </c>
      <c r="P129" s="58" t="s">
        <v>276</v>
      </c>
      <c r="Q129" s="2">
        <v>36</v>
      </c>
      <c r="R129" s="59">
        <v>3.37</v>
      </c>
      <c r="S129" s="2">
        <f>ROUNDUP(N129/Q129, 0)</f>
        <v>1</v>
      </c>
      <c r="T129" s="16">
        <f t="shared" si="3"/>
        <v>3.37</v>
      </c>
      <c r="U129" s="16">
        <f>(N129/Q129)*R129</f>
        <v>1.6850000000000001</v>
      </c>
    </row>
    <row r="130" spans="1:21" s="33" customFormat="1" x14ac:dyDescent="0.3">
      <c r="A130" s="42" t="s">
        <v>225</v>
      </c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60" t="s">
        <v>326</v>
      </c>
      <c r="M130" s="34"/>
      <c r="N130" s="32">
        <v>1</v>
      </c>
      <c r="O130" s="33" t="s">
        <v>233</v>
      </c>
      <c r="P130" s="35" t="s">
        <v>276</v>
      </c>
      <c r="Q130" s="33">
        <v>1</v>
      </c>
      <c r="R130" s="36">
        <v>46.56</v>
      </c>
      <c r="S130" s="33">
        <f>ROUNDUP(N130/Q130, 0)</f>
        <v>1</v>
      </c>
      <c r="T130" s="37">
        <f t="shared" si="3"/>
        <v>46.56</v>
      </c>
      <c r="U130" s="37">
        <f>(N130/Q130)*R130</f>
        <v>46.56</v>
      </c>
    </row>
    <row r="131" spans="1:21" s="2" customFormat="1" x14ac:dyDescent="0.3">
      <c r="A131" s="13" t="s">
        <v>224</v>
      </c>
      <c r="B131" s="5"/>
      <c r="C131" s="5">
        <v>1</v>
      </c>
      <c r="D131" s="5"/>
      <c r="E131" s="5"/>
      <c r="F131" s="5"/>
      <c r="G131" s="5"/>
      <c r="H131" s="5"/>
      <c r="I131" s="5"/>
      <c r="J131" s="5"/>
      <c r="K131" s="5"/>
      <c r="L131" s="8" t="s">
        <v>65</v>
      </c>
      <c r="M131" s="3" t="s">
        <v>24</v>
      </c>
      <c r="N131" s="5">
        <f t="shared" si="4"/>
        <v>1</v>
      </c>
      <c r="R131" s="14"/>
      <c r="T131" s="16"/>
      <c r="U131" s="16"/>
    </row>
    <row r="132" spans="1:21" s="2" customFormat="1" x14ac:dyDescent="0.3">
      <c r="A132" s="13" t="s">
        <v>224</v>
      </c>
      <c r="B132" s="5"/>
      <c r="C132" s="5">
        <v>1</v>
      </c>
      <c r="D132" s="5"/>
      <c r="E132" s="5"/>
      <c r="F132" s="5"/>
      <c r="G132" s="5"/>
      <c r="H132" s="5"/>
      <c r="I132" s="5"/>
      <c r="J132" s="5"/>
      <c r="K132" s="5"/>
      <c r="L132" s="8" t="s">
        <v>66</v>
      </c>
      <c r="M132" s="3" t="s">
        <v>24</v>
      </c>
      <c r="N132" s="5">
        <f t="shared" si="4"/>
        <v>1</v>
      </c>
      <c r="R132" s="14"/>
      <c r="T132" s="16"/>
      <c r="U132" s="16"/>
    </row>
    <row r="133" spans="1:21" s="2" customFormat="1" x14ac:dyDescent="0.3">
      <c r="A133" s="13" t="s">
        <v>224</v>
      </c>
      <c r="B133" s="5"/>
      <c r="C133" s="5">
        <v>2</v>
      </c>
      <c r="D133" s="5"/>
      <c r="E133" s="5"/>
      <c r="F133" s="5"/>
      <c r="G133" s="5"/>
      <c r="H133" s="5"/>
      <c r="I133" s="5"/>
      <c r="J133" s="5"/>
      <c r="K133" s="5"/>
      <c r="L133" s="8" t="s">
        <v>67</v>
      </c>
      <c r="M133" s="3" t="s">
        <v>24</v>
      </c>
      <c r="N133" s="5">
        <f t="shared" si="4"/>
        <v>2</v>
      </c>
      <c r="R133" s="14"/>
      <c r="T133" s="16"/>
      <c r="U133" s="16"/>
    </row>
    <row r="134" spans="1:21" s="2" customFormat="1" x14ac:dyDescent="0.3">
      <c r="A134" s="13" t="s">
        <v>224</v>
      </c>
      <c r="B134" s="5"/>
      <c r="C134" s="5">
        <v>1</v>
      </c>
      <c r="D134" s="5"/>
      <c r="E134" s="5"/>
      <c r="F134" s="5"/>
      <c r="G134" s="5"/>
      <c r="H134" s="5"/>
      <c r="I134" s="5"/>
      <c r="J134" s="5"/>
      <c r="K134" s="5"/>
      <c r="L134" s="8" t="s">
        <v>68</v>
      </c>
      <c r="M134" s="3" t="s">
        <v>24</v>
      </c>
      <c r="N134" s="5">
        <f t="shared" si="4"/>
        <v>1</v>
      </c>
      <c r="R134" s="14"/>
      <c r="T134" s="16"/>
      <c r="U134" s="16"/>
    </row>
    <row r="135" spans="1:21" s="2" customFormat="1" x14ac:dyDescent="0.3">
      <c r="A135" s="13" t="s">
        <v>224</v>
      </c>
      <c r="B135" s="5"/>
      <c r="C135" s="5">
        <v>1</v>
      </c>
      <c r="D135" s="5"/>
      <c r="E135" s="5"/>
      <c r="F135" s="5"/>
      <c r="G135" s="5"/>
      <c r="H135" s="5"/>
      <c r="I135" s="5"/>
      <c r="J135" s="5"/>
      <c r="K135" s="5"/>
      <c r="L135" s="8" t="s">
        <v>69</v>
      </c>
      <c r="M135" s="3" t="s">
        <v>24</v>
      </c>
      <c r="N135" s="5">
        <f t="shared" si="4"/>
        <v>1</v>
      </c>
      <c r="R135" s="14"/>
      <c r="T135" s="16"/>
      <c r="U135" s="16"/>
    </row>
    <row r="136" spans="1:21" s="2" customFormat="1" x14ac:dyDescent="0.3">
      <c r="A136" s="13" t="s">
        <v>224</v>
      </c>
      <c r="B136" s="5"/>
      <c r="C136" s="5">
        <v>1</v>
      </c>
      <c r="D136" s="5"/>
      <c r="E136" s="5"/>
      <c r="F136" s="5"/>
      <c r="G136" s="5"/>
      <c r="H136" s="5"/>
      <c r="I136" s="5"/>
      <c r="J136" s="5"/>
      <c r="K136" s="5"/>
      <c r="L136" s="8" t="s">
        <v>71</v>
      </c>
      <c r="M136" s="3" t="s">
        <v>24</v>
      </c>
      <c r="N136" s="5">
        <f t="shared" si="4"/>
        <v>1</v>
      </c>
      <c r="R136" s="14"/>
      <c r="T136" s="16"/>
      <c r="U136" s="16"/>
    </row>
    <row r="137" spans="1:21" s="2" customFormat="1" x14ac:dyDescent="0.3">
      <c r="A137" s="13" t="s">
        <v>224</v>
      </c>
      <c r="B137" s="5"/>
      <c r="C137" s="5">
        <v>1</v>
      </c>
      <c r="D137" s="5"/>
      <c r="E137" s="5"/>
      <c r="F137" s="5"/>
      <c r="G137" s="5"/>
      <c r="H137" s="5"/>
      <c r="I137" s="5"/>
      <c r="J137" s="5"/>
      <c r="K137" s="5"/>
      <c r="L137" s="8" t="s">
        <v>72</v>
      </c>
      <c r="M137" s="3" t="s">
        <v>24</v>
      </c>
      <c r="N137" s="5">
        <f t="shared" si="4"/>
        <v>1</v>
      </c>
      <c r="R137" s="14"/>
      <c r="T137" s="16"/>
      <c r="U137" s="16"/>
    </row>
    <row r="138" spans="1:21" s="2" customFormat="1" x14ac:dyDescent="0.3">
      <c r="A138" s="13" t="s">
        <v>224</v>
      </c>
      <c r="B138" s="5"/>
      <c r="C138" s="5">
        <v>3</v>
      </c>
      <c r="D138" s="5"/>
      <c r="E138" s="5"/>
      <c r="F138" s="5"/>
      <c r="G138" s="5"/>
      <c r="H138" s="5"/>
      <c r="I138" s="5"/>
      <c r="J138" s="5"/>
      <c r="K138" s="5"/>
      <c r="L138" s="8" t="s">
        <v>73</v>
      </c>
      <c r="M138" s="3" t="s">
        <v>24</v>
      </c>
      <c r="N138" s="5">
        <f t="shared" si="4"/>
        <v>3</v>
      </c>
      <c r="R138" s="14"/>
      <c r="T138" s="16"/>
      <c r="U138" s="16"/>
    </row>
    <row r="139" spans="1:21" s="2" customFormat="1" x14ac:dyDescent="0.3">
      <c r="A139" s="13" t="s">
        <v>224</v>
      </c>
      <c r="B139" s="5"/>
      <c r="C139" s="5"/>
      <c r="D139" s="5"/>
      <c r="E139" s="5">
        <v>2</v>
      </c>
      <c r="F139" s="5"/>
      <c r="G139" s="5"/>
      <c r="H139" s="5"/>
      <c r="I139" s="5"/>
      <c r="J139" s="5"/>
      <c r="K139" s="5"/>
      <c r="L139" s="10" t="s">
        <v>23</v>
      </c>
      <c r="M139" s="3" t="s">
        <v>24</v>
      </c>
      <c r="N139" s="5">
        <f t="shared" si="4"/>
        <v>2</v>
      </c>
      <c r="R139" s="14"/>
      <c r="T139" s="16"/>
      <c r="U139" s="16"/>
    </row>
    <row r="140" spans="1:21" s="2" customFormat="1" x14ac:dyDescent="0.3">
      <c r="A140" s="13" t="s">
        <v>224</v>
      </c>
      <c r="B140" s="5"/>
      <c r="C140" s="5"/>
      <c r="D140" s="5"/>
      <c r="E140" s="5">
        <v>2</v>
      </c>
      <c r="F140" s="5"/>
      <c r="G140" s="5"/>
      <c r="H140" s="5"/>
      <c r="I140" s="5"/>
      <c r="J140" s="5"/>
      <c r="K140" s="5"/>
      <c r="L140" s="10" t="s">
        <v>25</v>
      </c>
      <c r="M140" s="3" t="s">
        <v>24</v>
      </c>
      <c r="N140" s="5">
        <f t="shared" si="4"/>
        <v>2</v>
      </c>
      <c r="R140" s="14"/>
      <c r="T140" s="16"/>
      <c r="U140" s="16"/>
    </row>
    <row r="141" spans="1:21" s="2" customFormat="1" x14ac:dyDescent="0.3">
      <c r="A141" s="13" t="s">
        <v>224</v>
      </c>
      <c r="B141" s="5"/>
      <c r="C141" s="5"/>
      <c r="D141" s="5"/>
      <c r="E141" s="5">
        <v>1</v>
      </c>
      <c r="F141" s="5"/>
      <c r="G141" s="5"/>
      <c r="H141" s="5"/>
      <c r="I141" s="5"/>
      <c r="J141" s="5"/>
      <c r="K141" s="5"/>
      <c r="L141" s="10" t="s">
        <v>26</v>
      </c>
      <c r="M141" s="3" t="s">
        <v>24</v>
      </c>
      <c r="N141" s="5">
        <f t="shared" si="4"/>
        <v>1</v>
      </c>
      <c r="R141" s="14"/>
      <c r="T141" s="16"/>
      <c r="U141" s="16"/>
    </row>
    <row r="142" spans="1:21" s="2" customFormat="1" x14ac:dyDescent="0.3">
      <c r="A142" s="13" t="s">
        <v>224</v>
      </c>
      <c r="B142" s="5"/>
      <c r="C142" s="5"/>
      <c r="D142" s="5"/>
      <c r="E142" s="5">
        <v>2</v>
      </c>
      <c r="F142" s="5"/>
      <c r="G142" s="5"/>
      <c r="H142" s="5"/>
      <c r="I142" s="5"/>
      <c r="J142" s="5"/>
      <c r="K142" s="5"/>
      <c r="L142" s="10" t="s">
        <v>27</v>
      </c>
      <c r="M142" s="3" t="s">
        <v>24</v>
      </c>
      <c r="N142" s="5">
        <f t="shared" si="4"/>
        <v>2</v>
      </c>
      <c r="R142" s="14"/>
      <c r="T142" s="16"/>
      <c r="U142" s="16"/>
    </row>
    <row r="143" spans="1:21" s="2" customFormat="1" x14ac:dyDescent="0.3">
      <c r="A143" s="13" t="s">
        <v>224</v>
      </c>
      <c r="B143" s="5"/>
      <c r="C143" s="5"/>
      <c r="D143" s="5"/>
      <c r="E143" s="5">
        <v>4</v>
      </c>
      <c r="F143" s="5"/>
      <c r="G143" s="5"/>
      <c r="H143" s="5"/>
      <c r="I143" s="5"/>
      <c r="J143" s="5"/>
      <c r="K143" s="5"/>
      <c r="L143" s="10" t="s">
        <v>229</v>
      </c>
      <c r="M143" s="3" t="s">
        <v>24</v>
      </c>
      <c r="N143" s="5">
        <f t="shared" ref="N143:N201" si="5">SUM(B143:K143)</f>
        <v>4</v>
      </c>
      <c r="R143" s="14"/>
      <c r="T143" s="16"/>
      <c r="U143" s="16"/>
    </row>
    <row r="144" spans="1:21" s="2" customFormat="1" x14ac:dyDescent="0.3">
      <c r="A144" s="13" t="s">
        <v>224</v>
      </c>
      <c r="B144" s="5"/>
      <c r="C144" s="5"/>
      <c r="D144" s="5"/>
      <c r="E144" s="5">
        <v>4</v>
      </c>
      <c r="F144" s="5"/>
      <c r="G144" s="5"/>
      <c r="H144" s="5"/>
      <c r="I144" s="5"/>
      <c r="J144" s="5"/>
      <c r="K144" s="5"/>
      <c r="L144" s="10" t="s">
        <v>28</v>
      </c>
      <c r="M144" s="3" t="s">
        <v>24</v>
      </c>
      <c r="N144" s="5">
        <f t="shared" si="5"/>
        <v>4</v>
      </c>
      <c r="R144" s="14"/>
      <c r="T144" s="16"/>
      <c r="U144" s="16"/>
    </row>
    <row r="145" spans="1:21" s="2" customFormat="1" x14ac:dyDescent="0.3">
      <c r="A145" s="13" t="s">
        <v>224</v>
      </c>
      <c r="B145" s="5"/>
      <c r="C145" s="5"/>
      <c r="D145" s="5"/>
      <c r="E145" s="5">
        <v>2</v>
      </c>
      <c r="F145" s="5"/>
      <c r="G145" s="5"/>
      <c r="H145" s="5"/>
      <c r="I145" s="5"/>
      <c r="J145" s="5"/>
      <c r="K145" s="5"/>
      <c r="L145" s="10" t="s">
        <v>29</v>
      </c>
      <c r="M145" s="3" t="s">
        <v>24</v>
      </c>
      <c r="N145" s="5">
        <f t="shared" si="5"/>
        <v>2</v>
      </c>
      <c r="R145" s="14"/>
      <c r="T145" s="16"/>
      <c r="U145" s="16"/>
    </row>
    <row r="146" spans="1:21" s="2" customFormat="1" x14ac:dyDescent="0.3">
      <c r="A146" s="13" t="s">
        <v>224</v>
      </c>
      <c r="B146" s="5"/>
      <c r="C146" s="5"/>
      <c r="D146" s="5"/>
      <c r="E146" s="5">
        <v>6</v>
      </c>
      <c r="F146" s="5"/>
      <c r="G146" s="5"/>
      <c r="H146" s="5"/>
      <c r="I146" s="5"/>
      <c r="J146" s="5"/>
      <c r="K146" s="5"/>
      <c r="L146" s="10" t="s">
        <v>30</v>
      </c>
      <c r="M146" s="3" t="s">
        <v>24</v>
      </c>
      <c r="N146" s="5">
        <f t="shared" si="5"/>
        <v>6</v>
      </c>
      <c r="R146" s="14"/>
      <c r="T146" s="16"/>
      <c r="U146" s="16"/>
    </row>
    <row r="147" spans="1:21" s="2" customFormat="1" x14ac:dyDescent="0.3">
      <c r="A147" s="13" t="s">
        <v>224</v>
      </c>
      <c r="B147" s="5"/>
      <c r="C147" s="5"/>
      <c r="D147" s="5"/>
      <c r="E147" s="5">
        <v>1</v>
      </c>
      <c r="F147" s="5"/>
      <c r="G147" s="5"/>
      <c r="H147" s="5"/>
      <c r="I147" s="5"/>
      <c r="J147" s="5"/>
      <c r="K147" s="5"/>
      <c r="L147" s="10" t="s">
        <v>31</v>
      </c>
      <c r="M147" s="3" t="s">
        <v>24</v>
      </c>
      <c r="N147" s="5">
        <f t="shared" si="5"/>
        <v>1</v>
      </c>
      <c r="R147" s="14"/>
      <c r="T147" s="16"/>
      <c r="U147" s="16"/>
    </row>
    <row r="148" spans="1:21" s="2" customFormat="1" x14ac:dyDescent="0.3">
      <c r="A148" s="13" t="s">
        <v>224</v>
      </c>
      <c r="B148" s="5"/>
      <c r="C148" s="5"/>
      <c r="D148" s="5"/>
      <c r="E148" s="5">
        <v>1</v>
      </c>
      <c r="F148" s="5"/>
      <c r="G148" s="5"/>
      <c r="H148" s="5"/>
      <c r="I148" s="5"/>
      <c r="J148" s="5"/>
      <c r="K148" s="5"/>
      <c r="L148" s="10" t="s">
        <v>32</v>
      </c>
      <c r="M148" s="3" t="s">
        <v>24</v>
      </c>
      <c r="N148" s="5">
        <f t="shared" si="5"/>
        <v>1</v>
      </c>
      <c r="R148" s="14"/>
      <c r="T148" s="16"/>
      <c r="U148" s="16"/>
    </row>
    <row r="149" spans="1:21" s="2" customFormat="1" x14ac:dyDescent="0.3">
      <c r="A149" s="13" t="s">
        <v>224</v>
      </c>
      <c r="B149" s="5"/>
      <c r="C149" s="5"/>
      <c r="D149" s="5"/>
      <c r="E149" s="5">
        <v>1</v>
      </c>
      <c r="F149" s="5"/>
      <c r="G149" s="5"/>
      <c r="H149" s="5"/>
      <c r="I149" s="5"/>
      <c r="J149" s="5"/>
      <c r="K149" s="5"/>
      <c r="L149" s="10" t="s">
        <v>34</v>
      </c>
      <c r="M149" s="3" t="s">
        <v>24</v>
      </c>
      <c r="N149" s="5">
        <f t="shared" si="5"/>
        <v>1</v>
      </c>
      <c r="R149" s="14"/>
      <c r="T149" s="16"/>
      <c r="U149" s="16"/>
    </row>
    <row r="150" spans="1:21" s="2" customFormat="1" x14ac:dyDescent="0.3">
      <c r="A150" s="13" t="s">
        <v>224</v>
      </c>
      <c r="B150" s="5"/>
      <c r="C150" s="5"/>
      <c r="D150" s="5"/>
      <c r="E150" s="5">
        <v>1</v>
      </c>
      <c r="F150" s="5"/>
      <c r="G150" s="5"/>
      <c r="H150" s="5"/>
      <c r="I150" s="5"/>
      <c r="J150" s="5"/>
      <c r="K150" s="5"/>
      <c r="L150" s="10" t="s">
        <v>35</v>
      </c>
      <c r="M150" s="3" t="s">
        <v>24</v>
      </c>
      <c r="N150" s="5">
        <f t="shared" si="5"/>
        <v>1</v>
      </c>
      <c r="R150" s="14"/>
      <c r="T150" s="16"/>
      <c r="U150" s="16"/>
    </row>
    <row r="151" spans="1:21" s="2" customFormat="1" x14ac:dyDescent="0.3">
      <c r="A151" s="13" t="s">
        <v>224</v>
      </c>
      <c r="B151" s="5"/>
      <c r="C151" s="5"/>
      <c r="D151" s="5"/>
      <c r="E151" s="5">
        <v>6</v>
      </c>
      <c r="F151" s="5"/>
      <c r="G151" s="5"/>
      <c r="H151" s="5"/>
      <c r="I151" s="5"/>
      <c r="J151" s="5"/>
      <c r="K151" s="5"/>
      <c r="L151" s="10" t="s">
        <v>36</v>
      </c>
      <c r="M151" s="3" t="s">
        <v>24</v>
      </c>
      <c r="N151" s="5">
        <f t="shared" si="5"/>
        <v>6</v>
      </c>
      <c r="R151" s="14"/>
      <c r="T151" s="16"/>
      <c r="U151" s="16"/>
    </row>
    <row r="152" spans="1:21" s="2" customFormat="1" x14ac:dyDescent="0.3">
      <c r="A152" s="13" t="s">
        <v>224</v>
      </c>
      <c r="B152" s="5"/>
      <c r="C152" s="5"/>
      <c r="D152" s="5"/>
      <c r="E152" s="5">
        <v>1</v>
      </c>
      <c r="F152" s="5"/>
      <c r="G152" s="5"/>
      <c r="H152" s="5"/>
      <c r="I152" s="5"/>
      <c r="J152" s="5"/>
      <c r="K152" s="5"/>
      <c r="L152" s="10" t="s">
        <v>37</v>
      </c>
      <c r="M152" s="3" t="s">
        <v>24</v>
      </c>
      <c r="N152" s="5">
        <f t="shared" si="5"/>
        <v>1</v>
      </c>
      <c r="R152" s="14"/>
      <c r="T152" s="16"/>
      <c r="U152" s="16"/>
    </row>
    <row r="153" spans="1:21" s="2" customFormat="1" x14ac:dyDescent="0.3">
      <c r="A153" s="13" t="s">
        <v>224</v>
      </c>
      <c r="B153" s="5"/>
      <c r="C153" s="5"/>
      <c r="D153" s="5"/>
      <c r="E153" s="5">
        <v>1</v>
      </c>
      <c r="F153" s="5"/>
      <c r="G153" s="5"/>
      <c r="H153" s="5"/>
      <c r="I153" s="5"/>
      <c r="J153" s="5"/>
      <c r="K153" s="5"/>
      <c r="L153" s="10" t="s">
        <v>38</v>
      </c>
      <c r="M153" s="3" t="s">
        <v>24</v>
      </c>
      <c r="N153" s="5">
        <f t="shared" si="5"/>
        <v>1</v>
      </c>
      <c r="R153" s="14"/>
      <c r="T153" s="16"/>
      <c r="U153" s="16"/>
    </row>
    <row r="154" spans="1:21" s="2" customFormat="1" x14ac:dyDescent="0.3">
      <c r="A154" s="13" t="s">
        <v>224</v>
      </c>
      <c r="B154" s="5"/>
      <c r="C154" s="5"/>
      <c r="D154" s="5"/>
      <c r="E154" s="5">
        <v>1</v>
      </c>
      <c r="F154" s="5"/>
      <c r="G154" s="5"/>
      <c r="H154" s="5"/>
      <c r="I154" s="5"/>
      <c r="J154" s="5"/>
      <c r="K154" s="5"/>
      <c r="L154" s="10" t="s">
        <v>39</v>
      </c>
      <c r="M154" s="3" t="s">
        <v>24</v>
      </c>
      <c r="N154" s="5">
        <f t="shared" si="5"/>
        <v>1</v>
      </c>
      <c r="R154" s="14"/>
      <c r="T154" s="16"/>
      <c r="U154" s="16"/>
    </row>
    <row r="155" spans="1:21" s="2" customFormat="1" x14ac:dyDescent="0.3">
      <c r="A155" s="13" t="s">
        <v>224</v>
      </c>
      <c r="B155" s="5"/>
      <c r="C155" s="5"/>
      <c r="D155" s="5"/>
      <c r="E155" s="5">
        <v>1</v>
      </c>
      <c r="F155" s="5"/>
      <c r="G155" s="5"/>
      <c r="H155" s="5"/>
      <c r="I155" s="5"/>
      <c r="J155" s="5"/>
      <c r="K155" s="5"/>
      <c r="L155" s="10" t="s">
        <v>42</v>
      </c>
      <c r="M155" s="3" t="s">
        <v>24</v>
      </c>
      <c r="N155" s="5">
        <f t="shared" si="5"/>
        <v>1</v>
      </c>
      <c r="R155" s="14"/>
      <c r="T155" s="16"/>
      <c r="U155" s="16"/>
    </row>
    <row r="156" spans="1:21" s="2" customFormat="1" x14ac:dyDescent="0.3">
      <c r="A156" s="13" t="s">
        <v>224</v>
      </c>
      <c r="B156" s="5"/>
      <c r="C156" s="5"/>
      <c r="D156" s="5"/>
      <c r="E156" s="5">
        <v>1</v>
      </c>
      <c r="F156" s="5"/>
      <c r="G156" s="5"/>
      <c r="H156" s="5"/>
      <c r="I156" s="5"/>
      <c r="J156" s="5"/>
      <c r="K156" s="5"/>
      <c r="L156" s="10" t="s">
        <v>43</v>
      </c>
      <c r="M156" s="3" t="s">
        <v>24</v>
      </c>
      <c r="N156" s="5">
        <f t="shared" si="5"/>
        <v>1</v>
      </c>
      <c r="R156" s="14"/>
      <c r="T156" s="16"/>
      <c r="U156" s="16"/>
    </row>
    <row r="157" spans="1:21" s="2" customFormat="1" x14ac:dyDescent="0.3">
      <c r="A157" s="13" t="s">
        <v>224</v>
      </c>
      <c r="B157" s="5"/>
      <c r="C157" s="5"/>
      <c r="D157" s="5"/>
      <c r="E157" s="5">
        <v>2</v>
      </c>
      <c r="F157" s="5"/>
      <c r="G157" s="5"/>
      <c r="H157" s="5"/>
      <c r="I157" s="5"/>
      <c r="J157" s="5"/>
      <c r="K157" s="5"/>
      <c r="L157" s="10" t="s">
        <v>45</v>
      </c>
      <c r="M157" s="3" t="s">
        <v>24</v>
      </c>
      <c r="N157" s="5">
        <f t="shared" si="5"/>
        <v>2</v>
      </c>
      <c r="R157" s="14"/>
      <c r="T157" s="16"/>
      <c r="U157" s="16"/>
    </row>
    <row r="158" spans="1:21" s="2" customFormat="1" x14ac:dyDescent="0.3">
      <c r="A158" s="13" t="s">
        <v>224</v>
      </c>
      <c r="B158" s="5"/>
      <c r="C158" s="5"/>
      <c r="D158" s="5"/>
      <c r="E158" s="5">
        <v>1</v>
      </c>
      <c r="F158" s="5"/>
      <c r="G158" s="5"/>
      <c r="H158" s="5"/>
      <c r="I158" s="5"/>
      <c r="J158" s="5"/>
      <c r="K158" s="5"/>
      <c r="L158" s="10" t="s">
        <v>44</v>
      </c>
      <c r="M158" s="3" t="s">
        <v>24</v>
      </c>
      <c r="N158" s="5">
        <f t="shared" si="5"/>
        <v>1</v>
      </c>
      <c r="R158" s="14"/>
      <c r="T158" s="16"/>
      <c r="U158" s="16"/>
    </row>
    <row r="159" spans="1:21" s="2" customFormat="1" x14ac:dyDescent="0.3">
      <c r="A159" s="13" t="s">
        <v>224</v>
      </c>
      <c r="B159" s="5"/>
      <c r="C159" s="5"/>
      <c r="D159" s="5"/>
      <c r="E159" s="5"/>
      <c r="F159" s="5">
        <v>1</v>
      </c>
      <c r="G159" s="5"/>
      <c r="H159" s="5"/>
      <c r="I159" s="5"/>
      <c r="J159" s="5"/>
      <c r="K159" s="5"/>
      <c r="L159" s="48" t="s">
        <v>76</v>
      </c>
      <c r="M159" s="3" t="s">
        <v>24</v>
      </c>
      <c r="N159" s="5">
        <f t="shared" si="5"/>
        <v>1</v>
      </c>
      <c r="R159" s="14"/>
      <c r="T159" s="16"/>
      <c r="U159" s="16"/>
    </row>
    <row r="160" spans="1:21" s="2" customFormat="1" x14ac:dyDescent="0.3">
      <c r="A160" s="13" t="s">
        <v>224</v>
      </c>
      <c r="B160" s="5"/>
      <c r="C160" s="5"/>
      <c r="D160" s="5"/>
      <c r="E160" s="5"/>
      <c r="F160" s="5">
        <v>1</v>
      </c>
      <c r="G160" s="5"/>
      <c r="H160" s="5"/>
      <c r="I160" s="5"/>
      <c r="J160" s="5"/>
      <c r="K160" s="5"/>
      <c r="L160" s="48" t="s">
        <v>157</v>
      </c>
      <c r="M160" s="3" t="s">
        <v>24</v>
      </c>
      <c r="N160" s="5">
        <f t="shared" si="5"/>
        <v>1</v>
      </c>
      <c r="R160" s="14"/>
      <c r="T160" s="16"/>
      <c r="U160" s="16"/>
    </row>
    <row r="161" spans="1:21" s="2" customFormat="1" x14ac:dyDescent="0.3">
      <c r="A161" s="13" t="s">
        <v>224</v>
      </c>
      <c r="B161" s="5"/>
      <c r="C161" s="5"/>
      <c r="D161" s="5"/>
      <c r="E161" s="5"/>
      <c r="F161" s="5">
        <v>1</v>
      </c>
      <c r="G161" s="5"/>
      <c r="H161" s="5"/>
      <c r="I161" s="5"/>
      <c r="J161" s="5"/>
      <c r="K161" s="5"/>
      <c r="L161" s="48" t="s">
        <v>158</v>
      </c>
      <c r="M161" s="3" t="s">
        <v>24</v>
      </c>
      <c r="N161" s="5">
        <f t="shared" si="5"/>
        <v>1</v>
      </c>
      <c r="R161" s="14"/>
      <c r="T161" s="16"/>
      <c r="U161" s="16"/>
    </row>
    <row r="162" spans="1:21" s="2" customFormat="1" x14ac:dyDescent="0.3">
      <c r="A162" s="13" t="s">
        <v>224</v>
      </c>
      <c r="B162" s="5"/>
      <c r="C162" s="5"/>
      <c r="D162" s="5"/>
      <c r="E162" s="5"/>
      <c r="F162" s="5">
        <v>1</v>
      </c>
      <c r="G162" s="5"/>
      <c r="H162" s="5"/>
      <c r="I162" s="5"/>
      <c r="J162" s="5"/>
      <c r="K162" s="5"/>
      <c r="L162" s="48" t="s">
        <v>160</v>
      </c>
      <c r="M162" s="3" t="s">
        <v>24</v>
      </c>
      <c r="N162" s="5">
        <f t="shared" si="5"/>
        <v>1</v>
      </c>
      <c r="R162" s="14"/>
      <c r="T162" s="16"/>
      <c r="U162" s="16"/>
    </row>
    <row r="163" spans="1:21" s="2" customFormat="1" x14ac:dyDescent="0.3">
      <c r="A163" s="13" t="s">
        <v>224</v>
      </c>
      <c r="B163" s="5"/>
      <c r="C163" s="5"/>
      <c r="D163" s="5"/>
      <c r="E163" s="5"/>
      <c r="F163" s="5">
        <v>1</v>
      </c>
      <c r="G163" s="5"/>
      <c r="H163" s="5"/>
      <c r="I163" s="5"/>
      <c r="J163" s="5"/>
      <c r="K163" s="5"/>
      <c r="L163" s="48" t="s">
        <v>161</v>
      </c>
      <c r="M163" s="3" t="s">
        <v>24</v>
      </c>
      <c r="N163" s="5">
        <f t="shared" si="5"/>
        <v>1</v>
      </c>
      <c r="R163" s="14"/>
      <c r="T163" s="16"/>
      <c r="U163" s="16"/>
    </row>
    <row r="164" spans="1:21" s="2" customFormat="1" x14ac:dyDescent="0.3">
      <c r="A164" s="13" t="s">
        <v>224</v>
      </c>
      <c r="B164" s="5"/>
      <c r="C164" s="5"/>
      <c r="D164" s="5"/>
      <c r="E164" s="5"/>
      <c r="F164" s="5">
        <v>1</v>
      </c>
      <c r="G164" s="5"/>
      <c r="H164" s="5"/>
      <c r="I164" s="5"/>
      <c r="J164" s="5"/>
      <c r="K164" s="5"/>
      <c r="L164" s="48" t="s">
        <v>162</v>
      </c>
      <c r="M164" s="3" t="s">
        <v>24</v>
      </c>
      <c r="N164" s="5">
        <f t="shared" si="5"/>
        <v>1</v>
      </c>
      <c r="R164" s="14"/>
      <c r="T164" s="16"/>
      <c r="U164" s="16"/>
    </row>
    <row r="165" spans="1:21" s="2" customFormat="1" x14ac:dyDescent="0.3">
      <c r="A165" s="13" t="s">
        <v>224</v>
      </c>
      <c r="B165" s="5"/>
      <c r="C165" s="5"/>
      <c r="D165" s="5"/>
      <c r="E165" s="5"/>
      <c r="F165" s="5">
        <v>1</v>
      </c>
      <c r="G165" s="5"/>
      <c r="H165" s="5"/>
      <c r="I165" s="5"/>
      <c r="J165" s="5"/>
      <c r="K165" s="5"/>
      <c r="L165" s="48" t="s">
        <v>163</v>
      </c>
      <c r="M165" s="3" t="s">
        <v>24</v>
      </c>
      <c r="N165" s="5">
        <f t="shared" si="5"/>
        <v>1</v>
      </c>
      <c r="R165" s="14"/>
      <c r="T165" s="16"/>
      <c r="U165" s="16"/>
    </row>
    <row r="166" spans="1:21" s="2" customFormat="1" x14ac:dyDescent="0.3">
      <c r="A166" s="13" t="s">
        <v>224</v>
      </c>
      <c r="B166" s="5"/>
      <c r="C166" s="5"/>
      <c r="D166" s="5"/>
      <c r="E166" s="5"/>
      <c r="F166" s="5">
        <v>1</v>
      </c>
      <c r="G166" s="5"/>
      <c r="H166" s="5"/>
      <c r="I166" s="5"/>
      <c r="J166" s="5"/>
      <c r="K166" s="5"/>
      <c r="L166" s="48" t="s">
        <v>165</v>
      </c>
      <c r="M166" s="3" t="s">
        <v>24</v>
      </c>
      <c r="N166" s="5">
        <f t="shared" si="5"/>
        <v>1</v>
      </c>
      <c r="R166" s="14"/>
      <c r="T166" s="16"/>
      <c r="U166" s="16"/>
    </row>
    <row r="167" spans="1:21" s="2" customFormat="1" x14ac:dyDescent="0.3">
      <c r="A167" s="13" t="s">
        <v>224</v>
      </c>
      <c r="B167" s="5"/>
      <c r="C167" s="5"/>
      <c r="D167" s="5"/>
      <c r="E167" s="5"/>
      <c r="F167" s="5"/>
      <c r="G167" s="5">
        <v>9</v>
      </c>
      <c r="H167" s="5"/>
      <c r="I167" s="5"/>
      <c r="J167" s="5"/>
      <c r="K167" s="5"/>
      <c r="L167" s="47" t="s">
        <v>92</v>
      </c>
      <c r="M167" s="3" t="s">
        <v>24</v>
      </c>
      <c r="N167" s="5">
        <f t="shared" si="5"/>
        <v>9</v>
      </c>
      <c r="R167" s="14"/>
      <c r="T167" s="16"/>
      <c r="U167" s="16"/>
    </row>
    <row r="168" spans="1:21" s="2" customFormat="1" x14ac:dyDescent="0.3">
      <c r="A168" s="13" t="s">
        <v>224</v>
      </c>
      <c r="B168" s="5"/>
      <c r="C168" s="5"/>
      <c r="D168" s="5"/>
      <c r="E168" s="5"/>
      <c r="F168" s="5"/>
      <c r="G168" s="5">
        <v>7</v>
      </c>
      <c r="H168" s="5"/>
      <c r="I168" s="5"/>
      <c r="J168" s="5"/>
      <c r="K168" s="5"/>
      <c r="L168" s="47" t="s">
        <v>95</v>
      </c>
      <c r="M168" s="3" t="s">
        <v>24</v>
      </c>
      <c r="N168" s="5">
        <f t="shared" si="5"/>
        <v>7</v>
      </c>
      <c r="R168" s="14"/>
      <c r="T168" s="16"/>
      <c r="U168" s="16"/>
    </row>
    <row r="169" spans="1:21" s="2" customFormat="1" x14ac:dyDescent="0.3">
      <c r="A169" s="13" t="s">
        <v>224</v>
      </c>
      <c r="B169" s="5"/>
      <c r="C169" s="5"/>
      <c r="D169" s="5"/>
      <c r="E169" s="5"/>
      <c r="F169" s="5"/>
      <c r="G169" s="5">
        <v>7</v>
      </c>
      <c r="H169" s="5"/>
      <c r="I169" s="5"/>
      <c r="J169" s="5"/>
      <c r="K169" s="5"/>
      <c r="L169" s="47" t="s">
        <v>96</v>
      </c>
      <c r="M169" s="3" t="s">
        <v>24</v>
      </c>
      <c r="N169" s="5">
        <f t="shared" si="5"/>
        <v>7</v>
      </c>
      <c r="R169" s="14"/>
      <c r="T169" s="16"/>
      <c r="U169" s="16"/>
    </row>
    <row r="170" spans="1:21" s="2" customFormat="1" x14ac:dyDescent="0.3">
      <c r="A170" s="13" t="s">
        <v>224</v>
      </c>
      <c r="B170" s="5"/>
      <c r="C170" s="5"/>
      <c r="D170" s="5"/>
      <c r="E170" s="5"/>
      <c r="F170" s="5"/>
      <c r="G170" s="5">
        <v>6</v>
      </c>
      <c r="H170" s="5"/>
      <c r="I170" s="5"/>
      <c r="J170" s="5"/>
      <c r="K170" s="5"/>
      <c r="L170" s="47" t="s">
        <v>97</v>
      </c>
      <c r="M170" s="3" t="s">
        <v>24</v>
      </c>
      <c r="N170" s="5">
        <f t="shared" si="5"/>
        <v>6</v>
      </c>
      <c r="R170" s="14"/>
      <c r="T170" s="16"/>
      <c r="U170" s="16"/>
    </row>
    <row r="171" spans="1:21" s="2" customFormat="1" x14ac:dyDescent="0.3">
      <c r="A171" s="13" t="s">
        <v>224</v>
      </c>
      <c r="B171" s="5"/>
      <c r="C171" s="5"/>
      <c r="D171" s="5"/>
      <c r="E171" s="5"/>
      <c r="F171" s="5"/>
      <c r="G171" s="5">
        <v>6</v>
      </c>
      <c r="H171" s="5"/>
      <c r="I171" s="5"/>
      <c r="J171" s="5"/>
      <c r="K171" s="5"/>
      <c r="L171" s="47" t="s">
        <v>98</v>
      </c>
      <c r="M171" s="3" t="s">
        <v>24</v>
      </c>
      <c r="N171" s="5">
        <f t="shared" si="5"/>
        <v>6</v>
      </c>
      <c r="R171" s="14"/>
      <c r="T171" s="16"/>
      <c r="U171" s="16"/>
    </row>
    <row r="172" spans="1:21" s="2" customFormat="1" x14ac:dyDescent="0.3">
      <c r="A172" s="13" t="s">
        <v>224</v>
      </c>
      <c r="B172" s="5"/>
      <c r="C172" s="5"/>
      <c r="D172" s="5"/>
      <c r="E172" s="5"/>
      <c r="F172" s="5"/>
      <c r="G172" s="5">
        <v>6</v>
      </c>
      <c r="H172" s="5"/>
      <c r="I172" s="5"/>
      <c r="J172" s="5"/>
      <c r="K172" s="5"/>
      <c r="L172" s="47" t="s">
        <v>99</v>
      </c>
      <c r="M172" s="3" t="s">
        <v>24</v>
      </c>
      <c r="N172" s="5">
        <f t="shared" si="5"/>
        <v>6</v>
      </c>
      <c r="R172" s="14"/>
      <c r="T172" s="16"/>
      <c r="U172" s="16"/>
    </row>
    <row r="173" spans="1:21" s="2" customFormat="1" x14ac:dyDescent="0.3">
      <c r="A173" s="13" t="s">
        <v>224</v>
      </c>
      <c r="B173" s="5"/>
      <c r="C173" s="5"/>
      <c r="D173" s="5"/>
      <c r="E173" s="5"/>
      <c r="F173" s="5"/>
      <c r="G173" s="5">
        <v>9</v>
      </c>
      <c r="H173" s="5"/>
      <c r="I173" s="5"/>
      <c r="J173" s="5"/>
      <c r="K173" s="5"/>
      <c r="L173" s="47" t="s">
        <v>100</v>
      </c>
      <c r="M173" s="3" t="s">
        <v>24</v>
      </c>
      <c r="N173" s="5">
        <f t="shared" si="5"/>
        <v>9</v>
      </c>
      <c r="R173" s="14"/>
      <c r="T173" s="16"/>
      <c r="U173" s="16"/>
    </row>
    <row r="174" spans="1:21" s="2" customFormat="1" x14ac:dyDescent="0.3">
      <c r="A174" s="13" t="s">
        <v>224</v>
      </c>
      <c r="B174" s="5"/>
      <c r="C174" s="5"/>
      <c r="D174" s="5"/>
      <c r="E174" s="5"/>
      <c r="F174" s="5"/>
      <c r="G174" s="5"/>
      <c r="H174" s="5">
        <v>1</v>
      </c>
      <c r="I174" s="5"/>
      <c r="J174" s="5"/>
      <c r="K174" s="5"/>
      <c r="L174" s="46" t="s">
        <v>109</v>
      </c>
      <c r="M174" s="3" t="s">
        <v>24</v>
      </c>
      <c r="N174" s="5">
        <f t="shared" si="5"/>
        <v>1</v>
      </c>
      <c r="R174" s="14"/>
      <c r="T174" s="16"/>
      <c r="U174" s="16"/>
    </row>
    <row r="175" spans="1:21" s="2" customFormat="1" x14ac:dyDescent="0.3">
      <c r="A175" s="13" t="s">
        <v>224</v>
      </c>
      <c r="B175" s="5"/>
      <c r="C175" s="5"/>
      <c r="D175" s="5"/>
      <c r="E175" s="5"/>
      <c r="F175" s="5"/>
      <c r="G175" s="5"/>
      <c r="H175" s="5">
        <v>1</v>
      </c>
      <c r="I175" s="5"/>
      <c r="J175" s="5"/>
      <c r="K175" s="5"/>
      <c r="L175" s="46" t="s">
        <v>110</v>
      </c>
      <c r="M175" s="3" t="s">
        <v>24</v>
      </c>
      <c r="N175" s="5">
        <f t="shared" si="5"/>
        <v>1</v>
      </c>
      <c r="R175" s="14"/>
      <c r="T175" s="16"/>
      <c r="U175" s="16"/>
    </row>
    <row r="176" spans="1:21" s="2" customFormat="1" x14ac:dyDescent="0.3">
      <c r="A176" s="13" t="s">
        <v>224</v>
      </c>
      <c r="B176" s="5"/>
      <c r="C176" s="5"/>
      <c r="D176" s="5"/>
      <c r="E176" s="5"/>
      <c r="F176" s="5"/>
      <c r="G176" s="5"/>
      <c r="H176" s="5">
        <v>1</v>
      </c>
      <c r="I176" s="5"/>
      <c r="J176" s="5"/>
      <c r="K176" s="5"/>
      <c r="L176" s="46" t="s">
        <v>111</v>
      </c>
      <c r="M176" s="3" t="s">
        <v>24</v>
      </c>
      <c r="N176" s="5">
        <f t="shared" si="5"/>
        <v>1</v>
      </c>
      <c r="R176" s="14"/>
      <c r="T176" s="16"/>
      <c r="U176" s="16"/>
    </row>
    <row r="177" spans="1:21" s="2" customFormat="1" x14ac:dyDescent="0.3">
      <c r="A177" s="13" t="s">
        <v>224</v>
      </c>
      <c r="B177" s="5"/>
      <c r="C177" s="5"/>
      <c r="D177" s="5"/>
      <c r="E177" s="5"/>
      <c r="F177" s="5"/>
      <c r="G177" s="5"/>
      <c r="H177" s="5">
        <v>1</v>
      </c>
      <c r="I177" s="5"/>
      <c r="J177" s="5"/>
      <c r="K177" s="5"/>
      <c r="L177" s="46" t="s">
        <v>112</v>
      </c>
      <c r="M177" s="3" t="s">
        <v>24</v>
      </c>
      <c r="N177" s="5">
        <f t="shared" si="5"/>
        <v>1</v>
      </c>
      <c r="R177" s="14"/>
      <c r="T177" s="16"/>
      <c r="U177" s="16"/>
    </row>
    <row r="178" spans="1:21" s="2" customFormat="1" x14ac:dyDescent="0.3">
      <c r="A178" s="13" t="s">
        <v>224</v>
      </c>
      <c r="B178" s="5"/>
      <c r="C178" s="5"/>
      <c r="D178" s="5"/>
      <c r="E178" s="5"/>
      <c r="F178" s="5"/>
      <c r="G178" s="5"/>
      <c r="H178" s="5">
        <v>1</v>
      </c>
      <c r="I178" s="5"/>
      <c r="J178" s="5"/>
      <c r="K178" s="5"/>
      <c r="L178" s="46" t="s">
        <v>113</v>
      </c>
      <c r="M178" s="3" t="s">
        <v>24</v>
      </c>
      <c r="N178" s="5">
        <f t="shared" si="5"/>
        <v>1</v>
      </c>
      <c r="R178" s="14"/>
      <c r="T178" s="16"/>
      <c r="U178" s="16"/>
    </row>
    <row r="179" spans="1:21" s="2" customFormat="1" x14ac:dyDescent="0.3">
      <c r="A179" s="13" t="s">
        <v>224</v>
      </c>
      <c r="B179" s="5"/>
      <c r="C179" s="5"/>
      <c r="D179" s="5"/>
      <c r="E179" s="5"/>
      <c r="F179" s="5"/>
      <c r="G179" s="5"/>
      <c r="H179" s="5">
        <v>1</v>
      </c>
      <c r="I179" s="5"/>
      <c r="J179" s="5"/>
      <c r="K179" s="5"/>
      <c r="L179" s="46" t="s">
        <v>232</v>
      </c>
      <c r="M179" s="3" t="s">
        <v>24</v>
      </c>
      <c r="N179" s="5">
        <f t="shared" si="5"/>
        <v>1</v>
      </c>
      <c r="R179" s="14"/>
      <c r="T179" s="16"/>
      <c r="U179" s="16"/>
    </row>
    <row r="180" spans="1:21" s="2" customFormat="1" x14ac:dyDescent="0.3">
      <c r="A180" s="13" t="s">
        <v>224</v>
      </c>
      <c r="B180" s="5"/>
      <c r="C180" s="5"/>
      <c r="D180" s="5"/>
      <c r="E180" s="5"/>
      <c r="F180" s="5"/>
      <c r="G180" s="5"/>
      <c r="H180" s="5">
        <v>1</v>
      </c>
      <c r="I180" s="5"/>
      <c r="J180" s="5"/>
      <c r="K180" s="5"/>
      <c r="L180" s="46" t="s">
        <v>117</v>
      </c>
      <c r="M180" s="3" t="s">
        <v>24</v>
      </c>
      <c r="N180" s="5">
        <f t="shared" si="5"/>
        <v>1</v>
      </c>
      <c r="R180" s="14"/>
      <c r="T180" s="16"/>
      <c r="U180" s="16"/>
    </row>
    <row r="181" spans="1:21" s="2" customFormat="1" x14ac:dyDescent="0.3">
      <c r="A181" s="13" t="s">
        <v>224</v>
      </c>
      <c r="B181" s="5"/>
      <c r="C181" s="5"/>
      <c r="D181" s="5"/>
      <c r="E181" s="5"/>
      <c r="F181" s="5"/>
      <c r="G181" s="5"/>
      <c r="H181" s="5">
        <v>1</v>
      </c>
      <c r="I181" s="5"/>
      <c r="J181" s="5"/>
      <c r="K181" s="5"/>
      <c r="L181" s="46" t="s">
        <v>118</v>
      </c>
      <c r="M181" s="3" t="s">
        <v>24</v>
      </c>
      <c r="N181" s="5">
        <f t="shared" si="5"/>
        <v>1</v>
      </c>
      <c r="R181" s="14"/>
      <c r="T181" s="16"/>
      <c r="U181" s="16"/>
    </row>
    <row r="182" spans="1:21" s="2" customFormat="1" x14ac:dyDescent="0.3">
      <c r="A182" s="13" t="s">
        <v>224</v>
      </c>
      <c r="B182" s="5"/>
      <c r="C182" s="5"/>
      <c r="D182" s="5"/>
      <c r="E182" s="5"/>
      <c r="F182" s="5"/>
      <c r="G182" s="5"/>
      <c r="H182" s="5">
        <v>1</v>
      </c>
      <c r="I182" s="5"/>
      <c r="J182" s="5"/>
      <c r="K182" s="5"/>
      <c r="L182" s="46" t="s">
        <v>121</v>
      </c>
      <c r="M182" s="3" t="s">
        <v>24</v>
      </c>
      <c r="N182" s="5">
        <f t="shared" si="5"/>
        <v>1</v>
      </c>
      <c r="R182" s="14"/>
      <c r="T182" s="16"/>
      <c r="U182" s="16"/>
    </row>
    <row r="183" spans="1:21" s="2" customFormat="1" x14ac:dyDescent="0.3">
      <c r="A183" s="13" t="s">
        <v>224</v>
      </c>
      <c r="B183" s="5"/>
      <c r="C183" s="5"/>
      <c r="D183" s="5"/>
      <c r="E183" s="5"/>
      <c r="F183" s="5"/>
      <c r="G183" s="5"/>
      <c r="H183" s="5">
        <v>1</v>
      </c>
      <c r="I183" s="5"/>
      <c r="J183" s="5"/>
      <c r="K183" s="5"/>
      <c r="L183" s="46" t="s">
        <v>119</v>
      </c>
      <c r="M183" s="3" t="s">
        <v>24</v>
      </c>
      <c r="N183" s="5">
        <f t="shared" si="5"/>
        <v>1</v>
      </c>
      <c r="R183" s="14"/>
      <c r="T183" s="16"/>
      <c r="U183" s="16"/>
    </row>
    <row r="184" spans="1:21" s="2" customFormat="1" x14ac:dyDescent="0.3">
      <c r="A184" s="13" t="s">
        <v>224</v>
      </c>
      <c r="B184" s="5"/>
      <c r="C184" s="5"/>
      <c r="D184" s="5"/>
      <c r="E184" s="5"/>
      <c r="F184" s="5"/>
      <c r="G184" s="5"/>
      <c r="H184" s="5">
        <v>1</v>
      </c>
      <c r="I184" s="5"/>
      <c r="J184" s="5"/>
      <c r="K184" s="5"/>
      <c r="L184" s="46" t="s">
        <v>120</v>
      </c>
      <c r="M184" s="3" t="s">
        <v>24</v>
      </c>
      <c r="N184" s="5">
        <f t="shared" si="5"/>
        <v>1</v>
      </c>
      <c r="R184" s="14"/>
      <c r="T184" s="16"/>
      <c r="U184" s="16"/>
    </row>
    <row r="185" spans="1:21" s="2" customFormat="1" x14ac:dyDescent="0.3">
      <c r="A185" s="13" t="s">
        <v>224</v>
      </c>
      <c r="B185" s="5"/>
      <c r="C185" s="5"/>
      <c r="D185" s="5"/>
      <c r="E185" s="5"/>
      <c r="F185" s="5"/>
      <c r="G185" s="5"/>
      <c r="H185" s="5">
        <v>1</v>
      </c>
      <c r="I185" s="5"/>
      <c r="J185" s="5"/>
      <c r="K185" s="5"/>
      <c r="L185" s="46" t="s">
        <v>122</v>
      </c>
      <c r="M185" s="3" t="s">
        <v>24</v>
      </c>
      <c r="N185" s="5">
        <f t="shared" si="5"/>
        <v>1</v>
      </c>
      <c r="R185" s="14"/>
      <c r="T185" s="16"/>
      <c r="U185" s="16"/>
    </row>
    <row r="186" spans="1:21" s="2" customFormat="1" x14ac:dyDescent="0.3">
      <c r="A186" s="13" t="s">
        <v>224</v>
      </c>
      <c r="B186" s="5"/>
      <c r="C186" s="5"/>
      <c r="D186" s="5"/>
      <c r="E186" s="5"/>
      <c r="F186" s="5"/>
      <c r="G186" s="5"/>
      <c r="H186" s="5"/>
      <c r="I186" s="5">
        <v>1</v>
      </c>
      <c r="J186" s="5"/>
      <c r="K186" s="5"/>
      <c r="L186" s="11" t="s">
        <v>129</v>
      </c>
      <c r="M186" s="3" t="s">
        <v>24</v>
      </c>
      <c r="N186" s="5">
        <f t="shared" si="5"/>
        <v>1</v>
      </c>
      <c r="R186" s="14"/>
      <c r="T186" s="16"/>
      <c r="U186" s="16"/>
    </row>
    <row r="187" spans="1:21" s="2" customFormat="1" x14ac:dyDescent="0.3">
      <c r="A187" s="13" t="s">
        <v>224</v>
      </c>
      <c r="B187" s="5"/>
      <c r="C187" s="5"/>
      <c r="D187" s="5"/>
      <c r="E187" s="5"/>
      <c r="F187" s="5"/>
      <c r="G187" s="5"/>
      <c r="H187" s="5"/>
      <c r="I187" s="5">
        <v>1</v>
      </c>
      <c r="J187" s="5"/>
      <c r="K187" s="5"/>
      <c r="L187" s="11" t="s">
        <v>130</v>
      </c>
      <c r="M187" s="3" t="s">
        <v>24</v>
      </c>
      <c r="N187" s="5">
        <f t="shared" si="5"/>
        <v>1</v>
      </c>
      <c r="R187" s="14"/>
      <c r="T187" s="16"/>
      <c r="U187" s="16"/>
    </row>
    <row r="188" spans="1:21" s="2" customFormat="1" x14ac:dyDescent="0.3">
      <c r="A188" s="13" t="s">
        <v>224</v>
      </c>
      <c r="B188" s="5"/>
      <c r="C188" s="5"/>
      <c r="D188" s="5"/>
      <c r="E188" s="5"/>
      <c r="F188" s="5"/>
      <c r="G188" s="5"/>
      <c r="H188" s="5"/>
      <c r="I188" s="5">
        <v>1</v>
      </c>
      <c r="J188" s="5"/>
      <c r="K188" s="5"/>
      <c r="L188" s="11" t="s">
        <v>131</v>
      </c>
      <c r="M188" s="3" t="s">
        <v>24</v>
      </c>
      <c r="N188" s="5">
        <f t="shared" si="5"/>
        <v>1</v>
      </c>
      <c r="R188" s="14"/>
      <c r="T188" s="16"/>
      <c r="U188" s="16"/>
    </row>
    <row r="189" spans="1:21" s="2" customFormat="1" x14ac:dyDescent="0.3">
      <c r="A189" s="13" t="s">
        <v>224</v>
      </c>
      <c r="B189" s="5"/>
      <c r="C189" s="5"/>
      <c r="D189" s="5"/>
      <c r="E189" s="5"/>
      <c r="F189" s="5"/>
      <c r="G189" s="5"/>
      <c r="H189" s="5"/>
      <c r="I189" s="5">
        <v>1</v>
      </c>
      <c r="J189" s="5"/>
      <c r="K189" s="5"/>
      <c r="L189" s="11" t="s">
        <v>132</v>
      </c>
      <c r="M189" s="3" t="s">
        <v>24</v>
      </c>
      <c r="N189" s="5">
        <f t="shared" si="5"/>
        <v>1</v>
      </c>
      <c r="R189" s="14"/>
      <c r="T189" s="16"/>
      <c r="U189" s="16"/>
    </row>
    <row r="190" spans="1:21" s="2" customFormat="1" x14ac:dyDescent="0.3">
      <c r="A190" s="13" t="s">
        <v>224</v>
      </c>
      <c r="B190" s="5"/>
      <c r="C190" s="5"/>
      <c r="D190" s="5"/>
      <c r="E190" s="5"/>
      <c r="F190" s="5"/>
      <c r="G190" s="5"/>
      <c r="H190" s="5"/>
      <c r="I190" s="5">
        <v>1</v>
      </c>
      <c r="J190" s="5"/>
      <c r="K190" s="5"/>
      <c r="L190" s="11" t="s">
        <v>231</v>
      </c>
      <c r="M190" s="3" t="s">
        <v>24</v>
      </c>
      <c r="N190" s="5">
        <f t="shared" si="5"/>
        <v>1</v>
      </c>
      <c r="R190" s="14"/>
      <c r="T190" s="16"/>
      <c r="U190" s="16"/>
    </row>
    <row r="191" spans="1:21" s="2" customFormat="1" x14ac:dyDescent="0.3">
      <c r="A191" s="13" t="s">
        <v>224</v>
      </c>
      <c r="B191" s="5"/>
      <c r="C191" s="5"/>
      <c r="D191" s="5"/>
      <c r="E191" s="5"/>
      <c r="F191" s="5"/>
      <c r="G191" s="5"/>
      <c r="H191" s="5"/>
      <c r="I191" s="5">
        <v>1</v>
      </c>
      <c r="J191" s="5"/>
      <c r="K191" s="5"/>
      <c r="L191" s="11" t="s">
        <v>133</v>
      </c>
      <c r="M191" s="3" t="s">
        <v>24</v>
      </c>
      <c r="N191" s="5">
        <f t="shared" si="5"/>
        <v>1</v>
      </c>
      <c r="R191" s="14"/>
      <c r="T191" s="16"/>
      <c r="U191" s="16"/>
    </row>
    <row r="192" spans="1:21" s="2" customFormat="1" x14ac:dyDescent="0.3">
      <c r="A192" s="13" t="s">
        <v>224</v>
      </c>
      <c r="B192" s="5"/>
      <c r="C192" s="5"/>
      <c r="D192" s="5"/>
      <c r="E192" s="5"/>
      <c r="F192" s="5"/>
      <c r="G192" s="5"/>
      <c r="H192" s="5"/>
      <c r="I192" s="5"/>
      <c r="J192" s="5">
        <v>1</v>
      </c>
      <c r="K192" s="5"/>
      <c r="L192" s="12" t="s">
        <v>143</v>
      </c>
      <c r="M192" s="3" t="s">
        <v>24</v>
      </c>
      <c r="N192" s="5">
        <f t="shared" si="5"/>
        <v>1</v>
      </c>
      <c r="R192" s="14"/>
      <c r="T192" s="16"/>
      <c r="U192" s="16"/>
    </row>
    <row r="193" spans="1:21" s="2" customFormat="1" x14ac:dyDescent="0.3">
      <c r="A193" s="13" t="s">
        <v>224</v>
      </c>
      <c r="B193" s="5"/>
      <c r="C193" s="5"/>
      <c r="D193" s="5"/>
      <c r="E193" s="5"/>
      <c r="F193" s="5"/>
      <c r="G193" s="5"/>
      <c r="H193" s="5"/>
      <c r="I193" s="5"/>
      <c r="J193" s="5">
        <v>1</v>
      </c>
      <c r="K193" s="5"/>
      <c r="L193" s="12" t="s">
        <v>144</v>
      </c>
      <c r="M193" s="3" t="s">
        <v>24</v>
      </c>
      <c r="N193" s="5">
        <f t="shared" si="5"/>
        <v>1</v>
      </c>
      <c r="R193" s="14"/>
      <c r="T193" s="16"/>
      <c r="U193" s="16"/>
    </row>
    <row r="194" spans="1:21" s="2" customFormat="1" x14ac:dyDescent="0.3">
      <c r="A194" s="13" t="s">
        <v>224</v>
      </c>
      <c r="B194" s="5"/>
      <c r="C194" s="5"/>
      <c r="D194" s="5"/>
      <c r="E194" s="5"/>
      <c r="F194" s="5"/>
      <c r="G194" s="5"/>
      <c r="H194" s="5"/>
      <c r="I194" s="5"/>
      <c r="J194" s="5">
        <v>1</v>
      </c>
      <c r="K194" s="5"/>
      <c r="L194" s="12" t="s">
        <v>145</v>
      </c>
      <c r="M194" s="3" t="s">
        <v>24</v>
      </c>
      <c r="N194" s="5">
        <f t="shared" si="5"/>
        <v>1</v>
      </c>
      <c r="R194" s="14"/>
      <c r="T194" s="16"/>
      <c r="U194" s="16"/>
    </row>
    <row r="195" spans="1:21" s="2" customFormat="1" x14ac:dyDescent="0.3">
      <c r="A195" s="13" t="s">
        <v>224</v>
      </c>
      <c r="B195" s="5"/>
      <c r="C195" s="5"/>
      <c r="D195" s="5"/>
      <c r="E195" s="5"/>
      <c r="F195" s="5"/>
      <c r="G195" s="5"/>
      <c r="H195" s="5"/>
      <c r="I195" s="5"/>
      <c r="J195" s="5">
        <v>1</v>
      </c>
      <c r="K195" s="5"/>
      <c r="L195" s="12" t="s">
        <v>146</v>
      </c>
      <c r="M195" s="3" t="s">
        <v>24</v>
      </c>
      <c r="N195" s="5">
        <f t="shared" si="5"/>
        <v>1</v>
      </c>
      <c r="R195" s="14"/>
      <c r="T195" s="16"/>
      <c r="U195" s="16"/>
    </row>
    <row r="196" spans="1:21" s="2" customFormat="1" x14ac:dyDescent="0.3">
      <c r="A196" s="13" t="s">
        <v>224</v>
      </c>
      <c r="B196" s="5"/>
      <c r="C196" s="5"/>
      <c r="D196" s="5"/>
      <c r="E196" s="5"/>
      <c r="F196" s="5"/>
      <c r="G196" s="5"/>
      <c r="H196" s="5"/>
      <c r="I196" s="5"/>
      <c r="J196" s="5">
        <v>1</v>
      </c>
      <c r="K196" s="5"/>
      <c r="L196" s="12" t="s">
        <v>147</v>
      </c>
      <c r="M196" s="3" t="s">
        <v>24</v>
      </c>
      <c r="N196" s="5">
        <f t="shared" si="5"/>
        <v>1</v>
      </c>
      <c r="R196" s="14"/>
      <c r="T196" s="16"/>
      <c r="U196" s="16"/>
    </row>
    <row r="197" spans="1:21" s="2" customFormat="1" x14ac:dyDescent="0.3">
      <c r="A197" s="13" t="s">
        <v>224</v>
      </c>
      <c r="B197" s="5"/>
      <c r="C197" s="5"/>
      <c r="D197" s="5"/>
      <c r="E197" s="5"/>
      <c r="F197" s="5"/>
      <c r="G197" s="5"/>
      <c r="H197" s="5"/>
      <c r="I197" s="5"/>
      <c r="J197" s="5">
        <v>1</v>
      </c>
      <c r="K197" s="5"/>
      <c r="L197" s="12" t="s">
        <v>148</v>
      </c>
      <c r="M197" s="3" t="s">
        <v>24</v>
      </c>
      <c r="N197" s="5">
        <f t="shared" si="5"/>
        <v>1</v>
      </c>
      <c r="R197" s="14"/>
      <c r="T197" s="16"/>
      <c r="U197" s="16"/>
    </row>
    <row r="198" spans="1:21" s="2" customFormat="1" x14ac:dyDescent="0.3">
      <c r="A198" s="13" t="s">
        <v>224</v>
      </c>
      <c r="B198" s="5"/>
      <c r="C198" s="5"/>
      <c r="D198" s="5"/>
      <c r="E198" s="5"/>
      <c r="F198" s="5"/>
      <c r="G198" s="5"/>
      <c r="H198" s="5"/>
      <c r="I198" s="5"/>
      <c r="J198" s="5"/>
      <c r="K198" s="5">
        <v>1</v>
      </c>
      <c r="L198" s="13" t="s">
        <v>198</v>
      </c>
      <c r="M198" s="3" t="s">
        <v>24</v>
      </c>
      <c r="N198" s="5">
        <f t="shared" si="5"/>
        <v>1</v>
      </c>
      <c r="R198" s="14"/>
      <c r="T198" s="16"/>
      <c r="U198" s="16"/>
    </row>
    <row r="199" spans="1:21" s="2" customFormat="1" x14ac:dyDescent="0.3">
      <c r="A199" s="13" t="s">
        <v>224</v>
      </c>
      <c r="B199" s="5"/>
      <c r="C199" s="5"/>
      <c r="D199" s="5"/>
      <c r="E199" s="5"/>
      <c r="F199" s="5"/>
      <c r="G199" s="5"/>
      <c r="H199" s="5"/>
      <c r="I199" s="5"/>
      <c r="J199" s="5"/>
      <c r="K199" s="5">
        <v>1</v>
      </c>
      <c r="L199" s="13" t="s">
        <v>199</v>
      </c>
      <c r="M199" s="3" t="s">
        <v>24</v>
      </c>
      <c r="N199" s="5">
        <f t="shared" si="5"/>
        <v>1</v>
      </c>
      <c r="R199" s="14"/>
      <c r="T199" s="16"/>
      <c r="U199" s="16"/>
    </row>
    <row r="200" spans="1:21" s="2" customFormat="1" x14ac:dyDescent="0.3">
      <c r="A200" s="13" t="s">
        <v>224</v>
      </c>
      <c r="B200" s="5"/>
      <c r="C200" s="5"/>
      <c r="D200" s="5"/>
      <c r="E200" s="5"/>
      <c r="F200" s="5"/>
      <c r="G200" s="5"/>
      <c r="H200" s="5"/>
      <c r="I200" s="5"/>
      <c r="J200" s="5"/>
      <c r="K200" s="5">
        <v>1</v>
      </c>
      <c r="L200" s="13" t="s">
        <v>216</v>
      </c>
      <c r="M200" s="3" t="s">
        <v>218</v>
      </c>
      <c r="N200" s="5">
        <f t="shared" si="5"/>
        <v>1</v>
      </c>
      <c r="R200" s="14"/>
      <c r="T200" s="16"/>
      <c r="U200" s="16"/>
    </row>
    <row r="201" spans="1:21" s="2" customFormat="1" x14ac:dyDescent="0.3">
      <c r="A201" s="13" t="s">
        <v>224</v>
      </c>
      <c r="B201" s="5"/>
      <c r="C201" s="5"/>
      <c r="D201" s="5"/>
      <c r="E201" s="5"/>
      <c r="F201" s="5"/>
      <c r="G201" s="5"/>
      <c r="H201" s="5"/>
      <c r="I201" s="5"/>
      <c r="J201" s="5"/>
      <c r="K201" s="5">
        <v>1</v>
      </c>
      <c r="L201" s="13" t="s">
        <v>217</v>
      </c>
      <c r="M201" s="3" t="s">
        <v>24</v>
      </c>
      <c r="N201" s="5">
        <f t="shared" si="5"/>
        <v>1</v>
      </c>
      <c r="R201" s="14"/>
      <c r="T201" s="16"/>
      <c r="U201" s="16"/>
    </row>
    <row r="202" spans="1:21" s="54" customFormat="1" x14ac:dyDescent="0.3">
      <c r="A202" s="51" t="s">
        <v>224</v>
      </c>
      <c r="B202" s="32"/>
      <c r="C202" s="32">
        <v>143.84</v>
      </c>
      <c r="D202" s="32"/>
      <c r="E202" s="32">
        <v>710.42</v>
      </c>
      <c r="F202" s="32">
        <v>201.58</v>
      </c>
      <c r="G202" s="32">
        <v>273.08999999999997</v>
      </c>
      <c r="H202" s="32">
        <v>183.57</v>
      </c>
      <c r="I202" s="32">
        <v>117.54</v>
      </c>
      <c r="J202" s="32">
        <v>87.93</v>
      </c>
      <c r="K202" s="32">
        <v>78.95</v>
      </c>
      <c r="L202" s="52" t="s">
        <v>316</v>
      </c>
      <c r="M202" s="53"/>
      <c r="N202" s="32">
        <f>SUM(B202:K202)</f>
        <v>1796.9199999999998</v>
      </c>
      <c r="O202" s="54" t="s">
        <v>317</v>
      </c>
      <c r="P202" s="55" t="s">
        <v>276</v>
      </c>
      <c r="Q202" s="54">
        <v>1000</v>
      </c>
      <c r="R202" s="56">
        <v>19.989999999999998</v>
      </c>
      <c r="S202" s="54">
        <f>ROUNDUP(N202/Q202, 0)</f>
        <v>2</v>
      </c>
      <c r="T202" s="57">
        <f>R202*S202</f>
        <v>39.979999999999997</v>
      </c>
      <c r="U202" s="57">
        <f>(N202/Q202)*R202</f>
        <v>35.920430799999991</v>
      </c>
    </row>
    <row r="203" spans="1:21" x14ac:dyDescent="0.3">
      <c r="N203" s="5"/>
    </row>
    <row r="204" spans="1:21" ht="15.6" x14ac:dyDescent="0.3">
      <c r="S204" s="50" t="s">
        <v>325</v>
      </c>
      <c r="T204" s="44">
        <f>SUM(T2:T202)</f>
        <v>2455.58</v>
      </c>
      <c r="U204" s="44">
        <f>SUM(U2:U202)</f>
        <v>1860.6452808000001</v>
      </c>
    </row>
  </sheetData>
  <autoFilter ref="A1:U202" xr:uid="{917A0593-5D7A-408F-AAB8-57A7DF30B9A0}"/>
  <hyperlinks>
    <hyperlink ref="P2" r:id="rId1" xr:uid="{2AC98F47-F1EB-49C1-A36A-8FB5F710024B}"/>
    <hyperlink ref="P4" r:id="rId2" xr:uid="{A2510DAE-0585-4120-B7BE-F9C3851F805B}"/>
    <hyperlink ref="P5" r:id="rId3" xr:uid="{E6A82F93-638B-4131-B0A8-14A59827BE39}"/>
    <hyperlink ref="P12" r:id="rId4" xr:uid="{F30DEB0A-A083-4672-9E37-C4C6078520F6}"/>
    <hyperlink ref="P7" r:id="rId5" xr:uid="{F2E821E2-EFD8-4218-BA98-14F262455EF1}"/>
    <hyperlink ref="P8" r:id="rId6" xr:uid="{1E16D489-C675-42A6-A3F5-A0C41CF039AA}"/>
    <hyperlink ref="P9" r:id="rId7" xr:uid="{03C97CB1-CA4D-4765-8434-242374DD7E23}"/>
    <hyperlink ref="P11" r:id="rId8" xr:uid="{7DDE6673-2752-4CD3-BB56-1B9353406025}"/>
    <hyperlink ref="P6" r:id="rId9" xr:uid="{ED9721FE-5EAF-48A4-A018-D3A3EFA2E1A9}"/>
    <hyperlink ref="P13" r:id="rId10" xr:uid="{149E0B76-5AF6-4BAA-85ED-1E75BBDEC6F5}"/>
    <hyperlink ref="P14" r:id="rId11" xr:uid="{97CEA38F-71FD-4A0D-92A2-6FE46E20DFC6}"/>
    <hyperlink ref="P15" r:id="rId12" xr:uid="{E3E3053B-4983-4CD6-BD17-3E6DB0487A1F}"/>
    <hyperlink ref="P16" r:id="rId13" xr:uid="{AC720755-92F2-4146-A9EB-3A8387E7682B}"/>
    <hyperlink ref="P17" r:id="rId14" xr:uid="{E208F150-5B62-4EB9-8B44-9AA03870C3EA}"/>
    <hyperlink ref="P18" r:id="rId15" xr:uid="{69EAA9C9-370E-4DB5-B40D-CFAECF74893C}"/>
    <hyperlink ref="P19" r:id="rId16" xr:uid="{6438D8F2-A510-4551-8480-5D0B41564F1E}"/>
    <hyperlink ref="P20" r:id="rId17" xr:uid="{A85963F4-722A-4430-B5D8-9D950FDABAFE}"/>
    <hyperlink ref="P22" r:id="rId18" xr:uid="{4A0D1CF2-9503-484F-9768-A5D9CCCEDDCD}"/>
    <hyperlink ref="P23" r:id="rId19" xr:uid="{BC29FC62-03A6-4983-862C-1A617E28A733}"/>
    <hyperlink ref="P24" r:id="rId20" xr:uid="{9311AEBB-6C27-4B69-9EA5-04435145FB0A}"/>
    <hyperlink ref="P25" r:id="rId21" xr:uid="{0D544654-A85E-454F-A322-BC627FE8B2C1}"/>
    <hyperlink ref="P26" r:id="rId22" xr:uid="{BCF5C4D9-BDC3-4D1F-9623-3B45BF1365D5}"/>
    <hyperlink ref="P27" r:id="rId23" xr:uid="{5E48C464-B4B4-4463-A207-CE0D5D4CF136}"/>
    <hyperlink ref="P28" r:id="rId24" xr:uid="{FC9A0FF7-1ED7-4993-A242-E0212D1F322E}"/>
    <hyperlink ref="P29" r:id="rId25" xr:uid="{4FCC314F-1A38-488E-AD29-CCA90853208F}"/>
    <hyperlink ref="P30" r:id="rId26" xr:uid="{8E1C2410-7393-4B08-8059-B78D963B0FAD}"/>
    <hyperlink ref="P31" r:id="rId27" xr:uid="{0A589068-9B0E-4A45-9A64-E431679D488B}"/>
    <hyperlink ref="P32" r:id="rId28" xr:uid="{EC57EFA9-5980-45F1-86E8-11AE5B683973}"/>
    <hyperlink ref="P33" r:id="rId29" xr:uid="{346CD160-A5D9-4507-9D33-CD02304671FF}"/>
    <hyperlink ref="P34" r:id="rId30" xr:uid="{A536F081-11FC-4C2F-B5F9-81E973023D5E}"/>
    <hyperlink ref="P35" r:id="rId31" xr:uid="{3891D6AF-1494-40C2-AC1B-43FC75539740}"/>
    <hyperlink ref="P36" r:id="rId32" xr:uid="{6815AABA-36FB-44C0-97CC-8FCAFF403962}"/>
    <hyperlink ref="P37" r:id="rId33" xr:uid="{5BF62E8F-6328-4F81-9CA5-FC7249D48A0A}"/>
    <hyperlink ref="P38" r:id="rId34" xr:uid="{B009A456-088F-402E-8836-7F1F12B108BE}"/>
    <hyperlink ref="P39" r:id="rId35" xr:uid="{F9B3D6BA-E879-4B07-9476-16377F900A07}"/>
    <hyperlink ref="P40" r:id="rId36" xr:uid="{98E0D013-2CEC-4D63-8915-27909BAE28A5}"/>
    <hyperlink ref="P41" r:id="rId37" xr:uid="{25BD0695-1D6D-4653-AC6D-CFF12865739B}"/>
    <hyperlink ref="P42" r:id="rId38" xr:uid="{9FB01CC9-F698-4672-9216-95B18EEA8DAB}"/>
    <hyperlink ref="P43" r:id="rId39" xr:uid="{B59A3875-AF96-4F68-9E85-416921999DAA}"/>
    <hyperlink ref="P44" r:id="rId40" xr:uid="{20D45F01-56AD-4A16-BF8B-E015B664CA10}"/>
    <hyperlink ref="P21" r:id="rId41" xr:uid="{2986B469-34F4-4969-A4B9-4963AACE11C5}"/>
    <hyperlink ref="P45" r:id="rId42" xr:uid="{0E8CA848-6991-4158-9BD6-AE5D913C0B24}"/>
    <hyperlink ref="P47" r:id="rId43" xr:uid="{8BF57917-F176-4FE5-9604-FC48C79AC329}"/>
    <hyperlink ref="P48" r:id="rId44" xr:uid="{6FD90218-EF85-4A11-AC71-591774FF63CF}"/>
    <hyperlink ref="P49" r:id="rId45" xr:uid="{3BF3CD98-522A-4AAF-B824-15F360FC3508}"/>
    <hyperlink ref="P50" r:id="rId46" xr:uid="{E86CF7E8-5E3D-4BEC-B711-B7F0556DA3CD}"/>
    <hyperlink ref="P52" r:id="rId47" xr:uid="{DA7D9415-5F88-4D82-B614-9538899C64F7}"/>
    <hyperlink ref="P53" r:id="rId48" xr:uid="{00062F69-F322-4526-BDD2-D67CE7D05BA0}"/>
    <hyperlink ref="P51" r:id="rId49" xr:uid="{3751EF03-E928-49ED-8F01-8585B6F8EAFF}"/>
    <hyperlink ref="P54" r:id="rId50" xr:uid="{1E2F3D8C-BF02-42C9-BBE4-9DDFA83D27C3}"/>
    <hyperlink ref="P55" r:id="rId51" xr:uid="{FB2B23A1-5C52-4203-8662-8E3E7379B0C0}"/>
    <hyperlink ref="P56" r:id="rId52" xr:uid="{46FEC6D4-B723-402A-8A8C-5F784D929812}"/>
    <hyperlink ref="P67" r:id="rId53" xr:uid="{660700BD-853D-486C-A9CB-79E1C6BD81F1}"/>
    <hyperlink ref="P57" r:id="rId54" xr:uid="{A58927CC-CEB0-426A-8336-E0C4CA51F409}"/>
    <hyperlink ref="P58" r:id="rId55" xr:uid="{6136EF35-EEB6-4935-BE33-1310EF037088}"/>
    <hyperlink ref="P59" r:id="rId56" xr:uid="{38D66CE4-3A69-4355-B865-390D61578162}"/>
    <hyperlink ref="P60" r:id="rId57" xr:uid="{1D2AF6DD-904F-44C7-9CF9-CBF03D3BB021}"/>
    <hyperlink ref="P61" r:id="rId58" xr:uid="{AD48FD09-B72F-4F5C-B2B1-7315742964A1}"/>
    <hyperlink ref="P62" r:id="rId59" xr:uid="{BA3D329F-12A5-4A0A-8006-25F0A03F022A}"/>
    <hyperlink ref="P93" r:id="rId60" xr:uid="{861E5111-87D8-43F6-A1CB-8C6EF147E682}"/>
    <hyperlink ref="P63" r:id="rId61" xr:uid="{54D6EDF9-5750-4011-8B43-562F1973C59F}"/>
    <hyperlink ref="P64" r:id="rId62" xr:uid="{9184ED36-B65A-4022-96AA-028609C35326}"/>
    <hyperlink ref="P65" r:id="rId63" xr:uid="{62C2435D-167C-45BE-BA65-ED022413A87B}"/>
    <hyperlink ref="P66" r:id="rId64" xr:uid="{FA1561FD-04F6-4937-9487-189C00637795}"/>
    <hyperlink ref="P68" r:id="rId65" xr:uid="{42157B1F-454A-4F07-BFC2-AAE2C0CD5B79}"/>
    <hyperlink ref="P69" r:id="rId66" xr:uid="{A3C63FEE-2056-4159-82BE-E33F70F26425}"/>
    <hyperlink ref="P70" r:id="rId67" xr:uid="{6D3E3B96-3CB8-410A-A551-486B4EDC18A2}"/>
    <hyperlink ref="P71" r:id="rId68" xr:uid="{7A171D46-CA1F-43C8-93DD-037B43669E1D}"/>
    <hyperlink ref="P72" r:id="rId69" xr:uid="{2257F06B-8432-4B9D-B19A-A1672EAB3CAD}"/>
    <hyperlink ref="P73" r:id="rId70" xr:uid="{749A6D77-83FB-4A0E-926A-392E22E0FCC2}"/>
    <hyperlink ref="P94" r:id="rId71" xr:uid="{CA1DF3F1-6352-43EA-B2B6-89BBD2C86F4D}"/>
    <hyperlink ref="P95" r:id="rId72" xr:uid="{4A6D8636-EA9E-4491-8FD0-75750D38DB22}"/>
    <hyperlink ref="P99" r:id="rId73" xr:uid="{1375048C-D0BC-4314-9B59-7FFA08D528D2}"/>
    <hyperlink ref="P98" r:id="rId74" xr:uid="{83C4FEF8-2D60-451A-B73C-4081A3DC5DB0}"/>
    <hyperlink ref="P96" r:id="rId75" xr:uid="{E22E462C-0AB5-449D-89A3-BEC57D0FB096}"/>
    <hyperlink ref="P97" r:id="rId76" xr:uid="{3C549916-29D5-40E0-83EE-FFDB31B63512}"/>
    <hyperlink ref="P103" r:id="rId77" xr:uid="{4E2CA5CD-0CCF-45F3-B074-373DCF725EBC}"/>
    <hyperlink ref="P102" r:id="rId78" xr:uid="{3E52146C-3A72-4B71-80BE-ADDC891CA1EA}"/>
    <hyperlink ref="P100" r:id="rId79" xr:uid="{8FCAD337-473C-49FC-A081-CCC327027BB3}"/>
    <hyperlink ref="P101" r:id="rId80" xr:uid="{AA2677D0-D665-48E9-B674-D2E0FB1B9D84}"/>
    <hyperlink ref="P106" r:id="rId81" xr:uid="{D26017C3-F512-4C75-8289-AE6196A37D32}"/>
    <hyperlink ref="P107" r:id="rId82" xr:uid="{D610298A-24EB-4AD2-9C59-70F89BC687C7}"/>
    <hyperlink ref="P108" r:id="rId83" xr:uid="{89349E29-079C-4EDD-989D-44388FBF1FC6}"/>
    <hyperlink ref="P104" r:id="rId84" xr:uid="{3580EBE3-813F-4A29-A525-FEEE37848F33}"/>
    <hyperlink ref="P105" r:id="rId85" xr:uid="{AE63F799-C51E-4F40-8982-1F7E55F4B75B}"/>
    <hyperlink ref="P109" r:id="rId86" xr:uid="{E189FA7A-6AE1-467E-9105-F9FAC3C32377}"/>
    <hyperlink ref="P74" r:id="rId87" xr:uid="{E4E4B8F3-7D05-4B66-9108-67CF67C0440F}"/>
    <hyperlink ref="P75" r:id="rId88" xr:uid="{94019C9E-DB4E-4866-945B-36432EBB3CF6}"/>
    <hyperlink ref="P76" r:id="rId89" xr:uid="{C1E6BE0B-7935-4EC7-8493-13E74771D368}"/>
    <hyperlink ref="P77" r:id="rId90" xr:uid="{417018DD-3536-4905-B45F-E2BEA636E03C}"/>
    <hyperlink ref="P79" r:id="rId91" xr:uid="{6952DA0F-F4B7-423E-85CA-6631D5F05904}"/>
    <hyperlink ref="P78" r:id="rId92" xr:uid="{27212DF8-F61E-4F56-9350-5984D4A46264}"/>
    <hyperlink ref="P81" r:id="rId93" xr:uid="{78F0C0BC-FA49-4D5B-B6FC-D5DBF925ABDA}"/>
    <hyperlink ref="P80" r:id="rId94" xr:uid="{29DF4391-8B30-48F4-A0A0-56E0AB2037A5}"/>
    <hyperlink ref="P82" r:id="rId95" xr:uid="{18130C59-09CC-4E17-9505-EB21C19F880E}"/>
    <hyperlink ref="P83" r:id="rId96" xr:uid="{848426C0-F2E5-4EF4-8295-68C3CCC1B1BA}"/>
    <hyperlink ref="P84" r:id="rId97" xr:uid="{83F6C177-DEF7-4A50-943A-880A70DECA3A}"/>
    <hyperlink ref="P85" r:id="rId98" xr:uid="{3346B7A1-D8F8-4B97-BA22-6C6029849141}"/>
    <hyperlink ref="P92" r:id="rId99" xr:uid="{434DDFEA-6BF8-4C01-94A6-EFB4354987A7}"/>
    <hyperlink ref="P86" r:id="rId100" xr:uid="{771EF59E-ADEF-4642-9DEC-35B5C955BA95}"/>
    <hyperlink ref="P87" r:id="rId101" xr:uid="{67F75AA4-1ACA-44FB-A209-6564211B1CB8}"/>
    <hyperlink ref="P88" r:id="rId102" xr:uid="{21064F74-30FE-4D3C-823D-95E11AD37EF7}"/>
    <hyperlink ref="P89" r:id="rId103" xr:uid="{96D8423D-BF1F-47A9-970B-936D723FB774}"/>
    <hyperlink ref="P91" r:id="rId104" xr:uid="{EE5CFDF8-E6D7-458C-AB96-33032388B5AB}"/>
    <hyperlink ref="P90" r:id="rId105" xr:uid="{DB700D9F-381A-46BD-9711-2835915FEA24}"/>
    <hyperlink ref="P10" r:id="rId106" xr:uid="{3F8615DF-95CB-40B2-9D8C-CEB778EA4676}"/>
    <hyperlink ref="P202" r:id="rId107" xr:uid="{47AB5B1A-3091-4AA4-8F32-35AFBA4D75D3}"/>
    <hyperlink ref="P119" r:id="rId108" xr:uid="{BB170A7F-10B6-4BD1-9071-B7BF63F4B495}"/>
    <hyperlink ref="P120" r:id="rId109" xr:uid="{C0043CDB-EB04-438B-A30C-13CA05E0672D}"/>
    <hyperlink ref="P123" r:id="rId110" xr:uid="{CF87525C-FEE9-4596-AEBA-FC9D57746EA2}"/>
    <hyperlink ref="P127" r:id="rId111" xr:uid="{AEAE3925-0499-48C3-A2DD-BB78D363B440}"/>
    <hyperlink ref="P128" r:id="rId112" xr:uid="{1D26BEF2-AE99-413B-A471-556341FEF8E1}"/>
    <hyperlink ref="P129" r:id="rId113" xr:uid="{8E77C313-9361-4220-BC89-51FEECB422A9}"/>
    <hyperlink ref="P130" r:id="rId114" xr:uid="{BC4F7BF6-EC19-44F7-9778-38C113547F91}"/>
    <hyperlink ref="P46" r:id="rId115" xr:uid="{3EAC054F-FFEF-4E2D-A574-4974EF1F907C}"/>
    <hyperlink ref="P3" r:id="rId116" xr:uid="{53DBC814-D29A-4C95-B814-A9A3376FDB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Fractal 5 Pro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Brogan, Daniel</cp:lastModifiedBy>
  <dcterms:created xsi:type="dcterms:W3CDTF">2015-06-05T18:17:20Z</dcterms:created>
  <dcterms:modified xsi:type="dcterms:W3CDTF">2025-06-09T20:09:16Z</dcterms:modified>
</cp:coreProperties>
</file>