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E:\Papers\Patrones 2\"/>
    </mc:Choice>
  </mc:AlternateContent>
  <xr:revisionPtr revIDLastSave="0" documentId="13_ncr:1_{0E58A853-CCD5-4D33-9EDA-392FB1D11424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C2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2" i="1"/>
  <c r="AH2" i="2" l="1"/>
  <c r="AE2" i="2"/>
  <c r="AB2" i="2"/>
  <c r="D130" i="2"/>
  <c r="E130" i="2"/>
  <c r="F130" i="2"/>
  <c r="H130" i="2"/>
  <c r="I130" i="2"/>
  <c r="J130" i="2"/>
  <c r="L130" i="2"/>
  <c r="M130" i="2"/>
  <c r="N130" i="2"/>
  <c r="O130" i="2"/>
  <c r="P130" i="2"/>
  <c r="R130" i="2"/>
  <c r="S130" i="2"/>
  <c r="T130" i="2"/>
  <c r="U130" i="2"/>
  <c r="V130" i="2"/>
  <c r="X130" i="2"/>
  <c r="AI130" i="2"/>
  <c r="AJ130" i="2"/>
  <c r="AK130" i="2"/>
  <c r="AM130" i="2"/>
  <c r="AN130" i="2"/>
  <c r="AO130" i="2"/>
  <c r="AP130" i="2"/>
  <c r="AQ130" i="2"/>
  <c r="AR130" i="2"/>
  <c r="AS130" i="2"/>
  <c r="AT130" i="2"/>
  <c r="AU130" i="2"/>
  <c r="AV130" i="2"/>
  <c r="AW130" i="2"/>
  <c r="D131" i="2"/>
  <c r="E131" i="2"/>
  <c r="F131" i="2"/>
  <c r="H131" i="2"/>
  <c r="I131" i="2"/>
  <c r="J131" i="2"/>
  <c r="L131" i="2"/>
  <c r="M131" i="2"/>
  <c r="N131" i="2"/>
  <c r="O131" i="2"/>
  <c r="P131" i="2"/>
  <c r="R131" i="2"/>
  <c r="S131" i="2"/>
  <c r="T131" i="2"/>
  <c r="U131" i="2"/>
  <c r="V131" i="2"/>
  <c r="X131" i="2"/>
  <c r="AI131" i="2"/>
  <c r="AJ131" i="2"/>
  <c r="AK131" i="2"/>
  <c r="AM131" i="2"/>
  <c r="AN131" i="2"/>
  <c r="AO131" i="2"/>
  <c r="AP131" i="2"/>
  <c r="AQ131" i="2"/>
  <c r="AR131" i="2"/>
  <c r="AS131" i="2"/>
  <c r="AT131" i="2"/>
  <c r="AU131" i="2"/>
  <c r="AV131" i="2"/>
  <c r="AW131" i="2"/>
  <c r="D132" i="2"/>
  <c r="E132" i="2"/>
  <c r="F132" i="2"/>
  <c r="H132" i="2"/>
  <c r="I132" i="2"/>
  <c r="J132" i="2"/>
  <c r="L132" i="2"/>
  <c r="M132" i="2"/>
  <c r="N132" i="2"/>
  <c r="O132" i="2"/>
  <c r="P132" i="2"/>
  <c r="R132" i="2"/>
  <c r="S132" i="2"/>
  <c r="T132" i="2"/>
  <c r="U132" i="2"/>
  <c r="V132" i="2"/>
  <c r="X132" i="2"/>
  <c r="AI132" i="2"/>
  <c r="AJ132" i="2"/>
  <c r="AK132" i="2"/>
  <c r="AM132" i="2"/>
  <c r="AN132" i="2"/>
  <c r="AO132" i="2"/>
  <c r="AP132" i="2"/>
  <c r="AQ132" i="2"/>
  <c r="AR132" i="2"/>
  <c r="AS132" i="2"/>
  <c r="AT132" i="2"/>
  <c r="AU132" i="2"/>
  <c r="AV132" i="2"/>
  <c r="AW132" i="2"/>
  <c r="D133" i="2"/>
  <c r="E133" i="2"/>
  <c r="F133" i="2"/>
  <c r="H133" i="2"/>
  <c r="I133" i="2"/>
  <c r="J133" i="2"/>
  <c r="L133" i="2"/>
  <c r="M133" i="2"/>
  <c r="N133" i="2"/>
  <c r="O133" i="2"/>
  <c r="P133" i="2"/>
  <c r="R133" i="2"/>
  <c r="S133" i="2"/>
  <c r="T133" i="2"/>
  <c r="U133" i="2"/>
  <c r="V133" i="2"/>
  <c r="X133" i="2"/>
  <c r="AI133" i="2"/>
  <c r="AJ133" i="2"/>
  <c r="AK133" i="2"/>
  <c r="AM133" i="2"/>
  <c r="AN133" i="2"/>
  <c r="AO133" i="2"/>
  <c r="AP133" i="2"/>
  <c r="AQ133" i="2"/>
  <c r="AR133" i="2"/>
  <c r="AS133" i="2"/>
  <c r="AT133" i="2"/>
  <c r="AU133" i="2"/>
  <c r="AV133" i="2"/>
  <c r="AW133" i="2"/>
  <c r="D134" i="2"/>
  <c r="E134" i="2"/>
  <c r="F134" i="2"/>
  <c r="H134" i="2"/>
  <c r="I134" i="2"/>
  <c r="J134" i="2"/>
  <c r="L134" i="2"/>
  <c r="M134" i="2"/>
  <c r="N134" i="2"/>
  <c r="O134" i="2"/>
  <c r="P134" i="2"/>
  <c r="R134" i="2"/>
  <c r="S134" i="2"/>
  <c r="T134" i="2"/>
  <c r="U134" i="2"/>
  <c r="V134" i="2"/>
  <c r="X134" i="2"/>
  <c r="AI134" i="2"/>
  <c r="AJ134" i="2"/>
  <c r="AK134" i="2"/>
  <c r="AM134" i="2"/>
  <c r="AN134" i="2"/>
  <c r="AO134" i="2"/>
  <c r="AP134" i="2"/>
  <c r="AQ134" i="2"/>
  <c r="AR134" i="2"/>
  <c r="AS134" i="2"/>
  <c r="AT134" i="2"/>
  <c r="AU134" i="2"/>
  <c r="AV134" i="2"/>
  <c r="AW134" i="2"/>
  <c r="D135" i="2"/>
  <c r="E135" i="2"/>
  <c r="F135" i="2"/>
  <c r="H135" i="2"/>
  <c r="I135" i="2"/>
  <c r="J135" i="2"/>
  <c r="L135" i="2"/>
  <c r="M135" i="2"/>
  <c r="N135" i="2"/>
  <c r="O135" i="2"/>
  <c r="P135" i="2"/>
  <c r="R135" i="2"/>
  <c r="S135" i="2"/>
  <c r="T135" i="2"/>
  <c r="U135" i="2"/>
  <c r="V135" i="2"/>
  <c r="X135" i="2"/>
  <c r="AI135" i="2"/>
  <c r="AJ135" i="2"/>
  <c r="AK135" i="2"/>
  <c r="AM135" i="2"/>
  <c r="AN135" i="2"/>
  <c r="AO135" i="2"/>
  <c r="AP135" i="2"/>
  <c r="AQ135" i="2"/>
  <c r="AR135" i="2"/>
  <c r="AS135" i="2"/>
  <c r="AT135" i="2"/>
  <c r="AU135" i="2"/>
  <c r="AV135" i="2"/>
  <c r="AW135" i="2"/>
  <c r="D136" i="2"/>
  <c r="E136" i="2"/>
  <c r="F136" i="2"/>
  <c r="H136" i="2"/>
  <c r="I136" i="2"/>
  <c r="J136" i="2"/>
  <c r="L136" i="2"/>
  <c r="M136" i="2"/>
  <c r="N136" i="2"/>
  <c r="O136" i="2"/>
  <c r="P136" i="2"/>
  <c r="R136" i="2"/>
  <c r="S136" i="2"/>
  <c r="T136" i="2"/>
  <c r="U136" i="2"/>
  <c r="V136" i="2"/>
  <c r="X136" i="2"/>
  <c r="AI136" i="2"/>
  <c r="AJ136" i="2"/>
  <c r="AK136" i="2"/>
  <c r="AM136" i="2"/>
  <c r="AN136" i="2"/>
  <c r="AO136" i="2"/>
  <c r="AP136" i="2"/>
  <c r="AQ136" i="2"/>
  <c r="AR136" i="2"/>
  <c r="AS136" i="2"/>
  <c r="AT136" i="2"/>
  <c r="AU136" i="2"/>
  <c r="AV136" i="2"/>
  <c r="AW136" i="2"/>
  <c r="D137" i="2"/>
  <c r="E137" i="2"/>
  <c r="F137" i="2"/>
  <c r="H137" i="2"/>
  <c r="I137" i="2"/>
  <c r="J137" i="2"/>
  <c r="L137" i="2"/>
  <c r="M137" i="2"/>
  <c r="N137" i="2"/>
  <c r="O137" i="2"/>
  <c r="P137" i="2"/>
  <c r="R137" i="2"/>
  <c r="S137" i="2"/>
  <c r="T137" i="2"/>
  <c r="U137" i="2"/>
  <c r="V137" i="2"/>
  <c r="X137" i="2"/>
  <c r="AI137" i="2"/>
  <c r="AJ137" i="2"/>
  <c r="AK137" i="2"/>
  <c r="AM137" i="2"/>
  <c r="AN137" i="2"/>
  <c r="AO137" i="2"/>
  <c r="AP137" i="2"/>
  <c r="AQ137" i="2"/>
  <c r="AR137" i="2"/>
  <c r="AS137" i="2"/>
  <c r="AT137" i="2"/>
  <c r="AU137" i="2"/>
  <c r="AV137" i="2"/>
  <c r="AW137" i="2"/>
  <c r="D138" i="2"/>
  <c r="E138" i="2"/>
  <c r="F138" i="2"/>
  <c r="H138" i="2"/>
  <c r="I138" i="2"/>
  <c r="J138" i="2"/>
  <c r="L138" i="2"/>
  <c r="M138" i="2"/>
  <c r="N138" i="2"/>
  <c r="O138" i="2"/>
  <c r="P138" i="2"/>
  <c r="R138" i="2"/>
  <c r="S138" i="2"/>
  <c r="T138" i="2"/>
  <c r="U138" i="2"/>
  <c r="V138" i="2"/>
  <c r="X138" i="2"/>
  <c r="AI138" i="2"/>
  <c r="AJ138" i="2"/>
  <c r="AK138" i="2"/>
  <c r="AM138" i="2"/>
  <c r="AN138" i="2"/>
  <c r="AO138" i="2"/>
  <c r="AP138" i="2"/>
  <c r="AQ138" i="2"/>
  <c r="AR138" i="2"/>
  <c r="AS138" i="2"/>
  <c r="AT138" i="2"/>
  <c r="AU138" i="2"/>
  <c r="AV138" i="2"/>
  <c r="AW138" i="2"/>
  <c r="D139" i="2"/>
  <c r="E139" i="2"/>
  <c r="F139" i="2"/>
  <c r="H139" i="2"/>
  <c r="I139" i="2"/>
  <c r="J139" i="2"/>
  <c r="L139" i="2"/>
  <c r="M139" i="2"/>
  <c r="N139" i="2"/>
  <c r="O139" i="2"/>
  <c r="P139" i="2"/>
  <c r="R139" i="2"/>
  <c r="S139" i="2"/>
  <c r="T139" i="2"/>
  <c r="U139" i="2"/>
  <c r="V139" i="2"/>
  <c r="X139" i="2"/>
  <c r="AI139" i="2"/>
  <c r="AJ139" i="2"/>
  <c r="AK139" i="2"/>
  <c r="AM139" i="2"/>
  <c r="AN139" i="2"/>
  <c r="AO139" i="2"/>
  <c r="AP139" i="2"/>
  <c r="AQ139" i="2"/>
  <c r="AR139" i="2"/>
  <c r="AS139" i="2"/>
  <c r="AT139" i="2"/>
  <c r="AU139" i="2"/>
  <c r="AV139" i="2"/>
  <c r="AW139" i="2"/>
  <c r="D140" i="2"/>
  <c r="E140" i="2"/>
  <c r="F140" i="2"/>
  <c r="H140" i="2"/>
  <c r="I140" i="2"/>
  <c r="J140" i="2"/>
  <c r="L140" i="2"/>
  <c r="M140" i="2"/>
  <c r="N140" i="2"/>
  <c r="O140" i="2"/>
  <c r="P140" i="2"/>
  <c r="R140" i="2"/>
  <c r="S140" i="2"/>
  <c r="T140" i="2"/>
  <c r="U140" i="2"/>
  <c r="V140" i="2"/>
  <c r="X140" i="2"/>
  <c r="AI140" i="2"/>
  <c r="AJ140" i="2"/>
  <c r="AK140" i="2"/>
  <c r="AM140" i="2"/>
  <c r="AN140" i="2"/>
  <c r="AO140" i="2"/>
  <c r="AP140" i="2"/>
  <c r="AQ140" i="2"/>
  <c r="AR140" i="2"/>
  <c r="AS140" i="2"/>
  <c r="AT140" i="2"/>
  <c r="AU140" i="2"/>
  <c r="AV140" i="2"/>
  <c r="AW140" i="2"/>
  <c r="D129" i="2"/>
  <c r="E129" i="2"/>
  <c r="F129" i="2"/>
  <c r="H129" i="2"/>
  <c r="I129" i="2"/>
  <c r="J129" i="2"/>
  <c r="L129" i="2"/>
  <c r="M129" i="2"/>
  <c r="N129" i="2"/>
  <c r="O129" i="2"/>
  <c r="P129" i="2"/>
  <c r="R129" i="2"/>
  <c r="S129" i="2"/>
  <c r="T129" i="2"/>
  <c r="U129" i="2"/>
  <c r="V129" i="2"/>
  <c r="X129" i="2"/>
  <c r="AI129" i="2"/>
  <c r="AJ129" i="2"/>
  <c r="AK129" i="2"/>
  <c r="AM129" i="2"/>
  <c r="AN129" i="2"/>
  <c r="AO129" i="2"/>
  <c r="AP129" i="2"/>
  <c r="AQ129" i="2"/>
  <c r="AR129" i="2"/>
  <c r="AS129" i="2"/>
  <c r="AT129" i="2"/>
  <c r="AU129" i="2"/>
  <c r="AV129" i="2"/>
  <c r="AW129" i="2"/>
  <c r="BB19" i="2"/>
  <c r="BB20" i="2"/>
  <c r="BB21" i="2"/>
  <c r="BB22" i="2"/>
  <c r="BB23" i="2"/>
  <c r="BB24" i="2"/>
  <c r="AZ121" i="2" s="1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AZ125" i="2" s="1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AZ134" i="2" s="1"/>
  <c r="BB85" i="2"/>
  <c r="BB86" i="2"/>
  <c r="BB87" i="2"/>
  <c r="BB88" i="2"/>
  <c r="BB89" i="2"/>
  <c r="BB90" i="2"/>
  <c r="BB91" i="2"/>
  <c r="BB92" i="2"/>
  <c r="BB93" i="2"/>
  <c r="BB94" i="2"/>
  <c r="BB95" i="2"/>
  <c r="BB96" i="2"/>
  <c r="AZ135" i="2" s="1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AZ139" i="2" s="1"/>
  <c r="BB113" i="2"/>
  <c r="BB114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A128" i="2" s="1"/>
  <c r="BC54" i="2"/>
  <c r="BC55" i="2"/>
  <c r="BC56" i="2"/>
  <c r="BC57" i="2"/>
  <c r="BC58" i="2"/>
  <c r="BC59" i="2"/>
  <c r="BC60" i="2"/>
  <c r="BC61" i="2"/>
  <c r="BC62" i="2"/>
  <c r="BC63" i="2"/>
  <c r="BC65" i="2"/>
  <c r="BC66" i="2"/>
  <c r="BC67" i="2"/>
  <c r="BC68" i="2"/>
  <c r="BC69" i="2"/>
  <c r="BC70" i="2"/>
  <c r="BC71" i="2"/>
  <c r="BC72" i="2"/>
  <c r="BC73" i="2"/>
  <c r="BC75" i="2"/>
  <c r="BA132" i="2" s="1"/>
  <c r="BC76" i="2"/>
  <c r="BC77" i="2"/>
  <c r="BC78" i="2"/>
  <c r="BC79" i="2"/>
  <c r="BC80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A136" i="2" s="1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A139" i="2" s="1"/>
  <c r="BC113" i="2"/>
  <c r="BC114" i="2"/>
  <c r="BC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9" i="2"/>
  <c r="BA20" i="2"/>
  <c r="BA21" i="2"/>
  <c r="BA22" i="2"/>
  <c r="BA23" i="2"/>
  <c r="BA24" i="2"/>
  <c r="AY122" i="2" s="1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AY125" i="2" s="1"/>
  <c r="BA45" i="2"/>
  <c r="BA46" i="2"/>
  <c r="BA47" i="2"/>
  <c r="BA48" i="2"/>
  <c r="BA49" i="2"/>
  <c r="BA50" i="2"/>
  <c r="BA51" i="2"/>
  <c r="BA52" i="2"/>
  <c r="AY127" i="2" s="1"/>
  <c r="BA53" i="2"/>
  <c r="BA54" i="2"/>
  <c r="BA55" i="2"/>
  <c r="BA56" i="2"/>
  <c r="BA57" i="2"/>
  <c r="BA58" i="2"/>
  <c r="BA59" i="2"/>
  <c r="BA60" i="2"/>
  <c r="BA61" i="2"/>
  <c r="BA62" i="2"/>
  <c r="BA63" i="2"/>
  <c r="BA65" i="2"/>
  <c r="BA66" i="2"/>
  <c r="BA67" i="2"/>
  <c r="BA68" i="2"/>
  <c r="BA69" i="2"/>
  <c r="BA70" i="2"/>
  <c r="BA71" i="2"/>
  <c r="BA72" i="2"/>
  <c r="BA73" i="2"/>
  <c r="BA75" i="2"/>
  <c r="BA76" i="2"/>
  <c r="BA77" i="2"/>
  <c r="BA78" i="2"/>
  <c r="BA79" i="2"/>
  <c r="BA80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AY136" i="2" s="1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2" i="2"/>
  <c r="AY117" i="2" s="1"/>
  <c r="D128" i="2"/>
  <c r="E128" i="2"/>
  <c r="F128" i="2"/>
  <c r="H128" i="2"/>
  <c r="I128" i="2"/>
  <c r="J128" i="2"/>
  <c r="L128" i="2"/>
  <c r="N128" i="2"/>
  <c r="O128" i="2"/>
  <c r="P128" i="2"/>
  <c r="R128" i="2"/>
  <c r="T128" i="2"/>
  <c r="U128" i="2"/>
  <c r="V128" i="2"/>
  <c r="X128" i="2"/>
  <c r="AI128" i="2"/>
  <c r="AJ128" i="2"/>
  <c r="AK128" i="2"/>
  <c r="AM128" i="2"/>
  <c r="AN128" i="2"/>
  <c r="AO128" i="2"/>
  <c r="AP128" i="2"/>
  <c r="AQ128" i="2"/>
  <c r="AR128" i="2"/>
  <c r="AS128" i="2"/>
  <c r="AT128" i="2"/>
  <c r="AU128" i="2"/>
  <c r="AV128" i="2"/>
  <c r="AW128" i="2"/>
  <c r="D127" i="2"/>
  <c r="E127" i="2"/>
  <c r="F127" i="2"/>
  <c r="H127" i="2"/>
  <c r="I127" i="2"/>
  <c r="J127" i="2"/>
  <c r="L127" i="2"/>
  <c r="N127" i="2"/>
  <c r="O127" i="2"/>
  <c r="P127" i="2"/>
  <c r="R127" i="2"/>
  <c r="T127" i="2"/>
  <c r="U127" i="2"/>
  <c r="V127" i="2"/>
  <c r="X127" i="2"/>
  <c r="AI127" i="2"/>
  <c r="AJ127" i="2"/>
  <c r="AK127" i="2"/>
  <c r="AM127" i="2"/>
  <c r="AN127" i="2"/>
  <c r="AO127" i="2"/>
  <c r="AP127" i="2"/>
  <c r="AQ127" i="2"/>
  <c r="AR127" i="2"/>
  <c r="AS127" i="2"/>
  <c r="AT127" i="2"/>
  <c r="AU127" i="2"/>
  <c r="AV127" i="2"/>
  <c r="AW127" i="2"/>
  <c r="D126" i="2"/>
  <c r="E126" i="2"/>
  <c r="F126" i="2"/>
  <c r="H126" i="2"/>
  <c r="I126" i="2"/>
  <c r="J126" i="2"/>
  <c r="L126" i="2"/>
  <c r="M126" i="2"/>
  <c r="N126" i="2"/>
  <c r="O126" i="2"/>
  <c r="P126" i="2"/>
  <c r="R126" i="2"/>
  <c r="S126" i="2"/>
  <c r="T126" i="2"/>
  <c r="U126" i="2"/>
  <c r="V126" i="2"/>
  <c r="X126" i="2"/>
  <c r="AI126" i="2"/>
  <c r="AJ126" i="2"/>
  <c r="AK126" i="2"/>
  <c r="AM126" i="2"/>
  <c r="AN126" i="2"/>
  <c r="AO126" i="2"/>
  <c r="AP126" i="2"/>
  <c r="AQ126" i="2"/>
  <c r="AR126" i="2"/>
  <c r="AS126" i="2"/>
  <c r="AT126" i="2"/>
  <c r="AU126" i="2"/>
  <c r="AV126" i="2"/>
  <c r="AW126" i="2"/>
  <c r="D125" i="2"/>
  <c r="E125" i="2"/>
  <c r="F125" i="2"/>
  <c r="H125" i="2"/>
  <c r="I125" i="2"/>
  <c r="J125" i="2"/>
  <c r="L125" i="2"/>
  <c r="M125" i="2"/>
  <c r="N125" i="2"/>
  <c r="O125" i="2"/>
  <c r="P125" i="2"/>
  <c r="R125" i="2"/>
  <c r="S125" i="2"/>
  <c r="T125" i="2"/>
  <c r="U125" i="2"/>
  <c r="V125" i="2"/>
  <c r="X125" i="2"/>
  <c r="AI125" i="2"/>
  <c r="AJ125" i="2"/>
  <c r="AK125" i="2"/>
  <c r="AM125" i="2"/>
  <c r="AN125" i="2"/>
  <c r="AO125" i="2"/>
  <c r="AP125" i="2"/>
  <c r="AQ125" i="2"/>
  <c r="AR125" i="2"/>
  <c r="AS125" i="2"/>
  <c r="AT125" i="2"/>
  <c r="AU125" i="2"/>
  <c r="AV125" i="2"/>
  <c r="AW125" i="2"/>
  <c r="C140" i="2"/>
  <c r="C139" i="2"/>
  <c r="C138" i="2"/>
  <c r="C137" i="2"/>
  <c r="C136" i="2"/>
  <c r="C135" i="2"/>
  <c r="D124" i="2"/>
  <c r="E124" i="2"/>
  <c r="F124" i="2"/>
  <c r="H124" i="2"/>
  <c r="I124" i="2"/>
  <c r="J124" i="2"/>
  <c r="L124" i="2"/>
  <c r="M124" i="2"/>
  <c r="N124" i="2"/>
  <c r="O124" i="2"/>
  <c r="P124" i="2"/>
  <c r="R124" i="2"/>
  <c r="S124" i="2"/>
  <c r="T124" i="2"/>
  <c r="U124" i="2"/>
  <c r="V124" i="2"/>
  <c r="X124" i="2"/>
  <c r="AI124" i="2"/>
  <c r="AJ124" i="2"/>
  <c r="AK124" i="2"/>
  <c r="AM124" i="2"/>
  <c r="AN124" i="2"/>
  <c r="AO124" i="2"/>
  <c r="AP124" i="2"/>
  <c r="AQ124" i="2"/>
  <c r="AR124" i="2"/>
  <c r="AS124" i="2"/>
  <c r="AT124" i="2"/>
  <c r="AU124" i="2"/>
  <c r="AV124" i="2"/>
  <c r="AW124" i="2"/>
  <c r="D123" i="2"/>
  <c r="E123" i="2"/>
  <c r="F123" i="2"/>
  <c r="H123" i="2"/>
  <c r="I123" i="2"/>
  <c r="J123" i="2"/>
  <c r="L123" i="2"/>
  <c r="M123" i="2"/>
  <c r="N123" i="2"/>
  <c r="O123" i="2"/>
  <c r="P123" i="2"/>
  <c r="R123" i="2"/>
  <c r="S123" i="2"/>
  <c r="T123" i="2"/>
  <c r="U123" i="2"/>
  <c r="V123" i="2"/>
  <c r="X123" i="2"/>
  <c r="AI123" i="2"/>
  <c r="AJ123" i="2"/>
  <c r="AK123" i="2"/>
  <c r="AM123" i="2"/>
  <c r="AN123" i="2"/>
  <c r="AO123" i="2"/>
  <c r="AP123" i="2"/>
  <c r="AQ123" i="2"/>
  <c r="AR123" i="2"/>
  <c r="AS123" i="2"/>
  <c r="AT123" i="2"/>
  <c r="AU123" i="2"/>
  <c r="AV123" i="2"/>
  <c r="AW123" i="2"/>
  <c r="C133" i="2"/>
  <c r="C132" i="2"/>
  <c r="C131" i="2"/>
  <c r="C134" i="2"/>
  <c r="C130" i="2"/>
  <c r="C129" i="2"/>
  <c r="C128" i="2"/>
  <c r="C126" i="2"/>
  <c r="C124" i="2"/>
  <c r="C127" i="2"/>
  <c r="C125" i="2"/>
  <c r="C123" i="2"/>
  <c r="D122" i="2"/>
  <c r="E122" i="2"/>
  <c r="F122" i="2"/>
  <c r="H122" i="2"/>
  <c r="I122" i="2"/>
  <c r="J122" i="2"/>
  <c r="L122" i="2"/>
  <c r="M122" i="2"/>
  <c r="N122" i="2"/>
  <c r="O122" i="2"/>
  <c r="P122" i="2"/>
  <c r="R122" i="2"/>
  <c r="S122" i="2"/>
  <c r="T122" i="2"/>
  <c r="U122" i="2"/>
  <c r="V122" i="2"/>
  <c r="X122" i="2"/>
  <c r="AI122" i="2"/>
  <c r="AJ122" i="2"/>
  <c r="AK122" i="2"/>
  <c r="AM122" i="2"/>
  <c r="AN122" i="2"/>
  <c r="AO122" i="2"/>
  <c r="AP122" i="2"/>
  <c r="AQ122" i="2"/>
  <c r="AR122" i="2"/>
  <c r="AS122" i="2"/>
  <c r="AT122" i="2"/>
  <c r="AU122" i="2"/>
  <c r="AV122" i="2"/>
  <c r="AW122" i="2"/>
  <c r="D121" i="2"/>
  <c r="E121" i="2"/>
  <c r="F121" i="2"/>
  <c r="H121" i="2"/>
  <c r="I121" i="2"/>
  <c r="J121" i="2"/>
  <c r="L121" i="2"/>
  <c r="M121" i="2"/>
  <c r="N121" i="2"/>
  <c r="O121" i="2"/>
  <c r="P121" i="2"/>
  <c r="R121" i="2"/>
  <c r="S121" i="2"/>
  <c r="T121" i="2"/>
  <c r="U121" i="2"/>
  <c r="V121" i="2"/>
  <c r="X121" i="2"/>
  <c r="AI121" i="2"/>
  <c r="AJ121" i="2"/>
  <c r="AK121" i="2"/>
  <c r="AM121" i="2"/>
  <c r="AN121" i="2"/>
  <c r="AO121" i="2"/>
  <c r="AP121" i="2"/>
  <c r="AQ121" i="2"/>
  <c r="AR121" i="2"/>
  <c r="AS121" i="2"/>
  <c r="AT121" i="2"/>
  <c r="AU121" i="2"/>
  <c r="AV121" i="2"/>
  <c r="AW121" i="2"/>
  <c r="D120" i="2"/>
  <c r="E120" i="2"/>
  <c r="F120" i="2"/>
  <c r="H120" i="2"/>
  <c r="I120" i="2"/>
  <c r="J120" i="2"/>
  <c r="L120" i="2"/>
  <c r="M120" i="2"/>
  <c r="N120" i="2"/>
  <c r="O120" i="2"/>
  <c r="P120" i="2"/>
  <c r="R120" i="2"/>
  <c r="S120" i="2"/>
  <c r="T120" i="2"/>
  <c r="U120" i="2"/>
  <c r="V120" i="2"/>
  <c r="X120" i="2"/>
  <c r="AI120" i="2"/>
  <c r="AJ120" i="2"/>
  <c r="AK120" i="2"/>
  <c r="AM120" i="2"/>
  <c r="AN120" i="2"/>
  <c r="AO120" i="2"/>
  <c r="AP120" i="2"/>
  <c r="AQ120" i="2"/>
  <c r="AR120" i="2"/>
  <c r="AS120" i="2"/>
  <c r="AT120" i="2"/>
  <c r="AU120" i="2"/>
  <c r="AV120" i="2"/>
  <c r="AW120" i="2"/>
  <c r="D119" i="2"/>
  <c r="E119" i="2"/>
  <c r="F119" i="2"/>
  <c r="H119" i="2"/>
  <c r="I119" i="2"/>
  <c r="J119" i="2"/>
  <c r="L119" i="2"/>
  <c r="M119" i="2"/>
  <c r="N119" i="2"/>
  <c r="O119" i="2"/>
  <c r="P119" i="2"/>
  <c r="R119" i="2"/>
  <c r="S119" i="2"/>
  <c r="T119" i="2"/>
  <c r="U119" i="2"/>
  <c r="V119" i="2"/>
  <c r="X119" i="2"/>
  <c r="AI119" i="2"/>
  <c r="AJ119" i="2"/>
  <c r="AK119" i="2"/>
  <c r="AM119" i="2"/>
  <c r="AN119" i="2"/>
  <c r="AO119" i="2"/>
  <c r="AP119" i="2"/>
  <c r="AQ119" i="2"/>
  <c r="AR119" i="2"/>
  <c r="AS119" i="2"/>
  <c r="AT119" i="2"/>
  <c r="AU119" i="2"/>
  <c r="AV119" i="2"/>
  <c r="AW119" i="2"/>
  <c r="C122" i="2"/>
  <c r="C121" i="2"/>
  <c r="C120" i="2"/>
  <c r="C119" i="2"/>
  <c r="D118" i="2"/>
  <c r="E118" i="2"/>
  <c r="F118" i="2"/>
  <c r="H118" i="2"/>
  <c r="I118" i="2"/>
  <c r="J118" i="2"/>
  <c r="L118" i="2"/>
  <c r="M118" i="2"/>
  <c r="N118" i="2"/>
  <c r="O118" i="2"/>
  <c r="P118" i="2"/>
  <c r="R118" i="2"/>
  <c r="S118" i="2"/>
  <c r="T118" i="2"/>
  <c r="U118" i="2"/>
  <c r="V118" i="2"/>
  <c r="X118" i="2"/>
  <c r="AI118" i="2"/>
  <c r="AJ118" i="2"/>
  <c r="AK118" i="2"/>
  <c r="AM118" i="2"/>
  <c r="AN118" i="2"/>
  <c r="AO118" i="2"/>
  <c r="AP118" i="2"/>
  <c r="AQ118" i="2"/>
  <c r="AR118" i="2"/>
  <c r="AS118" i="2"/>
  <c r="AT118" i="2"/>
  <c r="AU118" i="2"/>
  <c r="AV118" i="2"/>
  <c r="AW118" i="2"/>
  <c r="D117" i="2"/>
  <c r="E117" i="2"/>
  <c r="F117" i="2"/>
  <c r="H117" i="2"/>
  <c r="I117" i="2"/>
  <c r="J117" i="2"/>
  <c r="L117" i="2"/>
  <c r="M117" i="2"/>
  <c r="N117" i="2"/>
  <c r="O117" i="2"/>
  <c r="P117" i="2"/>
  <c r="R117" i="2"/>
  <c r="S117" i="2"/>
  <c r="T117" i="2"/>
  <c r="U117" i="2"/>
  <c r="V117" i="2"/>
  <c r="X117" i="2"/>
  <c r="AI117" i="2"/>
  <c r="AJ117" i="2"/>
  <c r="AK117" i="2"/>
  <c r="AM117" i="2"/>
  <c r="AN117" i="2"/>
  <c r="AO117" i="2"/>
  <c r="AP117" i="2"/>
  <c r="AQ117" i="2"/>
  <c r="AR117" i="2"/>
  <c r="AS117" i="2"/>
  <c r="AT117" i="2"/>
  <c r="AU117" i="2"/>
  <c r="AV117" i="2"/>
  <c r="AW117" i="2"/>
  <c r="C118" i="2"/>
  <c r="C117" i="2"/>
  <c r="BA117" i="2" l="1"/>
  <c r="AZ127" i="2"/>
  <c r="AY140" i="2"/>
  <c r="AY139" i="2"/>
  <c r="AY138" i="2"/>
  <c r="AY131" i="2"/>
  <c r="AY123" i="2"/>
  <c r="AY124" i="2"/>
  <c r="BA137" i="2"/>
  <c r="BA138" i="2"/>
  <c r="BA133" i="2"/>
  <c r="BA123" i="2"/>
  <c r="AZ119" i="2"/>
  <c r="AZ120" i="2"/>
  <c r="AZ117" i="2"/>
  <c r="AZ137" i="2"/>
  <c r="AZ132" i="2"/>
  <c r="AZ126" i="2"/>
  <c r="AZ131" i="2"/>
  <c r="BA126" i="2"/>
  <c r="AY135" i="2"/>
  <c r="AY132" i="2"/>
  <c r="BA118" i="2"/>
  <c r="BA127" i="2"/>
  <c r="AZ138" i="2"/>
  <c r="AY121" i="2"/>
  <c r="BA140" i="2"/>
  <c r="AY118" i="2"/>
  <c r="AY137" i="2"/>
  <c r="BA120" i="2"/>
  <c r="AZ124" i="2"/>
  <c r="AZ123" i="2"/>
  <c r="AZ128" i="2"/>
  <c r="BA124" i="2"/>
  <c r="AZ140" i="2"/>
  <c r="AY128" i="2"/>
  <c r="BA134" i="2"/>
  <c r="AY133" i="2"/>
  <c r="BA129" i="2"/>
  <c r="BA119" i="2"/>
  <c r="AZ133" i="2"/>
  <c r="AY130" i="2"/>
  <c r="BA135" i="2"/>
  <c r="BA131" i="2"/>
  <c r="AZ118" i="2"/>
  <c r="AZ136" i="2"/>
  <c r="AZ130" i="2"/>
  <c r="AZ122" i="2"/>
  <c r="BA130" i="2"/>
  <c r="AY134" i="2"/>
  <c r="AY119" i="2"/>
  <c r="AY120" i="2"/>
  <c r="BA125" i="2"/>
  <c r="BA121" i="2"/>
  <c r="BA122" i="2"/>
  <c r="AZ129" i="2"/>
  <c r="AY126" i="2"/>
  <c r="AY129" i="2"/>
  <c r="AZ114" i="2"/>
  <c r="AN114" i="2"/>
  <c r="AI114" i="2"/>
  <c r="AH114" i="2"/>
  <c r="AF114" i="2"/>
  <c r="AE114" i="2"/>
  <c r="AC114" i="2"/>
  <c r="AB114" i="2"/>
  <c r="AA114" i="2"/>
  <c r="Y114" i="2"/>
  <c r="AJ114" i="2" s="1"/>
  <c r="S114" i="2"/>
  <c r="M114" i="2"/>
  <c r="AD114" i="2" s="1"/>
  <c r="I114" i="2"/>
  <c r="AZ113" i="2"/>
  <c r="AN113" i="2"/>
  <c r="AI113" i="2"/>
  <c r="AH113" i="2"/>
  <c r="AF113" i="2"/>
  <c r="AE113" i="2"/>
  <c r="AC113" i="2"/>
  <c r="AB113" i="2"/>
  <c r="AA113" i="2"/>
  <c r="Y113" i="2"/>
  <c r="S113" i="2"/>
  <c r="M113" i="2"/>
  <c r="I113" i="2"/>
  <c r="AZ112" i="2"/>
  <c r="AN112" i="2"/>
  <c r="AI112" i="2"/>
  <c r="AH112" i="2"/>
  <c r="AF112" i="2"/>
  <c r="AE112" i="2"/>
  <c r="AC112" i="2"/>
  <c r="AB112" i="2"/>
  <c r="AA112" i="2"/>
  <c r="Y112" i="2"/>
  <c r="AJ112" i="2" s="1"/>
  <c r="S112" i="2"/>
  <c r="M112" i="2"/>
  <c r="I112" i="2"/>
  <c r="AZ111" i="2"/>
  <c r="AN111" i="2"/>
  <c r="AI111" i="2"/>
  <c r="AH111" i="2"/>
  <c r="AF111" i="2"/>
  <c r="AE111" i="2"/>
  <c r="AC111" i="2"/>
  <c r="AB111" i="2"/>
  <c r="AA111" i="2"/>
  <c r="Y111" i="2"/>
  <c r="S111" i="2"/>
  <c r="M111" i="2"/>
  <c r="I111" i="2"/>
  <c r="AZ110" i="2"/>
  <c r="AN110" i="2"/>
  <c r="AI110" i="2"/>
  <c r="AH110" i="2"/>
  <c r="AF110" i="2"/>
  <c r="AE110" i="2"/>
  <c r="AC110" i="2"/>
  <c r="AB110" i="2"/>
  <c r="AA110" i="2"/>
  <c r="Y110" i="2"/>
  <c r="AJ110" i="2" s="1"/>
  <c r="S110" i="2"/>
  <c r="AG110" i="2" s="1"/>
  <c r="M110" i="2"/>
  <c r="AD110" i="2" s="1"/>
  <c r="I110" i="2"/>
  <c r="AZ109" i="2"/>
  <c r="AN109" i="2"/>
  <c r="AI109" i="2"/>
  <c r="AH109" i="2"/>
  <c r="AF109" i="2"/>
  <c r="AE109" i="2"/>
  <c r="AC109" i="2"/>
  <c r="AB109" i="2"/>
  <c r="AA109" i="2"/>
  <c r="Y109" i="2"/>
  <c r="S109" i="2"/>
  <c r="AG109" i="2" s="1"/>
  <c r="M109" i="2"/>
  <c r="I109" i="2"/>
  <c r="AZ108" i="2"/>
  <c r="AN108" i="2"/>
  <c r="AI108" i="2"/>
  <c r="AH108" i="2"/>
  <c r="AF108" i="2"/>
  <c r="AE108" i="2"/>
  <c r="AC108" i="2"/>
  <c r="AB108" i="2"/>
  <c r="AA108" i="2"/>
  <c r="Y108" i="2"/>
  <c r="AJ108" i="2" s="1"/>
  <c r="S108" i="2"/>
  <c r="M108" i="2"/>
  <c r="I108" i="2"/>
  <c r="AZ107" i="2"/>
  <c r="AN107" i="2"/>
  <c r="AI107" i="2"/>
  <c r="AH107" i="2"/>
  <c r="AF107" i="2"/>
  <c r="AE107" i="2"/>
  <c r="AC107" i="2"/>
  <c r="AB107" i="2"/>
  <c r="AA107" i="2"/>
  <c r="Y107" i="2"/>
  <c r="S107" i="2"/>
  <c r="M107" i="2"/>
  <c r="I107" i="2"/>
  <c r="AZ106" i="2"/>
  <c r="AN106" i="2"/>
  <c r="AI106" i="2"/>
  <c r="AH106" i="2"/>
  <c r="AF106" i="2"/>
  <c r="AE106" i="2"/>
  <c r="AC106" i="2"/>
  <c r="AB106" i="2"/>
  <c r="AA106" i="2"/>
  <c r="Y106" i="2"/>
  <c r="AJ106" i="2" s="1"/>
  <c r="S106" i="2"/>
  <c r="AG106" i="2" s="1"/>
  <c r="M106" i="2"/>
  <c r="AD106" i="2" s="1"/>
  <c r="I106" i="2"/>
  <c r="AZ105" i="2"/>
  <c r="AN105" i="2"/>
  <c r="AI105" i="2"/>
  <c r="AH105" i="2"/>
  <c r="AF105" i="2"/>
  <c r="AE105" i="2"/>
  <c r="AC105" i="2"/>
  <c r="AB105" i="2"/>
  <c r="AA105" i="2"/>
  <c r="Y105" i="2"/>
  <c r="S105" i="2"/>
  <c r="AG105" i="2" s="1"/>
  <c r="M105" i="2"/>
  <c r="I105" i="2"/>
  <c r="AZ104" i="2"/>
  <c r="AN104" i="2"/>
  <c r="AI104" i="2"/>
  <c r="AH104" i="2"/>
  <c r="AF104" i="2"/>
  <c r="AE104" i="2"/>
  <c r="AC104" i="2"/>
  <c r="AB104" i="2"/>
  <c r="AA104" i="2"/>
  <c r="Y104" i="2"/>
  <c r="AJ104" i="2" s="1"/>
  <c r="S104" i="2"/>
  <c r="M104" i="2"/>
  <c r="I104" i="2"/>
  <c r="AZ103" i="2"/>
  <c r="AN103" i="2"/>
  <c r="AI103" i="2"/>
  <c r="AH103" i="2"/>
  <c r="AF103" i="2"/>
  <c r="AE103" i="2"/>
  <c r="AC103" i="2"/>
  <c r="AB103" i="2"/>
  <c r="AA103" i="2"/>
  <c r="Y103" i="2"/>
  <c r="S103" i="2"/>
  <c r="M103" i="2"/>
  <c r="I103" i="2"/>
  <c r="AZ102" i="2"/>
  <c r="AN102" i="2"/>
  <c r="AI102" i="2"/>
  <c r="AH102" i="2"/>
  <c r="AF102" i="2"/>
  <c r="AE102" i="2"/>
  <c r="AC102" i="2"/>
  <c r="AB102" i="2"/>
  <c r="AA102" i="2"/>
  <c r="Y102" i="2"/>
  <c r="AJ102" i="2" s="1"/>
  <c r="S102" i="2"/>
  <c r="AG102" i="2" s="1"/>
  <c r="M102" i="2"/>
  <c r="AD102" i="2" s="1"/>
  <c r="I102" i="2"/>
  <c r="AZ101" i="2"/>
  <c r="AN101" i="2"/>
  <c r="AI101" i="2"/>
  <c r="AH101" i="2"/>
  <c r="AF101" i="2"/>
  <c r="AE101" i="2"/>
  <c r="AC101" i="2"/>
  <c r="AB101" i="2"/>
  <c r="AA101" i="2"/>
  <c r="Y101" i="2"/>
  <c r="S101" i="2"/>
  <c r="AG101" i="2" s="1"/>
  <c r="M101" i="2"/>
  <c r="I101" i="2"/>
  <c r="AZ100" i="2"/>
  <c r="AN100" i="2"/>
  <c r="AI100" i="2"/>
  <c r="AH100" i="2"/>
  <c r="AF100" i="2"/>
  <c r="AE100" i="2"/>
  <c r="AC100" i="2"/>
  <c r="AB100" i="2"/>
  <c r="AA100" i="2"/>
  <c r="Y100" i="2"/>
  <c r="AJ100" i="2" s="1"/>
  <c r="S100" i="2"/>
  <c r="M100" i="2"/>
  <c r="I100" i="2"/>
  <c r="AZ99" i="2"/>
  <c r="AN99" i="2"/>
  <c r="AI99" i="2"/>
  <c r="AH99" i="2"/>
  <c r="AF99" i="2"/>
  <c r="AE99" i="2"/>
  <c r="AC99" i="2"/>
  <c r="AB99" i="2"/>
  <c r="AA99" i="2"/>
  <c r="Y99" i="2"/>
  <c r="S99" i="2"/>
  <c r="M99" i="2"/>
  <c r="I99" i="2"/>
  <c r="AZ98" i="2"/>
  <c r="AN98" i="2"/>
  <c r="AI98" i="2"/>
  <c r="AH98" i="2"/>
  <c r="AF98" i="2"/>
  <c r="AE98" i="2"/>
  <c r="AC98" i="2"/>
  <c r="AB98" i="2"/>
  <c r="AA98" i="2"/>
  <c r="Y98" i="2"/>
  <c r="AJ98" i="2" s="1"/>
  <c r="S98" i="2"/>
  <c r="AG98" i="2" s="1"/>
  <c r="M98" i="2"/>
  <c r="I98" i="2"/>
  <c r="AZ97" i="2"/>
  <c r="AN97" i="2"/>
  <c r="AI97" i="2"/>
  <c r="AH97" i="2"/>
  <c r="AF97" i="2"/>
  <c r="AE97" i="2"/>
  <c r="AC97" i="2"/>
  <c r="AB97" i="2"/>
  <c r="AA97" i="2"/>
  <c r="Y97" i="2"/>
  <c r="S97" i="2"/>
  <c r="M97" i="2"/>
  <c r="I97" i="2"/>
  <c r="AZ96" i="2"/>
  <c r="AN96" i="2"/>
  <c r="AI96" i="2"/>
  <c r="AH96" i="2"/>
  <c r="AF96" i="2"/>
  <c r="AE96" i="2"/>
  <c r="AC96" i="2"/>
  <c r="AB96" i="2"/>
  <c r="AA96" i="2"/>
  <c r="Y96" i="2"/>
  <c r="AJ96" i="2" s="1"/>
  <c r="S96" i="2"/>
  <c r="M96" i="2"/>
  <c r="AD96" i="2" s="1"/>
  <c r="I96" i="2"/>
  <c r="AZ95" i="2"/>
  <c r="AN95" i="2"/>
  <c r="AI95" i="2"/>
  <c r="AH95" i="2"/>
  <c r="AF95" i="2"/>
  <c r="AE95" i="2"/>
  <c r="AC95" i="2"/>
  <c r="AB95" i="2"/>
  <c r="AA95" i="2"/>
  <c r="Y95" i="2"/>
  <c r="S95" i="2"/>
  <c r="M95" i="2"/>
  <c r="I95" i="2"/>
  <c r="AZ94" i="2"/>
  <c r="AN94" i="2"/>
  <c r="AI94" i="2"/>
  <c r="AH94" i="2"/>
  <c r="AF94" i="2"/>
  <c r="AE94" i="2"/>
  <c r="AC94" i="2"/>
  <c r="AB94" i="2"/>
  <c r="AA94" i="2"/>
  <c r="Y94" i="2"/>
  <c r="S94" i="2"/>
  <c r="M94" i="2"/>
  <c r="I94" i="2"/>
  <c r="AZ93" i="2"/>
  <c r="AN93" i="2"/>
  <c r="AI93" i="2"/>
  <c r="AH93" i="2"/>
  <c r="AF93" i="2"/>
  <c r="AE93" i="2"/>
  <c r="AC93" i="2"/>
  <c r="AB93" i="2"/>
  <c r="AA93" i="2"/>
  <c r="Y93" i="2"/>
  <c r="S93" i="2"/>
  <c r="AG93" i="2" s="1"/>
  <c r="M93" i="2"/>
  <c r="I93" i="2"/>
  <c r="AZ92" i="2"/>
  <c r="AN92" i="2"/>
  <c r="AI92" i="2"/>
  <c r="AH92" i="2"/>
  <c r="AF92" i="2"/>
  <c r="AE92" i="2"/>
  <c r="AC92" i="2"/>
  <c r="AB92" i="2"/>
  <c r="AA92" i="2"/>
  <c r="Y92" i="2"/>
  <c r="AJ92" i="2" s="1"/>
  <c r="S92" i="2"/>
  <c r="M92" i="2"/>
  <c r="I92" i="2"/>
  <c r="AZ91" i="2"/>
  <c r="AN91" i="2"/>
  <c r="AI91" i="2"/>
  <c r="AH91" i="2"/>
  <c r="AF91" i="2"/>
  <c r="AE91" i="2"/>
  <c r="AC91" i="2"/>
  <c r="AB91" i="2"/>
  <c r="AA91" i="2"/>
  <c r="Y91" i="2"/>
  <c r="S91" i="2"/>
  <c r="M91" i="2"/>
  <c r="I91" i="2"/>
  <c r="AZ90" i="2"/>
  <c r="AN90" i="2"/>
  <c r="AI90" i="2"/>
  <c r="AH90" i="2"/>
  <c r="AF90" i="2"/>
  <c r="AE90" i="2"/>
  <c r="AC90" i="2"/>
  <c r="AB90" i="2"/>
  <c r="AA90" i="2"/>
  <c r="Y90" i="2"/>
  <c r="AJ90" i="2" s="1"/>
  <c r="S90" i="2"/>
  <c r="M90" i="2"/>
  <c r="AD90" i="2" s="1"/>
  <c r="I90" i="2"/>
  <c r="AZ89" i="2"/>
  <c r="AN89" i="2"/>
  <c r="AI89" i="2"/>
  <c r="AH89" i="2"/>
  <c r="AF89" i="2"/>
  <c r="AE89" i="2"/>
  <c r="AC89" i="2"/>
  <c r="AB89" i="2"/>
  <c r="AA89" i="2"/>
  <c r="Y89" i="2"/>
  <c r="S89" i="2"/>
  <c r="AG89" i="2" s="1"/>
  <c r="M89" i="2"/>
  <c r="I89" i="2"/>
  <c r="AZ88" i="2"/>
  <c r="AN88" i="2"/>
  <c r="AI88" i="2"/>
  <c r="AH88" i="2"/>
  <c r="AF88" i="2"/>
  <c r="AE88" i="2"/>
  <c r="AC88" i="2"/>
  <c r="AB88" i="2"/>
  <c r="AA88" i="2"/>
  <c r="Y88" i="2"/>
  <c r="AJ88" i="2" s="1"/>
  <c r="S88" i="2"/>
  <c r="M88" i="2"/>
  <c r="I88" i="2"/>
  <c r="AZ87" i="2"/>
  <c r="AN87" i="2"/>
  <c r="AI87" i="2"/>
  <c r="AH87" i="2"/>
  <c r="AF87" i="2"/>
  <c r="AE87" i="2"/>
  <c r="AC87" i="2"/>
  <c r="AB87" i="2"/>
  <c r="AA87" i="2"/>
  <c r="Y87" i="2"/>
  <c r="S87" i="2"/>
  <c r="M87" i="2"/>
  <c r="I87" i="2"/>
  <c r="AZ86" i="2"/>
  <c r="AN86" i="2"/>
  <c r="AI86" i="2"/>
  <c r="AH86" i="2"/>
  <c r="AF86" i="2"/>
  <c r="AE86" i="2"/>
  <c r="AC86" i="2"/>
  <c r="AB86" i="2"/>
  <c r="AA86" i="2"/>
  <c r="Y86" i="2"/>
  <c r="AJ86" i="2" s="1"/>
  <c r="S86" i="2"/>
  <c r="M86" i="2"/>
  <c r="AD86" i="2" s="1"/>
  <c r="I86" i="2"/>
  <c r="AZ85" i="2"/>
  <c r="AN85" i="2"/>
  <c r="AI85" i="2"/>
  <c r="AH85" i="2"/>
  <c r="AF85" i="2"/>
  <c r="AE85" i="2"/>
  <c r="AC85" i="2"/>
  <c r="AB85" i="2"/>
  <c r="AA85" i="2"/>
  <c r="Y85" i="2"/>
  <c r="S85" i="2"/>
  <c r="M85" i="2"/>
  <c r="I85" i="2"/>
  <c r="AZ84" i="2"/>
  <c r="AN84" i="2"/>
  <c r="AI84" i="2"/>
  <c r="AH84" i="2"/>
  <c r="AF84" i="2"/>
  <c r="AE84" i="2"/>
  <c r="AC84" i="2"/>
  <c r="AB84" i="2"/>
  <c r="AA84" i="2"/>
  <c r="Y84" i="2"/>
  <c r="S84" i="2"/>
  <c r="M84" i="2"/>
  <c r="I84" i="2"/>
  <c r="AZ83" i="2"/>
  <c r="AN83" i="2"/>
  <c r="AI83" i="2"/>
  <c r="AH83" i="2"/>
  <c r="AF83" i="2"/>
  <c r="AE83" i="2"/>
  <c r="AC83" i="2"/>
  <c r="AB83" i="2"/>
  <c r="AA83" i="2"/>
  <c r="Y83" i="2"/>
  <c r="S83" i="2"/>
  <c r="M83" i="2"/>
  <c r="I83" i="2"/>
  <c r="AZ82" i="2"/>
  <c r="AN82" i="2"/>
  <c r="AI82" i="2"/>
  <c r="AH82" i="2"/>
  <c r="AF82" i="2"/>
  <c r="AE82" i="2"/>
  <c r="AC82" i="2"/>
  <c r="AB82" i="2"/>
  <c r="AA82" i="2"/>
  <c r="Y82" i="2"/>
  <c r="AJ82" i="2" s="1"/>
  <c r="S82" i="2"/>
  <c r="M82" i="2"/>
  <c r="AD82" i="2" s="1"/>
  <c r="I82" i="2"/>
  <c r="AZ81" i="2"/>
  <c r="AN81" i="2"/>
  <c r="AI81" i="2"/>
  <c r="AH81" i="2"/>
  <c r="AF81" i="2"/>
  <c r="AE81" i="2"/>
  <c r="AC81" i="2"/>
  <c r="AB81" i="2"/>
  <c r="AA81" i="2"/>
  <c r="Y81" i="2"/>
  <c r="S81" i="2"/>
  <c r="M81" i="2"/>
  <c r="I81" i="2"/>
  <c r="AZ80" i="2"/>
  <c r="AN80" i="2"/>
  <c r="AI80" i="2"/>
  <c r="AH80" i="2"/>
  <c r="AF80" i="2"/>
  <c r="AE80" i="2"/>
  <c r="AC80" i="2"/>
  <c r="AB80" i="2"/>
  <c r="AA80" i="2"/>
  <c r="Y80" i="2"/>
  <c r="AJ80" i="2" s="1"/>
  <c r="S80" i="2"/>
  <c r="AG80" i="2" s="1"/>
  <c r="M80" i="2"/>
  <c r="AD80" i="2" s="1"/>
  <c r="I80" i="2"/>
  <c r="AZ79" i="2"/>
  <c r="AN79" i="2"/>
  <c r="AI79" i="2"/>
  <c r="AH79" i="2"/>
  <c r="AF79" i="2"/>
  <c r="AE79" i="2"/>
  <c r="AC79" i="2"/>
  <c r="AB79" i="2"/>
  <c r="AA79" i="2"/>
  <c r="Y79" i="2"/>
  <c r="S79" i="2"/>
  <c r="M79" i="2"/>
  <c r="I79" i="2"/>
  <c r="AZ78" i="2"/>
  <c r="AN78" i="2"/>
  <c r="AI78" i="2"/>
  <c r="AH78" i="2"/>
  <c r="AF78" i="2"/>
  <c r="AE78" i="2"/>
  <c r="AC78" i="2"/>
  <c r="AB78" i="2"/>
  <c r="AA78" i="2"/>
  <c r="Y78" i="2"/>
  <c r="AJ78" i="2" s="1"/>
  <c r="S78" i="2"/>
  <c r="M78" i="2"/>
  <c r="AD78" i="2" s="1"/>
  <c r="I78" i="2"/>
  <c r="AZ77" i="2"/>
  <c r="AN77" i="2"/>
  <c r="AI77" i="2"/>
  <c r="AH77" i="2"/>
  <c r="AF77" i="2"/>
  <c r="AE77" i="2"/>
  <c r="AC77" i="2"/>
  <c r="AB77" i="2"/>
  <c r="AA77" i="2"/>
  <c r="Y77" i="2"/>
  <c r="S77" i="2"/>
  <c r="M77" i="2"/>
  <c r="I77" i="2"/>
  <c r="AZ76" i="2"/>
  <c r="AN76" i="2"/>
  <c r="AI76" i="2"/>
  <c r="AH76" i="2"/>
  <c r="AF76" i="2"/>
  <c r="AE76" i="2"/>
  <c r="AC76" i="2"/>
  <c r="AB76" i="2"/>
  <c r="AA76" i="2"/>
  <c r="Y76" i="2"/>
  <c r="AJ76" i="2" s="1"/>
  <c r="S76" i="2"/>
  <c r="AG76" i="2" s="1"/>
  <c r="M76" i="2"/>
  <c r="AD76" i="2" s="1"/>
  <c r="I76" i="2"/>
  <c r="AZ75" i="2"/>
  <c r="AN75" i="2"/>
  <c r="AI75" i="2"/>
  <c r="AH75" i="2"/>
  <c r="AF75" i="2"/>
  <c r="AE75" i="2"/>
  <c r="AC75" i="2"/>
  <c r="AB75" i="2"/>
  <c r="AA75" i="2"/>
  <c r="Y75" i="2"/>
  <c r="S75" i="2"/>
  <c r="M75" i="2"/>
  <c r="I75" i="2"/>
  <c r="AZ74" i="2"/>
  <c r="AN74" i="2"/>
  <c r="AI74" i="2"/>
  <c r="AH74" i="2"/>
  <c r="AF74" i="2"/>
  <c r="AE74" i="2"/>
  <c r="AC74" i="2"/>
  <c r="AB74" i="2"/>
  <c r="AA74" i="2"/>
  <c r="Y74" i="2"/>
  <c r="AJ74" i="2" s="1"/>
  <c r="S74" i="2"/>
  <c r="M74" i="2"/>
  <c r="AD74" i="2" s="1"/>
  <c r="I74" i="2"/>
  <c r="AZ73" i="2"/>
  <c r="AN73" i="2"/>
  <c r="AI73" i="2"/>
  <c r="AH73" i="2"/>
  <c r="AF73" i="2"/>
  <c r="AE73" i="2"/>
  <c r="AC73" i="2"/>
  <c r="AB73" i="2"/>
  <c r="AA73" i="2"/>
  <c r="Y73" i="2"/>
  <c r="S73" i="2"/>
  <c r="M73" i="2"/>
  <c r="I73" i="2"/>
  <c r="AZ72" i="2"/>
  <c r="AN72" i="2"/>
  <c r="AI72" i="2"/>
  <c r="AH72" i="2"/>
  <c r="AF72" i="2"/>
  <c r="AE72" i="2"/>
  <c r="AC72" i="2"/>
  <c r="AB72" i="2"/>
  <c r="AA72" i="2"/>
  <c r="Y72" i="2"/>
  <c r="S72" i="2"/>
  <c r="M72" i="2"/>
  <c r="I72" i="2"/>
  <c r="AZ71" i="2"/>
  <c r="AI71" i="2"/>
  <c r="AH71" i="2"/>
  <c r="AF71" i="2"/>
  <c r="AE71" i="2"/>
  <c r="AC71" i="2"/>
  <c r="AB71" i="2"/>
  <c r="AA71" i="2"/>
  <c r="Y71" i="2"/>
  <c r="AJ71" i="2" s="1"/>
  <c r="S71" i="2"/>
  <c r="AG71" i="2" s="1"/>
  <c r="M71" i="2"/>
  <c r="AD71" i="2" s="1"/>
  <c r="I71" i="2"/>
  <c r="AZ70" i="2"/>
  <c r="AN70" i="2"/>
  <c r="AI70" i="2"/>
  <c r="AH70" i="2"/>
  <c r="AF70" i="2"/>
  <c r="AE70" i="2"/>
  <c r="AC70" i="2"/>
  <c r="AB70" i="2"/>
  <c r="AA70" i="2"/>
  <c r="Y70" i="2"/>
  <c r="S70" i="2"/>
  <c r="M70" i="2"/>
  <c r="I70" i="2"/>
  <c r="AZ69" i="2"/>
  <c r="AN69" i="2"/>
  <c r="AI69" i="2"/>
  <c r="AH69" i="2"/>
  <c r="AF69" i="2"/>
  <c r="AE69" i="2"/>
  <c r="AC69" i="2"/>
  <c r="AB69" i="2"/>
  <c r="AA69" i="2"/>
  <c r="Y69" i="2"/>
  <c r="AJ69" i="2" s="1"/>
  <c r="S69" i="2"/>
  <c r="M69" i="2"/>
  <c r="I69" i="2"/>
  <c r="AZ68" i="2"/>
  <c r="AN68" i="2"/>
  <c r="AI68" i="2"/>
  <c r="AH68" i="2"/>
  <c r="AF68" i="2"/>
  <c r="AE68" i="2"/>
  <c r="AC68" i="2"/>
  <c r="AB68" i="2"/>
  <c r="AA68" i="2"/>
  <c r="Y68" i="2"/>
  <c r="S68" i="2"/>
  <c r="M68" i="2"/>
  <c r="I68" i="2"/>
  <c r="AZ67" i="2"/>
  <c r="AN67" i="2"/>
  <c r="AI67" i="2"/>
  <c r="AH67" i="2"/>
  <c r="AF67" i="2"/>
  <c r="AE67" i="2"/>
  <c r="AC67" i="2"/>
  <c r="AB67" i="2"/>
  <c r="AA67" i="2"/>
  <c r="Y67" i="2"/>
  <c r="AJ67" i="2" s="1"/>
  <c r="S67" i="2"/>
  <c r="AG67" i="2" s="1"/>
  <c r="M67" i="2"/>
  <c r="AD67" i="2" s="1"/>
  <c r="I67" i="2"/>
  <c r="AZ66" i="2"/>
  <c r="AN66" i="2"/>
  <c r="AI66" i="2"/>
  <c r="AH66" i="2"/>
  <c r="AF66" i="2"/>
  <c r="AE66" i="2"/>
  <c r="AC66" i="2"/>
  <c r="AB66" i="2"/>
  <c r="AA66" i="2"/>
  <c r="Y66" i="2"/>
  <c r="S66" i="2"/>
  <c r="M66" i="2"/>
  <c r="I66" i="2"/>
  <c r="AZ65" i="2"/>
  <c r="AN65" i="2"/>
  <c r="AI65" i="2"/>
  <c r="AH65" i="2"/>
  <c r="AF65" i="2"/>
  <c r="AE65" i="2"/>
  <c r="AC65" i="2"/>
  <c r="AB65" i="2"/>
  <c r="AA65" i="2"/>
  <c r="Y65" i="2"/>
  <c r="AJ65" i="2" s="1"/>
  <c r="S65" i="2"/>
  <c r="M65" i="2"/>
  <c r="I65" i="2"/>
  <c r="AZ64" i="2"/>
  <c r="AN64" i="2"/>
  <c r="AI64" i="2"/>
  <c r="AH64" i="2"/>
  <c r="AF64" i="2"/>
  <c r="AE64" i="2"/>
  <c r="AC64" i="2"/>
  <c r="AB64" i="2"/>
  <c r="AA64" i="2"/>
  <c r="Y64" i="2"/>
  <c r="S64" i="2"/>
  <c r="M64" i="2"/>
  <c r="I64" i="2"/>
  <c r="AZ63" i="2"/>
  <c r="AN63" i="2"/>
  <c r="AI63" i="2"/>
  <c r="AH63" i="2"/>
  <c r="AF63" i="2"/>
  <c r="AE63" i="2"/>
  <c r="AC63" i="2"/>
  <c r="AB63" i="2"/>
  <c r="AA63" i="2"/>
  <c r="Y63" i="2"/>
  <c r="AJ63" i="2" s="1"/>
  <c r="S63" i="2"/>
  <c r="AG63" i="2" s="1"/>
  <c r="M63" i="2"/>
  <c r="AD63" i="2" s="1"/>
  <c r="I63" i="2"/>
  <c r="AZ62" i="2"/>
  <c r="AN62" i="2"/>
  <c r="AI62" i="2"/>
  <c r="AH62" i="2"/>
  <c r="AF62" i="2"/>
  <c r="AE62" i="2"/>
  <c r="AC62" i="2"/>
  <c r="AB62" i="2"/>
  <c r="AA62" i="2"/>
  <c r="Y62" i="2"/>
  <c r="S62" i="2"/>
  <c r="M62" i="2"/>
  <c r="I62" i="2"/>
  <c r="AZ61" i="2"/>
  <c r="AN61" i="2"/>
  <c r="AI61" i="2"/>
  <c r="AH61" i="2"/>
  <c r="AF61" i="2"/>
  <c r="AE61" i="2"/>
  <c r="AC61" i="2"/>
  <c r="AB61" i="2"/>
  <c r="AA61" i="2"/>
  <c r="Y61" i="2"/>
  <c r="AJ61" i="2" s="1"/>
  <c r="S61" i="2"/>
  <c r="M61" i="2"/>
  <c r="I61" i="2"/>
  <c r="AZ60" i="2"/>
  <c r="AN60" i="2"/>
  <c r="AI60" i="2"/>
  <c r="AH60" i="2"/>
  <c r="AF60" i="2"/>
  <c r="AE60" i="2"/>
  <c r="AC60" i="2"/>
  <c r="AB60" i="2"/>
  <c r="AA60" i="2"/>
  <c r="Y60" i="2"/>
  <c r="S60" i="2"/>
  <c r="M60" i="2"/>
  <c r="I60" i="2"/>
  <c r="AZ59" i="2"/>
  <c r="AN59" i="2"/>
  <c r="AI59" i="2"/>
  <c r="AH59" i="2"/>
  <c r="AF59" i="2"/>
  <c r="AE59" i="2"/>
  <c r="AC59" i="2"/>
  <c r="AB59" i="2"/>
  <c r="AA59" i="2"/>
  <c r="Y59" i="2"/>
  <c r="AJ59" i="2" s="1"/>
  <c r="S59" i="2"/>
  <c r="AG59" i="2" s="1"/>
  <c r="M59" i="2"/>
  <c r="AD59" i="2" s="1"/>
  <c r="I59" i="2"/>
  <c r="AZ58" i="2"/>
  <c r="AN58" i="2"/>
  <c r="AI58" i="2"/>
  <c r="AH58" i="2"/>
  <c r="AF58" i="2"/>
  <c r="AE58" i="2"/>
  <c r="AC58" i="2"/>
  <c r="AB58" i="2"/>
  <c r="AA58" i="2"/>
  <c r="Y58" i="2"/>
  <c r="S58" i="2"/>
  <c r="M58" i="2"/>
  <c r="I58" i="2"/>
  <c r="AZ57" i="2"/>
  <c r="AN57" i="2"/>
  <c r="AI57" i="2"/>
  <c r="AH57" i="2"/>
  <c r="AF57" i="2"/>
  <c r="AE57" i="2"/>
  <c r="AC57" i="2"/>
  <c r="AB57" i="2"/>
  <c r="AA57" i="2"/>
  <c r="Y57" i="2"/>
  <c r="AJ57" i="2" s="1"/>
  <c r="U57" i="2"/>
  <c r="S57" i="2"/>
  <c r="AG57" i="2" s="1"/>
  <c r="O57" i="2"/>
  <c r="M57" i="2"/>
  <c r="AD57" i="2" s="1"/>
  <c r="I57" i="2"/>
  <c r="AZ56" i="2"/>
  <c r="AN56" i="2"/>
  <c r="AI56" i="2"/>
  <c r="AH56" i="2"/>
  <c r="AF56" i="2"/>
  <c r="AE56" i="2"/>
  <c r="AC56" i="2"/>
  <c r="AB56" i="2"/>
  <c r="AA56" i="2"/>
  <c r="Y56" i="2"/>
  <c r="AJ56" i="2" s="1"/>
  <c r="U56" i="2"/>
  <c r="S56" i="2"/>
  <c r="AG56" i="2" s="1"/>
  <c r="O56" i="2"/>
  <c r="M56" i="2"/>
  <c r="I56" i="2"/>
  <c r="AZ55" i="2"/>
  <c r="AN55" i="2"/>
  <c r="AI55" i="2"/>
  <c r="AH55" i="2"/>
  <c r="AF55" i="2"/>
  <c r="AE55" i="2"/>
  <c r="AC55" i="2"/>
  <c r="AB55" i="2"/>
  <c r="AA55" i="2"/>
  <c r="Y55" i="2"/>
  <c r="AJ55" i="2" s="1"/>
  <c r="S55" i="2"/>
  <c r="M55" i="2"/>
  <c r="AD55" i="2" s="1"/>
  <c r="I55" i="2"/>
  <c r="AZ54" i="2"/>
  <c r="AN54" i="2"/>
  <c r="AI54" i="2"/>
  <c r="AH54" i="2"/>
  <c r="AF54" i="2"/>
  <c r="AE54" i="2"/>
  <c r="AC54" i="2"/>
  <c r="AB54" i="2"/>
  <c r="AA54" i="2"/>
  <c r="Y54" i="2"/>
  <c r="AJ54" i="2" s="1"/>
  <c r="S54" i="2"/>
  <c r="AG54" i="2" s="1"/>
  <c r="M54" i="2"/>
  <c r="AD54" i="2" s="1"/>
  <c r="I54" i="2"/>
  <c r="AZ53" i="2"/>
  <c r="AN53" i="2"/>
  <c r="AI53" i="2"/>
  <c r="AH53" i="2"/>
  <c r="AF53" i="2"/>
  <c r="AE53" i="2"/>
  <c r="AC53" i="2"/>
  <c r="AB53" i="2"/>
  <c r="AA53" i="2"/>
  <c r="Y53" i="2"/>
  <c r="S53" i="2"/>
  <c r="M53" i="2"/>
  <c r="I53" i="2"/>
  <c r="AJ53" i="2" s="1"/>
  <c r="AZ52" i="2"/>
  <c r="AN52" i="2"/>
  <c r="AI52" i="2"/>
  <c r="AH52" i="2"/>
  <c r="AF52" i="2"/>
  <c r="AE52" i="2"/>
  <c r="AC52" i="2"/>
  <c r="AB52" i="2"/>
  <c r="AA52" i="2"/>
  <c r="Y52" i="2"/>
  <c r="S52" i="2"/>
  <c r="M52" i="2"/>
  <c r="AD52" i="2" s="1"/>
  <c r="I52" i="2"/>
  <c r="AZ51" i="2"/>
  <c r="AN51" i="2"/>
  <c r="AI51" i="2"/>
  <c r="AH51" i="2"/>
  <c r="AF51" i="2"/>
  <c r="AE51" i="2"/>
  <c r="AC51" i="2"/>
  <c r="AB51" i="2"/>
  <c r="AA51" i="2"/>
  <c r="Y51" i="2"/>
  <c r="AJ51" i="2" s="1"/>
  <c r="S51" i="2"/>
  <c r="AG51" i="2" s="1"/>
  <c r="M51" i="2"/>
  <c r="AD51" i="2" s="1"/>
  <c r="I51" i="2"/>
  <c r="AZ50" i="2"/>
  <c r="AN50" i="2"/>
  <c r="AI50" i="2"/>
  <c r="AH50" i="2"/>
  <c r="AF50" i="2"/>
  <c r="AE50" i="2"/>
  <c r="AC50" i="2"/>
  <c r="AB50" i="2"/>
  <c r="AA50" i="2"/>
  <c r="Y50" i="2"/>
  <c r="AJ50" i="2" s="1"/>
  <c r="S50" i="2"/>
  <c r="M50" i="2"/>
  <c r="I50" i="2"/>
  <c r="AZ49" i="2"/>
  <c r="AN49" i="2"/>
  <c r="AI49" i="2"/>
  <c r="AH49" i="2"/>
  <c r="AF49" i="2"/>
  <c r="AE49" i="2"/>
  <c r="AD49" i="2"/>
  <c r="AC49" i="2"/>
  <c r="AB49" i="2"/>
  <c r="AA49" i="2"/>
  <c r="Y49" i="2"/>
  <c r="AJ49" i="2" s="1"/>
  <c r="S49" i="2"/>
  <c r="M49" i="2"/>
  <c r="I49" i="2"/>
  <c r="AZ48" i="2"/>
  <c r="AN48" i="2"/>
  <c r="AI48" i="2"/>
  <c r="AH48" i="2"/>
  <c r="AF48" i="2"/>
  <c r="AE48" i="2"/>
  <c r="AC48" i="2"/>
  <c r="AB48" i="2"/>
  <c r="AA48" i="2"/>
  <c r="Y48" i="2"/>
  <c r="AJ48" i="2" s="1"/>
  <c r="S48" i="2"/>
  <c r="M48" i="2"/>
  <c r="AD48" i="2" s="1"/>
  <c r="I48" i="2"/>
  <c r="AZ47" i="2"/>
  <c r="AN47" i="2"/>
  <c r="AI47" i="2"/>
  <c r="AH47" i="2"/>
  <c r="AF47" i="2"/>
  <c r="AE47" i="2"/>
  <c r="AD47" i="2"/>
  <c r="AC47" i="2"/>
  <c r="AB47" i="2"/>
  <c r="AA47" i="2"/>
  <c r="Y47" i="2"/>
  <c r="AJ47" i="2" s="1"/>
  <c r="S47" i="2"/>
  <c r="AG47" i="2" s="1"/>
  <c r="M47" i="2"/>
  <c r="I47" i="2"/>
  <c r="AZ46" i="2"/>
  <c r="AN46" i="2"/>
  <c r="AI46" i="2"/>
  <c r="AH46" i="2"/>
  <c r="AF46" i="2"/>
  <c r="AE46" i="2"/>
  <c r="AC46" i="2"/>
  <c r="AB46" i="2"/>
  <c r="AA46" i="2"/>
  <c r="Y46" i="2"/>
  <c r="AJ46" i="2" s="1"/>
  <c r="S46" i="2"/>
  <c r="M46" i="2"/>
  <c r="AD46" i="2" s="1"/>
  <c r="I46" i="2"/>
  <c r="AZ45" i="2"/>
  <c r="AN45" i="2"/>
  <c r="AI45" i="2"/>
  <c r="AH45" i="2"/>
  <c r="AF45" i="2"/>
  <c r="AE45" i="2"/>
  <c r="AC45" i="2"/>
  <c r="AB45" i="2"/>
  <c r="AA45" i="2"/>
  <c r="Y45" i="2"/>
  <c r="S45" i="2"/>
  <c r="M45" i="2"/>
  <c r="I45" i="2"/>
  <c r="AJ45" i="2" s="1"/>
  <c r="AZ44" i="2"/>
  <c r="AN44" i="2"/>
  <c r="AI44" i="2"/>
  <c r="AH44" i="2"/>
  <c r="AF44" i="2"/>
  <c r="AE44" i="2"/>
  <c r="AC44" i="2"/>
  <c r="AB44" i="2"/>
  <c r="AA44" i="2"/>
  <c r="Y44" i="2"/>
  <c r="S44" i="2"/>
  <c r="M44" i="2"/>
  <c r="I44" i="2"/>
  <c r="AD44" i="2" s="1"/>
  <c r="AZ43" i="2"/>
  <c r="AN43" i="2"/>
  <c r="AI43" i="2"/>
  <c r="AH43" i="2"/>
  <c r="AF43" i="2"/>
  <c r="AE43" i="2"/>
  <c r="AC43" i="2"/>
  <c r="AB43" i="2"/>
  <c r="AA43" i="2"/>
  <c r="Y43" i="2"/>
  <c r="AJ43" i="2" s="1"/>
  <c r="S43" i="2"/>
  <c r="M43" i="2"/>
  <c r="AD43" i="2" s="1"/>
  <c r="I43" i="2"/>
  <c r="AZ42" i="2"/>
  <c r="AN42" i="2"/>
  <c r="AI42" i="2"/>
  <c r="AH42" i="2"/>
  <c r="AF42" i="2"/>
  <c r="AE42" i="2"/>
  <c r="AC125" i="2" s="1"/>
  <c r="AC42" i="2"/>
  <c r="AB42" i="2"/>
  <c r="AA42" i="2"/>
  <c r="Y42" i="2"/>
  <c r="AJ42" i="2" s="1"/>
  <c r="S42" i="2"/>
  <c r="M42" i="2"/>
  <c r="I42" i="2"/>
  <c r="AZ41" i="2"/>
  <c r="AN41" i="2"/>
  <c r="AI41" i="2"/>
  <c r="AH41" i="2"/>
  <c r="AF41" i="2"/>
  <c r="AE41" i="2"/>
  <c r="AC41" i="2"/>
  <c r="AB41" i="2"/>
  <c r="AA41" i="2"/>
  <c r="Y41" i="2"/>
  <c r="AJ41" i="2" s="1"/>
  <c r="S41" i="2"/>
  <c r="M41" i="2"/>
  <c r="AD41" i="2" s="1"/>
  <c r="I41" i="2"/>
  <c r="AZ40" i="2"/>
  <c r="AN40" i="2"/>
  <c r="AI40" i="2"/>
  <c r="AH40" i="2"/>
  <c r="AF40" i="2"/>
  <c r="AE40" i="2"/>
  <c r="AD40" i="2"/>
  <c r="AC40" i="2"/>
  <c r="AB40" i="2"/>
  <c r="AA40" i="2"/>
  <c r="Y40" i="2"/>
  <c r="AJ40" i="2" s="1"/>
  <c r="S40" i="2"/>
  <c r="AG40" i="2" s="1"/>
  <c r="M40" i="2"/>
  <c r="I40" i="2"/>
  <c r="AZ39" i="2"/>
  <c r="AN39" i="2"/>
  <c r="AI39" i="2"/>
  <c r="AH39" i="2"/>
  <c r="AF39" i="2"/>
  <c r="AE39" i="2"/>
  <c r="AC39" i="2"/>
  <c r="AB39" i="2"/>
  <c r="AA39" i="2"/>
  <c r="Y39" i="2"/>
  <c r="AJ39" i="2" s="1"/>
  <c r="S39" i="2"/>
  <c r="M39" i="2"/>
  <c r="AD39" i="2" s="1"/>
  <c r="I39" i="2"/>
  <c r="AZ38" i="2"/>
  <c r="AN38" i="2"/>
  <c r="AI38" i="2"/>
  <c r="AH38" i="2"/>
  <c r="AF38" i="2"/>
  <c r="AE38" i="2"/>
  <c r="AC38" i="2"/>
  <c r="AB38" i="2"/>
  <c r="AA38" i="2"/>
  <c r="Y38" i="2"/>
  <c r="AJ38" i="2" s="1"/>
  <c r="S38" i="2"/>
  <c r="AG38" i="2" s="1"/>
  <c r="M38" i="2"/>
  <c r="AD38" i="2" s="1"/>
  <c r="I38" i="2"/>
  <c r="AZ37" i="2"/>
  <c r="AN37" i="2"/>
  <c r="AI37" i="2"/>
  <c r="AH37" i="2"/>
  <c r="AF37" i="2"/>
  <c r="AE37" i="2"/>
  <c r="AC37" i="2"/>
  <c r="AB37" i="2"/>
  <c r="AA37" i="2"/>
  <c r="Y37" i="2"/>
  <c r="S37" i="2"/>
  <c r="M37" i="2"/>
  <c r="I37" i="2"/>
  <c r="AJ37" i="2" s="1"/>
  <c r="AZ36" i="2"/>
  <c r="AN36" i="2"/>
  <c r="AI36" i="2"/>
  <c r="AH36" i="2"/>
  <c r="AF36" i="2"/>
  <c r="AE36" i="2"/>
  <c r="AC36" i="2"/>
  <c r="AB36" i="2"/>
  <c r="AA36" i="2"/>
  <c r="Y36" i="2"/>
  <c r="S36" i="2"/>
  <c r="M36" i="2"/>
  <c r="AD36" i="2" s="1"/>
  <c r="I36" i="2"/>
  <c r="AZ35" i="2"/>
  <c r="AN35" i="2"/>
  <c r="AI35" i="2"/>
  <c r="AH35" i="2"/>
  <c r="AF35" i="2"/>
  <c r="AE35" i="2"/>
  <c r="AC35" i="2"/>
  <c r="AB35" i="2"/>
  <c r="AA35" i="2"/>
  <c r="Y35" i="2"/>
  <c r="AJ35" i="2" s="1"/>
  <c r="S35" i="2"/>
  <c r="AG35" i="2" s="1"/>
  <c r="M35" i="2"/>
  <c r="AD35" i="2" s="1"/>
  <c r="I35" i="2"/>
  <c r="AZ34" i="2"/>
  <c r="AN34" i="2"/>
  <c r="AI34" i="2"/>
  <c r="AH34" i="2"/>
  <c r="AF34" i="2"/>
  <c r="AE34" i="2"/>
  <c r="AC34" i="2"/>
  <c r="AB34" i="2"/>
  <c r="AA34" i="2"/>
  <c r="Y34" i="2"/>
  <c r="AJ34" i="2" s="1"/>
  <c r="S34" i="2"/>
  <c r="M34" i="2"/>
  <c r="I34" i="2"/>
  <c r="AZ33" i="2"/>
  <c r="AN33" i="2"/>
  <c r="AI33" i="2"/>
  <c r="AH33" i="2"/>
  <c r="AF33" i="2"/>
  <c r="AE33" i="2"/>
  <c r="AD33" i="2"/>
  <c r="AC33" i="2"/>
  <c r="AB33" i="2"/>
  <c r="AA33" i="2"/>
  <c r="Y33" i="2"/>
  <c r="AJ33" i="2" s="1"/>
  <c r="S33" i="2"/>
  <c r="M33" i="2"/>
  <c r="I33" i="2"/>
  <c r="AZ32" i="2"/>
  <c r="AN32" i="2"/>
  <c r="AI32" i="2"/>
  <c r="AH32" i="2"/>
  <c r="AF32" i="2"/>
  <c r="AE32" i="2"/>
  <c r="AC32" i="2"/>
  <c r="AB32" i="2"/>
  <c r="AA32" i="2"/>
  <c r="Y32" i="2"/>
  <c r="S32" i="2"/>
  <c r="M32" i="2"/>
  <c r="AD32" i="2" s="1"/>
  <c r="I32" i="2"/>
  <c r="AZ31" i="2"/>
  <c r="AN31" i="2"/>
  <c r="AI31" i="2"/>
  <c r="AH31" i="2"/>
  <c r="AF31" i="2"/>
  <c r="AE31" i="2"/>
  <c r="AD31" i="2"/>
  <c r="AC31" i="2"/>
  <c r="AB31" i="2"/>
  <c r="AA31" i="2"/>
  <c r="Y31" i="2"/>
  <c r="AJ31" i="2" s="1"/>
  <c r="S31" i="2"/>
  <c r="AG31" i="2" s="1"/>
  <c r="M31" i="2"/>
  <c r="I31" i="2"/>
  <c r="AZ30" i="2"/>
  <c r="AN30" i="2"/>
  <c r="AI30" i="2"/>
  <c r="AH30" i="2"/>
  <c r="AF30" i="2"/>
  <c r="AE30" i="2"/>
  <c r="AC30" i="2"/>
  <c r="AB30" i="2"/>
  <c r="AA30" i="2"/>
  <c r="Y30" i="2"/>
  <c r="AJ30" i="2" s="1"/>
  <c r="S30" i="2"/>
  <c r="M30" i="2"/>
  <c r="AD30" i="2" s="1"/>
  <c r="I30" i="2"/>
  <c r="AZ29" i="2"/>
  <c r="AN29" i="2"/>
  <c r="AI29" i="2"/>
  <c r="AH29" i="2"/>
  <c r="AF29" i="2"/>
  <c r="AE29" i="2"/>
  <c r="AC29" i="2"/>
  <c r="AB29" i="2"/>
  <c r="AA29" i="2"/>
  <c r="Y29" i="2"/>
  <c r="S29" i="2"/>
  <c r="M29" i="2"/>
  <c r="I29" i="2"/>
  <c r="AJ29" i="2" s="1"/>
  <c r="AZ28" i="2"/>
  <c r="AN28" i="2"/>
  <c r="AI28" i="2"/>
  <c r="AH28" i="2"/>
  <c r="AF28" i="2"/>
  <c r="AE28" i="2"/>
  <c r="AC28" i="2"/>
  <c r="AB28" i="2"/>
  <c r="AA28" i="2"/>
  <c r="Y28" i="2"/>
  <c r="S28" i="2"/>
  <c r="M28" i="2"/>
  <c r="I28" i="2"/>
  <c r="AD28" i="2" s="1"/>
  <c r="AZ27" i="2"/>
  <c r="AN27" i="2"/>
  <c r="AI27" i="2"/>
  <c r="AH27" i="2"/>
  <c r="AF27" i="2"/>
  <c r="AE27" i="2"/>
  <c r="AC27" i="2"/>
  <c r="AB27" i="2"/>
  <c r="AA27" i="2"/>
  <c r="Y27" i="2"/>
  <c r="AJ27" i="2" s="1"/>
  <c r="S27" i="2"/>
  <c r="M27" i="2"/>
  <c r="AD27" i="2" s="1"/>
  <c r="I27" i="2"/>
  <c r="AZ26" i="2"/>
  <c r="AN26" i="2"/>
  <c r="AI26" i="2"/>
  <c r="AH26" i="2"/>
  <c r="AF26" i="2"/>
  <c r="AE26" i="2"/>
  <c r="AC26" i="2"/>
  <c r="AB26" i="2"/>
  <c r="AA26" i="2"/>
  <c r="Y26" i="2"/>
  <c r="AJ26" i="2" s="1"/>
  <c r="S26" i="2"/>
  <c r="M26" i="2"/>
  <c r="I26" i="2"/>
  <c r="AZ25" i="2"/>
  <c r="AN25" i="2"/>
  <c r="AI25" i="2"/>
  <c r="AH25" i="2"/>
  <c r="AF25" i="2"/>
  <c r="AE25" i="2"/>
  <c r="AC25" i="2"/>
  <c r="AB25" i="2"/>
  <c r="AA25" i="2"/>
  <c r="Y25" i="2"/>
  <c r="AJ25" i="2" s="1"/>
  <c r="S25" i="2"/>
  <c r="M25" i="2"/>
  <c r="AD25" i="2" s="1"/>
  <c r="I25" i="2"/>
  <c r="AZ24" i="2"/>
  <c r="AN24" i="2"/>
  <c r="AI24" i="2"/>
  <c r="AH24" i="2"/>
  <c r="AF24" i="2"/>
  <c r="AE24" i="2"/>
  <c r="AD24" i="2"/>
  <c r="AC24" i="2"/>
  <c r="AB24" i="2"/>
  <c r="AA24" i="2"/>
  <c r="Y24" i="2"/>
  <c r="AJ24" i="2" s="1"/>
  <c r="S24" i="2"/>
  <c r="AG24" i="2" s="1"/>
  <c r="M24" i="2"/>
  <c r="I24" i="2"/>
  <c r="AZ23" i="2"/>
  <c r="AN23" i="2"/>
  <c r="AI23" i="2"/>
  <c r="AH23" i="2"/>
  <c r="AF23" i="2"/>
  <c r="AE23" i="2"/>
  <c r="AC23" i="2"/>
  <c r="AB23" i="2"/>
  <c r="AA23" i="2"/>
  <c r="Y23" i="2"/>
  <c r="AJ23" i="2" s="1"/>
  <c r="S23" i="2"/>
  <c r="M23" i="2"/>
  <c r="AD23" i="2" s="1"/>
  <c r="I23" i="2"/>
  <c r="AZ22" i="2"/>
  <c r="AN22" i="2"/>
  <c r="AI22" i="2"/>
  <c r="AH22" i="2"/>
  <c r="AF22" i="2"/>
  <c r="AE22" i="2"/>
  <c r="AC22" i="2"/>
  <c r="AB22" i="2"/>
  <c r="AA22" i="2"/>
  <c r="Y22" i="2"/>
  <c r="AJ22" i="2" s="1"/>
  <c r="S22" i="2"/>
  <c r="M22" i="2"/>
  <c r="I22" i="2"/>
  <c r="AZ21" i="2"/>
  <c r="AN21" i="2"/>
  <c r="AI21" i="2"/>
  <c r="AH21" i="2"/>
  <c r="AF21" i="2"/>
  <c r="AE21" i="2"/>
  <c r="AC21" i="2"/>
  <c r="AB21" i="2"/>
  <c r="AA21" i="2"/>
  <c r="Y21" i="2"/>
  <c r="S21" i="2"/>
  <c r="M21" i="2"/>
  <c r="I21" i="2"/>
  <c r="AJ21" i="2" s="1"/>
  <c r="AZ20" i="2"/>
  <c r="AN20" i="2"/>
  <c r="AI20" i="2"/>
  <c r="AH20" i="2"/>
  <c r="AF20" i="2"/>
  <c r="AE20" i="2"/>
  <c r="AC20" i="2"/>
  <c r="AB20" i="2"/>
  <c r="AA20" i="2"/>
  <c r="Y20" i="2"/>
  <c r="S20" i="2"/>
  <c r="M20" i="2"/>
  <c r="AD20" i="2" s="1"/>
  <c r="I20" i="2"/>
  <c r="AZ19" i="2"/>
  <c r="AN19" i="2"/>
  <c r="AI19" i="2"/>
  <c r="AH19" i="2"/>
  <c r="AF19" i="2"/>
  <c r="AE19" i="2"/>
  <c r="AC19" i="2"/>
  <c r="AB19" i="2"/>
  <c r="AA19" i="2"/>
  <c r="Y19" i="2"/>
  <c r="S19" i="2"/>
  <c r="M19" i="2"/>
  <c r="I19" i="2"/>
  <c r="AN18" i="2"/>
  <c r="AI18" i="2"/>
  <c r="AH18" i="2"/>
  <c r="AF18" i="2"/>
  <c r="AE18" i="2"/>
  <c r="AC18" i="2"/>
  <c r="AB18" i="2"/>
  <c r="AA18" i="2"/>
  <c r="Y18" i="2"/>
  <c r="S18" i="2"/>
  <c r="M18" i="2"/>
  <c r="I18" i="2"/>
  <c r="AZ17" i="2"/>
  <c r="AN17" i="2"/>
  <c r="AI17" i="2"/>
  <c r="AH17" i="2"/>
  <c r="AF17" i="2"/>
  <c r="AE17" i="2"/>
  <c r="AC17" i="2"/>
  <c r="AB17" i="2"/>
  <c r="AA17" i="2"/>
  <c r="Y17" i="2"/>
  <c r="S17" i="2"/>
  <c r="M17" i="2"/>
  <c r="I17" i="2"/>
  <c r="AZ16" i="2"/>
  <c r="AN16" i="2"/>
  <c r="AI16" i="2"/>
  <c r="AH16" i="2"/>
  <c r="AF16" i="2"/>
  <c r="AE16" i="2"/>
  <c r="AC16" i="2"/>
  <c r="AB16" i="2"/>
  <c r="AA16" i="2"/>
  <c r="Y16" i="2"/>
  <c r="AJ16" i="2" s="1"/>
  <c r="S16" i="2"/>
  <c r="M16" i="2"/>
  <c r="I16" i="2"/>
  <c r="AZ15" i="2"/>
  <c r="AN15" i="2"/>
  <c r="AI15" i="2"/>
  <c r="AH15" i="2"/>
  <c r="AF15" i="2"/>
  <c r="AE15" i="2"/>
  <c r="AC15" i="2"/>
  <c r="AB15" i="2"/>
  <c r="AA15" i="2"/>
  <c r="Y15" i="2"/>
  <c r="S15" i="2"/>
  <c r="M15" i="2"/>
  <c r="I15" i="2"/>
  <c r="AZ14" i="2"/>
  <c r="AN14" i="2"/>
  <c r="AI14" i="2"/>
  <c r="AH14" i="2"/>
  <c r="AF14" i="2"/>
  <c r="AE14" i="2"/>
  <c r="AC14" i="2"/>
  <c r="AB14" i="2"/>
  <c r="AA14" i="2"/>
  <c r="Y14" i="2"/>
  <c r="S14" i="2"/>
  <c r="M14" i="2"/>
  <c r="I14" i="2"/>
  <c r="AZ13" i="2"/>
  <c r="AN13" i="2"/>
  <c r="AI13" i="2"/>
  <c r="AH13" i="2"/>
  <c r="AF13" i="2"/>
  <c r="AE13" i="2"/>
  <c r="AC13" i="2"/>
  <c r="AB13" i="2"/>
  <c r="AA13" i="2"/>
  <c r="Y13" i="2"/>
  <c r="S13" i="2"/>
  <c r="M13" i="2"/>
  <c r="I13" i="2"/>
  <c r="AZ12" i="2"/>
  <c r="AN12" i="2"/>
  <c r="AI12" i="2"/>
  <c r="AH12" i="2"/>
  <c r="AF12" i="2"/>
  <c r="AE12" i="2"/>
  <c r="AC12" i="2"/>
  <c r="AB12" i="2"/>
  <c r="AA12" i="2"/>
  <c r="Y12" i="2"/>
  <c r="S12" i="2"/>
  <c r="M12" i="2"/>
  <c r="I12" i="2"/>
  <c r="AZ11" i="2"/>
  <c r="AN11" i="2"/>
  <c r="AI11" i="2"/>
  <c r="AH11" i="2"/>
  <c r="AF11" i="2"/>
  <c r="AE11" i="2"/>
  <c r="AC11" i="2"/>
  <c r="AB11" i="2"/>
  <c r="AA11" i="2"/>
  <c r="Y11" i="2"/>
  <c r="S11" i="2"/>
  <c r="M11" i="2"/>
  <c r="I11" i="2"/>
  <c r="AZ10" i="2"/>
  <c r="AN10" i="2"/>
  <c r="AI10" i="2"/>
  <c r="AH10" i="2"/>
  <c r="AF10" i="2"/>
  <c r="AE10" i="2"/>
  <c r="AC10" i="2"/>
  <c r="AB10" i="2"/>
  <c r="AA10" i="2"/>
  <c r="Y10" i="2"/>
  <c r="S10" i="2"/>
  <c r="M10" i="2"/>
  <c r="I10" i="2"/>
  <c r="AZ9" i="2"/>
  <c r="AN9" i="2"/>
  <c r="AI9" i="2"/>
  <c r="AH9" i="2"/>
  <c r="AF9" i="2"/>
  <c r="AE9" i="2"/>
  <c r="AC9" i="2"/>
  <c r="AB9" i="2"/>
  <c r="AA9" i="2"/>
  <c r="Y9" i="2"/>
  <c r="S9" i="2"/>
  <c r="M9" i="2"/>
  <c r="I9" i="2"/>
  <c r="AZ8" i="2"/>
  <c r="AN8" i="2"/>
  <c r="AI8" i="2"/>
  <c r="AH8" i="2"/>
  <c r="AF8" i="2"/>
  <c r="AE8" i="2"/>
  <c r="AC8" i="2"/>
  <c r="AB8" i="2"/>
  <c r="AA8" i="2"/>
  <c r="Y8" i="2"/>
  <c r="AJ8" i="2" s="1"/>
  <c r="S8" i="2"/>
  <c r="M8" i="2"/>
  <c r="I8" i="2"/>
  <c r="AZ7" i="2"/>
  <c r="AN7" i="2"/>
  <c r="AI7" i="2"/>
  <c r="AH7" i="2"/>
  <c r="AF7" i="2"/>
  <c r="AE7" i="2"/>
  <c r="AC7" i="2"/>
  <c r="AB7" i="2"/>
  <c r="AA7" i="2"/>
  <c r="Y7" i="2"/>
  <c r="S7" i="2"/>
  <c r="M7" i="2"/>
  <c r="I7" i="2"/>
  <c r="AZ6" i="2"/>
  <c r="AN6" i="2"/>
  <c r="AI6" i="2"/>
  <c r="AH6" i="2"/>
  <c r="AF6" i="2"/>
  <c r="AE6" i="2"/>
  <c r="AC6" i="2"/>
  <c r="AB6" i="2"/>
  <c r="AA6" i="2"/>
  <c r="Y6" i="2"/>
  <c r="S6" i="2"/>
  <c r="M6" i="2"/>
  <c r="I6" i="2"/>
  <c r="AZ5" i="2"/>
  <c r="AN5" i="2"/>
  <c r="AI5" i="2"/>
  <c r="AH5" i="2"/>
  <c r="AF5" i="2"/>
  <c r="AE5" i="2"/>
  <c r="AC5" i="2"/>
  <c r="AB5" i="2"/>
  <c r="AA5" i="2"/>
  <c r="Y5" i="2"/>
  <c r="S5" i="2"/>
  <c r="M5" i="2"/>
  <c r="I5" i="2"/>
  <c r="AZ4" i="2"/>
  <c r="AN4" i="2"/>
  <c r="AI4" i="2"/>
  <c r="AH4" i="2"/>
  <c r="AF4" i="2"/>
  <c r="AE4" i="2"/>
  <c r="AC4" i="2"/>
  <c r="AB4" i="2"/>
  <c r="AA4" i="2"/>
  <c r="Y4" i="2"/>
  <c r="AJ4" i="2" s="1"/>
  <c r="S4" i="2"/>
  <c r="M4" i="2"/>
  <c r="I4" i="2"/>
  <c r="AZ3" i="2"/>
  <c r="AN3" i="2"/>
  <c r="AI3" i="2"/>
  <c r="AH3" i="2"/>
  <c r="AF3" i="2"/>
  <c r="AE3" i="2"/>
  <c r="AC3" i="2"/>
  <c r="AB3" i="2"/>
  <c r="AA3" i="2"/>
  <c r="Y3" i="2"/>
  <c r="S3" i="2"/>
  <c r="M3" i="2"/>
  <c r="I3" i="2"/>
  <c r="AZ2" i="2"/>
  <c r="AN2" i="2"/>
  <c r="AI2" i="2"/>
  <c r="AF2" i="2"/>
  <c r="AC2" i="2"/>
  <c r="AA2" i="2"/>
  <c r="Y2" i="2"/>
  <c r="S2" i="2"/>
  <c r="M2" i="2"/>
  <c r="I2" i="2"/>
  <c r="AG5" i="2" l="1"/>
  <c r="AG9" i="2"/>
  <c r="AG13" i="2"/>
  <c r="AG17" i="2"/>
  <c r="AG58" i="2"/>
  <c r="AG66" i="2"/>
  <c r="AG70" i="2"/>
  <c r="AG95" i="2"/>
  <c r="AJ5" i="2"/>
  <c r="AJ9" i="2"/>
  <c r="AJ13" i="2"/>
  <c r="AJ17" i="2"/>
  <c r="AJ28" i="2"/>
  <c r="AD29" i="2"/>
  <c r="AJ44" i="2"/>
  <c r="AD45" i="2"/>
  <c r="AJ58" i="2"/>
  <c r="AJ66" i="2"/>
  <c r="AJ70" i="2"/>
  <c r="AJ75" i="2"/>
  <c r="AJ79" i="2"/>
  <c r="AJ83" i="2"/>
  <c r="AD93" i="2"/>
  <c r="AJ95" i="2"/>
  <c r="AG96" i="2"/>
  <c r="AG113" i="2"/>
  <c r="AJ3" i="2"/>
  <c r="AG4" i="2"/>
  <c r="AD5" i="2"/>
  <c r="AJ7" i="2"/>
  <c r="AG8" i="2"/>
  <c r="AD9" i="2"/>
  <c r="AJ11" i="2"/>
  <c r="AD13" i="2"/>
  <c r="AJ15" i="2"/>
  <c r="AG16" i="2"/>
  <c r="AD17" i="2"/>
  <c r="AJ20" i="2"/>
  <c r="AD21" i="2"/>
  <c r="AG23" i="2"/>
  <c r="AG27" i="2"/>
  <c r="AG30" i="2"/>
  <c r="AJ36" i="2"/>
  <c r="AD37" i="2"/>
  <c r="AG39" i="2"/>
  <c r="AL125" i="2"/>
  <c r="AG43" i="2"/>
  <c r="AG46" i="2"/>
  <c r="AG48" i="2"/>
  <c r="AD53" i="2"/>
  <c r="AG55" i="2"/>
  <c r="AJ73" i="2"/>
  <c r="AG74" i="2"/>
  <c r="AJ77" i="2"/>
  <c r="AG78" i="2"/>
  <c r="AJ81" i="2"/>
  <c r="AG82" i="2"/>
  <c r="AJ85" i="2"/>
  <c r="AG86" i="2"/>
  <c r="AJ89" i="2"/>
  <c r="AG90" i="2"/>
  <c r="AJ93" i="2"/>
  <c r="AJ97" i="2"/>
  <c r="AJ101" i="2"/>
  <c r="AJ105" i="2"/>
  <c r="AJ109" i="2"/>
  <c r="AJ113" i="2"/>
  <c r="AG114" i="2"/>
  <c r="AA118" i="2"/>
  <c r="AA117" i="2"/>
  <c r="AG12" i="2"/>
  <c r="Q120" i="2"/>
  <c r="Q119" i="2"/>
  <c r="Z122" i="2"/>
  <c r="Z121" i="2"/>
  <c r="AH125" i="2"/>
  <c r="W127" i="2"/>
  <c r="W128" i="2"/>
  <c r="AG127" i="2"/>
  <c r="AG128" i="2"/>
  <c r="G138" i="2"/>
  <c r="G137" i="2"/>
  <c r="AD137" i="2"/>
  <c r="AD138" i="2"/>
  <c r="AX137" i="2"/>
  <c r="AX138" i="2"/>
  <c r="G140" i="2"/>
  <c r="G139" i="2"/>
  <c r="AD139" i="2"/>
  <c r="AD140" i="2"/>
  <c r="AG2" i="2"/>
  <c r="Q117" i="2"/>
  <c r="Q118" i="2"/>
  <c r="AD10" i="2"/>
  <c r="AJ12" i="2"/>
  <c r="W119" i="2"/>
  <c r="W120" i="2"/>
  <c r="AD14" i="2"/>
  <c r="AG22" i="2"/>
  <c r="Q121" i="2"/>
  <c r="Q122" i="2"/>
  <c r="AA124" i="2"/>
  <c r="AA123" i="2"/>
  <c r="AX123" i="2"/>
  <c r="AX124" i="2"/>
  <c r="Y125" i="2"/>
  <c r="G127" i="2"/>
  <c r="G128" i="2"/>
  <c r="AC128" i="2"/>
  <c r="AC127" i="2"/>
  <c r="M128" i="2"/>
  <c r="M127" i="2"/>
  <c r="AG62" i="2"/>
  <c r="Q130" i="2"/>
  <c r="Q129" i="2"/>
  <c r="Z131" i="2"/>
  <c r="Z132" i="2"/>
  <c r="Z126" i="2"/>
  <c r="AX131" i="2"/>
  <c r="AX126" i="2"/>
  <c r="AX132" i="2"/>
  <c r="AD84" i="2"/>
  <c r="K134" i="2"/>
  <c r="K133" i="2"/>
  <c r="AF134" i="2"/>
  <c r="AF133" i="2"/>
  <c r="AC135" i="2"/>
  <c r="AC136" i="2"/>
  <c r="AL135" i="2"/>
  <c r="AL136" i="2"/>
  <c r="Z137" i="2"/>
  <c r="Z138" i="2"/>
  <c r="AD111" i="2"/>
  <c r="K140" i="2"/>
  <c r="K139" i="2"/>
  <c r="AF140" i="2"/>
  <c r="AF139" i="2"/>
  <c r="AD3" i="2"/>
  <c r="Z118" i="2"/>
  <c r="Z117" i="2"/>
  <c r="AG6" i="2"/>
  <c r="G119" i="2"/>
  <c r="G120" i="2"/>
  <c r="AG14" i="2"/>
  <c r="AD15" i="2"/>
  <c r="AH122" i="2"/>
  <c r="AH121" i="2"/>
  <c r="W124" i="2"/>
  <c r="W123" i="2"/>
  <c r="AG123" i="2"/>
  <c r="AG124" i="2"/>
  <c r="AD34" i="2"/>
  <c r="AB123" i="2" s="1"/>
  <c r="K125" i="2"/>
  <c r="AD42" i="2"/>
  <c r="AX125" i="2"/>
  <c r="AJ62" i="2"/>
  <c r="W130" i="2"/>
  <c r="W129" i="2"/>
  <c r="AA132" i="2"/>
  <c r="AA126" i="2"/>
  <c r="AA131" i="2"/>
  <c r="AA134" i="2"/>
  <c r="AA133" i="2"/>
  <c r="AD87" i="2"/>
  <c r="AD91" i="2"/>
  <c r="G136" i="2"/>
  <c r="G135" i="2"/>
  <c r="AD135" i="2"/>
  <c r="AD136" i="2"/>
  <c r="AX135" i="2"/>
  <c r="AX136" i="2"/>
  <c r="AD97" i="2"/>
  <c r="AG99" i="2"/>
  <c r="Q137" i="2"/>
  <c r="Q138" i="2"/>
  <c r="AA138" i="2"/>
  <c r="AA137" i="2"/>
  <c r="AG137" i="2"/>
  <c r="AG138" i="2"/>
  <c r="AD100" i="2"/>
  <c r="AG103" i="2"/>
  <c r="AD104" i="2"/>
  <c r="AG107" i="2"/>
  <c r="AD108" i="2"/>
  <c r="AG111" i="2"/>
  <c r="Q139" i="2"/>
  <c r="Q140" i="2"/>
  <c r="AA140" i="2"/>
  <c r="AA139" i="2"/>
  <c r="AG139" i="2"/>
  <c r="AG140" i="2"/>
  <c r="AD112" i="2"/>
  <c r="AD2" i="2"/>
  <c r="K118" i="2"/>
  <c r="K117" i="2"/>
  <c r="AX118" i="2"/>
  <c r="AX117" i="2"/>
  <c r="AC117" i="2"/>
  <c r="AC118" i="2"/>
  <c r="AA119" i="2"/>
  <c r="AA120" i="2"/>
  <c r="AG120" i="2"/>
  <c r="AG119" i="2"/>
  <c r="K122" i="2"/>
  <c r="K121" i="2"/>
  <c r="AD22" i="2"/>
  <c r="AF121" i="2"/>
  <c r="AF122" i="2"/>
  <c r="AX122" i="2"/>
  <c r="AX121" i="2"/>
  <c r="Y137" i="2"/>
  <c r="Y138" i="2"/>
  <c r="Y139" i="2"/>
  <c r="Y140" i="2"/>
  <c r="AX139" i="2"/>
  <c r="AX140" i="2"/>
  <c r="AD117" i="2"/>
  <c r="AD118" i="2"/>
  <c r="AD6" i="2"/>
  <c r="AC120" i="2"/>
  <c r="AC119" i="2"/>
  <c r="AL119" i="2"/>
  <c r="AL120" i="2"/>
  <c r="AD18" i="2"/>
  <c r="AD19" i="2"/>
  <c r="AA121" i="2"/>
  <c r="AA122" i="2"/>
  <c r="AG32" i="2"/>
  <c r="Q123" i="2"/>
  <c r="Q124" i="2"/>
  <c r="AF124" i="2"/>
  <c r="AF123" i="2"/>
  <c r="G125" i="2"/>
  <c r="AD125" i="2"/>
  <c r="Y128" i="2"/>
  <c r="Y127" i="2"/>
  <c r="AJ52" i="2"/>
  <c r="AA130" i="2"/>
  <c r="AA129" i="2"/>
  <c r="AG130" i="2"/>
  <c r="AG129" i="2"/>
  <c r="AD72" i="2"/>
  <c r="K132" i="2"/>
  <c r="K126" i="2"/>
  <c r="K131" i="2"/>
  <c r="AF132" i="2"/>
  <c r="AF131" i="2"/>
  <c r="AF126" i="2"/>
  <c r="Z133" i="2"/>
  <c r="Z134" i="2"/>
  <c r="AX133" i="2"/>
  <c r="AX134" i="2"/>
  <c r="AJ94" i="2"/>
  <c r="W136" i="2"/>
  <c r="W135" i="2"/>
  <c r="AD99" i="2"/>
  <c r="K138" i="2"/>
  <c r="K137" i="2"/>
  <c r="AF138" i="2"/>
  <c r="AF137" i="2"/>
  <c r="AD103" i="2"/>
  <c r="AD107" i="2"/>
  <c r="Z139" i="2"/>
  <c r="Z140" i="2"/>
  <c r="AJ2" i="2"/>
  <c r="W118" i="2"/>
  <c r="W117" i="2"/>
  <c r="AG117" i="2"/>
  <c r="AG118" i="2"/>
  <c r="AF117" i="2"/>
  <c r="AF118" i="2"/>
  <c r="AD7" i="2"/>
  <c r="AG10" i="2"/>
  <c r="AD11" i="2"/>
  <c r="Y120" i="2"/>
  <c r="Y119" i="2"/>
  <c r="AD119" i="2"/>
  <c r="AD120" i="2"/>
  <c r="AX119" i="2"/>
  <c r="AX120" i="2"/>
  <c r="AG18" i="2"/>
  <c r="AG19" i="2"/>
  <c r="AC122" i="2"/>
  <c r="AC121" i="2"/>
  <c r="AD26" i="2"/>
  <c r="Z125" i="2"/>
  <c r="AF125" i="2"/>
  <c r="AD50" i="2"/>
  <c r="AD60" i="2"/>
  <c r="AC129" i="2"/>
  <c r="AC130" i="2"/>
  <c r="AL130" i="2"/>
  <c r="AL129" i="2"/>
  <c r="AD64" i="2"/>
  <c r="AD68" i="2"/>
  <c r="AG72" i="2"/>
  <c r="Q131" i="2"/>
  <c r="Q132" i="2"/>
  <c r="Q126" i="2"/>
  <c r="AG131" i="2"/>
  <c r="AG132" i="2"/>
  <c r="AG126" i="2"/>
  <c r="AG84" i="2"/>
  <c r="Q133" i="2"/>
  <c r="Q134" i="2"/>
  <c r="AG133" i="2"/>
  <c r="AG134" i="2"/>
  <c r="Y135" i="2"/>
  <c r="Y136" i="2"/>
  <c r="G118" i="2"/>
  <c r="G117" i="2"/>
  <c r="Y117" i="2"/>
  <c r="Y118" i="2"/>
  <c r="AL118" i="2"/>
  <c r="AL117" i="2"/>
  <c r="AG3" i="2"/>
  <c r="AD4" i="2"/>
  <c r="AJ19" i="2"/>
  <c r="AG20" i="2"/>
  <c r="G122" i="2"/>
  <c r="G121" i="2"/>
  <c r="Y121" i="2"/>
  <c r="Y122" i="2"/>
  <c r="AD122" i="2"/>
  <c r="AD121" i="2"/>
  <c r="AL122" i="2"/>
  <c r="AL121" i="2"/>
  <c r="AG26" i="2"/>
  <c r="AG28" i="2"/>
  <c r="G124" i="2"/>
  <c r="G123" i="2"/>
  <c r="Y123" i="2"/>
  <c r="Y124" i="2"/>
  <c r="AC123" i="2"/>
  <c r="AC124" i="2"/>
  <c r="AJ32" i="2"/>
  <c r="AG34" i="2"/>
  <c r="AG36" i="2"/>
  <c r="AG42" i="2"/>
  <c r="Q125" i="2"/>
  <c r="AA125" i="2"/>
  <c r="AG44" i="2"/>
  <c r="AG50" i="2"/>
  <c r="AG52" i="2"/>
  <c r="Q128" i="2"/>
  <c r="Q127" i="2"/>
  <c r="AA127" i="2"/>
  <c r="AA128" i="2"/>
  <c r="AF127" i="2"/>
  <c r="AF128" i="2"/>
  <c r="AX128" i="2"/>
  <c r="AX127" i="2"/>
  <c r="S127" i="2"/>
  <c r="S128" i="2"/>
  <c r="AG60" i="2"/>
  <c r="AD61" i="2"/>
  <c r="G130" i="2"/>
  <c r="G129" i="2"/>
  <c r="Y130" i="2"/>
  <c r="Y129" i="2"/>
  <c r="AD129" i="2"/>
  <c r="AD130" i="2"/>
  <c r="AX130" i="2"/>
  <c r="AX129" i="2"/>
  <c r="AG64" i="2"/>
  <c r="AD65" i="2"/>
  <c r="AG68" i="2"/>
  <c r="AD69" i="2"/>
  <c r="W132" i="2"/>
  <c r="W126" i="2"/>
  <c r="W131" i="2"/>
  <c r="AC131" i="2"/>
  <c r="AC126" i="2"/>
  <c r="AC132" i="2"/>
  <c r="AJ72" i="2"/>
  <c r="AD73" i="2"/>
  <c r="AD75" i="2"/>
  <c r="AD77" i="2"/>
  <c r="AD79" i="2"/>
  <c r="AD81" i="2"/>
  <c r="AD83" i="2"/>
  <c r="W134" i="2"/>
  <c r="W133" i="2"/>
  <c r="AC133" i="2"/>
  <c r="AC134" i="2"/>
  <c r="AJ84" i="2"/>
  <c r="AD85" i="2"/>
  <c r="AG87" i="2"/>
  <c r="AD88" i="2"/>
  <c r="AG91" i="2"/>
  <c r="AD92" i="2"/>
  <c r="AD94" i="2"/>
  <c r="K136" i="2"/>
  <c r="K135" i="2"/>
  <c r="Z135" i="2"/>
  <c r="Z136" i="2"/>
  <c r="AF136" i="2"/>
  <c r="AF135" i="2"/>
  <c r="AG97" i="2"/>
  <c r="AJ6" i="2"/>
  <c r="AG7" i="2"/>
  <c r="AD8" i="2"/>
  <c r="AJ10" i="2"/>
  <c r="AG11" i="2"/>
  <c r="AD12" i="2"/>
  <c r="K119" i="2"/>
  <c r="K120" i="2"/>
  <c r="Z119" i="2"/>
  <c r="Z120" i="2"/>
  <c r="AF120" i="2"/>
  <c r="AF119" i="2"/>
  <c r="AJ14" i="2"/>
  <c r="AG15" i="2"/>
  <c r="AD16" i="2"/>
  <c r="AJ18" i="2"/>
  <c r="AG21" i="2"/>
  <c r="W122" i="2"/>
  <c r="W121" i="2"/>
  <c r="AG122" i="2"/>
  <c r="AG121" i="2"/>
  <c r="AG25" i="2"/>
  <c r="AG29" i="2"/>
  <c r="K124" i="2"/>
  <c r="K123" i="2"/>
  <c r="Z124" i="2"/>
  <c r="Z123" i="2"/>
  <c r="AD123" i="2"/>
  <c r="AD124" i="2"/>
  <c r="AL123" i="2"/>
  <c r="AL124" i="2"/>
  <c r="AG33" i="2"/>
  <c r="AG37" i="2"/>
  <c r="AG41" i="2"/>
  <c r="W125" i="2"/>
  <c r="AG125" i="2"/>
  <c r="AG45" i="2"/>
  <c r="AG49" i="2"/>
  <c r="K127" i="2"/>
  <c r="K128" i="2"/>
  <c r="Z128" i="2"/>
  <c r="Z127" i="2"/>
  <c r="AD128" i="2"/>
  <c r="AD127" i="2"/>
  <c r="AL128" i="2"/>
  <c r="AL127" i="2"/>
  <c r="AG53" i="2"/>
  <c r="AD56" i="2"/>
  <c r="AB127" i="2" s="1"/>
  <c r="AD58" i="2"/>
  <c r="AJ60" i="2"/>
  <c r="AG61" i="2"/>
  <c r="AD62" i="2"/>
  <c r="K130" i="2"/>
  <c r="K129" i="2"/>
  <c r="Z130" i="2"/>
  <c r="Z129" i="2"/>
  <c r="AF130" i="2"/>
  <c r="AF129" i="2"/>
  <c r="AJ64" i="2"/>
  <c r="AG65" i="2"/>
  <c r="AD66" i="2"/>
  <c r="AJ68" i="2"/>
  <c r="AG69" i="2"/>
  <c r="AD70" i="2"/>
  <c r="G132" i="2"/>
  <c r="G126" i="2"/>
  <c r="G131" i="2"/>
  <c r="Y131" i="2"/>
  <c r="Y132" i="2"/>
  <c r="Y126" i="2"/>
  <c r="AD131" i="2"/>
  <c r="AD126" i="2"/>
  <c r="AD132" i="2"/>
  <c r="AL131" i="2"/>
  <c r="AL126" i="2"/>
  <c r="AL132" i="2"/>
  <c r="AG73" i="2"/>
  <c r="AG75" i="2"/>
  <c r="AG77" i="2"/>
  <c r="AG79" i="2"/>
  <c r="AG81" i="2"/>
  <c r="AG83" i="2"/>
  <c r="G134" i="2"/>
  <c r="G133" i="2"/>
  <c r="Y133" i="2"/>
  <c r="Y134" i="2"/>
  <c r="AD133" i="2"/>
  <c r="AD134" i="2"/>
  <c r="AL133" i="2"/>
  <c r="AL134" i="2"/>
  <c r="AG85" i="2"/>
  <c r="AJ87" i="2"/>
  <c r="AG88" i="2"/>
  <c r="AD89" i="2"/>
  <c r="AJ91" i="2"/>
  <c r="AG92" i="2"/>
  <c r="AG94" i="2"/>
  <c r="Q135" i="2"/>
  <c r="Q136" i="2"/>
  <c r="AA136" i="2"/>
  <c r="AA135" i="2"/>
  <c r="AG135" i="2"/>
  <c r="AG136" i="2"/>
  <c r="AD95" i="2"/>
  <c r="AD98" i="2"/>
  <c r="AJ99" i="2"/>
  <c r="W138" i="2"/>
  <c r="W137" i="2"/>
  <c r="AC137" i="2"/>
  <c r="AC138" i="2"/>
  <c r="AL137" i="2"/>
  <c r="AL138" i="2"/>
  <c r="AG100" i="2"/>
  <c r="AD101" i="2"/>
  <c r="AJ103" i="2"/>
  <c r="AG104" i="2"/>
  <c r="AD105" i="2"/>
  <c r="AJ107" i="2"/>
  <c r="AG108" i="2"/>
  <c r="AD109" i="2"/>
  <c r="AJ111" i="2"/>
  <c r="W140" i="2"/>
  <c r="W139" i="2"/>
  <c r="AC139" i="2"/>
  <c r="AC140" i="2"/>
  <c r="AL139" i="2"/>
  <c r="AL140" i="2"/>
  <c r="AG112" i="2"/>
  <c r="AD113" i="2"/>
  <c r="AC2" i="1"/>
  <c r="AZ114" i="1"/>
  <c r="AN114" i="1"/>
  <c r="AI114" i="1"/>
  <c r="AH114" i="1"/>
  <c r="AF114" i="1"/>
  <c r="AE114" i="1"/>
  <c r="AC114" i="1"/>
  <c r="AB114" i="1"/>
  <c r="AA114" i="1"/>
  <c r="Y114" i="1"/>
  <c r="S114" i="1"/>
  <c r="M114" i="1"/>
  <c r="I114" i="1"/>
  <c r="AZ113" i="1"/>
  <c r="AN113" i="1"/>
  <c r="AI113" i="1"/>
  <c r="AH113" i="1"/>
  <c r="AF113" i="1"/>
  <c r="AE113" i="1"/>
  <c r="AC113" i="1"/>
  <c r="AB113" i="1"/>
  <c r="AA113" i="1"/>
  <c r="Y113" i="1"/>
  <c r="S113" i="1"/>
  <c r="M113" i="1"/>
  <c r="I113" i="1"/>
  <c r="AZ112" i="1"/>
  <c r="AN112" i="1"/>
  <c r="AI112" i="1"/>
  <c r="AH112" i="1"/>
  <c r="AF112" i="1"/>
  <c r="AE112" i="1"/>
  <c r="AC112" i="1"/>
  <c r="AB112" i="1"/>
  <c r="AA112" i="1"/>
  <c r="Y112" i="1"/>
  <c r="S112" i="1"/>
  <c r="M112" i="1"/>
  <c r="I112" i="1"/>
  <c r="AZ111" i="1"/>
  <c r="AN111" i="1"/>
  <c r="AI111" i="1"/>
  <c r="AH111" i="1"/>
  <c r="AF111" i="1"/>
  <c r="AE111" i="1"/>
  <c r="AC111" i="1"/>
  <c r="AB111" i="1"/>
  <c r="AA111" i="1"/>
  <c r="Y111" i="1"/>
  <c r="S111" i="1"/>
  <c r="M111" i="1"/>
  <c r="I111" i="1"/>
  <c r="AZ110" i="1"/>
  <c r="AN110" i="1"/>
  <c r="AI110" i="1"/>
  <c r="AH110" i="1"/>
  <c r="AF110" i="1"/>
  <c r="AE110" i="1"/>
  <c r="AC110" i="1"/>
  <c r="AB110" i="1"/>
  <c r="AA110" i="1"/>
  <c r="Y110" i="1"/>
  <c r="S110" i="1"/>
  <c r="M110" i="1"/>
  <c r="I110" i="1"/>
  <c r="AZ109" i="1"/>
  <c r="AN109" i="1"/>
  <c r="AI109" i="1"/>
  <c r="AH109" i="1"/>
  <c r="AF109" i="1"/>
  <c r="AE109" i="1"/>
  <c r="AC109" i="1"/>
  <c r="AB109" i="1"/>
  <c r="AA109" i="1"/>
  <c r="Y109" i="1"/>
  <c r="S109" i="1"/>
  <c r="M109" i="1"/>
  <c r="I109" i="1"/>
  <c r="AZ108" i="1"/>
  <c r="AN108" i="1"/>
  <c r="AI108" i="1"/>
  <c r="AH108" i="1"/>
  <c r="AF108" i="1"/>
  <c r="AE108" i="1"/>
  <c r="AC108" i="1"/>
  <c r="AB108" i="1"/>
  <c r="AA108" i="1"/>
  <c r="Y108" i="1"/>
  <c r="S108" i="1"/>
  <c r="M108" i="1"/>
  <c r="I108" i="1"/>
  <c r="AZ98" i="1"/>
  <c r="AN98" i="1"/>
  <c r="AI98" i="1"/>
  <c r="AH98" i="1"/>
  <c r="AF98" i="1"/>
  <c r="AE98" i="1"/>
  <c r="AC98" i="1"/>
  <c r="AB98" i="1"/>
  <c r="AA98" i="1"/>
  <c r="Y98" i="1"/>
  <c r="S98" i="1"/>
  <c r="M98" i="1"/>
  <c r="I98" i="1"/>
  <c r="AZ97" i="1"/>
  <c r="AN97" i="1"/>
  <c r="AI97" i="1"/>
  <c r="AH97" i="1"/>
  <c r="AF97" i="1"/>
  <c r="AE97" i="1"/>
  <c r="AC97" i="1"/>
  <c r="AB97" i="1"/>
  <c r="AA97" i="1"/>
  <c r="Y97" i="1"/>
  <c r="AJ97" i="1" s="1"/>
  <c r="S97" i="1"/>
  <c r="M97" i="1"/>
  <c r="I97" i="1"/>
  <c r="AZ107" i="1"/>
  <c r="AN107" i="1"/>
  <c r="AI107" i="1"/>
  <c r="AH107" i="1"/>
  <c r="AF107" i="1"/>
  <c r="AE107" i="1"/>
  <c r="AC107" i="1"/>
  <c r="AB107" i="1"/>
  <c r="AA107" i="1"/>
  <c r="Y107" i="1"/>
  <c r="S107" i="1"/>
  <c r="M107" i="1"/>
  <c r="I107" i="1"/>
  <c r="AZ106" i="1"/>
  <c r="AN106" i="1"/>
  <c r="AI106" i="1"/>
  <c r="AH106" i="1"/>
  <c r="AF106" i="1"/>
  <c r="AE106" i="1"/>
  <c r="AC106" i="1"/>
  <c r="AB106" i="1"/>
  <c r="AA106" i="1"/>
  <c r="Y106" i="1"/>
  <c r="S106" i="1"/>
  <c r="M106" i="1"/>
  <c r="I106" i="1"/>
  <c r="AZ96" i="1"/>
  <c r="AN96" i="1"/>
  <c r="AI96" i="1"/>
  <c r="AH96" i="1"/>
  <c r="AF96" i="1"/>
  <c r="AE96" i="1"/>
  <c r="AC96" i="1"/>
  <c r="AB96" i="1"/>
  <c r="AA96" i="1"/>
  <c r="Y96" i="1"/>
  <c r="AJ96" i="1" s="1"/>
  <c r="S96" i="1"/>
  <c r="M96" i="1"/>
  <c r="I96" i="1"/>
  <c r="AZ105" i="1"/>
  <c r="AN105" i="1"/>
  <c r="AI105" i="1"/>
  <c r="AH105" i="1"/>
  <c r="AF105" i="1"/>
  <c r="AE105" i="1"/>
  <c r="AC105" i="1"/>
  <c r="AB105" i="1"/>
  <c r="AA105" i="1"/>
  <c r="Y105" i="1"/>
  <c r="S105" i="1"/>
  <c r="M105" i="1"/>
  <c r="I105" i="1"/>
  <c r="AZ104" i="1"/>
  <c r="AN104" i="1"/>
  <c r="AI104" i="1"/>
  <c r="AH104" i="1"/>
  <c r="AF104" i="1"/>
  <c r="AE104" i="1"/>
  <c r="AC104" i="1"/>
  <c r="AB104" i="1"/>
  <c r="AA104" i="1"/>
  <c r="Y104" i="1"/>
  <c r="S104" i="1"/>
  <c r="M104" i="1"/>
  <c r="I104" i="1"/>
  <c r="AZ103" i="1"/>
  <c r="AN103" i="1"/>
  <c r="AI103" i="1"/>
  <c r="AH103" i="1"/>
  <c r="AF103" i="1"/>
  <c r="AE103" i="1"/>
  <c r="AC103" i="1"/>
  <c r="AB103" i="1"/>
  <c r="AA103" i="1"/>
  <c r="Y103" i="1"/>
  <c r="S103" i="1"/>
  <c r="M103" i="1"/>
  <c r="I103" i="1"/>
  <c r="AZ102" i="1"/>
  <c r="AN102" i="1"/>
  <c r="AI102" i="1"/>
  <c r="AH102" i="1"/>
  <c r="AF102" i="1"/>
  <c r="AE102" i="1"/>
  <c r="AC102" i="1"/>
  <c r="AB102" i="1"/>
  <c r="AA102" i="1"/>
  <c r="Y102" i="1"/>
  <c r="S102" i="1"/>
  <c r="M102" i="1"/>
  <c r="I102" i="1"/>
  <c r="AZ101" i="1"/>
  <c r="AN101" i="1"/>
  <c r="AI101" i="1"/>
  <c r="AH101" i="1"/>
  <c r="AF101" i="1"/>
  <c r="AE101" i="1"/>
  <c r="AC101" i="1"/>
  <c r="AB101" i="1"/>
  <c r="AA101" i="1"/>
  <c r="Y101" i="1"/>
  <c r="S101" i="1"/>
  <c r="M101" i="1"/>
  <c r="I101" i="1"/>
  <c r="AZ100" i="1"/>
  <c r="AN100" i="1"/>
  <c r="AI100" i="1"/>
  <c r="AH100" i="1"/>
  <c r="AF100" i="1"/>
  <c r="AE100" i="1"/>
  <c r="AC100" i="1"/>
  <c r="AB100" i="1"/>
  <c r="AA100" i="1"/>
  <c r="Y100" i="1"/>
  <c r="S100" i="1"/>
  <c r="M100" i="1"/>
  <c r="I100" i="1"/>
  <c r="AZ95" i="1"/>
  <c r="AN95" i="1"/>
  <c r="AI95" i="1"/>
  <c r="AH95" i="1"/>
  <c r="AF95" i="1"/>
  <c r="AE95" i="1"/>
  <c r="AC95" i="1"/>
  <c r="AB95" i="1"/>
  <c r="AA95" i="1"/>
  <c r="Y95" i="1"/>
  <c r="S95" i="1"/>
  <c r="M95" i="1"/>
  <c r="I95" i="1"/>
  <c r="AZ94" i="1"/>
  <c r="AN94" i="1"/>
  <c r="AI94" i="1"/>
  <c r="AH94" i="1"/>
  <c r="AF94" i="1"/>
  <c r="AE94" i="1"/>
  <c r="AC94" i="1"/>
  <c r="AB94" i="1"/>
  <c r="AA94" i="1"/>
  <c r="Y94" i="1"/>
  <c r="S94" i="1"/>
  <c r="AG94" i="1" s="1"/>
  <c r="M94" i="1"/>
  <c r="I94" i="1"/>
  <c r="AZ99" i="1"/>
  <c r="AN99" i="1"/>
  <c r="AI99" i="1"/>
  <c r="AH99" i="1"/>
  <c r="AF99" i="1"/>
  <c r="AE99" i="1"/>
  <c r="AC99" i="1"/>
  <c r="AB99" i="1"/>
  <c r="AA99" i="1"/>
  <c r="Y99" i="1"/>
  <c r="AJ99" i="1" s="1"/>
  <c r="S99" i="1"/>
  <c r="M99" i="1"/>
  <c r="I99" i="1"/>
  <c r="AZ93" i="1"/>
  <c r="AN93" i="1"/>
  <c r="AI93" i="1"/>
  <c r="AH93" i="1"/>
  <c r="AF93" i="1"/>
  <c r="AE93" i="1"/>
  <c r="AC93" i="1"/>
  <c r="AB93" i="1"/>
  <c r="AA93" i="1"/>
  <c r="Y93" i="1"/>
  <c r="S93" i="1"/>
  <c r="M93" i="1"/>
  <c r="I93" i="1"/>
  <c r="AZ92" i="1"/>
  <c r="AN92" i="1"/>
  <c r="AI92" i="1"/>
  <c r="AH92" i="1"/>
  <c r="AF92" i="1"/>
  <c r="AE92" i="1"/>
  <c r="AC92" i="1"/>
  <c r="AB92" i="1"/>
  <c r="AA92" i="1"/>
  <c r="Y92" i="1"/>
  <c r="S92" i="1"/>
  <c r="M92" i="1"/>
  <c r="I92" i="1"/>
  <c r="AZ91" i="1"/>
  <c r="AN91" i="1"/>
  <c r="AI91" i="1"/>
  <c r="AH91" i="1"/>
  <c r="AF91" i="1"/>
  <c r="AE91" i="1"/>
  <c r="AC91" i="1"/>
  <c r="AB91" i="1"/>
  <c r="AA91" i="1"/>
  <c r="Y91" i="1"/>
  <c r="S91" i="1"/>
  <c r="AG91" i="1" s="1"/>
  <c r="M91" i="1"/>
  <c r="I91" i="1"/>
  <c r="AZ90" i="1"/>
  <c r="AN90" i="1"/>
  <c r="AI90" i="1"/>
  <c r="AH90" i="1"/>
  <c r="AF90" i="1"/>
  <c r="AE90" i="1"/>
  <c r="AC90" i="1"/>
  <c r="AB90" i="1"/>
  <c r="AA90" i="1"/>
  <c r="Y90" i="1"/>
  <c r="AJ90" i="1" s="1"/>
  <c r="S90" i="1"/>
  <c r="M90" i="1"/>
  <c r="I90" i="1"/>
  <c r="AZ89" i="1"/>
  <c r="AN89" i="1"/>
  <c r="AI89" i="1"/>
  <c r="AH89" i="1"/>
  <c r="AF89" i="1"/>
  <c r="AE89" i="1"/>
  <c r="AC89" i="1"/>
  <c r="AB89" i="1"/>
  <c r="AA89" i="1"/>
  <c r="Y89" i="1"/>
  <c r="S89" i="1"/>
  <c r="M89" i="1"/>
  <c r="I89" i="1"/>
  <c r="AZ88" i="1"/>
  <c r="AN88" i="1"/>
  <c r="AI88" i="1"/>
  <c r="AH88" i="1"/>
  <c r="AF88" i="1"/>
  <c r="AE88" i="1"/>
  <c r="AC88" i="1"/>
  <c r="AB88" i="1"/>
  <c r="AA88" i="1"/>
  <c r="Y88" i="1"/>
  <c r="S88" i="1"/>
  <c r="M88" i="1"/>
  <c r="I88" i="1"/>
  <c r="AZ87" i="1"/>
  <c r="AN87" i="1"/>
  <c r="AI87" i="1"/>
  <c r="AH87" i="1"/>
  <c r="AF87" i="1"/>
  <c r="AE87" i="1"/>
  <c r="AC87" i="1"/>
  <c r="AB87" i="1"/>
  <c r="AA87" i="1"/>
  <c r="Y87" i="1"/>
  <c r="AJ87" i="1" s="1"/>
  <c r="S87" i="1"/>
  <c r="AG87" i="1" s="1"/>
  <c r="M87" i="1"/>
  <c r="I87" i="1"/>
  <c r="AZ86" i="1"/>
  <c r="AN86" i="1"/>
  <c r="AI86" i="1"/>
  <c r="AH86" i="1"/>
  <c r="AF86" i="1"/>
  <c r="AE86" i="1"/>
  <c r="AC86" i="1"/>
  <c r="AB86" i="1"/>
  <c r="AA86" i="1"/>
  <c r="Y86" i="1"/>
  <c r="AJ86" i="1" s="1"/>
  <c r="S86" i="1"/>
  <c r="M86" i="1"/>
  <c r="I86" i="1"/>
  <c r="AZ85" i="1"/>
  <c r="AN85" i="1"/>
  <c r="AI85" i="1"/>
  <c r="AH85" i="1"/>
  <c r="AF85" i="1"/>
  <c r="AE85" i="1"/>
  <c r="AC85" i="1"/>
  <c r="AB85" i="1"/>
  <c r="AA85" i="1"/>
  <c r="Y85" i="1"/>
  <c r="S85" i="1"/>
  <c r="M85" i="1"/>
  <c r="I85" i="1"/>
  <c r="AZ84" i="1"/>
  <c r="AN84" i="1"/>
  <c r="AI84" i="1"/>
  <c r="AH84" i="1"/>
  <c r="AF84" i="1"/>
  <c r="AE84" i="1"/>
  <c r="AC84" i="1"/>
  <c r="AB84" i="1"/>
  <c r="AA84" i="1"/>
  <c r="Y84" i="1"/>
  <c r="S84" i="1"/>
  <c r="M84" i="1"/>
  <c r="I84" i="1"/>
  <c r="AZ71" i="1"/>
  <c r="AI71" i="1"/>
  <c r="AH71" i="1"/>
  <c r="AF71" i="1"/>
  <c r="AE71" i="1"/>
  <c r="AC71" i="1"/>
  <c r="AB71" i="1"/>
  <c r="AA71" i="1"/>
  <c r="Y71" i="1"/>
  <c r="S71" i="1"/>
  <c r="M71" i="1"/>
  <c r="I71" i="1"/>
  <c r="AZ83" i="1"/>
  <c r="AN83" i="1"/>
  <c r="AI83" i="1"/>
  <c r="AH83" i="1"/>
  <c r="AF83" i="1"/>
  <c r="AE83" i="1"/>
  <c r="AC83" i="1"/>
  <c r="AB83" i="1"/>
  <c r="AA83" i="1"/>
  <c r="Y83" i="1"/>
  <c r="AJ83" i="1" s="1"/>
  <c r="S83" i="1"/>
  <c r="M83" i="1"/>
  <c r="I83" i="1"/>
  <c r="AZ82" i="1"/>
  <c r="AN82" i="1"/>
  <c r="AI82" i="1"/>
  <c r="AH82" i="1"/>
  <c r="AF82" i="1"/>
  <c r="AE82" i="1"/>
  <c r="AC82" i="1"/>
  <c r="AB82" i="1"/>
  <c r="AA82" i="1"/>
  <c r="Y82" i="1"/>
  <c r="AJ82" i="1" s="1"/>
  <c r="S82" i="1"/>
  <c r="M82" i="1"/>
  <c r="I82" i="1"/>
  <c r="AZ81" i="1"/>
  <c r="AN81" i="1"/>
  <c r="AI81" i="1"/>
  <c r="AH81" i="1"/>
  <c r="AF81" i="1"/>
  <c r="AE81" i="1"/>
  <c r="AC81" i="1"/>
  <c r="AB81" i="1"/>
  <c r="AA81" i="1"/>
  <c r="Y81" i="1"/>
  <c r="S81" i="1"/>
  <c r="M81" i="1"/>
  <c r="I81" i="1"/>
  <c r="AZ70" i="1"/>
  <c r="AN70" i="1"/>
  <c r="AI70" i="1"/>
  <c r="AH70" i="1"/>
  <c r="AF70" i="1"/>
  <c r="AE70" i="1"/>
  <c r="AC70" i="1"/>
  <c r="AB70" i="1"/>
  <c r="AA70" i="1"/>
  <c r="Y70" i="1"/>
  <c r="S70" i="1"/>
  <c r="M70" i="1"/>
  <c r="I70" i="1"/>
  <c r="AZ80" i="1"/>
  <c r="AN80" i="1"/>
  <c r="AI80" i="1"/>
  <c r="AH80" i="1"/>
  <c r="AF80" i="1"/>
  <c r="AE80" i="1"/>
  <c r="AC80" i="1"/>
  <c r="AB80" i="1"/>
  <c r="AA80" i="1"/>
  <c r="Y80" i="1"/>
  <c r="AJ80" i="1" s="1"/>
  <c r="S80" i="1"/>
  <c r="AG80" i="1" s="1"/>
  <c r="M80" i="1"/>
  <c r="I80" i="1"/>
  <c r="AZ69" i="1"/>
  <c r="AN69" i="1"/>
  <c r="AI69" i="1"/>
  <c r="AH69" i="1"/>
  <c r="AF69" i="1"/>
  <c r="AE69" i="1"/>
  <c r="AC69" i="1"/>
  <c r="AB69" i="1"/>
  <c r="AA69" i="1"/>
  <c r="Y69" i="1"/>
  <c r="S69" i="1"/>
  <c r="M69" i="1"/>
  <c r="I69" i="1"/>
  <c r="AZ68" i="1"/>
  <c r="AN68" i="1"/>
  <c r="AI68" i="1"/>
  <c r="AH68" i="1"/>
  <c r="AF68" i="1"/>
  <c r="AE68" i="1"/>
  <c r="AC68" i="1"/>
  <c r="AB68" i="1"/>
  <c r="AA68" i="1"/>
  <c r="Y68" i="1"/>
  <c r="S68" i="1"/>
  <c r="M68" i="1"/>
  <c r="I68" i="1"/>
  <c r="AZ67" i="1"/>
  <c r="AN67" i="1"/>
  <c r="AI67" i="1"/>
  <c r="AH67" i="1"/>
  <c r="AF67" i="1"/>
  <c r="AE67" i="1"/>
  <c r="AC67" i="1"/>
  <c r="AB67" i="1"/>
  <c r="AA67" i="1"/>
  <c r="Y67" i="1"/>
  <c r="S67" i="1"/>
  <c r="M67" i="1"/>
  <c r="I67" i="1"/>
  <c r="AZ66" i="1"/>
  <c r="AN66" i="1"/>
  <c r="AI66" i="1"/>
  <c r="AH66" i="1"/>
  <c r="AF66" i="1"/>
  <c r="AE66" i="1"/>
  <c r="AC66" i="1"/>
  <c r="AB66" i="1"/>
  <c r="AA66" i="1"/>
  <c r="Y66" i="1"/>
  <c r="S66" i="1"/>
  <c r="AG66" i="1" s="1"/>
  <c r="M66" i="1"/>
  <c r="I66" i="1"/>
  <c r="AZ79" i="1"/>
  <c r="AN79" i="1"/>
  <c r="AI79" i="1"/>
  <c r="AH79" i="1"/>
  <c r="AF79" i="1"/>
  <c r="AE79" i="1"/>
  <c r="AC79" i="1"/>
  <c r="AB79" i="1"/>
  <c r="AA79" i="1"/>
  <c r="Y79" i="1"/>
  <c r="AJ79" i="1" s="1"/>
  <c r="S79" i="1"/>
  <c r="M79" i="1"/>
  <c r="I79" i="1"/>
  <c r="AZ65" i="1"/>
  <c r="AN65" i="1"/>
  <c r="AI65" i="1"/>
  <c r="AH65" i="1"/>
  <c r="AF65" i="1"/>
  <c r="AE65" i="1"/>
  <c r="AC65" i="1"/>
  <c r="AB65" i="1"/>
  <c r="AA65" i="1"/>
  <c r="Y65" i="1"/>
  <c r="S65" i="1"/>
  <c r="M65" i="1"/>
  <c r="I65" i="1"/>
  <c r="AG65" i="1" s="1"/>
  <c r="AZ78" i="1"/>
  <c r="AN78" i="1"/>
  <c r="AI78" i="1"/>
  <c r="AH78" i="1"/>
  <c r="AF78" i="1"/>
  <c r="AE78" i="1"/>
  <c r="AC78" i="1"/>
  <c r="AB78" i="1"/>
  <c r="AA78" i="1"/>
  <c r="Y78" i="1"/>
  <c r="S78" i="1"/>
  <c r="M78" i="1"/>
  <c r="I78" i="1"/>
  <c r="AZ77" i="1"/>
  <c r="AN77" i="1"/>
  <c r="AI77" i="1"/>
  <c r="AH77" i="1"/>
  <c r="AF77" i="1"/>
  <c r="AE77" i="1"/>
  <c r="AC77" i="1"/>
  <c r="AB77" i="1"/>
  <c r="AA77" i="1"/>
  <c r="Y77" i="1"/>
  <c r="AJ77" i="1" s="1"/>
  <c r="S77" i="1"/>
  <c r="M77" i="1"/>
  <c r="I77" i="1"/>
  <c r="AZ64" i="1"/>
  <c r="AN64" i="1"/>
  <c r="AI64" i="1"/>
  <c r="AH64" i="1"/>
  <c r="AF64" i="1"/>
  <c r="AE64" i="1"/>
  <c r="AC64" i="1"/>
  <c r="AB64" i="1"/>
  <c r="AA64" i="1"/>
  <c r="Y64" i="1"/>
  <c r="S64" i="1"/>
  <c r="M64" i="1"/>
  <c r="I64" i="1"/>
  <c r="AZ76" i="1"/>
  <c r="AN76" i="1"/>
  <c r="AI76" i="1"/>
  <c r="AH76" i="1"/>
  <c r="AF76" i="1"/>
  <c r="AE76" i="1"/>
  <c r="AC76" i="1"/>
  <c r="AB76" i="1"/>
  <c r="AA76" i="1"/>
  <c r="Y76" i="1"/>
  <c r="S76" i="1"/>
  <c r="M76" i="1"/>
  <c r="I76" i="1"/>
  <c r="AZ75" i="1"/>
  <c r="AN75" i="1"/>
  <c r="AI75" i="1"/>
  <c r="AH75" i="1"/>
  <c r="AF75" i="1"/>
  <c r="AE75" i="1"/>
  <c r="AC75" i="1"/>
  <c r="AB75" i="1"/>
  <c r="AA75" i="1"/>
  <c r="Y75" i="1"/>
  <c r="S75" i="1"/>
  <c r="M75" i="1"/>
  <c r="I75" i="1"/>
  <c r="AZ74" i="1"/>
  <c r="AN74" i="1"/>
  <c r="AI74" i="1"/>
  <c r="AH74" i="1"/>
  <c r="AF74" i="1"/>
  <c r="AE74" i="1"/>
  <c r="AC74" i="1"/>
  <c r="AB74" i="1"/>
  <c r="AA74" i="1"/>
  <c r="Y74" i="1"/>
  <c r="S74" i="1"/>
  <c r="M74" i="1"/>
  <c r="I74" i="1"/>
  <c r="AZ73" i="1"/>
  <c r="AN73" i="1"/>
  <c r="AI73" i="1"/>
  <c r="AH73" i="1"/>
  <c r="AF73" i="1"/>
  <c r="AE73" i="1"/>
  <c r="AC73" i="1"/>
  <c r="AB73" i="1"/>
  <c r="AA73" i="1"/>
  <c r="Y73" i="1"/>
  <c r="S73" i="1"/>
  <c r="M73" i="1"/>
  <c r="I73" i="1"/>
  <c r="AZ72" i="1"/>
  <c r="AN72" i="1"/>
  <c r="AI72" i="1"/>
  <c r="AH72" i="1"/>
  <c r="AF72" i="1"/>
  <c r="AE72" i="1"/>
  <c r="AC72" i="1"/>
  <c r="AB72" i="1"/>
  <c r="AA72" i="1"/>
  <c r="Y72" i="1"/>
  <c r="S72" i="1"/>
  <c r="M72" i="1"/>
  <c r="I72" i="1"/>
  <c r="AZ63" i="1"/>
  <c r="AN63" i="1"/>
  <c r="AI63" i="1"/>
  <c r="AH63" i="1"/>
  <c r="AF63" i="1"/>
  <c r="AE63" i="1"/>
  <c r="AC63" i="1"/>
  <c r="AB63" i="1"/>
  <c r="AA63" i="1"/>
  <c r="Y63" i="1"/>
  <c r="S63" i="1"/>
  <c r="M63" i="1"/>
  <c r="I63" i="1"/>
  <c r="AZ62" i="1"/>
  <c r="AN62" i="1"/>
  <c r="AI62" i="1"/>
  <c r="AH62" i="1"/>
  <c r="AF62" i="1"/>
  <c r="AE62" i="1"/>
  <c r="AC62" i="1"/>
  <c r="AB62" i="1"/>
  <c r="AA62" i="1"/>
  <c r="Y62" i="1"/>
  <c r="AJ62" i="1" s="1"/>
  <c r="S62" i="1"/>
  <c r="AG62" i="1" s="1"/>
  <c r="M62" i="1"/>
  <c r="I62" i="1"/>
  <c r="AZ61" i="1"/>
  <c r="AN61" i="1"/>
  <c r="AI61" i="1"/>
  <c r="AH61" i="1"/>
  <c r="AF61" i="1"/>
  <c r="AE61" i="1"/>
  <c r="AC61" i="1"/>
  <c r="AB61" i="1"/>
  <c r="AA61" i="1"/>
  <c r="Y61" i="1"/>
  <c r="S61" i="1"/>
  <c r="M61" i="1"/>
  <c r="I61" i="1"/>
  <c r="AZ60" i="1"/>
  <c r="AN60" i="1"/>
  <c r="AI60" i="1"/>
  <c r="AH60" i="1"/>
  <c r="AF60" i="1"/>
  <c r="AE60" i="1"/>
  <c r="AC60" i="1"/>
  <c r="AB60" i="1"/>
  <c r="AA60" i="1"/>
  <c r="Y60" i="1"/>
  <c r="S60" i="1"/>
  <c r="M60" i="1"/>
  <c r="I60" i="1"/>
  <c r="AZ59" i="1"/>
  <c r="AN59" i="1"/>
  <c r="AI59" i="1"/>
  <c r="AH59" i="1"/>
  <c r="AF59" i="1"/>
  <c r="AE59" i="1"/>
  <c r="AC59" i="1"/>
  <c r="AB59" i="1"/>
  <c r="AA59" i="1"/>
  <c r="Y59" i="1"/>
  <c r="S59" i="1"/>
  <c r="M59" i="1"/>
  <c r="I59" i="1"/>
  <c r="AZ58" i="1"/>
  <c r="AN58" i="1"/>
  <c r="AI58" i="1"/>
  <c r="AH58" i="1"/>
  <c r="AF58" i="1"/>
  <c r="AE58" i="1"/>
  <c r="AC58" i="1"/>
  <c r="AB58" i="1"/>
  <c r="AA58" i="1"/>
  <c r="Y58" i="1"/>
  <c r="AJ58" i="1" s="1"/>
  <c r="S58" i="1"/>
  <c r="AG58" i="1" s="1"/>
  <c r="M58" i="1"/>
  <c r="I58" i="1"/>
  <c r="AZ57" i="1"/>
  <c r="AN57" i="1"/>
  <c r="AI57" i="1"/>
  <c r="AH57" i="1"/>
  <c r="AF57" i="1"/>
  <c r="AE57" i="1"/>
  <c r="AC57" i="1"/>
  <c r="AB57" i="1"/>
  <c r="AA57" i="1"/>
  <c r="Y57" i="1"/>
  <c r="U57" i="1"/>
  <c r="S57" i="1"/>
  <c r="O57" i="1"/>
  <c r="M57" i="1"/>
  <c r="I57" i="1"/>
  <c r="AZ56" i="1"/>
  <c r="AN56" i="1"/>
  <c r="AI56" i="1"/>
  <c r="AH56" i="1"/>
  <c r="AF56" i="1"/>
  <c r="AE56" i="1"/>
  <c r="AC56" i="1"/>
  <c r="AB56" i="1"/>
  <c r="AA56" i="1"/>
  <c r="Y56" i="1"/>
  <c r="U56" i="1"/>
  <c r="S56" i="1"/>
  <c r="O56" i="1"/>
  <c r="M56" i="1"/>
  <c r="I56" i="1"/>
  <c r="AZ55" i="1"/>
  <c r="AN55" i="1"/>
  <c r="AI55" i="1"/>
  <c r="AH55" i="1"/>
  <c r="AF55" i="1"/>
  <c r="AE55" i="1"/>
  <c r="AC55" i="1"/>
  <c r="AB55" i="1"/>
  <c r="AA55" i="1"/>
  <c r="Y55" i="1"/>
  <c r="S55" i="1"/>
  <c r="M55" i="1"/>
  <c r="AD55" i="1" s="1"/>
  <c r="I55" i="1"/>
  <c r="AZ54" i="1"/>
  <c r="AN54" i="1"/>
  <c r="AI54" i="1"/>
  <c r="AH54" i="1"/>
  <c r="AF54" i="1"/>
  <c r="AE54" i="1"/>
  <c r="AD54" i="1"/>
  <c r="AC54" i="1"/>
  <c r="AB54" i="1"/>
  <c r="AA54" i="1"/>
  <c r="Y54" i="1"/>
  <c r="AJ54" i="1" s="1"/>
  <c r="S54" i="1"/>
  <c r="M54" i="1"/>
  <c r="I54" i="1"/>
  <c r="AZ53" i="1"/>
  <c r="AN53" i="1"/>
  <c r="AI53" i="1"/>
  <c r="AH53" i="1"/>
  <c r="AF53" i="1"/>
  <c r="AE53" i="1"/>
  <c r="AC53" i="1"/>
  <c r="AB53" i="1"/>
  <c r="AA53" i="1"/>
  <c r="Y53" i="1"/>
  <c r="S53" i="1"/>
  <c r="M53" i="1"/>
  <c r="I53" i="1"/>
  <c r="AZ52" i="1"/>
  <c r="AN52" i="1"/>
  <c r="AI52" i="1"/>
  <c r="AH52" i="1"/>
  <c r="AF52" i="1"/>
  <c r="AE52" i="1"/>
  <c r="AC52" i="1"/>
  <c r="AB52" i="1"/>
  <c r="AA52" i="1"/>
  <c r="Y52" i="1"/>
  <c r="S52" i="1"/>
  <c r="M52" i="1"/>
  <c r="I52" i="1"/>
  <c r="AZ41" i="1"/>
  <c r="AN41" i="1"/>
  <c r="AI41" i="1"/>
  <c r="AH41" i="1"/>
  <c r="AF41" i="1"/>
  <c r="AE41" i="1"/>
  <c r="AC41" i="1"/>
  <c r="AB41" i="1"/>
  <c r="AA41" i="1"/>
  <c r="Y41" i="1"/>
  <c r="AJ41" i="1" s="1"/>
  <c r="S41" i="1"/>
  <c r="M41" i="1"/>
  <c r="I41" i="1"/>
  <c r="AZ51" i="1"/>
  <c r="AN51" i="1"/>
  <c r="AI51" i="1"/>
  <c r="AH51" i="1"/>
  <c r="AF51" i="1"/>
  <c r="AE51" i="1"/>
  <c r="AC51" i="1"/>
  <c r="AB51" i="1"/>
  <c r="AA51" i="1"/>
  <c r="Y51" i="1"/>
  <c r="S51" i="1"/>
  <c r="M51" i="1"/>
  <c r="I51" i="1"/>
  <c r="AZ50" i="1"/>
  <c r="AN50" i="1"/>
  <c r="AI50" i="1"/>
  <c r="AH50" i="1"/>
  <c r="AF50" i="1"/>
  <c r="AE50" i="1"/>
  <c r="AC50" i="1"/>
  <c r="AB50" i="1"/>
  <c r="AA50" i="1"/>
  <c r="Y50" i="1"/>
  <c r="S50" i="1"/>
  <c r="M50" i="1"/>
  <c r="I50" i="1"/>
  <c r="AZ40" i="1"/>
  <c r="AN40" i="1"/>
  <c r="AI40" i="1"/>
  <c r="AH40" i="1"/>
  <c r="AF40" i="1"/>
  <c r="AE40" i="1"/>
  <c r="AC40" i="1"/>
  <c r="AB40" i="1"/>
  <c r="AA40" i="1"/>
  <c r="Y40" i="1"/>
  <c r="S40" i="1"/>
  <c r="AG40" i="1" s="1"/>
  <c r="M40" i="1"/>
  <c r="I40" i="1"/>
  <c r="AZ39" i="1"/>
  <c r="AN39" i="1"/>
  <c r="AI39" i="1"/>
  <c r="AH39" i="1"/>
  <c r="AF39" i="1"/>
  <c r="AE39" i="1"/>
  <c r="AC39" i="1"/>
  <c r="AB39" i="1"/>
  <c r="AA39" i="1"/>
  <c r="Y39" i="1"/>
  <c r="S39" i="1"/>
  <c r="M39" i="1"/>
  <c r="I39" i="1"/>
  <c r="AZ38" i="1"/>
  <c r="AN38" i="1"/>
  <c r="AI38" i="1"/>
  <c r="AH38" i="1"/>
  <c r="AF38" i="1"/>
  <c r="AE38" i="1"/>
  <c r="AC38" i="1"/>
  <c r="AB38" i="1"/>
  <c r="AA38" i="1"/>
  <c r="Y38" i="1"/>
  <c r="S38" i="1"/>
  <c r="M38" i="1"/>
  <c r="I38" i="1"/>
  <c r="AZ49" i="1"/>
  <c r="AN49" i="1"/>
  <c r="AI49" i="1"/>
  <c r="AH49" i="1"/>
  <c r="AF49" i="1"/>
  <c r="AE49" i="1"/>
  <c r="AC49" i="1"/>
  <c r="AB49" i="1"/>
  <c r="AA49" i="1"/>
  <c r="Y49" i="1"/>
  <c r="S49" i="1"/>
  <c r="M49" i="1"/>
  <c r="I49" i="1"/>
  <c r="AZ48" i="1"/>
  <c r="AN48" i="1"/>
  <c r="AI48" i="1"/>
  <c r="AH48" i="1"/>
  <c r="AF48" i="1"/>
  <c r="AE48" i="1"/>
  <c r="AC48" i="1"/>
  <c r="AB48" i="1"/>
  <c r="AA48" i="1"/>
  <c r="Y48" i="1"/>
  <c r="S48" i="1"/>
  <c r="M48" i="1"/>
  <c r="I48" i="1"/>
  <c r="AZ37" i="1"/>
  <c r="AN37" i="1"/>
  <c r="AI37" i="1"/>
  <c r="AH37" i="1"/>
  <c r="AF37" i="1"/>
  <c r="AE37" i="1"/>
  <c r="AC37" i="1"/>
  <c r="AB37" i="1"/>
  <c r="AA37" i="1"/>
  <c r="Y37" i="1"/>
  <c r="AJ37" i="1" s="1"/>
  <c r="S37" i="1"/>
  <c r="M37" i="1"/>
  <c r="I37" i="1"/>
  <c r="AZ47" i="1"/>
  <c r="AN47" i="1"/>
  <c r="AI47" i="1"/>
  <c r="AH47" i="1"/>
  <c r="AF47" i="1"/>
  <c r="AE47" i="1"/>
  <c r="AC47" i="1"/>
  <c r="AB47" i="1"/>
  <c r="AA47" i="1"/>
  <c r="Y47" i="1"/>
  <c r="S47" i="1"/>
  <c r="M47" i="1"/>
  <c r="I47" i="1"/>
  <c r="AZ36" i="1"/>
  <c r="AN36" i="1"/>
  <c r="AI36" i="1"/>
  <c r="AH36" i="1"/>
  <c r="AF36" i="1"/>
  <c r="AE36" i="1"/>
  <c r="AC36" i="1"/>
  <c r="AB36" i="1"/>
  <c r="AA36" i="1"/>
  <c r="Y36" i="1"/>
  <c r="S36" i="1"/>
  <c r="M36" i="1"/>
  <c r="I36" i="1"/>
  <c r="AZ46" i="1"/>
  <c r="AN46" i="1"/>
  <c r="AI46" i="1"/>
  <c r="AH46" i="1"/>
  <c r="AF46" i="1"/>
  <c r="AE46" i="1"/>
  <c r="AC46" i="1"/>
  <c r="AB46" i="1"/>
  <c r="AA46" i="1"/>
  <c r="Y46" i="1"/>
  <c r="S46" i="1"/>
  <c r="M46" i="1"/>
  <c r="I46" i="1"/>
  <c r="AZ45" i="1"/>
  <c r="AN45" i="1"/>
  <c r="AI45" i="1"/>
  <c r="AH45" i="1"/>
  <c r="AF45" i="1"/>
  <c r="AE45" i="1"/>
  <c r="AC45" i="1"/>
  <c r="AB45" i="1"/>
  <c r="AA45" i="1"/>
  <c r="Y45" i="1"/>
  <c r="AJ45" i="1" s="1"/>
  <c r="S45" i="1"/>
  <c r="M45" i="1"/>
  <c r="I45" i="1"/>
  <c r="AZ35" i="1"/>
  <c r="AN35" i="1"/>
  <c r="AI35" i="1"/>
  <c r="AH35" i="1"/>
  <c r="AF35" i="1"/>
  <c r="AE35" i="1"/>
  <c r="AC35" i="1"/>
  <c r="AB35" i="1"/>
  <c r="AA35" i="1"/>
  <c r="Y35" i="1"/>
  <c r="S35" i="1"/>
  <c r="M35" i="1"/>
  <c r="I35" i="1"/>
  <c r="AZ34" i="1"/>
  <c r="AN34" i="1"/>
  <c r="AI34" i="1"/>
  <c r="AH34" i="1"/>
  <c r="AF34" i="1"/>
  <c r="AE34" i="1"/>
  <c r="AC34" i="1"/>
  <c r="AB34" i="1"/>
  <c r="AA34" i="1"/>
  <c r="Y34" i="1"/>
  <c r="S34" i="1"/>
  <c r="M34" i="1"/>
  <c r="I34" i="1"/>
  <c r="AZ44" i="1"/>
  <c r="AN44" i="1"/>
  <c r="AI44" i="1"/>
  <c r="AH44" i="1"/>
  <c r="AF44" i="1"/>
  <c r="AE44" i="1"/>
  <c r="AC44" i="1"/>
  <c r="AB44" i="1"/>
  <c r="AA44" i="1"/>
  <c r="Y44" i="1"/>
  <c r="S44" i="1"/>
  <c r="AG44" i="1" s="1"/>
  <c r="M44" i="1"/>
  <c r="I44" i="1"/>
  <c r="AZ33" i="1"/>
  <c r="AN33" i="1"/>
  <c r="AI33" i="1"/>
  <c r="AH33" i="1"/>
  <c r="AF33" i="1"/>
  <c r="AE33" i="1"/>
  <c r="AC33" i="1"/>
  <c r="AB33" i="1"/>
  <c r="AA33" i="1"/>
  <c r="Y33" i="1"/>
  <c r="AJ33" i="1" s="1"/>
  <c r="S33" i="1"/>
  <c r="M33" i="1"/>
  <c r="I33" i="1"/>
  <c r="AZ43" i="1"/>
  <c r="AN43" i="1"/>
  <c r="AI43" i="1"/>
  <c r="AH43" i="1"/>
  <c r="AF43" i="1"/>
  <c r="AE43" i="1"/>
  <c r="AC43" i="1"/>
  <c r="AB43" i="1"/>
  <c r="AA43" i="1"/>
  <c r="Y43" i="1"/>
  <c r="S43" i="1"/>
  <c r="M43" i="1"/>
  <c r="I43" i="1"/>
  <c r="AZ42" i="1"/>
  <c r="AN42" i="1"/>
  <c r="AI42" i="1"/>
  <c r="AH42" i="1"/>
  <c r="AF42" i="1"/>
  <c r="AE42" i="1"/>
  <c r="AC42" i="1"/>
  <c r="AB42" i="1"/>
  <c r="AA42" i="1"/>
  <c r="Y42" i="1"/>
  <c r="S42" i="1"/>
  <c r="M42" i="1"/>
  <c r="I42" i="1"/>
  <c r="AZ32" i="1"/>
  <c r="AN32" i="1"/>
  <c r="AI32" i="1"/>
  <c r="AH32" i="1"/>
  <c r="AF32" i="1"/>
  <c r="AE32" i="1"/>
  <c r="AC32" i="1"/>
  <c r="AB32" i="1"/>
  <c r="AA32" i="1"/>
  <c r="Y32" i="1"/>
  <c r="S32" i="1"/>
  <c r="M32" i="1"/>
  <c r="I32" i="1"/>
  <c r="AZ31" i="1"/>
  <c r="AN31" i="1"/>
  <c r="AI31" i="1"/>
  <c r="AH31" i="1"/>
  <c r="AF31" i="1"/>
  <c r="AE31" i="1"/>
  <c r="AC31" i="1"/>
  <c r="AB31" i="1"/>
  <c r="AA31" i="1"/>
  <c r="Y31" i="1"/>
  <c r="S31" i="1"/>
  <c r="M31" i="1"/>
  <c r="I31" i="1"/>
  <c r="AZ30" i="1"/>
  <c r="AN30" i="1"/>
  <c r="AI30" i="1"/>
  <c r="AH30" i="1"/>
  <c r="AF30" i="1"/>
  <c r="AE30" i="1"/>
  <c r="AC30" i="1"/>
  <c r="AB30" i="1"/>
  <c r="AA30" i="1"/>
  <c r="Y30" i="1"/>
  <c r="S30" i="1"/>
  <c r="M30" i="1"/>
  <c r="AD30" i="1" s="1"/>
  <c r="I30" i="1"/>
  <c r="AZ29" i="1"/>
  <c r="AN29" i="1"/>
  <c r="AI29" i="1"/>
  <c r="AH29" i="1"/>
  <c r="AF29" i="1"/>
  <c r="AE29" i="1"/>
  <c r="AC29" i="1"/>
  <c r="AB29" i="1"/>
  <c r="AA29" i="1"/>
  <c r="Y29" i="1"/>
  <c r="S29" i="1"/>
  <c r="M29" i="1"/>
  <c r="I29" i="1"/>
  <c r="AZ28" i="1"/>
  <c r="AN28" i="1"/>
  <c r="AI28" i="1"/>
  <c r="AH28" i="1"/>
  <c r="AF28" i="1"/>
  <c r="AE28" i="1"/>
  <c r="AC28" i="1"/>
  <c r="AB28" i="1"/>
  <c r="AA28" i="1"/>
  <c r="Y28" i="1"/>
  <c r="S28" i="1"/>
  <c r="M28" i="1"/>
  <c r="I28" i="1"/>
  <c r="AZ27" i="1"/>
  <c r="AN27" i="1"/>
  <c r="AI27" i="1"/>
  <c r="AH27" i="1"/>
  <c r="AF27" i="1"/>
  <c r="AE27" i="1"/>
  <c r="AC27" i="1"/>
  <c r="AB27" i="1"/>
  <c r="AA27" i="1"/>
  <c r="Y27" i="1"/>
  <c r="S27" i="1"/>
  <c r="M27" i="1"/>
  <c r="AD27" i="1" s="1"/>
  <c r="I27" i="1"/>
  <c r="AZ26" i="1"/>
  <c r="AN26" i="1"/>
  <c r="AI26" i="1"/>
  <c r="AH26" i="1"/>
  <c r="AF26" i="1"/>
  <c r="AE26" i="1"/>
  <c r="AC26" i="1"/>
  <c r="AB26" i="1"/>
  <c r="AA26" i="1"/>
  <c r="Y26" i="1"/>
  <c r="S26" i="1"/>
  <c r="M26" i="1"/>
  <c r="AD26" i="1" s="1"/>
  <c r="I26" i="1"/>
  <c r="AZ25" i="1"/>
  <c r="AN25" i="1"/>
  <c r="AI25" i="1"/>
  <c r="AH25" i="1"/>
  <c r="AF25" i="1"/>
  <c r="AE25" i="1"/>
  <c r="AC25" i="1"/>
  <c r="AB25" i="1"/>
  <c r="AA25" i="1"/>
  <c r="Y25" i="1"/>
  <c r="AJ25" i="1" s="1"/>
  <c r="S25" i="1"/>
  <c r="AG25" i="1" s="1"/>
  <c r="M25" i="1"/>
  <c r="AD25" i="1" s="1"/>
  <c r="I25" i="1"/>
  <c r="AZ24" i="1"/>
  <c r="AN24" i="1"/>
  <c r="AI24" i="1"/>
  <c r="AH24" i="1"/>
  <c r="AF24" i="1"/>
  <c r="AE24" i="1"/>
  <c r="AC24" i="1"/>
  <c r="AB24" i="1"/>
  <c r="AA24" i="1"/>
  <c r="Y24" i="1"/>
  <c r="AJ24" i="1" s="1"/>
  <c r="S24" i="1"/>
  <c r="M24" i="1"/>
  <c r="I24" i="1"/>
  <c r="AZ23" i="1"/>
  <c r="AN23" i="1"/>
  <c r="AI23" i="1"/>
  <c r="AH23" i="1"/>
  <c r="AF23" i="1"/>
  <c r="AE23" i="1"/>
  <c r="AC23" i="1"/>
  <c r="AB23" i="1"/>
  <c r="AA23" i="1"/>
  <c r="Y23" i="1"/>
  <c r="S23" i="1"/>
  <c r="M23" i="1"/>
  <c r="I23" i="1"/>
  <c r="AD23" i="1" s="1"/>
  <c r="AZ22" i="1"/>
  <c r="AN22" i="1"/>
  <c r="AI22" i="1"/>
  <c r="AH22" i="1"/>
  <c r="AF22" i="1"/>
  <c r="AE22" i="1"/>
  <c r="AD22" i="1"/>
  <c r="AC22" i="1"/>
  <c r="AB22" i="1"/>
  <c r="AA22" i="1"/>
  <c r="Y22" i="1"/>
  <c r="AJ22" i="1" s="1"/>
  <c r="S22" i="1"/>
  <c r="AG22" i="1" s="1"/>
  <c r="M22" i="1"/>
  <c r="I22" i="1"/>
  <c r="AZ11" i="1"/>
  <c r="AN11" i="1"/>
  <c r="AI11" i="1"/>
  <c r="AH11" i="1"/>
  <c r="AF11" i="1"/>
  <c r="AE11" i="1"/>
  <c r="AC11" i="1"/>
  <c r="AB11" i="1"/>
  <c r="AA11" i="1"/>
  <c r="Y11" i="1"/>
  <c r="S11" i="1"/>
  <c r="M11" i="1"/>
  <c r="I11" i="1"/>
  <c r="AZ10" i="1"/>
  <c r="AN10" i="1"/>
  <c r="AI10" i="1"/>
  <c r="AH10" i="1"/>
  <c r="AF10" i="1"/>
  <c r="AE10" i="1"/>
  <c r="AC10" i="1"/>
  <c r="AB10" i="1"/>
  <c r="AA10" i="1"/>
  <c r="Y10" i="1"/>
  <c r="S10" i="1"/>
  <c r="M10" i="1"/>
  <c r="I10" i="1"/>
  <c r="AZ9" i="1"/>
  <c r="AN9" i="1"/>
  <c r="AI9" i="1"/>
  <c r="AH9" i="1"/>
  <c r="AF9" i="1"/>
  <c r="AE9" i="1"/>
  <c r="AC9" i="1"/>
  <c r="AB9" i="1"/>
  <c r="AA9" i="1"/>
  <c r="Y9" i="1"/>
  <c r="S9" i="1"/>
  <c r="M9" i="1"/>
  <c r="I9" i="1"/>
  <c r="AZ21" i="1"/>
  <c r="AN21" i="1"/>
  <c r="AI21" i="1"/>
  <c r="AH21" i="1"/>
  <c r="AF21" i="1"/>
  <c r="AE21" i="1"/>
  <c r="AC21" i="1"/>
  <c r="AB21" i="1"/>
  <c r="AA21" i="1"/>
  <c r="Y21" i="1"/>
  <c r="AJ21" i="1" s="1"/>
  <c r="S21" i="1"/>
  <c r="M21" i="1"/>
  <c r="I21" i="1"/>
  <c r="AZ20" i="1"/>
  <c r="AN20" i="1"/>
  <c r="AI20" i="1"/>
  <c r="AH20" i="1"/>
  <c r="AF20" i="1"/>
  <c r="AE20" i="1"/>
  <c r="AC20" i="1"/>
  <c r="AB20" i="1"/>
  <c r="AA20" i="1"/>
  <c r="Y20" i="1"/>
  <c r="S20" i="1"/>
  <c r="M20" i="1"/>
  <c r="I20" i="1"/>
  <c r="AZ8" i="1"/>
  <c r="AN8" i="1"/>
  <c r="AI8" i="1"/>
  <c r="AH8" i="1"/>
  <c r="AF8" i="1"/>
  <c r="AE8" i="1"/>
  <c r="AC8" i="1"/>
  <c r="AB8" i="1"/>
  <c r="AA8" i="1"/>
  <c r="Y8" i="1"/>
  <c r="S8" i="1"/>
  <c r="M8" i="1"/>
  <c r="I8" i="1"/>
  <c r="AZ19" i="1"/>
  <c r="AN19" i="1"/>
  <c r="AI19" i="1"/>
  <c r="AH19" i="1"/>
  <c r="AF19" i="1"/>
  <c r="AE19" i="1"/>
  <c r="AC19" i="1"/>
  <c r="AB19" i="1"/>
  <c r="AA19" i="1"/>
  <c r="Y19" i="1"/>
  <c r="S19" i="1"/>
  <c r="M19" i="1"/>
  <c r="I19" i="1"/>
  <c r="AZ7" i="1"/>
  <c r="AN7" i="1"/>
  <c r="AI7" i="1"/>
  <c r="AH7" i="1"/>
  <c r="AF7" i="1"/>
  <c r="AE7" i="1"/>
  <c r="AC7" i="1"/>
  <c r="AB7" i="1"/>
  <c r="AA7" i="1"/>
  <c r="Y7" i="1"/>
  <c r="S7" i="1"/>
  <c r="M7" i="1"/>
  <c r="I7" i="1"/>
  <c r="AN18" i="1"/>
  <c r="AI18" i="1"/>
  <c r="AH18" i="1"/>
  <c r="AF18" i="1"/>
  <c r="AE18" i="1"/>
  <c r="AC18" i="1"/>
  <c r="AB18" i="1"/>
  <c r="AA18" i="1"/>
  <c r="Y18" i="1"/>
  <c r="S18" i="1"/>
  <c r="M18" i="1"/>
  <c r="I18" i="1"/>
  <c r="AZ17" i="1"/>
  <c r="AN17" i="1"/>
  <c r="AI17" i="1"/>
  <c r="AH17" i="1"/>
  <c r="AF17" i="1"/>
  <c r="AE17" i="1"/>
  <c r="AC17" i="1"/>
  <c r="AB17" i="1"/>
  <c r="AA17" i="1"/>
  <c r="Y17" i="1"/>
  <c r="S17" i="1"/>
  <c r="M17" i="1"/>
  <c r="I17" i="1"/>
  <c r="AZ6" i="1"/>
  <c r="AN6" i="1"/>
  <c r="AI6" i="1"/>
  <c r="AH6" i="1"/>
  <c r="AF6" i="1"/>
  <c r="AE6" i="1"/>
  <c r="AC6" i="1"/>
  <c r="AB6" i="1"/>
  <c r="AA6" i="1"/>
  <c r="Y6" i="1"/>
  <c r="S6" i="1"/>
  <c r="M6" i="1"/>
  <c r="I6" i="1"/>
  <c r="AZ5" i="1"/>
  <c r="AN5" i="1"/>
  <c r="AI5" i="1"/>
  <c r="AH5" i="1"/>
  <c r="AF5" i="1"/>
  <c r="AE5" i="1"/>
  <c r="AC5" i="1"/>
  <c r="AB5" i="1"/>
  <c r="AA5" i="1"/>
  <c r="Y5" i="1"/>
  <c r="S5" i="1"/>
  <c r="M5" i="1"/>
  <c r="I5" i="1"/>
  <c r="AZ16" i="1"/>
  <c r="AN16" i="1"/>
  <c r="AI16" i="1"/>
  <c r="AH16" i="1"/>
  <c r="AF16" i="1"/>
  <c r="AE16" i="1"/>
  <c r="AC16" i="1"/>
  <c r="AB16" i="1"/>
  <c r="AA16" i="1"/>
  <c r="Y16" i="1"/>
  <c r="S16" i="1"/>
  <c r="M16" i="1"/>
  <c r="I16" i="1"/>
  <c r="AZ15" i="1"/>
  <c r="AN15" i="1"/>
  <c r="AI15" i="1"/>
  <c r="AH15" i="1"/>
  <c r="AF15" i="1"/>
  <c r="AE15" i="1"/>
  <c r="AC15" i="1"/>
  <c r="AB15" i="1"/>
  <c r="AA15" i="1"/>
  <c r="Y15" i="1"/>
  <c r="S15" i="1"/>
  <c r="M15" i="1"/>
  <c r="I15" i="1"/>
  <c r="AZ14" i="1"/>
  <c r="AN14" i="1"/>
  <c r="AI14" i="1"/>
  <c r="AH14" i="1"/>
  <c r="AF14" i="1"/>
  <c r="AE14" i="1"/>
  <c r="AC14" i="1"/>
  <c r="AB14" i="1"/>
  <c r="AA14" i="1"/>
  <c r="Y14" i="1"/>
  <c r="S14" i="1"/>
  <c r="M14" i="1"/>
  <c r="I14" i="1"/>
  <c r="AZ4" i="1"/>
  <c r="AN4" i="1"/>
  <c r="AI4" i="1"/>
  <c r="AH4" i="1"/>
  <c r="AF4" i="1"/>
  <c r="AE4" i="1"/>
  <c r="AC4" i="1"/>
  <c r="AB4" i="1"/>
  <c r="AA4" i="1"/>
  <c r="Y4" i="1"/>
  <c r="S4" i="1"/>
  <c r="M4" i="1"/>
  <c r="I4" i="1"/>
  <c r="AZ3" i="1"/>
  <c r="AN3" i="1"/>
  <c r="AI3" i="1"/>
  <c r="AH3" i="1"/>
  <c r="AF3" i="1"/>
  <c r="AE3" i="1"/>
  <c r="AC3" i="1"/>
  <c r="AB3" i="1"/>
  <c r="AA3" i="1"/>
  <c r="Y3" i="1"/>
  <c r="S3" i="1"/>
  <c r="M3" i="1"/>
  <c r="I3" i="1"/>
  <c r="AZ13" i="1"/>
  <c r="AN13" i="1"/>
  <c r="AI13" i="1"/>
  <c r="AH13" i="1"/>
  <c r="AF13" i="1"/>
  <c r="AE13" i="1"/>
  <c r="AC13" i="1"/>
  <c r="AB13" i="1"/>
  <c r="AA13" i="1"/>
  <c r="Y13" i="1"/>
  <c r="S13" i="1"/>
  <c r="M13" i="1"/>
  <c r="I13" i="1"/>
  <c r="AZ12" i="1"/>
  <c r="AN12" i="1"/>
  <c r="AI12" i="1"/>
  <c r="AH12" i="1"/>
  <c r="AF12" i="1"/>
  <c r="AE12" i="1"/>
  <c r="AC12" i="1"/>
  <c r="AB12" i="1"/>
  <c r="AA12" i="1"/>
  <c r="Y12" i="1"/>
  <c r="S12" i="1"/>
  <c r="M12" i="1"/>
  <c r="I12" i="1"/>
  <c r="AZ2" i="1"/>
  <c r="AN2" i="1"/>
  <c r="AI2" i="1"/>
  <c r="AH2" i="1"/>
  <c r="AF2" i="1"/>
  <c r="AE2" i="1"/>
  <c r="AB2" i="1"/>
  <c r="AA2" i="1"/>
  <c r="Y2" i="1"/>
  <c r="S2" i="1"/>
  <c r="M2" i="1"/>
  <c r="I2" i="1"/>
  <c r="AD2" i="1" l="1"/>
  <c r="AD8" i="1"/>
  <c r="AD10" i="1"/>
  <c r="AD36" i="1"/>
  <c r="AD34" i="1"/>
  <c r="AJ5" i="1"/>
  <c r="AJ19" i="1"/>
  <c r="AG8" i="1"/>
  <c r="AJ9" i="1"/>
  <c r="AJ28" i="1"/>
  <c r="AJ29" i="1"/>
  <c r="AG30" i="1"/>
  <c r="AJ32" i="1"/>
  <c r="AG42" i="1"/>
  <c r="AJ46" i="1"/>
  <c r="AG36" i="1"/>
  <c r="AJ40" i="1"/>
  <c r="AG50" i="1"/>
  <c r="AJ52" i="1"/>
  <c r="AB124" i="2"/>
  <c r="AD42" i="1"/>
  <c r="AD50" i="1"/>
  <c r="AJ2" i="1"/>
  <c r="AJ12" i="1"/>
  <c r="AJ14" i="1"/>
  <c r="AJ6" i="1"/>
  <c r="AJ30" i="1"/>
  <c r="AJ42" i="1"/>
  <c r="AJ36" i="1"/>
  <c r="AJ49" i="1"/>
  <c r="AJ50" i="1"/>
  <c r="AG79" i="1"/>
  <c r="AJ68" i="1"/>
  <c r="AG82" i="1"/>
  <c r="AG86" i="1"/>
  <c r="AD87" i="1"/>
  <c r="AJ89" i="1"/>
  <c r="AD91" i="1"/>
  <c r="AG99" i="1"/>
  <c r="AJ100" i="1"/>
  <c r="AG97" i="1"/>
  <c r="AG110" i="1"/>
  <c r="AJ113" i="1"/>
  <c r="AB128" i="2"/>
  <c r="AH139" i="2"/>
  <c r="AH140" i="2"/>
  <c r="AH123" i="2"/>
  <c r="AH124" i="2"/>
  <c r="AE132" i="2"/>
  <c r="AE126" i="2"/>
  <c r="AE131" i="2"/>
  <c r="AB134" i="2"/>
  <c r="AB133" i="2"/>
  <c r="AJ7" i="1"/>
  <c r="AD35" i="1"/>
  <c r="AD53" i="1"/>
  <c r="AG56" i="1"/>
  <c r="AD57" i="1"/>
  <c r="AD59" i="1"/>
  <c r="AD84" i="1"/>
  <c r="AD92" i="1"/>
  <c r="AB130" i="2"/>
  <c r="AB129" i="2"/>
  <c r="AH131" i="2"/>
  <c r="AH126" i="2"/>
  <c r="AH132" i="2"/>
  <c r="AH118" i="2"/>
  <c r="AH117" i="2"/>
  <c r="AE138" i="2"/>
  <c r="AE137" i="2"/>
  <c r="AB140" i="2"/>
  <c r="AB139" i="2"/>
  <c r="AE130" i="2"/>
  <c r="AE129" i="2"/>
  <c r="AE119" i="2"/>
  <c r="AE120" i="2"/>
  <c r="AG15" i="1"/>
  <c r="AG17" i="1"/>
  <c r="AD21" i="1"/>
  <c r="AG26" i="1"/>
  <c r="AD56" i="1"/>
  <c r="AJ56" i="1"/>
  <c r="AG59" i="1"/>
  <c r="AD60" i="1"/>
  <c r="AG63" i="1"/>
  <c r="AG75" i="1"/>
  <c r="AH133" i="2"/>
  <c r="AH134" i="2"/>
  <c r="AE136" i="2"/>
  <c r="AE135" i="2"/>
  <c r="AB136" i="2"/>
  <c r="AB135" i="2"/>
  <c r="AE127" i="2"/>
  <c r="AE128" i="2"/>
  <c r="AB132" i="2"/>
  <c r="AB131" i="2"/>
  <c r="AB126" i="2"/>
  <c r="AB122" i="2"/>
  <c r="AB121" i="2"/>
  <c r="AB125" i="2"/>
  <c r="AD13" i="1"/>
  <c r="AD15" i="1"/>
  <c r="AD17" i="1"/>
  <c r="AD20" i="1"/>
  <c r="AD28" i="1"/>
  <c r="AD31" i="1"/>
  <c r="AD38" i="1"/>
  <c r="AJ39" i="1"/>
  <c r="AD70" i="1"/>
  <c r="AE125" i="2"/>
  <c r="AE134" i="2"/>
  <c r="AE133" i="2"/>
  <c r="AH135" i="2"/>
  <c r="AH136" i="2"/>
  <c r="AH128" i="2"/>
  <c r="AH127" i="2"/>
  <c r="AB117" i="2"/>
  <c r="AB118" i="2"/>
  <c r="AE140" i="2"/>
  <c r="AE139" i="2"/>
  <c r="AG13" i="1"/>
  <c r="AD3" i="1"/>
  <c r="AD18" i="1"/>
  <c r="AD7" i="1"/>
  <c r="AD11" i="1"/>
  <c r="AD24" i="1"/>
  <c r="AJ27" i="1"/>
  <c r="AD29" i="1"/>
  <c r="AD32" i="1"/>
  <c r="AD37" i="1"/>
  <c r="AG53" i="1"/>
  <c r="AB138" i="2"/>
  <c r="AB137" i="2"/>
  <c r="AE123" i="2"/>
  <c r="AE124" i="2"/>
  <c r="AH130" i="2"/>
  <c r="AH129" i="2"/>
  <c r="AJ15" i="1"/>
  <c r="AD19" i="1"/>
  <c r="AD9" i="1"/>
  <c r="AJ10" i="1"/>
  <c r="AJ23" i="1"/>
  <c r="AJ26" i="1"/>
  <c r="AG29" i="1"/>
  <c r="AJ31" i="1"/>
  <c r="AG33" i="1"/>
  <c r="AD44" i="1"/>
  <c r="AD46" i="1"/>
  <c r="AJ47" i="1"/>
  <c r="AG37" i="1"/>
  <c r="AD48" i="1"/>
  <c r="AD49" i="1"/>
  <c r="AD40" i="1"/>
  <c r="AG41" i="1"/>
  <c r="AD52" i="1"/>
  <c r="AJ53" i="1"/>
  <c r="AG54" i="1"/>
  <c r="AJ55" i="1"/>
  <c r="AG57" i="1"/>
  <c r="AD79" i="1"/>
  <c r="AD86" i="1"/>
  <c r="AD90" i="1"/>
  <c r="AJ92" i="1"/>
  <c r="AD99" i="1"/>
  <c r="AG100" i="1"/>
  <c r="AJ103" i="1"/>
  <c r="AD105" i="1"/>
  <c r="AG107" i="1"/>
  <c r="AD97" i="1"/>
  <c r="AJ108" i="1"/>
  <c r="AD110" i="1"/>
  <c r="AG113" i="1"/>
  <c r="AH137" i="2"/>
  <c r="AH138" i="2"/>
  <c r="AB120" i="2"/>
  <c r="AB119" i="2"/>
  <c r="AE122" i="2"/>
  <c r="AE121" i="2"/>
  <c r="AH119" i="2"/>
  <c r="AH120" i="2"/>
  <c r="AE118" i="2"/>
  <c r="AE117" i="2"/>
  <c r="AD88" i="1"/>
  <c r="AJ3" i="1"/>
  <c r="AJ18" i="1"/>
  <c r="AG23" i="1"/>
  <c r="AG31" i="1"/>
  <c r="AD33" i="1"/>
  <c r="AJ44" i="1"/>
  <c r="AD41" i="1"/>
  <c r="AJ57" i="1"/>
  <c r="AJ60" i="1"/>
  <c r="AD62" i="1"/>
  <c r="AG73" i="1"/>
  <c r="AG68" i="1"/>
  <c r="AJ70" i="1"/>
  <c r="AD82" i="1"/>
  <c r="AJ84" i="1"/>
  <c r="AG89" i="1"/>
  <c r="AJ13" i="1"/>
  <c r="AG16" i="1"/>
  <c r="AJ17" i="1"/>
  <c r="AG20" i="1"/>
  <c r="AG28" i="1"/>
  <c r="AD43" i="1"/>
  <c r="AJ34" i="1"/>
  <c r="AJ35" i="1"/>
  <c r="AG48" i="1"/>
  <c r="AD39" i="1"/>
  <c r="AD51" i="1"/>
  <c r="AJ59" i="1"/>
  <c r="AD61" i="1"/>
  <c r="AG72" i="1"/>
  <c r="AG74" i="1"/>
  <c r="AG67" i="1"/>
  <c r="AD85" i="1"/>
  <c r="AG88" i="1"/>
  <c r="AJ91" i="1"/>
  <c r="AD93" i="1"/>
  <c r="AG95" i="1"/>
  <c r="AD104" i="1"/>
  <c r="AG112" i="1"/>
  <c r="AJ16" i="1"/>
  <c r="AJ20" i="1"/>
  <c r="AG10" i="1"/>
  <c r="AJ11" i="1"/>
  <c r="AG27" i="1"/>
  <c r="AG43" i="1"/>
  <c r="AJ48" i="1"/>
  <c r="AG51" i="1"/>
  <c r="AG55" i="1"/>
  <c r="AD58" i="1"/>
  <c r="AG61" i="1"/>
  <c r="AG85" i="1"/>
  <c r="AJ88" i="1"/>
  <c r="AG93" i="1"/>
  <c r="AJ112" i="1"/>
  <c r="AD114" i="1"/>
  <c r="AD67" i="1"/>
  <c r="AJ4" i="1"/>
  <c r="AJ43" i="1"/>
  <c r="AJ51" i="1"/>
  <c r="AJ61" i="1"/>
  <c r="AJ85" i="1"/>
  <c r="AG90" i="1"/>
  <c r="AJ93" i="1"/>
  <c r="AJ109" i="1"/>
  <c r="AD111" i="1"/>
  <c r="AG114" i="1"/>
  <c r="AD16" i="1"/>
  <c r="AG111" i="1"/>
  <c r="AJ114" i="1"/>
  <c r="AD65" i="1"/>
  <c r="AD112" i="1"/>
  <c r="AG2" i="1"/>
  <c r="AG3" i="1"/>
  <c r="AG18" i="1"/>
  <c r="AJ8" i="1"/>
  <c r="AG24" i="1"/>
  <c r="AG32" i="1"/>
  <c r="AD45" i="1"/>
  <c r="AD47" i="1"/>
  <c r="AJ38" i="1"/>
  <c r="AG52" i="1"/>
  <c r="AG60" i="1"/>
  <c r="AG76" i="1"/>
  <c r="AG84" i="1"/>
  <c r="AD89" i="1"/>
  <c r="AG92" i="1"/>
  <c r="AD100" i="1"/>
  <c r="AD107" i="1"/>
  <c r="AJ111" i="1"/>
  <c r="AD113" i="1"/>
  <c r="AD102" i="1"/>
  <c r="AG105" i="1"/>
  <c r="AJ107" i="1"/>
  <c r="AD98" i="1"/>
  <c r="AD95" i="1"/>
  <c r="AG102" i="1"/>
  <c r="AJ105" i="1"/>
  <c r="AD106" i="1"/>
  <c r="AG98" i="1"/>
  <c r="AJ110" i="1"/>
  <c r="AJ102" i="1"/>
  <c r="AG106" i="1"/>
  <c r="AJ98" i="1"/>
  <c r="AD109" i="1"/>
  <c r="AJ95" i="1"/>
  <c r="AD101" i="1"/>
  <c r="AG104" i="1"/>
  <c r="AJ106" i="1"/>
  <c r="AG109" i="1"/>
  <c r="AD94" i="1"/>
  <c r="AG101" i="1"/>
  <c r="AJ104" i="1"/>
  <c r="AD96" i="1"/>
  <c r="AJ101" i="1"/>
  <c r="AD103" i="1"/>
  <c r="AG96" i="1"/>
  <c r="AD108" i="1"/>
  <c r="AJ94" i="1"/>
  <c r="AG103" i="1"/>
  <c r="AG108" i="1"/>
  <c r="AD72" i="1"/>
  <c r="AD75" i="1"/>
  <c r="AG77" i="1"/>
  <c r="AD80" i="1"/>
  <c r="AJ72" i="1"/>
  <c r="AD74" i="1"/>
  <c r="AJ75" i="1"/>
  <c r="AD64" i="1"/>
  <c r="AD81" i="1"/>
  <c r="AD71" i="1"/>
  <c r="AD63" i="1"/>
  <c r="AG64" i="1"/>
  <c r="AJ65" i="1"/>
  <c r="AJ67" i="1"/>
  <c r="AD69" i="1"/>
  <c r="AG81" i="1"/>
  <c r="AG71" i="1"/>
  <c r="AJ74" i="1"/>
  <c r="AJ64" i="1"/>
  <c r="AD78" i="1"/>
  <c r="AD66" i="1"/>
  <c r="AG69" i="1"/>
  <c r="AJ81" i="1"/>
  <c r="AJ71" i="1"/>
  <c r="AJ63" i="1"/>
  <c r="AD73" i="1"/>
  <c r="AD76" i="1"/>
  <c r="AG78" i="1"/>
  <c r="AJ69" i="1"/>
  <c r="AD83" i="1"/>
  <c r="AJ78" i="1"/>
  <c r="AJ66" i="1"/>
  <c r="AD68" i="1"/>
  <c r="AG70" i="1"/>
  <c r="AG83" i="1"/>
  <c r="AJ73" i="1"/>
  <c r="AJ76" i="1"/>
  <c r="AD77" i="1"/>
  <c r="AG46" i="1"/>
  <c r="AG39" i="1"/>
  <c r="AG45" i="1"/>
  <c r="AG35" i="1"/>
  <c r="AG38" i="1"/>
  <c r="AG34" i="1"/>
  <c r="AG49" i="1"/>
  <c r="AG47" i="1"/>
  <c r="AD12" i="1"/>
  <c r="AD14" i="1"/>
  <c r="AD6" i="1"/>
  <c r="AG14" i="1"/>
  <c r="AD4" i="1"/>
  <c r="AD5" i="1"/>
  <c r="AG7" i="1"/>
  <c r="AG12" i="1"/>
  <c r="AG6" i="1"/>
  <c r="AG19" i="1"/>
  <c r="AG4" i="1"/>
  <c r="AG5" i="1"/>
  <c r="AG11" i="1"/>
  <c r="AG9" i="1"/>
  <c r="AG21" i="1"/>
</calcChain>
</file>

<file path=xl/sharedStrings.xml><?xml version="1.0" encoding="utf-8"?>
<sst xmlns="http://schemas.openxmlformats.org/spreadsheetml/2006/main" count="1510" uniqueCount="185">
  <si>
    <t xml:space="preserve"> </t>
  </si>
  <si>
    <t>ESPECIE</t>
  </si>
  <si>
    <t>Tolerancia</t>
  </si>
  <si>
    <t>GERMINACION</t>
  </si>
  <si>
    <t>JULIAN</t>
  </si>
  <si>
    <t>Altura</t>
  </si>
  <si>
    <t>Hojas</t>
  </si>
  <si>
    <t>Nudos</t>
  </si>
  <si>
    <t>Entrenudos</t>
  </si>
  <si>
    <t>Sintomas</t>
  </si>
  <si>
    <t>Defol</t>
  </si>
  <si>
    <t>Alt1</t>
  </si>
  <si>
    <t>N1</t>
  </si>
  <si>
    <t>E1</t>
  </si>
  <si>
    <t>Alt2</t>
  </si>
  <si>
    <t>N2</t>
  </si>
  <si>
    <t>E2</t>
  </si>
  <si>
    <t>Alt3</t>
  </si>
  <si>
    <t>N3</t>
  </si>
  <si>
    <t>E3</t>
  </si>
  <si>
    <r>
      <rPr>
        <sz val="11"/>
        <color theme="1"/>
        <rFont val="Calibri"/>
        <family val="2"/>
      </rPr>
      <t>ψ</t>
    </r>
    <r>
      <rPr>
        <sz val="9.35"/>
        <color theme="1"/>
        <rFont val="Calibri"/>
        <family val="2"/>
      </rPr>
      <t xml:space="preserve">H </t>
    </r>
    <r>
      <rPr>
        <sz val="11"/>
        <color theme="1"/>
        <rFont val="Calibri"/>
        <family val="2"/>
        <scheme val="minor"/>
      </rPr>
      <t>(Bar)</t>
    </r>
  </si>
  <si>
    <t>Fotosintesis (umol/m2s)</t>
  </si>
  <si>
    <t>Conductancia (mol H2O/m2s)</t>
  </si>
  <si>
    <t>Conductancia (mmol H2O/m2s)</t>
  </si>
  <si>
    <t>CO2 intercelular (umol CO2/mol)</t>
  </si>
  <si>
    <t>Transpiracion (mmol/m2s)</t>
  </si>
  <si>
    <t>Deficit de presion de vapor (kPa)</t>
  </si>
  <si>
    <t>Humedad Relativa (%)</t>
  </si>
  <si>
    <t>Cl-</t>
  </si>
  <si>
    <t>Ca</t>
  </si>
  <si>
    <t>K</t>
  </si>
  <si>
    <t>Mg</t>
  </si>
  <si>
    <t>Na</t>
  </si>
  <si>
    <t>P</t>
  </si>
  <si>
    <t>S</t>
  </si>
  <si>
    <t>Na/K</t>
  </si>
  <si>
    <t>V1</t>
  </si>
  <si>
    <t>V6</t>
  </si>
  <si>
    <t>V8</t>
  </si>
  <si>
    <t>V13</t>
  </si>
  <si>
    <t>V20</t>
  </si>
  <si>
    <t>V26</t>
  </si>
  <si>
    <t>V35</t>
  </si>
  <si>
    <t>V36</t>
  </si>
  <si>
    <t>V47</t>
  </si>
  <si>
    <t>V64</t>
  </si>
  <si>
    <t>V68</t>
  </si>
  <si>
    <t>V72</t>
  </si>
  <si>
    <t>V76</t>
  </si>
  <si>
    <t>V80</t>
  </si>
  <si>
    <t>V85</t>
  </si>
  <si>
    <t>V93</t>
  </si>
  <si>
    <t>V101</t>
  </si>
  <si>
    <t>V104</t>
  </si>
  <si>
    <t>V115</t>
  </si>
  <si>
    <t>V125</t>
  </si>
  <si>
    <t>VC3</t>
  </si>
  <si>
    <t>VC4</t>
  </si>
  <si>
    <t>VC5</t>
  </si>
  <si>
    <t>VC6</t>
  </si>
  <si>
    <t>VC7</t>
  </si>
  <si>
    <t>VC9</t>
  </si>
  <si>
    <t>VC11</t>
  </si>
  <si>
    <t>VC13</t>
  </si>
  <si>
    <t>VC14</t>
  </si>
  <si>
    <t>VC15</t>
  </si>
  <si>
    <t>H2</t>
  </si>
  <si>
    <t>H10</t>
  </si>
  <si>
    <t>H16</t>
  </si>
  <si>
    <t>H23</t>
  </si>
  <si>
    <t>H26</t>
  </si>
  <si>
    <t>H45</t>
  </si>
  <si>
    <t>H48</t>
  </si>
  <si>
    <t>H99</t>
  </si>
  <si>
    <t>H53</t>
  </si>
  <si>
    <t>H59</t>
  </si>
  <si>
    <t>H66</t>
  </si>
  <si>
    <t>H75</t>
  </si>
  <si>
    <t>H77</t>
  </si>
  <si>
    <t>H80</t>
  </si>
  <si>
    <t>H89</t>
  </si>
  <si>
    <t>H103</t>
  </si>
  <si>
    <t>H106</t>
  </si>
  <si>
    <t>H107</t>
  </si>
  <si>
    <t>H108</t>
  </si>
  <si>
    <t>H128</t>
  </si>
  <si>
    <t>HC2</t>
  </si>
  <si>
    <t>HC6</t>
  </si>
  <si>
    <t>HC7</t>
  </si>
  <si>
    <t>HC8</t>
  </si>
  <si>
    <t>HC9</t>
  </si>
  <si>
    <t>HC11</t>
  </si>
  <si>
    <t>HC12</t>
  </si>
  <si>
    <t>HC13</t>
  </si>
  <si>
    <t>HC14</t>
  </si>
  <si>
    <t>HC15</t>
  </si>
  <si>
    <t>K10</t>
  </si>
  <si>
    <t>K17</t>
  </si>
  <si>
    <t>K21</t>
  </si>
  <si>
    <t>K24</t>
  </si>
  <si>
    <t>K33</t>
  </si>
  <si>
    <t>K39</t>
  </si>
  <si>
    <t>K40</t>
  </si>
  <si>
    <t>K41</t>
  </si>
  <si>
    <t>K43</t>
  </si>
  <si>
    <t>K45</t>
  </si>
  <si>
    <t>K71</t>
  </si>
  <si>
    <t>K72</t>
  </si>
  <si>
    <t>K81</t>
  </si>
  <si>
    <t>K89</t>
  </si>
  <si>
    <t>K91</t>
  </si>
  <si>
    <t>K92</t>
  </si>
  <si>
    <t>K95</t>
  </si>
  <si>
    <t>K104</t>
  </si>
  <si>
    <t>K113</t>
  </si>
  <si>
    <t>K125</t>
  </si>
  <si>
    <t>K127</t>
  </si>
  <si>
    <t>K128</t>
  </si>
  <si>
    <t>KC1</t>
  </si>
  <si>
    <t>KC3</t>
  </si>
  <si>
    <t>KC5</t>
  </si>
  <si>
    <t>KC6</t>
  </si>
  <si>
    <t>KC7</t>
  </si>
  <si>
    <t>KC10</t>
  </si>
  <si>
    <t>KC11</t>
  </si>
  <si>
    <t>KC12</t>
  </si>
  <si>
    <t>KC13</t>
  </si>
  <si>
    <t>KC14</t>
  </si>
  <si>
    <t>L1</t>
  </si>
  <si>
    <t>L23</t>
  </si>
  <si>
    <t>L46</t>
  </si>
  <si>
    <t>L47</t>
  </si>
  <si>
    <t>L53</t>
  </si>
  <si>
    <t>L62</t>
  </si>
  <si>
    <t>L66</t>
  </si>
  <si>
    <t>L72</t>
  </si>
  <si>
    <t>L79</t>
  </si>
  <si>
    <t>L87</t>
  </si>
  <si>
    <t>L93</t>
  </si>
  <si>
    <t>L101</t>
  </si>
  <si>
    <t>L104</t>
  </si>
  <si>
    <t>L112</t>
  </si>
  <si>
    <t>L113</t>
  </si>
  <si>
    <t>L120</t>
  </si>
  <si>
    <t>L127</t>
  </si>
  <si>
    <t>LC1</t>
  </si>
  <si>
    <t>LC5</t>
  </si>
  <si>
    <t>LC9</t>
  </si>
  <si>
    <t>LC11</t>
  </si>
  <si>
    <t>VT</t>
  </si>
  <si>
    <t>VS</t>
  </si>
  <si>
    <t>VC</t>
  </si>
  <si>
    <t>HT</t>
  </si>
  <si>
    <t>HS</t>
  </si>
  <si>
    <t>HC</t>
  </si>
  <si>
    <t>KT</t>
  </si>
  <si>
    <t>KS</t>
  </si>
  <si>
    <t>KC</t>
  </si>
  <si>
    <t>LT</t>
  </si>
  <si>
    <t>LS</t>
  </si>
  <si>
    <t>LC</t>
  </si>
  <si>
    <t>ψH (Bar)</t>
  </si>
  <si>
    <t>m</t>
  </si>
  <si>
    <t>sd</t>
  </si>
  <si>
    <t>Na/Ca</t>
  </si>
  <si>
    <t>Cl/Ca</t>
  </si>
  <si>
    <t>Cl/K</t>
  </si>
  <si>
    <t>±</t>
  </si>
  <si>
    <t>Altura_30</t>
  </si>
  <si>
    <t>BCT</t>
  </si>
  <si>
    <t>BCS</t>
  </si>
  <si>
    <t>BCC</t>
  </si>
  <si>
    <t>b</t>
  </si>
  <si>
    <t>ab</t>
  </si>
  <si>
    <t>a</t>
  </si>
  <si>
    <t>c</t>
  </si>
  <si>
    <t>Altura_0</t>
  </si>
  <si>
    <t>Nudos_0</t>
  </si>
  <si>
    <t>Entrenudos_0</t>
  </si>
  <si>
    <t>Altura_45</t>
  </si>
  <si>
    <t>Altura_60</t>
  </si>
  <si>
    <t>ns</t>
  </si>
  <si>
    <t>RGR30</t>
  </si>
  <si>
    <t>RGR45</t>
  </si>
  <si>
    <t>RGR60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</si>
</sst>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3"/>
      </left>
      <right style="medium">
        <color indexed="63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0">
    <xf numFmtId="0" fontId="0" fillId="0" borderId="0" xfId="0"/>
    <xf numFmtId="0" fontId="0" fillId="0" borderId="1" xfId="0" applyBorder="1"/>
    <xf numFmtId="0" fontId="0" fillId="0" borderId="2" xfId="0" applyBorder="1" applyAlignment="1">
      <alignment textRotation="45"/>
    </xf>
    <xf numFmtId="164" fontId="0" fillId="0" borderId="3" xfId="0" applyNumberFormat="1" applyBorder="1" applyAlignment="1">
      <alignment textRotation="45"/>
    </xf>
    <xf numFmtId="2" fontId="0" fillId="0" borderId="3" xfId="0" applyNumberFormat="1" applyBorder="1" applyAlignment="1">
      <alignment textRotation="45"/>
    </xf>
    <xf numFmtId="0" fontId="0" fillId="0" borderId="3" xfId="0" applyBorder="1" applyAlignment="1">
      <alignment textRotation="45"/>
    </xf>
    <xf numFmtId="0" fontId="0" fillId="0" borderId="4" xfId="0" applyBorder="1" applyAlignment="1">
      <alignment textRotation="45"/>
    </xf>
    <xf numFmtId="0" fontId="0" fillId="0" borderId="5" xfId="0" applyBorder="1" applyAlignment="1">
      <alignment textRotation="45"/>
    </xf>
    <xf numFmtId="2" fontId="0" fillId="0" borderId="1" xfId="0" applyNumberFormat="1" applyBorder="1" applyAlignment="1">
      <alignment textRotation="45"/>
    </xf>
    <xf numFmtId="2" fontId="0" fillId="0" borderId="2" xfId="0" applyNumberFormat="1" applyBorder="1" applyAlignment="1">
      <alignment textRotation="45"/>
    </xf>
    <xf numFmtId="0" fontId="0" fillId="0" borderId="2" xfId="0" applyFill="1" applyBorder="1" applyAlignment="1">
      <alignment textRotation="45"/>
    </xf>
    <xf numFmtId="0" fontId="0" fillId="0" borderId="0" xfId="0" applyAlignment="1">
      <alignment textRotation="45"/>
    </xf>
    <xf numFmtId="2" fontId="0" fillId="0" borderId="2" xfId="0" applyNumberFormat="1" applyBorder="1"/>
    <xf numFmtId="2" fontId="4" fillId="0" borderId="6" xfId="1" applyNumberFormat="1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165" fontId="4" fillId="0" borderId="7" xfId="1" applyNumberFormat="1" applyFont="1" applyFill="1" applyBorder="1" applyAlignment="1">
      <alignment horizontal="center"/>
    </xf>
    <xf numFmtId="0" fontId="0" fillId="2" borderId="8" xfId="0" applyFill="1" applyBorder="1"/>
    <xf numFmtId="0" fontId="0" fillId="0" borderId="0" xfId="0" applyBorder="1"/>
    <xf numFmtId="164" fontId="0" fillId="0" borderId="9" xfId="0" applyNumberFormat="1" applyBorder="1"/>
    <xf numFmtId="2" fontId="0" fillId="0" borderId="9" xfId="0" applyNumberFormat="1" applyBorder="1"/>
    <xf numFmtId="0" fontId="0" fillId="0" borderId="9" xfId="0" applyBorder="1"/>
    <xf numFmtId="0" fontId="0" fillId="0" borderId="4" xfId="0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/>
    <xf numFmtId="2" fontId="0" fillId="0" borderId="0" xfId="0" applyNumberFormat="1" applyAlignment="1">
      <alignment vertical="top"/>
    </xf>
    <xf numFmtId="0" fontId="0" fillId="3" borderId="8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7" xfId="0" applyBorder="1"/>
    <xf numFmtId="164" fontId="0" fillId="0" borderId="11" xfId="0" applyNumberFormat="1" applyBorder="1"/>
    <xf numFmtId="2" fontId="0" fillId="0" borderId="11" xfId="0" applyNumberFormat="1" applyBorder="1"/>
    <xf numFmtId="0" fontId="0" fillId="0" borderId="11" xfId="0" applyBorder="1"/>
    <xf numFmtId="0" fontId="0" fillId="0" borderId="12" xfId="0" applyBorder="1"/>
    <xf numFmtId="2" fontId="0" fillId="0" borderId="10" xfId="0" applyNumberFormat="1" applyBorder="1"/>
    <xf numFmtId="2" fontId="0" fillId="0" borderId="7" xfId="0" applyNumberFormat="1" applyBorder="1"/>
    <xf numFmtId="0" fontId="0" fillId="0" borderId="8" xfId="0" applyFill="1" applyBorder="1"/>
    <xf numFmtId="0" fontId="0" fillId="0" borderId="13" xfId="0" applyFill="1" applyBorder="1"/>
    <xf numFmtId="0" fontId="0" fillId="0" borderId="14" xfId="0" applyBorder="1"/>
    <xf numFmtId="164" fontId="0" fillId="0" borderId="15" xfId="0" applyNumberFormat="1" applyBorder="1"/>
    <xf numFmtId="2" fontId="0" fillId="0" borderId="15" xfId="0" applyNumberFormat="1" applyBorder="1"/>
    <xf numFmtId="0" fontId="0" fillId="0" borderId="15" xfId="0" applyBorder="1"/>
    <xf numFmtId="0" fontId="0" fillId="0" borderId="16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4" borderId="0" xfId="0" applyNumberFormat="1" applyFill="1" applyAlignment="1">
      <alignment vertical="top"/>
    </xf>
    <xf numFmtId="0" fontId="0" fillId="0" borderId="10" xfId="0" applyBorder="1"/>
    <xf numFmtId="164" fontId="0" fillId="0" borderId="10" xfId="0" applyNumberFormat="1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Fill="1" applyBorder="1"/>
    <xf numFmtId="164" fontId="0" fillId="0" borderId="13" xfId="0" applyNumberFormat="1" applyBorder="1"/>
    <xf numFmtId="0" fontId="0" fillId="0" borderId="14" xfId="0" applyFill="1" applyBorder="1"/>
    <xf numFmtId="0" fontId="0" fillId="0" borderId="7" xfId="0" applyFill="1" applyBorder="1"/>
    <xf numFmtId="2" fontId="0" fillId="0" borderId="0" xfId="0" applyNumberFormat="1" applyFill="1" applyAlignment="1">
      <alignment vertical="top"/>
    </xf>
    <xf numFmtId="165" fontId="4" fillId="0" borderId="0" xfId="1" applyNumberFormat="1" applyFont="1" applyFill="1" applyBorder="1" applyAlignment="1">
      <alignment horizontal="center"/>
    </xf>
    <xf numFmtId="166" fontId="0" fillId="0" borderId="0" xfId="0" applyNumberFormat="1"/>
    <xf numFmtId="1" fontId="1" fillId="0" borderId="0" xfId="0" applyNumberFormat="1" applyFont="1" applyBorder="1"/>
    <xf numFmtId="166" fontId="1" fillId="0" borderId="0" xfId="0" applyNumberFormat="1" applyFont="1" applyBorder="1"/>
    <xf numFmtId="165" fontId="1" fillId="0" borderId="0" xfId="0" applyNumberFormat="1" applyFont="1" applyBorder="1"/>
    <xf numFmtId="2" fontId="1" fillId="0" borderId="0" xfId="0" applyNumberFormat="1" applyFont="1" applyBorder="1"/>
    <xf numFmtId="1" fontId="0" fillId="0" borderId="9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0" fontId="0" fillId="0" borderId="17" xfId="0" applyBorder="1" applyAlignment="1">
      <alignment horizontal="right"/>
    </xf>
    <xf numFmtId="1" fontId="0" fillId="0" borderId="17" xfId="0" applyNumberFormat="1" applyBorder="1" applyAlignment="1">
      <alignment horizontal="right"/>
    </xf>
    <xf numFmtId="166" fontId="0" fillId="0" borderId="17" xfId="0" applyNumberFormat="1" applyBorder="1" applyAlignment="1">
      <alignment horizontal="right"/>
    </xf>
    <xf numFmtId="2" fontId="0" fillId="0" borderId="17" xfId="0" applyNumberForma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18" xfId="0" applyNumberFormat="1" applyBorder="1" applyAlignment="1">
      <alignment horizontal="left"/>
    </xf>
    <xf numFmtId="1" fontId="0" fillId="0" borderId="18" xfId="0" applyNumberFormat="1" applyBorder="1" applyAlignment="1">
      <alignment horizontal="left"/>
    </xf>
    <xf numFmtId="166" fontId="0" fillId="0" borderId="18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165" fontId="0" fillId="0" borderId="18" xfId="0" applyNumberFormat="1" applyBorder="1" applyAlignment="1">
      <alignment horizontal="left"/>
    </xf>
    <xf numFmtId="1" fontId="0" fillId="0" borderId="4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166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3" xfId="0" applyBorder="1"/>
    <xf numFmtId="0" fontId="0" fillId="0" borderId="0" xfId="0" applyBorder="1" applyAlignment="1">
      <alignment horizontal="left"/>
    </xf>
    <xf numFmtId="1" fontId="5" fillId="0" borderId="9" xfId="0" applyNumberFormat="1" applyFont="1" applyBorder="1" applyAlignment="1">
      <alignment horizontal="right"/>
    </xf>
    <xf numFmtId="1" fontId="6" fillId="0" borderId="0" xfId="0" applyNumberFormat="1" applyFont="1" applyBorder="1"/>
    <xf numFmtId="1" fontId="5" fillId="0" borderId="17" xfId="0" applyNumberFormat="1" applyFont="1" applyBorder="1" applyAlignment="1">
      <alignment horizontal="right"/>
    </xf>
    <xf numFmtId="0" fontId="5" fillId="0" borderId="0" xfId="0" applyFont="1"/>
    <xf numFmtId="1" fontId="5" fillId="0" borderId="0" xfId="0" applyNumberFormat="1" applyFont="1" applyBorder="1" applyAlignment="1">
      <alignment horizontal="right"/>
    </xf>
    <xf numFmtId="1" fontId="5" fillId="0" borderId="0" xfId="0" applyNumberFormat="1" applyFont="1" applyBorder="1" applyAlignment="1">
      <alignment horizontal="left"/>
    </xf>
    <xf numFmtId="1" fontId="0" fillId="0" borderId="11" xfId="0" applyNumberFormat="1" applyBorder="1" applyAlignment="1">
      <alignment horizontal="right"/>
    </xf>
    <xf numFmtId="1" fontId="1" fillId="0" borderId="7" xfId="0" applyNumberFormat="1" applyFont="1" applyBorder="1"/>
    <xf numFmtId="1" fontId="0" fillId="0" borderId="7" xfId="0" applyNumberFormat="1" applyBorder="1" applyAlignment="1">
      <alignment horizontal="left"/>
    </xf>
    <xf numFmtId="1" fontId="0" fillId="0" borderId="21" xfId="0" applyNumberFormat="1" applyBorder="1" applyAlignment="1">
      <alignment horizontal="left"/>
    </xf>
    <xf numFmtId="1" fontId="0" fillId="0" borderId="7" xfId="0" applyNumberFormat="1" applyBorder="1" applyAlignment="1">
      <alignment horizontal="right"/>
    </xf>
    <xf numFmtId="1" fontId="0" fillId="0" borderId="22" xfId="0" applyNumberFormat="1" applyBorder="1" applyAlignment="1">
      <alignment horizontal="right"/>
    </xf>
    <xf numFmtId="1" fontId="0" fillId="0" borderId="12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7" xfId="0" applyNumberFormat="1" applyBorder="1" applyAlignment="1">
      <alignment horizontal="left"/>
    </xf>
    <xf numFmtId="166" fontId="0" fillId="0" borderId="7" xfId="0" applyNumberFormat="1" applyBorder="1" applyAlignment="1">
      <alignment horizontal="right"/>
    </xf>
    <xf numFmtId="166" fontId="0" fillId="0" borderId="22" xfId="0" applyNumberFormat="1" applyBorder="1" applyAlignment="1">
      <alignment horizontal="right"/>
    </xf>
    <xf numFmtId="166" fontId="0" fillId="0" borderId="12" xfId="0" applyNumberFormat="1" applyBorder="1" applyAlignment="1">
      <alignment horizontal="left"/>
    </xf>
    <xf numFmtId="166" fontId="5" fillId="0" borderId="9" xfId="0" applyNumberFormat="1" applyFont="1" applyBorder="1" applyAlignment="1">
      <alignment horizontal="right"/>
    </xf>
    <xf numFmtId="166" fontId="6" fillId="0" borderId="0" xfId="0" applyNumberFormat="1" applyFont="1" applyBorder="1"/>
    <xf numFmtId="166" fontId="5" fillId="0" borderId="0" xfId="0" applyNumberFormat="1" applyFont="1" applyBorder="1" applyAlignment="1">
      <alignment horizontal="left"/>
    </xf>
    <xf numFmtId="166" fontId="5" fillId="0" borderId="0" xfId="0" applyNumberFormat="1" applyFont="1" applyBorder="1" applyAlignment="1">
      <alignment horizontal="right"/>
    </xf>
    <xf numFmtId="166" fontId="5" fillId="0" borderId="17" xfId="0" applyNumberFormat="1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/>
  </cellXfs>
  <cellStyles count="2">
    <cellStyle name="Normal" xfId="0" builtinId="0"/>
    <cellStyle name="Normal_A Boix 03 201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14"/>
  <sheetViews>
    <sheetView tabSelected="1" topLeftCell="A96" workbookViewId="0">
      <selection activeCell="AO109" sqref="AO109"/>
    </sheetView>
  </sheetViews>
  <sheetFormatPr baseColWidth="10" defaultRowHeight="14.6" x14ac:dyDescent="0.4"/>
  <cols>
    <col min="1" max="1" width="5.3046875" bestFit="1" customWidth="1"/>
    <col min="2" max="3" width="4.69140625" bestFit="1" customWidth="1"/>
    <col min="4" max="4" width="7.3828125" bestFit="1" customWidth="1"/>
    <col min="5" max="5" width="6.3828125" bestFit="1" customWidth="1"/>
    <col min="6" max="6" width="5" bestFit="1" customWidth="1"/>
    <col min="7" max="8" width="4.69140625" bestFit="1" customWidth="1"/>
    <col min="9" max="9" width="12" bestFit="1" customWidth="1"/>
    <col min="10" max="10" width="5" bestFit="1" customWidth="1"/>
    <col min="11" max="12" width="4.69140625" bestFit="1" customWidth="1"/>
    <col min="13" max="13" width="12" bestFit="1" customWidth="1"/>
    <col min="14" max="15" width="4.69140625" bestFit="1" customWidth="1"/>
    <col min="16" max="16" width="5" bestFit="1" customWidth="1"/>
    <col min="17" max="18" width="4.69140625" bestFit="1" customWidth="1"/>
    <col min="19" max="19" width="12" bestFit="1" customWidth="1"/>
    <col min="20" max="21" width="4.69140625" bestFit="1" customWidth="1"/>
    <col min="22" max="22" width="6" bestFit="1" customWidth="1"/>
    <col min="23" max="24" width="4.69140625" bestFit="1" customWidth="1"/>
    <col min="25" max="25" width="12" bestFit="1" customWidth="1"/>
    <col min="26" max="34" width="4.69140625" bestFit="1" customWidth="1"/>
    <col min="35" max="35" width="5.3828125" bestFit="1" customWidth="1"/>
    <col min="36" max="36" width="4.69140625" bestFit="1" customWidth="1"/>
    <col min="37" max="37" width="5" bestFit="1" customWidth="1"/>
    <col min="38" max="38" width="16.69140625" bestFit="1" customWidth="1"/>
    <col min="39" max="39" width="19.84375" bestFit="1" customWidth="1"/>
    <col min="40" max="40" width="21" bestFit="1" customWidth="1"/>
    <col min="41" max="41" width="21.84375" bestFit="1" customWidth="1"/>
    <col min="42" max="42" width="18.15234375" bestFit="1" customWidth="1"/>
    <col min="43" max="43" width="21.69140625" bestFit="1" customWidth="1"/>
    <col min="44" max="44" width="15.3828125" bestFit="1" customWidth="1"/>
    <col min="45" max="51" width="4.3828125" bestFit="1" customWidth="1"/>
    <col min="52" max="52" width="5.15234375" bestFit="1" customWidth="1"/>
  </cols>
  <sheetData>
    <row r="1" spans="1:55" ht="120" thickBot="1" x14ac:dyDescent="0.4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6" t="s">
        <v>8</v>
      </c>
      <c r="J1" s="2" t="s">
        <v>5</v>
      </c>
      <c r="K1" s="2" t="s">
        <v>6</v>
      </c>
      <c r="L1" s="2" t="s">
        <v>7</v>
      </c>
      <c r="M1" s="2" t="s">
        <v>8</v>
      </c>
      <c r="N1" s="7" t="s">
        <v>9</v>
      </c>
      <c r="O1" s="8" t="s">
        <v>10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8" t="s">
        <v>10</v>
      </c>
      <c r="V1" s="5" t="s">
        <v>5</v>
      </c>
      <c r="W1" s="2" t="s">
        <v>6</v>
      </c>
      <c r="X1" s="2" t="s">
        <v>7</v>
      </c>
      <c r="Y1" s="2" t="s">
        <v>8</v>
      </c>
      <c r="Z1" s="2" t="s">
        <v>9</v>
      </c>
      <c r="AA1" s="8" t="s">
        <v>10</v>
      </c>
      <c r="AB1" s="9" t="s">
        <v>11</v>
      </c>
      <c r="AC1" s="9" t="s">
        <v>12</v>
      </c>
      <c r="AD1" s="9" t="s">
        <v>13</v>
      </c>
      <c r="AE1" s="9" t="s">
        <v>14</v>
      </c>
      <c r="AF1" s="9" t="s">
        <v>15</v>
      </c>
      <c r="AG1" s="9" t="s">
        <v>16</v>
      </c>
      <c r="AH1" s="9" t="s">
        <v>17</v>
      </c>
      <c r="AI1" s="9" t="s">
        <v>18</v>
      </c>
      <c r="AJ1" s="9" t="s">
        <v>19</v>
      </c>
      <c r="AK1" s="10" t="s">
        <v>20</v>
      </c>
      <c r="AL1" s="11" t="s">
        <v>21</v>
      </c>
      <c r="AM1" s="11" t="s">
        <v>22</v>
      </c>
      <c r="AN1" s="11" t="s">
        <v>23</v>
      </c>
      <c r="AO1" s="11" t="s">
        <v>24</v>
      </c>
      <c r="AP1" s="11" t="s">
        <v>25</v>
      </c>
      <c r="AQ1" s="11" t="s">
        <v>26</v>
      </c>
      <c r="AR1" s="11" t="s">
        <v>27</v>
      </c>
      <c r="AS1" s="12" t="s">
        <v>28</v>
      </c>
      <c r="AT1" s="13" t="s">
        <v>29</v>
      </c>
      <c r="AU1" s="13" t="s">
        <v>30</v>
      </c>
      <c r="AV1" s="13" t="s">
        <v>31</v>
      </c>
      <c r="AW1" s="14" t="s">
        <v>32</v>
      </c>
      <c r="AX1" s="14" t="s">
        <v>33</v>
      </c>
      <c r="AY1" s="14" t="s">
        <v>34</v>
      </c>
      <c r="AZ1" s="15" t="s">
        <v>35</v>
      </c>
      <c r="BA1" s="55" t="s">
        <v>182</v>
      </c>
      <c r="BB1" s="55" t="s">
        <v>183</v>
      </c>
      <c r="BC1" s="55" t="s">
        <v>184</v>
      </c>
    </row>
    <row r="2" spans="1:55" x14ac:dyDescent="0.4">
      <c r="A2" s="16" t="s">
        <v>36</v>
      </c>
      <c r="B2" s="17">
        <v>4</v>
      </c>
      <c r="C2" s="17">
        <v>1</v>
      </c>
      <c r="D2" s="18">
        <v>42831</v>
      </c>
      <c r="E2" s="19">
        <v>95</v>
      </c>
      <c r="F2" s="20">
        <v>10.7</v>
      </c>
      <c r="G2" s="17">
        <v>4</v>
      </c>
      <c r="H2" s="17">
        <v>4</v>
      </c>
      <c r="I2" s="21">
        <f t="shared" ref="I2:I21" si="0">F2/H2</f>
        <v>2.6749999999999998</v>
      </c>
      <c r="J2" s="17">
        <v>32.4</v>
      </c>
      <c r="K2" s="17">
        <v>14</v>
      </c>
      <c r="L2" s="17">
        <v>14</v>
      </c>
      <c r="M2" s="17">
        <f t="shared" ref="M2:M21" si="1">J2/L2</f>
        <v>2.3142857142857141</v>
      </c>
      <c r="N2" s="21">
        <v>0</v>
      </c>
      <c r="O2" s="22">
        <v>0</v>
      </c>
      <c r="P2" s="17">
        <v>49.8</v>
      </c>
      <c r="Q2" s="17">
        <v>23</v>
      </c>
      <c r="R2" s="17">
        <v>23</v>
      </c>
      <c r="S2" s="17">
        <f t="shared" ref="S2:S21" si="2">P2/R2</f>
        <v>2.1652173913043478</v>
      </c>
      <c r="T2" s="17">
        <v>0</v>
      </c>
      <c r="U2" s="22">
        <v>0</v>
      </c>
      <c r="V2" s="17">
        <v>69.5</v>
      </c>
      <c r="W2" s="17">
        <v>41</v>
      </c>
      <c r="X2" s="17">
        <v>41</v>
      </c>
      <c r="Y2" s="17">
        <f t="shared" ref="Y2:Y21" si="3">V2/X2</f>
        <v>1.6951219512195121</v>
      </c>
      <c r="Z2" s="17">
        <v>0</v>
      </c>
      <c r="AA2" s="22">
        <f t="shared" ref="AA2:AA21" si="4">(X2-W2)/X2</f>
        <v>0</v>
      </c>
      <c r="AB2" s="23">
        <f t="shared" ref="AB2:AB21" si="5">J2/F2</f>
        <v>3.02803738317757</v>
      </c>
      <c r="AC2" s="23">
        <f t="shared" ref="AC2:AC21" si="6">L2/H2</f>
        <v>3.5</v>
      </c>
      <c r="AD2" s="23">
        <f>M2/I2</f>
        <v>0.86515353805073425</v>
      </c>
      <c r="AE2" s="23">
        <f t="shared" ref="AE2:AE21" si="7">P2/F2</f>
        <v>4.6542056074766354</v>
      </c>
      <c r="AF2" s="23">
        <f>R2/H2</f>
        <v>5.75</v>
      </c>
      <c r="AG2" s="23">
        <f>S2/I2</f>
        <v>0.80942706216984972</v>
      </c>
      <c r="AH2" s="23">
        <f t="shared" ref="AH2:AH21" si="8">V2/F2</f>
        <v>6.4953271028037385</v>
      </c>
      <c r="AI2" s="23">
        <f>X2/H2</f>
        <v>10.25</v>
      </c>
      <c r="AJ2" s="23">
        <f>Y2/I2</f>
        <v>0.63369044905402327</v>
      </c>
      <c r="AK2">
        <v>10</v>
      </c>
      <c r="AL2">
        <v>7.67</v>
      </c>
      <c r="AM2">
        <v>9.5100000000000004E-2</v>
      </c>
      <c r="AN2">
        <f t="shared" ref="AN2:AN21" si="9">AM2*1000</f>
        <v>95.100000000000009</v>
      </c>
      <c r="AO2">
        <v>248</v>
      </c>
      <c r="AP2">
        <v>1.93</v>
      </c>
      <c r="AQ2">
        <v>2.08</v>
      </c>
      <c r="AR2">
        <v>31.39</v>
      </c>
      <c r="AS2" s="24">
        <v>1.1678543151227236</v>
      </c>
      <c r="AT2" s="25">
        <v>0.28131979233719573</v>
      </c>
      <c r="AU2" s="25">
        <v>0.78724641148325369</v>
      </c>
      <c r="AV2" s="25">
        <v>7.5085364421358894E-2</v>
      </c>
      <c r="AW2" s="25">
        <v>0.38320645909089401</v>
      </c>
      <c r="AX2" s="25">
        <v>3.0774616033059182E-2</v>
      </c>
      <c r="AY2" s="25">
        <v>6.5916267942583748E-2</v>
      </c>
      <c r="AZ2" s="25">
        <f t="shared" ref="AZ2:AZ17" si="10">AW2/AU2</f>
        <v>0.48676812431433431</v>
      </c>
      <c r="BA2">
        <f>(LN(J2)-LN(F2))/30</f>
        <v>3.6930489377680772E-2</v>
      </c>
      <c r="BB2">
        <f>(LN(P2)-LN(J2))/15</f>
        <v>2.8657104082154918E-2</v>
      </c>
      <c r="BC2">
        <f>(LN(V2)-LN(P2))/15</f>
        <v>2.2220784569342584E-2</v>
      </c>
    </row>
    <row r="3" spans="1:55" x14ac:dyDescent="0.4">
      <c r="A3" s="16" t="s">
        <v>39</v>
      </c>
      <c r="B3" s="17">
        <v>4</v>
      </c>
      <c r="C3" s="27">
        <v>1</v>
      </c>
      <c r="D3" s="18">
        <v>42831</v>
      </c>
      <c r="E3" s="19">
        <v>95</v>
      </c>
      <c r="F3" s="20">
        <v>8.9</v>
      </c>
      <c r="G3" s="17">
        <v>4</v>
      </c>
      <c r="H3" s="17">
        <v>4</v>
      </c>
      <c r="I3" s="21">
        <f t="shared" si="0"/>
        <v>2.2250000000000001</v>
      </c>
      <c r="J3" s="17">
        <v>36</v>
      </c>
      <c r="K3" s="17">
        <v>15</v>
      </c>
      <c r="L3" s="17">
        <v>15</v>
      </c>
      <c r="M3" s="17">
        <f t="shared" si="1"/>
        <v>2.4</v>
      </c>
      <c r="N3" s="21">
        <v>0</v>
      </c>
      <c r="O3" s="22">
        <v>0</v>
      </c>
      <c r="P3" s="17">
        <v>55.2</v>
      </c>
      <c r="Q3" s="17">
        <v>25</v>
      </c>
      <c r="R3" s="17">
        <v>25</v>
      </c>
      <c r="S3" s="17">
        <f t="shared" si="2"/>
        <v>2.2080000000000002</v>
      </c>
      <c r="T3" s="17">
        <v>0</v>
      </c>
      <c r="U3" s="22">
        <v>0</v>
      </c>
      <c r="V3" s="27">
        <v>67.2</v>
      </c>
      <c r="W3" s="27">
        <v>31</v>
      </c>
      <c r="X3" s="27">
        <v>36</v>
      </c>
      <c r="Y3" s="17">
        <f t="shared" si="3"/>
        <v>1.8666666666666667</v>
      </c>
      <c r="Z3" s="27">
        <v>0</v>
      </c>
      <c r="AA3" s="22">
        <f t="shared" si="4"/>
        <v>0.1388888888888889</v>
      </c>
      <c r="AB3" s="23">
        <f t="shared" si="5"/>
        <v>4.0449438202247192</v>
      </c>
      <c r="AC3" s="23">
        <f t="shared" si="6"/>
        <v>3.75</v>
      </c>
      <c r="AD3" s="23">
        <f t="shared" ref="AD3:AD21" si="11">M3/I3</f>
        <v>1.0786516853932584</v>
      </c>
      <c r="AE3" s="23">
        <f t="shared" si="7"/>
        <v>6.202247191011236</v>
      </c>
      <c r="AF3" s="23">
        <f t="shared" ref="AF3:AF21" si="12">R3/H3</f>
        <v>6.25</v>
      </c>
      <c r="AG3" s="23">
        <f t="shared" ref="AG3:AG21" si="13">S3/I3</f>
        <v>0.99235955056179781</v>
      </c>
      <c r="AH3" s="23">
        <f t="shared" si="8"/>
        <v>7.5505617977528088</v>
      </c>
      <c r="AI3" s="23">
        <f t="shared" ref="AI3:AI21" si="14">X3/H3</f>
        <v>9</v>
      </c>
      <c r="AJ3" s="23">
        <f t="shared" ref="AJ3:AJ21" si="15">Y3/I3</f>
        <v>0.83895131086142316</v>
      </c>
      <c r="AK3">
        <v>9</v>
      </c>
      <c r="AL3">
        <v>5.0999999999999996</v>
      </c>
      <c r="AM3">
        <v>5.7299999999999997E-2</v>
      </c>
      <c r="AN3">
        <f t="shared" si="9"/>
        <v>57.3</v>
      </c>
      <c r="AO3">
        <v>237</v>
      </c>
      <c r="AP3">
        <v>1.42</v>
      </c>
      <c r="AQ3">
        <v>2.5</v>
      </c>
      <c r="AR3">
        <v>28.08</v>
      </c>
      <c r="AS3" s="24">
        <v>2.2647138595063732</v>
      </c>
      <c r="AT3" s="25">
        <v>0.32496542266210149</v>
      </c>
      <c r="AU3" s="25">
        <v>1.4009389671361503</v>
      </c>
      <c r="AV3" s="25">
        <v>9.3857114483175991E-2</v>
      </c>
      <c r="AW3" s="25">
        <v>0.53835012265539373</v>
      </c>
      <c r="AX3" s="25">
        <v>3.3052795722172394E-2</v>
      </c>
      <c r="AY3" s="25">
        <v>6.6186619718309858E-2</v>
      </c>
      <c r="AZ3" s="25">
        <f t="shared" si="10"/>
        <v>0.38427807012600151</v>
      </c>
      <c r="BA3">
        <f t="shared" ref="BA3:BA66" si="16">(LN(J3)-LN(F3))/30</f>
        <v>4.6582255390600527E-2</v>
      </c>
      <c r="BB3">
        <f t="shared" ref="BB3:BB66" si="17">(LN(P3)-LN(J3))/15</f>
        <v>2.8496267655129338E-2</v>
      </c>
      <c r="BC3">
        <f t="shared" ref="BC3:BC66" si="18">(LN(V3)-LN(P3))/15</f>
        <v>1.3114019616403579E-2</v>
      </c>
    </row>
    <row r="4" spans="1:55" x14ac:dyDescent="0.4">
      <c r="A4" s="16" t="s">
        <v>40</v>
      </c>
      <c r="B4" s="17">
        <v>4</v>
      </c>
      <c r="C4" s="27">
        <v>1</v>
      </c>
      <c r="D4" s="18">
        <v>42818</v>
      </c>
      <c r="E4" s="19">
        <v>82</v>
      </c>
      <c r="F4" s="20">
        <v>13.4</v>
      </c>
      <c r="G4" s="17">
        <v>7</v>
      </c>
      <c r="H4" s="17">
        <v>7</v>
      </c>
      <c r="I4" s="21">
        <f t="shared" si="0"/>
        <v>1.9142857142857144</v>
      </c>
      <c r="J4" s="17">
        <v>45.2</v>
      </c>
      <c r="K4" s="17">
        <v>22</v>
      </c>
      <c r="L4" s="17">
        <v>22</v>
      </c>
      <c r="M4" s="17">
        <f t="shared" si="1"/>
        <v>2.0545454545454547</v>
      </c>
      <c r="N4" s="21">
        <v>0</v>
      </c>
      <c r="O4" s="22">
        <v>0</v>
      </c>
      <c r="P4" s="17">
        <v>59.5</v>
      </c>
      <c r="Q4" s="17">
        <v>23</v>
      </c>
      <c r="R4" s="17">
        <v>23</v>
      </c>
      <c r="S4" s="17">
        <f t="shared" si="2"/>
        <v>2.5869565217391304</v>
      </c>
      <c r="T4" s="17">
        <v>0</v>
      </c>
      <c r="U4" s="22">
        <v>0</v>
      </c>
      <c r="V4" s="27">
        <v>79.3</v>
      </c>
      <c r="W4" s="27">
        <v>39</v>
      </c>
      <c r="X4" s="27">
        <v>42</v>
      </c>
      <c r="Y4" s="17">
        <f t="shared" si="3"/>
        <v>1.888095238095238</v>
      </c>
      <c r="Z4" s="27">
        <v>0</v>
      </c>
      <c r="AA4" s="22">
        <f t="shared" si="4"/>
        <v>7.1428571428571425E-2</v>
      </c>
      <c r="AB4" s="23">
        <f t="shared" si="5"/>
        <v>3.3731343283582089</v>
      </c>
      <c r="AC4" s="23">
        <f t="shared" si="6"/>
        <v>3.1428571428571428</v>
      </c>
      <c r="AD4" s="23">
        <f t="shared" si="11"/>
        <v>1.0732700135685211</v>
      </c>
      <c r="AE4" s="23">
        <f t="shared" si="7"/>
        <v>4.4402985074626864</v>
      </c>
      <c r="AF4" s="23">
        <f t="shared" si="12"/>
        <v>3.2857142857142856</v>
      </c>
      <c r="AG4" s="23">
        <f t="shared" si="13"/>
        <v>1.3513951979234262</v>
      </c>
      <c r="AH4" s="23">
        <f t="shared" si="8"/>
        <v>5.9179104477611935</v>
      </c>
      <c r="AI4" s="23">
        <f t="shared" si="14"/>
        <v>6</v>
      </c>
      <c r="AJ4" s="23">
        <f t="shared" si="15"/>
        <v>0.98631840796019898</v>
      </c>
      <c r="AK4">
        <v>10</v>
      </c>
      <c r="AL4">
        <v>5.56</v>
      </c>
      <c r="AM4">
        <v>5.5E-2</v>
      </c>
      <c r="AN4">
        <f t="shared" si="9"/>
        <v>55</v>
      </c>
      <c r="AO4">
        <v>218</v>
      </c>
      <c r="AP4">
        <v>1.27</v>
      </c>
      <c r="AQ4">
        <v>2.33</v>
      </c>
      <c r="AR4">
        <v>28.46</v>
      </c>
      <c r="AS4" s="24">
        <v>1.5076335877862594</v>
      </c>
      <c r="AT4" s="25">
        <v>0.31967300766969586</v>
      </c>
      <c r="AU4" s="25">
        <v>1.0127644927536232</v>
      </c>
      <c r="AV4" s="25">
        <v>9.4966215384354541E-2</v>
      </c>
      <c r="AW4" s="25">
        <v>0.35587498650828131</v>
      </c>
      <c r="AX4" s="25">
        <v>2.4130036935836603E-2</v>
      </c>
      <c r="AY4" s="25">
        <v>7.679468599033816E-2</v>
      </c>
      <c r="AZ4" s="25">
        <f t="shared" si="10"/>
        <v>0.35138967554113842</v>
      </c>
      <c r="BA4">
        <f t="shared" si="16"/>
        <v>4.0528079329377333E-2</v>
      </c>
      <c r="BB4">
        <f t="shared" si="17"/>
        <v>1.8325281714226569E-2</v>
      </c>
      <c r="BC4">
        <f t="shared" si="18"/>
        <v>1.9150787739281229E-2</v>
      </c>
    </row>
    <row r="5" spans="1:55" x14ac:dyDescent="0.4">
      <c r="A5" s="16" t="s">
        <v>44</v>
      </c>
      <c r="B5" s="17">
        <v>4</v>
      </c>
      <c r="C5" s="27">
        <v>1</v>
      </c>
      <c r="D5" s="18">
        <v>42823</v>
      </c>
      <c r="E5" s="19">
        <v>87</v>
      </c>
      <c r="F5" s="20">
        <v>8.1999999999999993</v>
      </c>
      <c r="G5" s="17">
        <v>6</v>
      </c>
      <c r="H5" s="17">
        <v>6</v>
      </c>
      <c r="I5" s="21">
        <f t="shared" si="0"/>
        <v>1.3666666666666665</v>
      </c>
      <c r="J5" s="17">
        <v>24.7</v>
      </c>
      <c r="K5" s="17">
        <v>13</v>
      </c>
      <c r="L5" s="17">
        <v>13</v>
      </c>
      <c r="M5" s="17">
        <f t="shared" si="1"/>
        <v>1.9</v>
      </c>
      <c r="N5" s="21">
        <v>0</v>
      </c>
      <c r="O5" s="22">
        <v>0</v>
      </c>
      <c r="P5" s="17">
        <v>38.1</v>
      </c>
      <c r="Q5" s="17">
        <v>28</v>
      </c>
      <c r="R5" s="17">
        <v>28</v>
      </c>
      <c r="S5" s="17">
        <f t="shared" si="2"/>
        <v>1.3607142857142858</v>
      </c>
      <c r="T5" s="17">
        <v>0</v>
      </c>
      <c r="U5" s="22">
        <v>0</v>
      </c>
      <c r="V5" s="27">
        <v>63</v>
      </c>
      <c r="W5" s="27">
        <v>45</v>
      </c>
      <c r="X5" s="27">
        <v>45</v>
      </c>
      <c r="Y5" s="17">
        <f t="shared" si="3"/>
        <v>1.4</v>
      </c>
      <c r="Z5" s="27">
        <v>0</v>
      </c>
      <c r="AA5" s="22">
        <f t="shared" si="4"/>
        <v>0</v>
      </c>
      <c r="AB5" s="23">
        <f t="shared" si="5"/>
        <v>3.0121951219512195</v>
      </c>
      <c r="AC5" s="23">
        <f t="shared" si="6"/>
        <v>2.1666666666666665</v>
      </c>
      <c r="AD5" s="23">
        <f t="shared" si="11"/>
        <v>1.3902439024390245</v>
      </c>
      <c r="AE5" s="23">
        <f t="shared" si="7"/>
        <v>4.6463414634146352</v>
      </c>
      <c r="AF5" s="23">
        <f t="shared" si="12"/>
        <v>4.666666666666667</v>
      </c>
      <c r="AG5" s="23">
        <f t="shared" si="13"/>
        <v>0.99564459930313609</v>
      </c>
      <c r="AH5" s="23">
        <f t="shared" si="8"/>
        <v>7.6829268292682933</v>
      </c>
      <c r="AI5" s="23">
        <f t="shared" si="14"/>
        <v>7.5</v>
      </c>
      <c r="AJ5" s="23">
        <f t="shared" si="15"/>
        <v>1.024390243902439</v>
      </c>
      <c r="AK5">
        <v>9</v>
      </c>
      <c r="AL5">
        <v>8.16</v>
      </c>
      <c r="AM5">
        <v>0.109</v>
      </c>
      <c r="AN5">
        <f t="shared" si="9"/>
        <v>109</v>
      </c>
      <c r="AO5">
        <v>253</v>
      </c>
      <c r="AP5">
        <v>2.56</v>
      </c>
      <c r="AQ5">
        <v>2.41</v>
      </c>
      <c r="AR5">
        <v>31.08</v>
      </c>
      <c r="AS5" s="24">
        <v>0.75168481078278904</v>
      </c>
      <c r="AT5" s="25">
        <v>0.2943664296153895</v>
      </c>
      <c r="AU5" s="25">
        <v>1.5024784482758622</v>
      </c>
      <c r="AV5" s="25">
        <v>0.12299101246501182</v>
      </c>
      <c r="AW5" s="25">
        <v>0.1107562080174658</v>
      </c>
      <c r="AX5" s="25">
        <v>2.4901865954883404E-2</v>
      </c>
      <c r="AY5" s="25">
        <v>5.8751077586206901E-2</v>
      </c>
      <c r="AZ5" s="25">
        <f t="shared" si="10"/>
        <v>7.3715671692037771E-2</v>
      </c>
      <c r="BA5">
        <f t="shared" si="16"/>
        <v>3.6755636312124133E-2</v>
      </c>
      <c r="BB5">
        <f t="shared" si="17"/>
        <v>2.8894069233248252E-2</v>
      </c>
      <c r="BC5">
        <f t="shared" si="18"/>
        <v>3.3528029617258488E-2</v>
      </c>
    </row>
    <row r="6" spans="1:55" x14ac:dyDescent="0.4">
      <c r="A6" s="16" t="s">
        <v>45</v>
      </c>
      <c r="B6" s="17">
        <v>4</v>
      </c>
      <c r="C6" s="27">
        <v>1</v>
      </c>
      <c r="D6" s="18">
        <v>42818</v>
      </c>
      <c r="E6" s="19">
        <v>82</v>
      </c>
      <c r="F6" s="20">
        <v>12.5</v>
      </c>
      <c r="G6" s="17">
        <v>6</v>
      </c>
      <c r="H6" s="17">
        <v>6</v>
      </c>
      <c r="I6" s="21">
        <f t="shared" si="0"/>
        <v>2.0833333333333335</v>
      </c>
      <c r="J6" s="17">
        <v>41.6</v>
      </c>
      <c r="K6" s="17">
        <v>18</v>
      </c>
      <c r="L6" s="17">
        <v>18</v>
      </c>
      <c r="M6" s="17">
        <f t="shared" si="1"/>
        <v>2.3111111111111113</v>
      </c>
      <c r="N6" s="21">
        <v>0</v>
      </c>
      <c r="O6" s="22">
        <v>0</v>
      </c>
      <c r="P6" s="17">
        <v>51</v>
      </c>
      <c r="Q6" s="17">
        <v>25</v>
      </c>
      <c r="R6" s="17">
        <v>25</v>
      </c>
      <c r="S6" s="17">
        <f t="shared" si="2"/>
        <v>2.04</v>
      </c>
      <c r="T6" s="17">
        <v>0</v>
      </c>
      <c r="U6" s="22">
        <v>0</v>
      </c>
      <c r="V6" s="27">
        <v>61.4</v>
      </c>
      <c r="W6" s="27">
        <v>41</v>
      </c>
      <c r="X6" s="27">
        <v>41</v>
      </c>
      <c r="Y6" s="17">
        <f t="shared" si="3"/>
        <v>1.4975609756097561</v>
      </c>
      <c r="Z6" s="27">
        <v>0</v>
      </c>
      <c r="AA6" s="22">
        <f t="shared" si="4"/>
        <v>0</v>
      </c>
      <c r="AB6" s="23">
        <f t="shared" si="5"/>
        <v>3.3280000000000003</v>
      </c>
      <c r="AC6" s="23">
        <f t="shared" si="6"/>
        <v>3</v>
      </c>
      <c r="AD6" s="23">
        <f t="shared" si="11"/>
        <v>1.1093333333333333</v>
      </c>
      <c r="AE6" s="23">
        <f t="shared" si="7"/>
        <v>4.08</v>
      </c>
      <c r="AF6" s="23">
        <f t="shared" si="12"/>
        <v>4.166666666666667</v>
      </c>
      <c r="AG6" s="23">
        <f t="shared" si="13"/>
        <v>0.97919999999999996</v>
      </c>
      <c r="AH6" s="23">
        <f t="shared" si="8"/>
        <v>4.9119999999999999</v>
      </c>
      <c r="AI6" s="23">
        <f t="shared" si="14"/>
        <v>6.833333333333333</v>
      </c>
      <c r="AJ6" s="23">
        <f t="shared" si="15"/>
        <v>0.7188292682926829</v>
      </c>
      <c r="AK6">
        <v>9.5</v>
      </c>
      <c r="AL6">
        <v>4.93</v>
      </c>
      <c r="AM6">
        <v>5.6899999999999999E-2</v>
      </c>
      <c r="AN6">
        <f t="shared" si="9"/>
        <v>56.9</v>
      </c>
      <c r="AO6">
        <v>240</v>
      </c>
      <c r="AP6">
        <v>1.43</v>
      </c>
      <c r="AQ6">
        <v>2.54</v>
      </c>
      <c r="AR6">
        <v>27.14</v>
      </c>
      <c r="AS6" s="24">
        <v>0.74685534591194969</v>
      </c>
      <c r="AT6" s="25">
        <v>0.31580174853002552</v>
      </c>
      <c r="AU6" s="25">
        <v>0.8459522727272728</v>
      </c>
      <c r="AV6" s="25">
        <v>7.6670620911334461E-2</v>
      </c>
      <c r="AW6" s="25">
        <v>0.16477687298686147</v>
      </c>
      <c r="AX6" s="25">
        <v>1.6514382247945485E-2</v>
      </c>
      <c r="AY6" s="25">
        <v>7.0847727272727271E-2</v>
      </c>
      <c r="AZ6" s="25">
        <f t="shared" si="10"/>
        <v>0.19478270618700025</v>
      </c>
      <c r="BA6">
        <f t="shared" si="16"/>
        <v>4.0079050765298739E-2</v>
      </c>
      <c r="BB6">
        <f t="shared" si="17"/>
        <v>1.3581697697140526E-2</v>
      </c>
      <c r="BC6">
        <f t="shared" si="18"/>
        <v>1.2372280161918041E-2</v>
      </c>
    </row>
    <row r="7" spans="1:55" x14ac:dyDescent="0.4">
      <c r="A7" s="16" t="s">
        <v>48</v>
      </c>
      <c r="B7" s="17">
        <v>4</v>
      </c>
      <c r="C7" s="27">
        <v>1</v>
      </c>
      <c r="D7" s="18">
        <v>42831</v>
      </c>
      <c r="E7" s="19">
        <v>95</v>
      </c>
      <c r="F7" s="20">
        <v>10</v>
      </c>
      <c r="G7" s="17">
        <v>4</v>
      </c>
      <c r="H7" s="17">
        <v>4</v>
      </c>
      <c r="I7" s="21">
        <f t="shared" si="0"/>
        <v>2.5</v>
      </c>
      <c r="J7" s="17">
        <v>30</v>
      </c>
      <c r="K7" s="17">
        <v>13</v>
      </c>
      <c r="L7" s="17">
        <v>13</v>
      </c>
      <c r="M7" s="17">
        <f t="shared" si="1"/>
        <v>2.3076923076923075</v>
      </c>
      <c r="N7" s="21">
        <v>0</v>
      </c>
      <c r="O7" s="22">
        <v>0</v>
      </c>
      <c r="P7" s="17">
        <v>43.5</v>
      </c>
      <c r="Q7" s="17">
        <v>18</v>
      </c>
      <c r="R7" s="17">
        <v>18</v>
      </c>
      <c r="S7" s="17">
        <f t="shared" si="2"/>
        <v>2.4166666666666665</v>
      </c>
      <c r="T7" s="17">
        <v>0</v>
      </c>
      <c r="U7" s="22">
        <v>0</v>
      </c>
      <c r="V7" s="27">
        <v>60.2</v>
      </c>
      <c r="W7" s="27">
        <v>26</v>
      </c>
      <c r="X7" s="27">
        <v>26</v>
      </c>
      <c r="Y7" s="17">
        <f t="shared" si="3"/>
        <v>2.3153846153846156</v>
      </c>
      <c r="Z7" s="27">
        <v>0</v>
      </c>
      <c r="AA7" s="22">
        <f t="shared" si="4"/>
        <v>0</v>
      </c>
      <c r="AB7" s="23">
        <f t="shared" si="5"/>
        <v>3</v>
      </c>
      <c r="AC7" s="23">
        <f t="shared" si="6"/>
        <v>3.25</v>
      </c>
      <c r="AD7" s="23">
        <f t="shared" si="11"/>
        <v>0.92307692307692302</v>
      </c>
      <c r="AE7" s="23">
        <f t="shared" si="7"/>
        <v>4.3499999999999996</v>
      </c>
      <c r="AF7" s="23">
        <f t="shared" si="12"/>
        <v>4.5</v>
      </c>
      <c r="AG7" s="23">
        <f t="shared" si="13"/>
        <v>0.96666666666666656</v>
      </c>
      <c r="AH7" s="23">
        <f t="shared" si="8"/>
        <v>6.0200000000000005</v>
      </c>
      <c r="AI7" s="23">
        <f t="shared" si="14"/>
        <v>6.5</v>
      </c>
      <c r="AJ7" s="23">
        <f t="shared" si="15"/>
        <v>0.92615384615384622</v>
      </c>
      <c r="AK7">
        <v>9.5</v>
      </c>
      <c r="AL7">
        <v>4.46</v>
      </c>
      <c r="AM7">
        <v>5.0900000000000001E-2</v>
      </c>
      <c r="AN7">
        <f t="shared" si="9"/>
        <v>50.9</v>
      </c>
      <c r="AO7">
        <v>239</v>
      </c>
      <c r="AP7">
        <v>1.36</v>
      </c>
      <c r="AQ7">
        <v>2.68</v>
      </c>
      <c r="AR7">
        <v>27.15</v>
      </c>
      <c r="AS7" s="24">
        <v>1.2768817204301075</v>
      </c>
      <c r="AT7" s="25">
        <v>0.32610282918307076</v>
      </c>
      <c r="AU7" s="25">
        <v>0.74438443396226417</v>
      </c>
      <c r="AV7" s="25">
        <v>0.10453654220359637</v>
      </c>
      <c r="AW7" s="25">
        <v>0.23210953498891437</v>
      </c>
      <c r="AX7" s="25">
        <v>1.9317078534870795E-2</v>
      </c>
      <c r="AY7" s="25">
        <v>8.0714622641509429E-2</v>
      </c>
      <c r="AZ7" s="25">
        <f t="shared" si="10"/>
        <v>0.31181406327027111</v>
      </c>
      <c r="BA7">
        <f t="shared" si="16"/>
        <v>3.6620409622270318E-2</v>
      </c>
      <c r="BB7">
        <f t="shared" si="17"/>
        <v>2.4770903762165522E-2</v>
      </c>
      <c r="BC7">
        <f t="shared" si="18"/>
        <v>2.1660760948009165E-2</v>
      </c>
    </row>
    <row r="8" spans="1:55" x14ac:dyDescent="0.4">
      <c r="A8" s="16" t="s">
        <v>50</v>
      </c>
      <c r="B8" s="17">
        <v>4</v>
      </c>
      <c r="C8" s="27">
        <v>1</v>
      </c>
      <c r="D8" s="18">
        <v>42815</v>
      </c>
      <c r="E8" s="19">
        <v>79</v>
      </c>
      <c r="F8" s="20">
        <v>14.3</v>
      </c>
      <c r="G8" s="17">
        <v>9</v>
      </c>
      <c r="H8" s="17">
        <v>9</v>
      </c>
      <c r="I8" s="21">
        <f t="shared" si="0"/>
        <v>1.588888888888889</v>
      </c>
      <c r="J8" s="17">
        <v>43</v>
      </c>
      <c r="K8" s="17">
        <v>23</v>
      </c>
      <c r="L8" s="17">
        <v>23</v>
      </c>
      <c r="M8" s="17">
        <f t="shared" si="1"/>
        <v>1.8695652173913044</v>
      </c>
      <c r="N8" s="21">
        <v>0</v>
      </c>
      <c r="O8" s="22">
        <v>0</v>
      </c>
      <c r="P8" s="17">
        <v>52.3</v>
      </c>
      <c r="Q8" s="17">
        <v>36</v>
      </c>
      <c r="R8" s="17">
        <v>36</v>
      </c>
      <c r="S8" s="17">
        <f t="shared" si="2"/>
        <v>1.4527777777777777</v>
      </c>
      <c r="T8" s="17">
        <v>0</v>
      </c>
      <c r="U8" s="22">
        <v>0</v>
      </c>
      <c r="V8" s="27">
        <v>89.2</v>
      </c>
      <c r="W8" s="27">
        <v>50</v>
      </c>
      <c r="X8" s="27">
        <v>50</v>
      </c>
      <c r="Y8" s="17">
        <f t="shared" si="3"/>
        <v>1.784</v>
      </c>
      <c r="Z8" s="27">
        <v>0</v>
      </c>
      <c r="AA8" s="22">
        <f t="shared" si="4"/>
        <v>0</v>
      </c>
      <c r="AB8" s="23">
        <f t="shared" si="5"/>
        <v>3.0069930069930066</v>
      </c>
      <c r="AC8" s="23">
        <f t="shared" si="6"/>
        <v>2.5555555555555554</v>
      </c>
      <c r="AD8" s="23">
        <f t="shared" si="11"/>
        <v>1.1766494375190026</v>
      </c>
      <c r="AE8" s="23">
        <f t="shared" si="7"/>
        <v>3.6573426573426571</v>
      </c>
      <c r="AF8" s="23">
        <f t="shared" si="12"/>
        <v>4</v>
      </c>
      <c r="AG8" s="23">
        <f t="shared" si="13"/>
        <v>0.91433566433566427</v>
      </c>
      <c r="AH8" s="23">
        <f t="shared" si="8"/>
        <v>6.2377622377622375</v>
      </c>
      <c r="AI8" s="23">
        <f t="shared" si="14"/>
        <v>5.5555555555555554</v>
      </c>
      <c r="AJ8" s="23">
        <f t="shared" si="15"/>
        <v>1.1227972027972026</v>
      </c>
      <c r="AK8">
        <v>9</v>
      </c>
      <c r="AL8">
        <v>2.9</v>
      </c>
      <c r="AM8">
        <v>3.73E-2</v>
      </c>
      <c r="AN8">
        <f t="shared" si="9"/>
        <v>37.299999999999997</v>
      </c>
      <c r="AO8">
        <v>256</v>
      </c>
      <c r="AP8">
        <v>1.1200000000000001</v>
      </c>
      <c r="AQ8">
        <v>2.99</v>
      </c>
      <c r="AR8">
        <v>25.15</v>
      </c>
      <c r="AS8" s="24">
        <v>1.3227513227513228</v>
      </c>
      <c r="AT8" s="25">
        <v>0.49025009825743959</v>
      </c>
      <c r="AU8" s="25">
        <v>0.97145601851851859</v>
      </c>
      <c r="AV8" s="25">
        <v>0.12259118280140105</v>
      </c>
      <c r="AW8" s="25">
        <v>0.47569915538802154</v>
      </c>
      <c r="AX8" s="25">
        <v>4.668092041184102E-2</v>
      </c>
      <c r="AY8" s="25">
        <v>8.3224537037037041E-2</v>
      </c>
      <c r="AZ8" s="25">
        <f t="shared" si="10"/>
        <v>0.4896764715230939</v>
      </c>
      <c r="BA8">
        <f t="shared" si="16"/>
        <v>3.6698019280923359E-2</v>
      </c>
      <c r="BB8">
        <f t="shared" si="17"/>
        <v>1.3053083691820995E-2</v>
      </c>
      <c r="BC8">
        <f t="shared" si="18"/>
        <v>3.5592311234339098E-2</v>
      </c>
    </row>
    <row r="9" spans="1:55" x14ac:dyDescent="0.4">
      <c r="A9" s="16" t="s">
        <v>53</v>
      </c>
      <c r="B9" s="17">
        <v>4</v>
      </c>
      <c r="C9" s="27">
        <v>1</v>
      </c>
      <c r="D9" s="18">
        <v>42821</v>
      </c>
      <c r="E9" s="19">
        <v>85</v>
      </c>
      <c r="F9" s="20">
        <v>12.5</v>
      </c>
      <c r="G9" s="17">
        <v>6</v>
      </c>
      <c r="H9" s="17">
        <v>6</v>
      </c>
      <c r="I9" s="21">
        <f t="shared" si="0"/>
        <v>2.0833333333333335</v>
      </c>
      <c r="J9" s="17">
        <v>31.2</v>
      </c>
      <c r="K9" s="17">
        <v>15</v>
      </c>
      <c r="L9" s="17">
        <v>15</v>
      </c>
      <c r="M9" s="17">
        <f t="shared" si="1"/>
        <v>2.08</v>
      </c>
      <c r="N9" s="21">
        <v>0</v>
      </c>
      <c r="O9" s="22">
        <v>0</v>
      </c>
      <c r="P9" s="17">
        <v>49.5</v>
      </c>
      <c r="Q9" s="17">
        <v>25</v>
      </c>
      <c r="R9" s="17">
        <v>25</v>
      </c>
      <c r="S9" s="17">
        <f t="shared" si="2"/>
        <v>1.98</v>
      </c>
      <c r="T9" s="17">
        <v>0</v>
      </c>
      <c r="U9" s="22">
        <v>0</v>
      </c>
      <c r="V9" s="27">
        <v>79.8</v>
      </c>
      <c r="W9" s="27">
        <v>42</v>
      </c>
      <c r="X9" s="27">
        <v>42</v>
      </c>
      <c r="Y9" s="17">
        <f t="shared" si="3"/>
        <v>1.9</v>
      </c>
      <c r="Z9" s="27">
        <v>0</v>
      </c>
      <c r="AA9" s="22">
        <f t="shared" si="4"/>
        <v>0</v>
      </c>
      <c r="AB9" s="23">
        <f t="shared" si="5"/>
        <v>2.496</v>
      </c>
      <c r="AC9" s="23">
        <f t="shared" si="6"/>
        <v>2.5</v>
      </c>
      <c r="AD9" s="23">
        <f t="shared" si="11"/>
        <v>0.99839999999999995</v>
      </c>
      <c r="AE9" s="23">
        <f t="shared" si="7"/>
        <v>3.96</v>
      </c>
      <c r="AF9" s="23">
        <f t="shared" si="12"/>
        <v>4.166666666666667</v>
      </c>
      <c r="AG9" s="23">
        <f t="shared" si="13"/>
        <v>0.95039999999999991</v>
      </c>
      <c r="AH9" s="23">
        <f t="shared" si="8"/>
        <v>6.3839999999999995</v>
      </c>
      <c r="AI9" s="23">
        <f t="shared" si="14"/>
        <v>7</v>
      </c>
      <c r="AJ9" s="23">
        <f t="shared" si="15"/>
        <v>0.91199999999999992</v>
      </c>
      <c r="AK9">
        <v>7.5</v>
      </c>
      <c r="AL9">
        <v>7.57</v>
      </c>
      <c r="AM9">
        <v>0.104</v>
      </c>
      <c r="AN9">
        <f t="shared" si="9"/>
        <v>104</v>
      </c>
      <c r="AO9">
        <v>256</v>
      </c>
      <c r="AP9">
        <v>2.85</v>
      </c>
      <c r="AQ9">
        <v>2.8</v>
      </c>
      <c r="AR9">
        <v>29.3</v>
      </c>
      <c r="AS9" s="24">
        <v>0.67466266866566715</v>
      </c>
      <c r="AT9" s="25">
        <v>0.25791392422619031</v>
      </c>
      <c r="AU9" s="25">
        <v>0.79103125000000007</v>
      </c>
      <c r="AV9" s="25">
        <v>0.10337759345523997</v>
      </c>
      <c r="AW9" s="25">
        <v>0.19982950726356108</v>
      </c>
      <c r="AX9" s="25">
        <v>2.2079762017272159E-2</v>
      </c>
      <c r="AY9" s="25">
        <v>6.7603365384615394E-2</v>
      </c>
      <c r="AZ9" s="25">
        <f t="shared" si="10"/>
        <v>0.25261897967186642</v>
      </c>
      <c r="BA9">
        <f t="shared" si="16"/>
        <v>3.0489648350239366E-2</v>
      </c>
      <c r="BB9">
        <f t="shared" si="17"/>
        <v>3.0770304983947217E-2</v>
      </c>
      <c r="BC9">
        <f t="shared" si="18"/>
        <v>3.1836722325407893E-2</v>
      </c>
    </row>
    <row r="10" spans="1:55" x14ac:dyDescent="0.4">
      <c r="A10" s="16" t="s">
        <v>54</v>
      </c>
      <c r="B10" s="17">
        <v>4</v>
      </c>
      <c r="C10" s="27">
        <v>1</v>
      </c>
      <c r="D10" s="18">
        <v>42837</v>
      </c>
      <c r="E10" s="19">
        <v>101</v>
      </c>
      <c r="F10" s="20">
        <v>12</v>
      </c>
      <c r="G10" s="17">
        <v>4</v>
      </c>
      <c r="H10" s="17">
        <v>4</v>
      </c>
      <c r="I10" s="21">
        <f t="shared" si="0"/>
        <v>3</v>
      </c>
      <c r="J10" s="17">
        <v>25</v>
      </c>
      <c r="K10" s="17">
        <v>12</v>
      </c>
      <c r="L10" s="17">
        <v>12</v>
      </c>
      <c r="M10" s="17">
        <f t="shared" si="1"/>
        <v>2.0833333333333335</v>
      </c>
      <c r="N10" s="21">
        <v>0</v>
      </c>
      <c r="O10" s="22">
        <v>0</v>
      </c>
      <c r="P10" s="17">
        <v>42.5</v>
      </c>
      <c r="Q10" s="17">
        <v>20</v>
      </c>
      <c r="R10" s="17">
        <v>20</v>
      </c>
      <c r="S10" s="17">
        <f t="shared" si="2"/>
        <v>2.125</v>
      </c>
      <c r="T10" s="17">
        <v>0</v>
      </c>
      <c r="U10" s="22">
        <v>0</v>
      </c>
      <c r="V10" s="27">
        <v>60.8</v>
      </c>
      <c r="W10" s="27">
        <v>30</v>
      </c>
      <c r="X10" s="27">
        <v>30</v>
      </c>
      <c r="Y10" s="17">
        <f t="shared" si="3"/>
        <v>2.0266666666666664</v>
      </c>
      <c r="Z10" s="27">
        <v>0</v>
      </c>
      <c r="AA10" s="22">
        <f t="shared" si="4"/>
        <v>0</v>
      </c>
      <c r="AB10" s="23">
        <f t="shared" si="5"/>
        <v>2.0833333333333335</v>
      </c>
      <c r="AC10" s="23">
        <f t="shared" si="6"/>
        <v>3</v>
      </c>
      <c r="AD10" s="23">
        <f t="shared" si="11"/>
        <v>0.69444444444444453</v>
      </c>
      <c r="AE10" s="23">
        <f t="shared" si="7"/>
        <v>3.5416666666666665</v>
      </c>
      <c r="AF10" s="23">
        <f t="shared" si="12"/>
        <v>5</v>
      </c>
      <c r="AG10" s="23">
        <f t="shared" si="13"/>
        <v>0.70833333333333337</v>
      </c>
      <c r="AH10" s="23">
        <f t="shared" si="8"/>
        <v>5.0666666666666664</v>
      </c>
      <c r="AI10" s="23">
        <f t="shared" si="14"/>
        <v>7.5</v>
      </c>
      <c r="AJ10" s="23">
        <f t="shared" si="15"/>
        <v>0.67555555555555546</v>
      </c>
      <c r="AK10">
        <v>8.5</v>
      </c>
      <c r="AL10">
        <v>7.34</v>
      </c>
      <c r="AM10">
        <v>0.127</v>
      </c>
      <c r="AN10">
        <f t="shared" si="9"/>
        <v>127</v>
      </c>
      <c r="AO10">
        <v>281</v>
      </c>
      <c r="AP10">
        <v>3.25</v>
      </c>
      <c r="AQ10">
        <v>2.63</v>
      </c>
      <c r="AR10">
        <v>30.56</v>
      </c>
      <c r="AS10" s="24">
        <v>0.97342804525124971</v>
      </c>
      <c r="AT10" s="25">
        <v>0.32477899415163375</v>
      </c>
      <c r="AU10" s="25">
        <v>0.70250995575221231</v>
      </c>
      <c r="AV10" s="25">
        <v>8.5280590121210462E-2</v>
      </c>
      <c r="AW10" s="25">
        <v>0.25668664106182409</v>
      </c>
      <c r="AX10" s="25">
        <v>3.5012323518907089E-2</v>
      </c>
      <c r="AY10" s="25">
        <v>7.0913716814159283E-2</v>
      </c>
      <c r="AZ10" s="25">
        <f t="shared" si="10"/>
        <v>0.36538505819035255</v>
      </c>
      <c r="BA10">
        <f t="shared" si="16"/>
        <v>2.4465639169340008E-2</v>
      </c>
      <c r="BB10">
        <f t="shared" si="17"/>
        <v>3.5375216737478045E-2</v>
      </c>
      <c r="BC10">
        <f t="shared" si="18"/>
        <v>2.3872380869450004E-2</v>
      </c>
    </row>
    <row r="11" spans="1:55" x14ac:dyDescent="0.4">
      <c r="A11" s="16" t="s">
        <v>55</v>
      </c>
      <c r="B11" s="17">
        <v>4</v>
      </c>
      <c r="C11" s="27">
        <v>1</v>
      </c>
      <c r="D11" s="18">
        <v>42828</v>
      </c>
      <c r="E11" s="19">
        <v>92</v>
      </c>
      <c r="F11" s="20">
        <v>14.2</v>
      </c>
      <c r="G11" s="17">
        <v>6</v>
      </c>
      <c r="H11" s="17">
        <v>6</v>
      </c>
      <c r="I11" s="21">
        <f t="shared" si="0"/>
        <v>2.3666666666666667</v>
      </c>
      <c r="J11" s="17">
        <v>47</v>
      </c>
      <c r="K11" s="17">
        <v>21</v>
      </c>
      <c r="L11" s="17">
        <v>21</v>
      </c>
      <c r="M11" s="17">
        <f t="shared" si="1"/>
        <v>2.2380952380952381</v>
      </c>
      <c r="N11" s="21">
        <v>0</v>
      </c>
      <c r="O11" s="22">
        <v>0</v>
      </c>
      <c r="P11" s="17">
        <v>60.8</v>
      </c>
      <c r="Q11" s="17">
        <v>27</v>
      </c>
      <c r="R11" s="17">
        <v>27</v>
      </c>
      <c r="S11" s="17">
        <f t="shared" si="2"/>
        <v>2.2518518518518515</v>
      </c>
      <c r="T11" s="17">
        <v>0</v>
      </c>
      <c r="U11" s="22">
        <v>0</v>
      </c>
      <c r="V11" s="17">
        <v>78.8</v>
      </c>
      <c r="W11" s="17">
        <v>32</v>
      </c>
      <c r="X11" s="17">
        <v>34</v>
      </c>
      <c r="Y11" s="17">
        <f t="shared" si="3"/>
        <v>2.3176470588235292</v>
      </c>
      <c r="Z11" s="17">
        <v>0</v>
      </c>
      <c r="AA11" s="22">
        <f t="shared" si="4"/>
        <v>5.8823529411764705E-2</v>
      </c>
      <c r="AB11" s="23">
        <f t="shared" si="5"/>
        <v>3.3098591549295775</v>
      </c>
      <c r="AC11" s="23">
        <f t="shared" si="6"/>
        <v>3.5</v>
      </c>
      <c r="AD11" s="23">
        <f t="shared" si="11"/>
        <v>0.94567404426559354</v>
      </c>
      <c r="AE11" s="23">
        <f t="shared" si="7"/>
        <v>4.28169014084507</v>
      </c>
      <c r="AF11" s="23">
        <f t="shared" si="12"/>
        <v>4.5</v>
      </c>
      <c r="AG11" s="23">
        <f t="shared" si="13"/>
        <v>0.95148669796557106</v>
      </c>
      <c r="AH11" s="23">
        <f t="shared" si="8"/>
        <v>5.549295774647887</v>
      </c>
      <c r="AI11" s="23">
        <f t="shared" si="14"/>
        <v>5.666666666666667</v>
      </c>
      <c r="AJ11" s="23">
        <f t="shared" si="15"/>
        <v>0.97928748964374468</v>
      </c>
      <c r="AK11">
        <v>8.5</v>
      </c>
      <c r="AL11">
        <v>4.1399999999999997</v>
      </c>
      <c r="AM11">
        <v>4.87E-2</v>
      </c>
      <c r="AN11">
        <f t="shared" si="9"/>
        <v>48.7</v>
      </c>
      <c r="AO11">
        <v>243</v>
      </c>
      <c r="AP11">
        <v>1.31</v>
      </c>
      <c r="AQ11">
        <v>2.69</v>
      </c>
      <c r="AR11">
        <v>26.15</v>
      </c>
      <c r="AS11" s="24">
        <v>1.0283119658119659</v>
      </c>
      <c r="AT11" s="25">
        <v>0.46958463844881199</v>
      </c>
      <c r="AU11" s="25">
        <v>0.85029601990049741</v>
      </c>
      <c r="AV11" s="25">
        <v>0.12528707258457969</v>
      </c>
      <c r="AW11" s="25">
        <v>0.37095832694236308</v>
      </c>
      <c r="AX11" s="25">
        <v>4.072117156569563E-2</v>
      </c>
      <c r="AY11" s="25">
        <v>8.2893034825870654E-2</v>
      </c>
      <c r="AZ11" s="25">
        <f t="shared" si="10"/>
        <v>0.43626962641289679</v>
      </c>
      <c r="BA11">
        <f t="shared" si="16"/>
        <v>3.9896854570094779E-2</v>
      </c>
      <c r="BB11">
        <f t="shared" si="17"/>
        <v>1.7162812484137528E-2</v>
      </c>
      <c r="BC11">
        <f t="shared" si="18"/>
        <v>1.7288213859447468E-2</v>
      </c>
    </row>
    <row r="12" spans="1:55" x14ac:dyDescent="0.4">
      <c r="A12" s="26" t="s">
        <v>37</v>
      </c>
      <c r="B12" s="17">
        <v>4</v>
      </c>
      <c r="C12" s="17">
        <v>2</v>
      </c>
      <c r="D12" s="18">
        <v>42815</v>
      </c>
      <c r="E12" s="19">
        <v>79</v>
      </c>
      <c r="F12" s="20">
        <v>13.7</v>
      </c>
      <c r="G12" s="17">
        <v>8</v>
      </c>
      <c r="H12" s="17">
        <v>8</v>
      </c>
      <c r="I12" s="21">
        <f t="shared" si="0"/>
        <v>1.7124999999999999</v>
      </c>
      <c r="J12" s="17">
        <v>46.6</v>
      </c>
      <c r="K12" s="17">
        <v>21</v>
      </c>
      <c r="L12" s="17">
        <v>21</v>
      </c>
      <c r="M12" s="17">
        <f t="shared" si="1"/>
        <v>2.2190476190476192</v>
      </c>
      <c r="N12" s="21">
        <v>1</v>
      </c>
      <c r="O12" s="22">
        <v>0</v>
      </c>
      <c r="P12" s="17">
        <v>58.2</v>
      </c>
      <c r="Q12" s="17">
        <v>26</v>
      </c>
      <c r="R12" s="17">
        <v>26</v>
      </c>
      <c r="S12" s="17">
        <f t="shared" si="2"/>
        <v>2.2384615384615385</v>
      </c>
      <c r="T12" s="17">
        <v>1</v>
      </c>
      <c r="U12" s="22">
        <v>0</v>
      </c>
      <c r="V12" s="27">
        <v>64.8</v>
      </c>
      <c r="W12" s="27">
        <v>30</v>
      </c>
      <c r="X12" s="27">
        <v>38</v>
      </c>
      <c r="Y12" s="17">
        <f t="shared" si="3"/>
        <v>1.7052631578947368</v>
      </c>
      <c r="Z12" s="27">
        <v>1</v>
      </c>
      <c r="AA12" s="22">
        <f t="shared" si="4"/>
        <v>0.21052631578947367</v>
      </c>
      <c r="AB12" s="23">
        <f t="shared" si="5"/>
        <v>3.4014598540145986</v>
      </c>
      <c r="AC12" s="23">
        <f t="shared" si="6"/>
        <v>2.625</v>
      </c>
      <c r="AD12" s="23">
        <f t="shared" si="11"/>
        <v>1.2957942301007996</v>
      </c>
      <c r="AE12" s="23">
        <f t="shared" si="7"/>
        <v>4.2481751824817522</v>
      </c>
      <c r="AF12" s="23">
        <f t="shared" si="12"/>
        <v>3.25</v>
      </c>
      <c r="AG12" s="23">
        <f t="shared" si="13"/>
        <v>1.3071308253790006</v>
      </c>
      <c r="AH12" s="23">
        <f t="shared" si="8"/>
        <v>4.7299270072992705</v>
      </c>
      <c r="AI12" s="23">
        <f t="shared" si="14"/>
        <v>4.75</v>
      </c>
      <c r="AJ12" s="23">
        <f t="shared" si="15"/>
        <v>0.99577410679984635</v>
      </c>
      <c r="AK12">
        <v>9</v>
      </c>
      <c r="AL12">
        <v>1.87</v>
      </c>
      <c r="AM12">
        <v>1.89E-2</v>
      </c>
      <c r="AN12">
        <f t="shared" si="9"/>
        <v>18.899999999999999</v>
      </c>
      <c r="AO12">
        <v>228</v>
      </c>
      <c r="AP12">
        <v>0.48199999999999998</v>
      </c>
      <c r="AQ12">
        <v>2.54</v>
      </c>
      <c r="AR12">
        <v>26.45</v>
      </c>
      <c r="AS12" s="24">
        <v>1.3911182450508295</v>
      </c>
      <c r="AT12" s="25">
        <v>0.23978856396439788</v>
      </c>
      <c r="AU12" s="25">
        <v>0.81173310810810806</v>
      </c>
      <c r="AV12" s="25">
        <v>7.7464452939584233E-2</v>
      </c>
      <c r="AW12" s="25">
        <v>0.54765593791593681</v>
      </c>
      <c r="AX12" s="25">
        <v>3.2964350711431424E-2</v>
      </c>
      <c r="AY12" s="25">
        <v>7.077252252252253E-2</v>
      </c>
      <c r="AZ12" s="25">
        <f t="shared" si="10"/>
        <v>0.67467488075279913</v>
      </c>
      <c r="BA12">
        <f t="shared" si="16"/>
        <v>4.0806823609917366E-2</v>
      </c>
      <c r="BB12">
        <f t="shared" si="17"/>
        <v>1.4818987573719482E-2</v>
      </c>
      <c r="BC12">
        <f t="shared" si="18"/>
        <v>7.1613499080557478E-3</v>
      </c>
    </row>
    <row r="13" spans="1:55" x14ac:dyDescent="0.4">
      <c r="A13" s="26" t="s">
        <v>38</v>
      </c>
      <c r="B13" s="17">
        <v>4</v>
      </c>
      <c r="C13" s="17">
        <v>2</v>
      </c>
      <c r="D13" s="18">
        <v>42828</v>
      </c>
      <c r="E13" s="19">
        <v>92</v>
      </c>
      <c r="F13" s="20">
        <v>10.3</v>
      </c>
      <c r="G13" s="17">
        <v>6</v>
      </c>
      <c r="H13" s="17">
        <v>6</v>
      </c>
      <c r="I13" s="21">
        <f t="shared" si="0"/>
        <v>1.7166666666666668</v>
      </c>
      <c r="J13" s="17">
        <v>27.7</v>
      </c>
      <c r="K13" s="17">
        <v>17</v>
      </c>
      <c r="L13" s="17">
        <v>17</v>
      </c>
      <c r="M13" s="17">
        <f t="shared" si="1"/>
        <v>1.6294117647058823</v>
      </c>
      <c r="N13" s="21">
        <v>1</v>
      </c>
      <c r="O13" s="22">
        <v>0</v>
      </c>
      <c r="P13" s="17">
        <v>42.2</v>
      </c>
      <c r="Q13" s="17">
        <v>30</v>
      </c>
      <c r="R13" s="17">
        <v>30</v>
      </c>
      <c r="S13" s="17">
        <f t="shared" si="2"/>
        <v>1.4066666666666667</v>
      </c>
      <c r="T13" s="17">
        <v>2</v>
      </c>
      <c r="U13" s="22">
        <v>0</v>
      </c>
      <c r="V13" s="27">
        <v>57.7</v>
      </c>
      <c r="W13" s="27">
        <v>38</v>
      </c>
      <c r="X13" s="27">
        <v>41</v>
      </c>
      <c r="Y13" s="17">
        <f t="shared" si="3"/>
        <v>1.4073170731707318</v>
      </c>
      <c r="Z13" s="27">
        <v>2</v>
      </c>
      <c r="AA13" s="22">
        <f t="shared" si="4"/>
        <v>7.3170731707317069E-2</v>
      </c>
      <c r="AB13" s="23">
        <f t="shared" si="5"/>
        <v>2.6893203883495143</v>
      </c>
      <c r="AC13" s="23">
        <f t="shared" si="6"/>
        <v>2.8333333333333335</v>
      </c>
      <c r="AD13" s="23">
        <f t="shared" si="11"/>
        <v>0.94917190177041688</v>
      </c>
      <c r="AE13" s="23">
        <f t="shared" si="7"/>
        <v>4.0970873786407767</v>
      </c>
      <c r="AF13" s="23">
        <f t="shared" si="12"/>
        <v>5</v>
      </c>
      <c r="AG13" s="23">
        <f t="shared" si="13"/>
        <v>0.81941747572815538</v>
      </c>
      <c r="AH13" s="23">
        <f t="shared" si="8"/>
        <v>5.6019417475728153</v>
      </c>
      <c r="AI13" s="23">
        <f t="shared" si="14"/>
        <v>6.833333333333333</v>
      </c>
      <c r="AJ13" s="23">
        <f t="shared" si="15"/>
        <v>0.81979635330333889</v>
      </c>
      <c r="AK13">
        <v>9.5</v>
      </c>
      <c r="AL13">
        <v>4.54</v>
      </c>
      <c r="AM13">
        <v>4.6899999999999997E-2</v>
      </c>
      <c r="AN13">
        <f t="shared" si="9"/>
        <v>46.9</v>
      </c>
      <c r="AO13">
        <v>226</v>
      </c>
      <c r="AP13">
        <v>1.1399999999999999</v>
      </c>
      <c r="AQ13">
        <v>2.44</v>
      </c>
      <c r="AR13">
        <v>28.16</v>
      </c>
      <c r="AS13" s="24">
        <v>0.73274713562483351</v>
      </c>
      <c r="AT13" s="25">
        <v>0.16220596932621062</v>
      </c>
      <c r="AU13" s="25">
        <v>0.67512195121951224</v>
      </c>
      <c r="AV13" s="25">
        <v>7.7199964147114344E-2</v>
      </c>
      <c r="AW13" s="25">
        <v>0.27716442174762557</v>
      </c>
      <c r="AX13" s="25">
        <v>2.8266872333073699E-2</v>
      </c>
      <c r="AY13" s="25">
        <v>4.785487804878049E-2</v>
      </c>
      <c r="AZ13" s="25">
        <f t="shared" si="10"/>
        <v>0.41053978654814477</v>
      </c>
      <c r="BA13">
        <f t="shared" si="16"/>
        <v>3.2976283931923422E-2</v>
      </c>
      <c r="BB13">
        <f t="shared" si="17"/>
        <v>2.8065853856578234E-2</v>
      </c>
      <c r="BC13">
        <f t="shared" si="18"/>
        <v>2.0855796831472519E-2</v>
      </c>
    </row>
    <row r="14" spans="1:55" x14ac:dyDescent="0.4">
      <c r="A14" s="26" t="s">
        <v>41</v>
      </c>
      <c r="B14" s="17">
        <v>4</v>
      </c>
      <c r="C14" s="27">
        <v>2</v>
      </c>
      <c r="D14" s="18">
        <v>42817</v>
      </c>
      <c r="E14" s="19">
        <v>81</v>
      </c>
      <c r="F14" s="20">
        <v>11</v>
      </c>
      <c r="G14" s="17">
        <v>6</v>
      </c>
      <c r="H14" s="17">
        <v>6</v>
      </c>
      <c r="I14" s="21">
        <f t="shared" si="0"/>
        <v>1.8333333333333333</v>
      </c>
      <c r="J14" s="17">
        <v>28.5</v>
      </c>
      <c r="K14" s="17">
        <v>16</v>
      </c>
      <c r="L14" s="17">
        <v>16</v>
      </c>
      <c r="M14" s="17">
        <f t="shared" si="1"/>
        <v>1.78125</v>
      </c>
      <c r="N14" s="21">
        <v>1</v>
      </c>
      <c r="O14" s="22">
        <v>0</v>
      </c>
      <c r="P14" s="17">
        <v>40</v>
      </c>
      <c r="Q14" s="17">
        <v>23</v>
      </c>
      <c r="R14" s="17">
        <v>23</v>
      </c>
      <c r="S14" s="17">
        <f t="shared" si="2"/>
        <v>1.7391304347826086</v>
      </c>
      <c r="T14" s="17">
        <v>1</v>
      </c>
      <c r="U14" s="22">
        <v>0</v>
      </c>
      <c r="V14" s="27">
        <v>57.8</v>
      </c>
      <c r="W14" s="27">
        <v>37</v>
      </c>
      <c r="X14" s="27">
        <v>37</v>
      </c>
      <c r="Y14" s="17">
        <f t="shared" si="3"/>
        <v>1.5621621621621622</v>
      </c>
      <c r="Z14" s="27">
        <v>1</v>
      </c>
      <c r="AA14" s="22">
        <f t="shared" si="4"/>
        <v>0</v>
      </c>
      <c r="AB14" s="23">
        <f t="shared" si="5"/>
        <v>2.5909090909090908</v>
      </c>
      <c r="AC14" s="23">
        <f t="shared" si="6"/>
        <v>2.6666666666666665</v>
      </c>
      <c r="AD14" s="23">
        <f t="shared" si="11"/>
        <v>0.97159090909090917</v>
      </c>
      <c r="AE14" s="23">
        <f t="shared" si="7"/>
        <v>3.6363636363636362</v>
      </c>
      <c r="AF14" s="23">
        <f t="shared" si="12"/>
        <v>3.8333333333333335</v>
      </c>
      <c r="AG14" s="23">
        <f t="shared" si="13"/>
        <v>0.9486166007905138</v>
      </c>
      <c r="AH14" s="23">
        <f t="shared" si="8"/>
        <v>5.254545454545454</v>
      </c>
      <c r="AI14" s="23">
        <f t="shared" si="14"/>
        <v>6.166666666666667</v>
      </c>
      <c r="AJ14" s="23">
        <f t="shared" si="15"/>
        <v>0.85208845208845219</v>
      </c>
      <c r="AK14">
        <v>8.5</v>
      </c>
      <c r="AL14">
        <v>8.15</v>
      </c>
      <c r="AM14">
        <v>0.113</v>
      </c>
      <c r="AN14">
        <f t="shared" si="9"/>
        <v>113</v>
      </c>
      <c r="AO14">
        <v>256</v>
      </c>
      <c r="AP14">
        <v>3.05</v>
      </c>
      <c r="AQ14">
        <v>2.76</v>
      </c>
      <c r="AR14">
        <v>29.95</v>
      </c>
      <c r="AS14" s="24">
        <v>1.1686586985391765</v>
      </c>
      <c r="AT14" s="25">
        <v>0.29627626021849834</v>
      </c>
      <c r="AU14" s="25">
        <v>0.92026715686274518</v>
      </c>
      <c r="AV14" s="25">
        <v>8.2033573551200667E-2</v>
      </c>
      <c r="AW14" s="25">
        <v>0.37803202921129181</v>
      </c>
      <c r="AX14" s="25">
        <v>2.3257510613742181E-2</v>
      </c>
      <c r="AY14" s="25">
        <v>0.11098774509803926</v>
      </c>
      <c r="AZ14" s="25">
        <f t="shared" si="10"/>
        <v>0.41078509255945778</v>
      </c>
      <c r="BA14">
        <f t="shared" si="16"/>
        <v>3.1733627149207806E-2</v>
      </c>
      <c r="BB14">
        <f t="shared" si="17"/>
        <v>2.2598357789288759E-2</v>
      </c>
      <c r="BC14">
        <f t="shared" si="18"/>
        <v>2.4540621437626371E-2</v>
      </c>
    </row>
    <row r="15" spans="1:55" x14ac:dyDescent="0.4">
      <c r="A15" s="26" t="s">
        <v>42</v>
      </c>
      <c r="B15" s="17">
        <v>4</v>
      </c>
      <c r="C15" s="27">
        <v>2</v>
      </c>
      <c r="D15" s="18">
        <v>42818</v>
      </c>
      <c r="E15" s="19">
        <v>82</v>
      </c>
      <c r="F15" s="20">
        <v>13.1</v>
      </c>
      <c r="G15" s="17">
        <v>7</v>
      </c>
      <c r="H15" s="17">
        <v>7</v>
      </c>
      <c r="I15" s="21">
        <f t="shared" si="0"/>
        <v>1.8714285714285714</v>
      </c>
      <c r="J15" s="17">
        <v>37</v>
      </c>
      <c r="K15" s="17">
        <v>18</v>
      </c>
      <c r="L15" s="17">
        <v>18</v>
      </c>
      <c r="M15" s="17">
        <f t="shared" si="1"/>
        <v>2.0555555555555554</v>
      </c>
      <c r="N15" s="21">
        <v>2</v>
      </c>
      <c r="O15" s="22">
        <v>0</v>
      </c>
      <c r="P15" s="17">
        <v>53</v>
      </c>
      <c r="Q15" s="17">
        <v>29</v>
      </c>
      <c r="R15" s="17">
        <v>29</v>
      </c>
      <c r="S15" s="17">
        <f t="shared" si="2"/>
        <v>1.8275862068965518</v>
      </c>
      <c r="T15" s="17">
        <v>1</v>
      </c>
      <c r="U15" s="22">
        <v>0</v>
      </c>
      <c r="V15" s="27">
        <v>68.599999999999994</v>
      </c>
      <c r="W15" s="27">
        <v>35</v>
      </c>
      <c r="X15" s="27">
        <v>42</v>
      </c>
      <c r="Y15" s="17">
        <f t="shared" si="3"/>
        <v>1.6333333333333333</v>
      </c>
      <c r="Z15" s="27">
        <v>1</v>
      </c>
      <c r="AA15" s="22">
        <f t="shared" si="4"/>
        <v>0.16666666666666666</v>
      </c>
      <c r="AB15" s="23">
        <f t="shared" si="5"/>
        <v>2.8244274809160306</v>
      </c>
      <c r="AC15" s="23">
        <f t="shared" si="6"/>
        <v>2.5714285714285716</v>
      </c>
      <c r="AD15" s="23">
        <f t="shared" si="11"/>
        <v>1.0983884648006785</v>
      </c>
      <c r="AE15" s="23">
        <f t="shared" si="7"/>
        <v>4.0458015267175576</v>
      </c>
      <c r="AF15" s="23">
        <f t="shared" si="12"/>
        <v>4.1428571428571432</v>
      </c>
      <c r="AG15" s="23">
        <f t="shared" si="13"/>
        <v>0.97657278231113454</v>
      </c>
      <c r="AH15" s="23">
        <f t="shared" si="8"/>
        <v>5.2366412213740459</v>
      </c>
      <c r="AI15" s="23">
        <f t="shared" si="14"/>
        <v>6</v>
      </c>
      <c r="AJ15" s="23">
        <f t="shared" si="15"/>
        <v>0.87277353689567427</v>
      </c>
      <c r="AK15">
        <v>8.5</v>
      </c>
      <c r="AL15">
        <v>2.38</v>
      </c>
      <c r="AM15">
        <v>2.93E-2</v>
      </c>
      <c r="AN15">
        <f t="shared" si="9"/>
        <v>29.3</v>
      </c>
      <c r="AO15">
        <v>251</v>
      </c>
      <c r="AP15">
        <v>0.84799999999999998</v>
      </c>
      <c r="AQ15">
        <v>2.89</v>
      </c>
      <c r="AR15">
        <v>25.01</v>
      </c>
      <c r="AS15" s="24">
        <v>1.3168086754453912</v>
      </c>
      <c r="AT15" s="25">
        <v>0.26450886267497675</v>
      </c>
      <c r="AU15" s="25">
        <v>0.75830063291139238</v>
      </c>
      <c r="AV15" s="25">
        <v>7.5360330421341368E-2</v>
      </c>
      <c r="AW15" s="25">
        <v>0.72243393654358168</v>
      </c>
      <c r="AX15" s="25">
        <v>4.8800601295683449E-2</v>
      </c>
      <c r="AY15" s="25">
        <v>6.350843881856541E-2</v>
      </c>
      <c r="AZ15" s="25">
        <f t="shared" si="10"/>
        <v>0.95270121794557205</v>
      </c>
      <c r="BA15">
        <f t="shared" si="16"/>
        <v>3.461018941457062E-2</v>
      </c>
      <c r="BB15">
        <f t="shared" si="17"/>
        <v>2.3958266727193176E-2</v>
      </c>
      <c r="BC15">
        <f t="shared" si="18"/>
        <v>1.7200041411981191E-2</v>
      </c>
    </row>
    <row r="16" spans="1:55" x14ac:dyDescent="0.4">
      <c r="A16" s="26" t="s">
        <v>43</v>
      </c>
      <c r="B16" s="17">
        <v>4</v>
      </c>
      <c r="C16" s="27">
        <v>2</v>
      </c>
      <c r="D16" s="18">
        <v>42821</v>
      </c>
      <c r="E16" s="19">
        <v>85</v>
      </c>
      <c r="F16" s="20">
        <v>10</v>
      </c>
      <c r="G16" s="17">
        <v>4</v>
      </c>
      <c r="H16" s="17">
        <v>4</v>
      </c>
      <c r="I16" s="21">
        <f t="shared" si="0"/>
        <v>2.5</v>
      </c>
      <c r="J16" s="17">
        <v>37.799999999999997</v>
      </c>
      <c r="K16" s="17">
        <v>20</v>
      </c>
      <c r="L16" s="17">
        <v>20</v>
      </c>
      <c r="M16" s="17">
        <f t="shared" si="1"/>
        <v>1.89</v>
      </c>
      <c r="N16" s="21">
        <v>2</v>
      </c>
      <c r="O16" s="22">
        <v>0</v>
      </c>
      <c r="P16" s="17">
        <v>52.5</v>
      </c>
      <c r="Q16" s="17">
        <v>27</v>
      </c>
      <c r="R16" s="17">
        <v>27</v>
      </c>
      <c r="S16" s="17">
        <f t="shared" si="2"/>
        <v>1.9444444444444444</v>
      </c>
      <c r="T16" s="17">
        <v>2</v>
      </c>
      <c r="U16" s="22">
        <v>0</v>
      </c>
      <c r="V16" s="27">
        <v>69.3</v>
      </c>
      <c r="W16" s="27">
        <v>36</v>
      </c>
      <c r="X16" s="27">
        <v>36</v>
      </c>
      <c r="Y16" s="17">
        <f t="shared" si="3"/>
        <v>1.9249999999999998</v>
      </c>
      <c r="Z16" s="27">
        <v>2</v>
      </c>
      <c r="AA16" s="22">
        <f t="shared" si="4"/>
        <v>0</v>
      </c>
      <c r="AB16" s="23">
        <f t="shared" si="5"/>
        <v>3.78</v>
      </c>
      <c r="AC16" s="23">
        <f t="shared" si="6"/>
        <v>5</v>
      </c>
      <c r="AD16" s="23">
        <f t="shared" si="11"/>
        <v>0.75600000000000001</v>
      </c>
      <c r="AE16" s="23">
        <f t="shared" si="7"/>
        <v>5.25</v>
      </c>
      <c r="AF16" s="23">
        <f t="shared" si="12"/>
        <v>6.75</v>
      </c>
      <c r="AG16" s="23">
        <f t="shared" si="13"/>
        <v>0.77777777777777779</v>
      </c>
      <c r="AH16" s="23">
        <f t="shared" si="8"/>
        <v>6.93</v>
      </c>
      <c r="AI16" s="23">
        <f t="shared" si="14"/>
        <v>9</v>
      </c>
      <c r="AJ16" s="23">
        <f t="shared" si="15"/>
        <v>0.76999999999999991</v>
      </c>
      <c r="AK16">
        <v>9.5</v>
      </c>
      <c r="AL16">
        <v>3.95</v>
      </c>
      <c r="AM16">
        <v>4.3499999999999997E-2</v>
      </c>
      <c r="AN16">
        <f t="shared" si="9"/>
        <v>43.5</v>
      </c>
      <c r="AO16">
        <v>234</v>
      </c>
      <c r="AP16">
        <v>1.23</v>
      </c>
      <c r="AQ16">
        <v>2.83</v>
      </c>
      <c r="AR16">
        <v>26.12</v>
      </c>
      <c r="AS16" s="24">
        <v>1.4417989417989419</v>
      </c>
      <c r="AT16" s="25">
        <v>0.41013348707956099</v>
      </c>
      <c r="AU16" s="25">
        <v>1.2111982323232322</v>
      </c>
      <c r="AV16" s="25">
        <v>8.5277542802908321E-2</v>
      </c>
      <c r="AW16" s="25">
        <v>0.49211358598367749</v>
      </c>
      <c r="AX16" s="25">
        <v>3.2900959274034344E-2</v>
      </c>
      <c r="AY16" s="25">
        <v>8.4174242424242401E-2</v>
      </c>
      <c r="AZ16" s="25">
        <f t="shared" si="10"/>
        <v>0.40630309131127201</v>
      </c>
      <c r="BA16">
        <f t="shared" si="16"/>
        <v>4.4324133654383209E-2</v>
      </c>
      <c r="BB16">
        <f t="shared" si="17"/>
        <v>2.1900271131469071E-2</v>
      </c>
      <c r="BC16">
        <f t="shared" si="18"/>
        <v>1.8508782439885282E-2</v>
      </c>
    </row>
    <row r="17" spans="1:55" x14ac:dyDescent="0.4">
      <c r="A17" s="26" t="s">
        <v>46</v>
      </c>
      <c r="B17" s="17">
        <v>4</v>
      </c>
      <c r="C17" s="27">
        <v>2</v>
      </c>
      <c r="D17" s="18">
        <v>42823</v>
      </c>
      <c r="E17" s="19">
        <v>87</v>
      </c>
      <c r="F17" s="20">
        <v>9.9</v>
      </c>
      <c r="G17" s="17">
        <v>5</v>
      </c>
      <c r="H17" s="17">
        <v>5</v>
      </c>
      <c r="I17" s="21">
        <f t="shared" si="0"/>
        <v>1.98</v>
      </c>
      <c r="J17" s="17">
        <v>27.5</v>
      </c>
      <c r="K17" s="17">
        <v>14</v>
      </c>
      <c r="L17" s="17">
        <v>14</v>
      </c>
      <c r="M17" s="17">
        <f t="shared" si="1"/>
        <v>1.9642857142857142</v>
      </c>
      <c r="N17" s="21">
        <v>2</v>
      </c>
      <c r="O17" s="22">
        <v>0</v>
      </c>
      <c r="P17" s="17">
        <v>38.5</v>
      </c>
      <c r="Q17" s="17">
        <v>20</v>
      </c>
      <c r="R17" s="17">
        <v>20</v>
      </c>
      <c r="S17" s="17">
        <f t="shared" si="2"/>
        <v>1.925</v>
      </c>
      <c r="T17" s="17">
        <v>2</v>
      </c>
      <c r="U17" s="22">
        <v>0</v>
      </c>
      <c r="V17" s="27">
        <v>53.2</v>
      </c>
      <c r="W17" s="27">
        <v>25</v>
      </c>
      <c r="X17" s="27">
        <v>31</v>
      </c>
      <c r="Y17" s="17">
        <f t="shared" si="3"/>
        <v>1.7161290322580647</v>
      </c>
      <c r="Z17" s="27">
        <v>2</v>
      </c>
      <c r="AA17" s="22">
        <f t="shared" si="4"/>
        <v>0.19354838709677419</v>
      </c>
      <c r="AB17" s="23">
        <f t="shared" si="5"/>
        <v>2.7777777777777777</v>
      </c>
      <c r="AC17" s="23">
        <f t="shared" si="6"/>
        <v>2.8</v>
      </c>
      <c r="AD17" s="23">
        <f t="shared" si="11"/>
        <v>0.99206349206349198</v>
      </c>
      <c r="AE17" s="23">
        <f t="shared" si="7"/>
        <v>3.8888888888888888</v>
      </c>
      <c r="AF17" s="23">
        <f t="shared" si="12"/>
        <v>4</v>
      </c>
      <c r="AG17" s="23">
        <f t="shared" si="13"/>
        <v>0.97222222222222221</v>
      </c>
      <c r="AH17" s="23">
        <f t="shared" si="8"/>
        <v>5.3737373737373737</v>
      </c>
      <c r="AI17" s="23">
        <f t="shared" si="14"/>
        <v>6.2</v>
      </c>
      <c r="AJ17" s="23">
        <f t="shared" si="15"/>
        <v>0.86673183447377</v>
      </c>
      <c r="AK17">
        <v>9.5</v>
      </c>
      <c r="AL17">
        <v>8.6999999999999993</v>
      </c>
      <c r="AM17">
        <v>0.104</v>
      </c>
      <c r="AN17">
        <f t="shared" si="9"/>
        <v>104</v>
      </c>
      <c r="AO17">
        <v>238</v>
      </c>
      <c r="AP17">
        <v>2.57</v>
      </c>
      <c r="AQ17">
        <v>2.5299999999999998</v>
      </c>
      <c r="AR17">
        <v>30.76</v>
      </c>
      <c r="AS17" s="24">
        <v>1.333872271624899</v>
      </c>
      <c r="AT17" s="25">
        <v>0.29437287737919693</v>
      </c>
      <c r="AU17" s="25">
        <v>0.97338205128205135</v>
      </c>
      <c r="AV17" s="25">
        <v>9.070017929667068E-2</v>
      </c>
      <c r="AW17" s="25">
        <v>0.628388972161805</v>
      </c>
      <c r="AX17" s="25">
        <v>2.3472134373881095E-2</v>
      </c>
      <c r="AY17" s="25">
        <v>8.3828205128205116E-2</v>
      </c>
      <c r="AZ17" s="25">
        <f t="shared" si="10"/>
        <v>0.64557279573231041</v>
      </c>
      <c r="BA17">
        <f t="shared" si="16"/>
        <v>3.4055041584399384E-2</v>
      </c>
      <c r="BB17">
        <f t="shared" si="17"/>
        <v>2.2431482441414196E-2</v>
      </c>
      <c r="BC17">
        <f t="shared" si="18"/>
        <v>2.1560010336923993E-2</v>
      </c>
    </row>
    <row r="18" spans="1:55" x14ac:dyDescent="0.4">
      <c r="A18" s="26" t="s">
        <v>47</v>
      </c>
      <c r="B18" s="17">
        <v>4</v>
      </c>
      <c r="C18" s="27">
        <v>2</v>
      </c>
      <c r="D18" s="18">
        <v>42818</v>
      </c>
      <c r="E18" s="19">
        <v>82</v>
      </c>
      <c r="F18" s="20">
        <v>16</v>
      </c>
      <c r="G18" s="17">
        <v>10</v>
      </c>
      <c r="H18" s="17">
        <v>10</v>
      </c>
      <c r="I18" s="21">
        <f t="shared" si="0"/>
        <v>1.6</v>
      </c>
      <c r="J18" s="17">
        <v>44.3</v>
      </c>
      <c r="K18" s="17">
        <v>24</v>
      </c>
      <c r="L18" s="17">
        <v>24</v>
      </c>
      <c r="M18" s="17">
        <f t="shared" si="1"/>
        <v>1.8458333333333332</v>
      </c>
      <c r="N18" s="21">
        <v>1</v>
      </c>
      <c r="O18" s="22">
        <v>0</v>
      </c>
      <c r="P18" s="17">
        <v>51.6</v>
      </c>
      <c r="Q18" s="17">
        <v>35</v>
      </c>
      <c r="R18" s="17">
        <v>35</v>
      </c>
      <c r="S18" s="17">
        <f t="shared" si="2"/>
        <v>1.4742857142857144</v>
      </c>
      <c r="T18" s="17">
        <v>2</v>
      </c>
      <c r="U18" s="22">
        <v>0</v>
      </c>
      <c r="V18" s="27">
        <v>63.3</v>
      </c>
      <c r="W18" s="27">
        <v>36</v>
      </c>
      <c r="X18" s="27">
        <v>40</v>
      </c>
      <c r="Y18" s="17">
        <f t="shared" si="3"/>
        <v>1.5825</v>
      </c>
      <c r="Z18" s="27">
        <v>2</v>
      </c>
      <c r="AA18" s="22">
        <f t="shared" si="4"/>
        <v>0.1</v>
      </c>
      <c r="AB18" s="23">
        <f t="shared" si="5"/>
        <v>2.7687499999999998</v>
      </c>
      <c r="AC18" s="23">
        <f t="shared" si="6"/>
        <v>2.4</v>
      </c>
      <c r="AD18" s="23">
        <f t="shared" si="11"/>
        <v>1.1536458333333333</v>
      </c>
      <c r="AE18" s="23">
        <f t="shared" si="7"/>
        <v>3.2250000000000001</v>
      </c>
      <c r="AF18" s="23">
        <f t="shared" si="12"/>
        <v>3.5</v>
      </c>
      <c r="AG18" s="23">
        <f t="shared" si="13"/>
        <v>0.92142857142857149</v>
      </c>
      <c r="AH18" s="23">
        <f t="shared" si="8"/>
        <v>3.9562499999999998</v>
      </c>
      <c r="AI18" s="23">
        <f t="shared" si="14"/>
        <v>4</v>
      </c>
      <c r="AJ18" s="23">
        <f t="shared" si="15"/>
        <v>0.98906249999999996</v>
      </c>
      <c r="AK18">
        <v>12.5</v>
      </c>
      <c r="AL18">
        <v>4.33</v>
      </c>
      <c r="AM18">
        <v>5.0599999999999999E-2</v>
      </c>
      <c r="AN18">
        <f t="shared" si="9"/>
        <v>50.6</v>
      </c>
      <c r="AO18">
        <v>241</v>
      </c>
      <c r="AP18">
        <v>1.42</v>
      </c>
      <c r="AQ18">
        <v>2.82</v>
      </c>
      <c r="AR18">
        <v>26.79</v>
      </c>
      <c r="AS18" s="24">
        <v>1.1723214500000001</v>
      </c>
      <c r="AT18" s="24"/>
      <c r="AU18" s="24"/>
      <c r="AV18" s="24"/>
      <c r="AW18" s="24"/>
      <c r="AX18" s="24"/>
      <c r="AY18" s="24"/>
      <c r="AZ18" s="25"/>
      <c r="BA18">
        <f t="shared" si="16"/>
        <v>3.3946531827043623E-2</v>
      </c>
      <c r="BB18">
        <f t="shared" si="17"/>
        <v>1.0169133029095168E-2</v>
      </c>
      <c r="BC18">
        <f t="shared" si="18"/>
        <v>1.3624243777507565E-2</v>
      </c>
    </row>
    <row r="19" spans="1:55" x14ac:dyDescent="0.4">
      <c r="A19" s="26" t="s">
        <v>49</v>
      </c>
      <c r="B19" s="17">
        <v>4</v>
      </c>
      <c r="C19" s="27">
        <v>2</v>
      </c>
      <c r="D19" s="18">
        <v>42821</v>
      </c>
      <c r="E19" s="19">
        <v>85</v>
      </c>
      <c r="F19" s="20">
        <v>7.7</v>
      </c>
      <c r="G19" s="17">
        <v>6</v>
      </c>
      <c r="H19" s="17">
        <v>6</v>
      </c>
      <c r="I19" s="21">
        <f t="shared" si="0"/>
        <v>1.2833333333333334</v>
      </c>
      <c r="J19" s="17">
        <v>30</v>
      </c>
      <c r="K19" s="17">
        <v>14</v>
      </c>
      <c r="L19" s="17">
        <v>14</v>
      </c>
      <c r="M19" s="17">
        <f t="shared" si="1"/>
        <v>2.1428571428571428</v>
      </c>
      <c r="N19" s="21">
        <v>2</v>
      </c>
      <c r="O19" s="22">
        <v>0</v>
      </c>
      <c r="P19" s="17">
        <v>43.6</v>
      </c>
      <c r="Q19" s="17">
        <v>31</v>
      </c>
      <c r="R19" s="17">
        <v>31</v>
      </c>
      <c r="S19" s="17">
        <f t="shared" si="2"/>
        <v>1.4064516129032258</v>
      </c>
      <c r="T19" s="17">
        <v>2</v>
      </c>
      <c r="U19" s="22">
        <v>0</v>
      </c>
      <c r="V19" s="27">
        <v>58</v>
      </c>
      <c r="W19" s="27">
        <v>30</v>
      </c>
      <c r="X19" s="27">
        <v>39</v>
      </c>
      <c r="Y19" s="17">
        <f t="shared" si="3"/>
        <v>1.4871794871794872</v>
      </c>
      <c r="Z19" s="27">
        <v>2</v>
      </c>
      <c r="AA19" s="22">
        <f t="shared" si="4"/>
        <v>0.23076923076923078</v>
      </c>
      <c r="AB19" s="23">
        <f t="shared" si="5"/>
        <v>3.8961038961038961</v>
      </c>
      <c r="AC19" s="23">
        <f t="shared" si="6"/>
        <v>2.3333333333333335</v>
      </c>
      <c r="AD19" s="23">
        <f t="shared" si="11"/>
        <v>1.6697588126159553</v>
      </c>
      <c r="AE19" s="23">
        <f t="shared" si="7"/>
        <v>5.662337662337662</v>
      </c>
      <c r="AF19" s="23">
        <f t="shared" si="12"/>
        <v>5.166666666666667</v>
      </c>
      <c r="AG19" s="23">
        <f t="shared" si="13"/>
        <v>1.0959363217427733</v>
      </c>
      <c r="AH19" s="23">
        <f t="shared" si="8"/>
        <v>7.5324675324675319</v>
      </c>
      <c r="AI19" s="23">
        <f t="shared" si="14"/>
        <v>6.5</v>
      </c>
      <c r="AJ19" s="23">
        <f t="shared" si="15"/>
        <v>1.1588411588411587</v>
      </c>
      <c r="AK19">
        <v>9</v>
      </c>
      <c r="AL19">
        <v>5.01</v>
      </c>
      <c r="AM19">
        <v>5.5E-2</v>
      </c>
      <c r="AN19">
        <f t="shared" si="9"/>
        <v>55</v>
      </c>
      <c r="AO19">
        <v>232</v>
      </c>
      <c r="AP19">
        <v>1.53</v>
      </c>
      <c r="AQ19">
        <v>2.79</v>
      </c>
      <c r="AR19">
        <v>27.27</v>
      </c>
      <c r="AS19" s="24">
        <v>1.5724522292993632</v>
      </c>
      <c r="AT19" s="25">
        <v>0.40824975936502428</v>
      </c>
      <c r="AU19" s="25">
        <v>1.0007197674418606</v>
      </c>
      <c r="AV19" s="25">
        <v>0.10396344843747746</v>
      </c>
      <c r="AW19" s="25">
        <v>0.72287977824238836</v>
      </c>
      <c r="AX19" s="25">
        <v>4.498408060448067E-2</v>
      </c>
      <c r="AY19" s="25">
        <v>8.2355813953488385E-2</v>
      </c>
      <c r="AZ19" s="25">
        <f>AW19/AU19</f>
        <v>0.7223598471431073</v>
      </c>
      <c r="BA19">
        <f t="shared" si="16"/>
        <v>4.5332568426750576E-2</v>
      </c>
      <c r="BB19">
        <f t="shared" si="17"/>
        <v>2.4923984579522222E-2</v>
      </c>
      <c r="BC19">
        <f t="shared" si="18"/>
        <v>1.9025724012762021E-2</v>
      </c>
    </row>
    <row r="20" spans="1:55" x14ac:dyDescent="0.4">
      <c r="A20" s="26" t="s">
        <v>51</v>
      </c>
      <c r="B20" s="17">
        <v>4</v>
      </c>
      <c r="C20" s="27">
        <v>2</v>
      </c>
      <c r="D20" s="18">
        <v>42818</v>
      </c>
      <c r="E20" s="19">
        <v>82</v>
      </c>
      <c r="F20" s="20">
        <v>15.6</v>
      </c>
      <c r="G20" s="17">
        <v>7</v>
      </c>
      <c r="H20" s="17">
        <v>7</v>
      </c>
      <c r="I20" s="21">
        <f t="shared" si="0"/>
        <v>2.2285714285714286</v>
      </c>
      <c r="J20" s="17">
        <v>31.6</v>
      </c>
      <c r="K20" s="17">
        <v>16</v>
      </c>
      <c r="L20" s="17">
        <v>16</v>
      </c>
      <c r="M20" s="17">
        <f t="shared" si="1"/>
        <v>1.9750000000000001</v>
      </c>
      <c r="N20" s="21">
        <v>0</v>
      </c>
      <c r="O20" s="22">
        <v>0</v>
      </c>
      <c r="P20" s="17">
        <v>52.4</v>
      </c>
      <c r="Q20" s="17">
        <v>24</v>
      </c>
      <c r="R20" s="17">
        <v>24</v>
      </c>
      <c r="S20" s="17">
        <f t="shared" si="2"/>
        <v>2.1833333333333331</v>
      </c>
      <c r="T20" s="17">
        <v>2</v>
      </c>
      <c r="U20" s="22">
        <v>0</v>
      </c>
      <c r="V20" s="27">
        <v>82.7</v>
      </c>
      <c r="W20" s="27">
        <v>32</v>
      </c>
      <c r="X20" s="27">
        <v>40</v>
      </c>
      <c r="Y20" s="17">
        <f t="shared" si="3"/>
        <v>2.0674999999999999</v>
      </c>
      <c r="Z20" s="27">
        <v>2</v>
      </c>
      <c r="AA20" s="22">
        <f t="shared" si="4"/>
        <v>0.2</v>
      </c>
      <c r="AB20" s="23">
        <f t="shared" si="5"/>
        <v>2.025641025641026</v>
      </c>
      <c r="AC20" s="23">
        <f t="shared" si="6"/>
        <v>2.2857142857142856</v>
      </c>
      <c r="AD20" s="23">
        <f t="shared" si="11"/>
        <v>0.88621794871794868</v>
      </c>
      <c r="AE20" s="23">
        <f t="shared" si="7"/>
        <v>3.358974358974359</v>
      </c>
      <c r="AF20" s="23">
        <f t="shared" si="12"/>
        <v>3.4285714285714284</v>
      </c>
      <c r="AG20" s="23">
        <f t="shared" si="13"/>
        <v>0.97970085470085455</v>
      </c>
      <c r="AH20" s="23">
        <f t="shared" si="8"/>
        <v>5.301282051282052</v>
      </c>
      <c r="AI20" s="23">
        <f t="shared" si="14"/>
        <v>5.7142857142857144</v>
      </c>
      <c r="AJ20" s="23">
        <f t="shared" si="15"/>
        <v>0.9277243589743589</v>
      </c>
      <c r="AK20">
        <v>6.5</v>
      </c>
      <c r="AL20">
        <v>7.37</v>
      </c>
      <c r="AM20">
        <v>9.0800000000000006E-2</v>
      </c>
      <c r="AN20">
        <f t="shared" si="9"/>
        <v>90.800000000000011</v>
      </c>
      <c r="AO20">
        <v>243</v>
      </c>
      <c r="AP20">
        <v>2.52</v>
      </c>
      <c r="AQ20">
        <v>2.82</v>
      </c>
      <c r="AR20">
        <v>28.87</v>
      </c>
      <c r="AS20" s="24">
        <v>1.1216679862760621</v>
      </c>
      <c r="AT20" s="25">
        <v>0.40510813963673176</v>
      </c>
      <c r="AU20" s="25">
        <v>1.0175489949748746</v>
      </c>
      <c r="AV20" s="25">
        <v>0.14620009245080184</v>
      </c>
      <c r="AW20" s="25">
        <v>0.34840996271669578</v>
      </c>
      <c r="AX20" s="25">
        <v>4.4197848135594124E-2</v>
      </c>
      <c r="AY20" s="25">
        <v>8.9932160804020111E-2</v>
      </c>
      <c r="AZ20" s="25">
        <f>AW20/AU20</f>
        <v>0.34240116636870027</v>
      </c>
      <c r="BA20">
        <f t="shared" si="16"/>
        <v>2.3529540211245838E-2</v>
      </c>
      <c r="BB20">
        <f t="shared" si="17"/>
        <v>3.371663138227534E-2</v>
      </c>
      <c r="BC20">
        <f t="shared" si="18"/>
        <v>3.0420867380176582E-2</v>
      </c>
    </row>
    <row r="21" spans="1:55" ht="15" thickBot="1" x14ac:dyDescent="0.45">
      <c r="A21" s="26" t="s">
        <v>52</v>
      </c>
      <c r="B21" s="17">
        <v>4</v>
      </c>
      <c r="C21" s="27">
        <v>2</v>
      </c>
      <c r="D21" s="18">
        <v>42828</v>
      </c>
      <c r="E21" s="19">
        <v>92</v>
      </c>
      <c r="F21" s="20">
        <v>11</v>
      </c>
      <c r="G21" s="17">
        <v>4</v>
      </c>
      <c r="H21" s="17">
        <v>4</v>
      </c>
      <c r="I21" s="21">
        <f t="shared" si="0"/>
        <v>2.75</v>
      </c>
      <c r="J21" s="17">
        <v>16.3</v>
      </c>
      <c r="K21" s="17">
        <v>10</v>
      </c>
      <c r="L21" s="17">
        <v>10</v>
      </c>
      <c r="M21" s="17">
        <f t="shared" si="1"/>
        <v>1.6300000000000001</v>
      </c>
      <c r="N21" s="21">
        <v>0</v>
      </c>
      <c r="O21" s="22">
        <v>0</v>
      </c>
      <c r="P21" s="17">
        <v>28.5</v>
      </c>
      <c r="Q21" s="17">
        <v>16</v>
      </c>
      <c r="R21" s="17">
        <v>16</v>
      </c>
      <c r="S21" s="17">
        <f t="shared" si="2"/>
        <v>1.78125</v>
      </c>
      <c r="T21" s="17">
        <v>0</v>
      </c>
      <c r="U21" s="22">
        <v>0</v>
      </c>
      <c r="V21" s="27">
        <v>62.5</v>
      </c>
      <c r="W21" s="27">
        <v>25</v>
      </c>
      <c r="X21" s="27">
        <v>25</v>
      </c>
      <c r="Y21" s="17">
        <f t="shared" si="3"/>
        <v>2.5</v>
      </c>
      <c r="Z21" s="27">
        <v>1</v>
      </c>
      <c r="AA21" s="22">
        <f t="shared" si="4"/>
        <v>0</v>
      </c>
      <c r="AB21" s="23">
        <f t="shared" si="5"/>
        <v>1.4818181818181819</v>
      </c>
      <c r="AC21" s="23">
        <f t="shared" si="6"/>
        <v>2.5</v>
      </c>
      <c r="AD21" s="23">
        <f t="shared" si="11"/>
        <v>0.59272727272727277</v>
      </c>
      <c r="AE21" s="23">
        <f t="shared" si="7"/>
        <v>2.5909090909090908</v>
      </c>
      <c r="AF21" s="23">
        <f t="shared" si="12"/>
        <v>4</v>
      </c>
      <c r="AG21" s="23">
        <f t="shared" si="13"/>
        <v>0.64772727272727271</v>
      </c>
      <c r="AH21" s="23">
        <f t="shared" si="8"/>
        <v>5.6818181818181817</v>
      </c>
      <c r="AI21" s="23">
        <f t="shared" si="14"/>
        <v>6.25</v>
      </c>
      <c r="AJ21" s="23">
        <f t="shared" si="15"/>
        <v>0.90909090909090906</v>
      </c>
      <c r="AK21">
        <v>7</v>
      </c>
      <c r="AL21">
        <v>7.55</v>
      </c>
      <c r="AM21">
        <v>0.191</v>
      </c>
      <c r="AN21">
        <f t="shared" si="9"/>
        <v>191</v>
      </c>
      <c r="AO21">
        <v>310</v>
      </c>
      <c r="AP21">
        <v>4.3099999999999996</v>
      </c>
      <c r="AQ21">
        <v>2.37</v>
      </c>
      <c r="AR21">
        <v>33.58</v>
      </c>
      <c r="AS21" s="24">
        <v>0.78772802653399676</v>
      </c>
      <c r="AT21" s="25">
        <v>0.23514533175554667</v>
      </c>
      <c r="AU21" s="25">
        <v>1.1976973684210526</v>
      </c>
      <c r="AV21" s="25">
        <v>0.10041861303924746</v>
      </c>
      <c r="AW21" s="25">
        <v>0.21818251135658889</v>
      </c>
      <c r="AX21" s="25">
        <v>3.5473830065170422E-2</v>
      </c>
      <c r="AY21" s="25">
        <v>8.4040789473684208E-2</v>
      </c>
      <c r="AZ21" s="25">
        <f>AW21/AU21</f>
        <v>0.18216831489262023</v>
      </c>
      <c r="BA21">
        <f t="shared" si="16"/>
        <v>1.3108994500478206E-2</v>
      </c>
      <c r="BB21">
        <f t="shared" si="17"/>
        <v>3.72492652974592E-2</v>
      </c>
      <c r="BC21">
        <f t="shared" si="18"/>
        <v>5.2350831297850085E-2</v>
      </c>
    </row>
    <row r="22" spans="1:55" x14ac:dyDescent="0.4">
      <c r="A22" s="28" t="s">
        <v>56</v>
      </c>
      <c r="B22" s="29">
        <v>4</v>
      </c>
      <c r="C22" s="29"/>
      <c r="D22" s="30">
        <v>42827</v>
      </c>
      <c r="E22" s="31">
        <v>91</v>
      </c>
      <c r="F22" s="32">
        <v>13</v>
      </c>
      <c r="G22" s="29">
        <v>4</v>
      </c>
      <c r="H22" s="29">
        <v>4</v>
      </c>
      <c r="I22" s="21">
        <f t="shared" ref="I22:I62" si="19">F22/H22</f>
        <v>3.25</v>
      </c>
      <c r="J22" s="29">
        <v>39</v>
      </c>
      <c r="K22" s="29">
        <v>12</v>
      </c>
      <c r="L22" s="29">
        <v>12</v>
      </c>
      <c r="M22" s="17">
        <f t="shared" ref="M22:M62" si="20">J22/L22</f>
        <v>3.25</v>
      </c>
      <c r="N22" s="33">
        <v>0</v>
      </c>
      <c r="O22" s="34">
        <v>0</v>
      </c>
      <c r="P22" s="29">
        <v>63.2</v>
      </c>
      <c r="Q22" s="29">
        <v>19</v>
      </c>
      <c r="R22" s="29">
        <v>19</v>
      </c>
      <c r="S22" s="17">
        <f t="shared" ref="S22:S62" si="21">P22/R22</f>
        <v>3.3263157894736843</v>
      </c>
      <c r="T22" s="29">
        <v>0</v>
      </c>
      <c r="U22" s="34">
        <v>0</v>
      </c>
      <c r="V22" s="29">
        <v>92.6</v>
      </c>
      <c r="W22" s="29">
        <v>32</v>
      </c>
      <c r="X22" s="29">
        <v>32</v>
      </c>
      <c r="Y22" s="17">
        <f t="shared" ref="Y22:Y62" si="22">V22/X22</f>
        <v>2.8937499999999998</v>
      </c>
      <c r="Z22" s="29">
        <v>0</v>
      </c>
      <c r="AA22" s="34">
        <f t="shared" ref="AA22:AA32" si="23">(X22-W22)/X22</f>
        <v>0</v>
      </c>
      <c r="AB22" s="23">
        <f t="shared" ref="AB22:AB62" si="24">J22/F22</f>
        <v>3</v>
      </c>
      <c r="AC22" s="23">
        <f t="shared" ref="AC22:AD62" si="25">L22/H22</f>
        <v>3</v>
      </c>
      <c r="AD22" s="23">
        <f t="shared" si="25"/>
        <v>1</v>
      </c>
      <c r="AE22" s="23">
        <f t="shared" ref="AE22:AE62" si="26">P22/F22</f>
        <v>4.861538461538462</v>
      </c>
      <c r="AF22" s="23">
        <f t="shared" ref="AF22:AG62" si="27">R22/H22</f>
        <v>4.75</v>
      </c>
      <c r="AG22" s="23">
        <f t="shared" si="27"/>
        <v>1.0234817813765182</v>
      </c>
      <c r="AH22" s="23">
        <f t="shared" ref="AH22:AH62" si="28">V22/F22</f>
        <v>7.1230769230769226</v>
      </c>
      <c r="AI22" s="23">
        <f t="shared" ref="AI22:AJ62" si="29">X22/H22</f>
        <v>8</v>
      </c>
      <c r="AJ22" s="23">
        <f t="shared" si="29"/>
        <v>0.89038461538461533</v>
      </c>
      <c r="AK22" s="29">
        <v>10.5</v>
      </c>
      <c r="AL22">
        <v>6.77</v>
      </c>
      <c r="AM22">
        <v>6.9400000000000003E-2</v>
      </c>
      <c r="AN22">
        <f t="shared" ref="AN22:AN62" si="30">AM22*1000</f>
        <v>69.400000000000006</v>
      </c>
      <c r="AO22">
        <v>218</v>
      </c>
      <c r="AP22">
        <v>1.88</v>
      </c>
      <c r="AQ22">
        <v>2.72</v>
      </c>
      <c r="AR22">
        <v>32.200000000000003</v>
      </c>
      <c r="AS22" s="35">
        <v>0.15723270440251574</v>
      </c>
      <c r="AT22" s="25">
        <v>0.29579767110173077</v>
      </c>
      <c r="AU22" s="25">
        <v>0.69364695652173902</v>
      </c>
      <c r="AV22" s="25">
        <v>9.1640198198739142E-2</v>
      </c>
      <c r="AW22" s="25">
        <v>0.1470619023593335</v>
      </c>
      <c r="AX22" s="25">
        <v>2.8782032236374721E-2</v>
      </c>
      <c r="AY22" s="25">
        <v>7.8890000000000002E-2</v>
      </c>
      <c r="AZ22" s="25">
        <f t="shared" ref="AZ22:AZ62" si="31">AW22/AU22</f>
        <v>0.21201261099272847</v>
      </c>
      <c r="BA22">
        <f t="shared" si="16"/>
        <v>3.6620409622270318E-2</v>
      </c>
      <c r="BB22">
        <f t="shared" si="17"/>
        <v>3.2182843668211031E-2</v>
      </c>
      <c r="BC22">
        <f t="shared" si="18"/>
        <v>2.5465656033288118E-2</v>
      </c>
    </row>
    <row r="23" spans="1:55" x14ac:dyDescent="0.4">
      <c r="A23" s="36" t="s">
        <v>57</v>
      </c>
      <c r="B23" s="17">
        <v>4</v>
      </c>
      <c r="C23" s="17"/>
      <c r="D23" s="18">
        <v>42815</v>
      </c>
      <c r="E23" s="19">
        <v>79</v>
      </c>
      <c r="F23" s="20">
        <v>15</v>
      </c>
      <c r="G23" s="17">
        <v>7</v>
      </c>
      <c r="H23" s="17">
        <v>7</v>
      </c>
      <c r="I23" s="21">
        <f t="shared" si="19"/>
        <v>2.1428571428571428</v>
      </c>
      <c r="J23" s="17">
        <v>43.6</v>
      </c>
      <c r="K23" s="17">
        <v>20</v>
      </c>
      <c r="L23" s="17">
        <v>20</v>
      </c>
      <c r="M23" s="17">
        <f t="shared" si="20"/>
        <v>2.1800000000000002</v>
      </c>
      <c r="N23" s="21">
        <v>0</v>
      </c>
      <c r="O23" s="22">
        <v>0</v>
      </c>
      <c r="P23" s="17">
        <v>66.3</v>
      </c>
      <c r="Q23" s="17">
        <v>29</v>
      </c>
      <c r="R23" s="17">
        <v>29</v>
      </c>
      <c r="S23" s="17">
        <f t="shared" si="21"/>
        <v>2.2862068965517239</v>
      </c>
      <c r="T23" s="17">
        <v>0</v>
      </c>
      <c r="U23" s="22">
        <v>0</v>
      </c>
      <c r="V23" s="27">
        <v>97.4</v>
      </c>
      <c r="W23" s="27">
        <v>50</v>
      </c>
      <c r="X23" s="27">
        <v>50</v>
      </c>
      <c r="Y23" s="17">
        <f t="shared" si="22"/>
        <v>1.9480000000000002</v>
      </c>
      <c r="Z23" s="27">
        <v>0</v>
      </c>
      <c r="AA23" s="22">
        <f t="shared" si="23"/>
        <v>0</v>
      </c>
      <c r="AB23" s="23">
        <f t="shared" si="24"/>
        <v>2.9066666666666667</v>
      </c>
      <c r="AC23" s="23">
        <f t="shared" si="25"/>
        <v>2.8571428571428572</v>
      </c>
      <c r="AD23" s="23">
        <f t="shared" si="25"/>
        <v>1.0173333333333334</v>
      </c>
      <c r="AE23" s="23">
        <f t="shared" si="26"/>
        <v>4.42</v>
      </c>
      <c r="AF23" s="23">
        <f t="shared" si="27"/>
        <v>4.1428571428571432</v>
      </c>
      <c r="AG23" s="23">
        <f t="shared" si="27"/>
        <v>1.0668965517241378</v>
      </c>
      <c r="AH23" s="23">
        <f t="shared" si="28"/>
        <v>6.4933333333333341</v>
      </c>
      <c r="AI23" s="23">
        <f t="shared" si="29"/>
        <v>7.1428571428571432</v>
      </c>
      <c r="AJ23" s="23">
        <f t="shared" si="29"/>
        <v>0.9090666666666668</v>
      </c>
      <c r="AK23" s="17">
        <v>8</v>
      </c>
      <c r="AL23">
        <v>10.9</v>
      </c>
      <c r="AM23">
        <v>0.128</v>
      </c>
      <c r="AN23">
        <f t="shared" si="30"/>
        <v>128</v>
      </c>
      <c r="AO23">
        <v>233</v>
      </c>
      <c r="AP23">
        <v>2.89</v>
      </c>
      <c r="AQ23">
        <v>2.2999999999999998</v>
      </c>
      <c r="AR23">
        <v>34.78</v>
      </c>
      <c r="AS23" s="23">
        <v>0.16288767266093301</v>
      </c>
      <c r="AT23" s="25">
        <v>0.37211156595695294</v>
      </c>
      <c r="AU23" s="25">
        <v>0.77309008620689657</v>
      </c>
      <c r="AV23" s="25">
        <v>6.907193501251821E-2</v>
      </c>
      <c r="AW23" s="25">
        <v>0.20342191947049815</v>
      </c>
      <c r="AX23" s="25">
        <v>4.9194061236394193E-2</v>
      </c>
      <c r="AY23" s="25">
        <v>7.5871551724137939E-2</v>
      </c>
      <c r="AZ23" s="25">
        <f t="shared" si="31"/>
        <v>0.26312835088672681</v>
      </c>
      <c r="BA23">
        <f t="shared" si="16"/>
        <v>3.5566898308425958E-2</v>
      </c>
      <c r="BB23">
        <f t="shared" si="17"/>
        <v>2.7942183122455184E-2</v>
      </c>
      <c r="BC23">
        <f t="shared" si="18"/>
        <v>2.5642420897111506E-2</v>
      </c>
    </row>
    <row r="24" spans="1:55" x14ac:dyDescent="0.4">
      <c r="A24" s="36" t="s">
        <v>58</v>
      </c>
      <c r="B24" s="17">
        <v>4</v>
      </c>
      <c r="C24" s="17"/>
      <c r="D24" s="18">
        <v>42828</v>
      </c>
      <c r="E24" s="19">
        <v>92</v>
      </c>
      <c r="F24" s="20">
        <v>14.7</v>
      </c>
      <c r="G24" s="17">
        <v>5</v>
      </c>
      <c r="H24" s="17">
        <v>5</v>
      </c>
      <c r="I24" s="21">
        <f t="shared" si="19"/>
        <v>2.94</v>
      </c>
      <c r="J24" s="17">
        <v>34.9</v>
      </c>
      <c r="K24" s="17">
        <v>15</v>
      </c>
      <c r="L24" s="17">
        <v>15</v>
      </c>
      <c r="M24" s="17">
        <f t="shared" si="20"/>
        <v>2.3266666666666667</v>
      </c>
      <c r="N24" s="21">
        <v>0</v>
      </c>
      <c r="O24" s="22">
        <v>0</v>
      </c>
      <c r="P24" s="17">
        <v>58.2</v>
      </c>
      <c r="Q24" s="17">
        <v>25</v>
      </c>
      <c r="R24" s="17">
        <v>25</v>
      </c>
      <c r="S24" s="17">
        <f t="shared" si="21"/>
        <v>2.3280000000000003</v>
      </c>
      <c r="T24" s="17">
        <v>0</v>
      </c>
      <c r="U24" s="22">
        <v>0</v>
      </c>
      <c r="V24" s="27">
        <v>91.3</v>
      </c>
      <c r="W24" s="27">
        <v>39</v>
      </c>
      <c r="X24" s="27">
        <v>39</v>
      </c>
      <c r="Y24" s="17">
        <f t="shared" si="22"/>
        <v>2.3410256410256411</v>
      </c>
      <c r="Z24" s="27">
        <v>0</v>
      </c>
      <c r="AA24" s="22">
        <f t="shared" si="23"/>
        <v>0</v>
      </c>
      <c r="AB24" s="23">
        <f t="shared" si="24"/>
        <v>2.3741496598639458</v>
      </c>
      <c r="AC24" s="23">
        <f t="shared" si="25"/>
        <v>3</v>
      </c>
      <c r="AD24" s="23">
        <f t="shared" si="25"/>
        <v>0.79138321995464855</v>
      </c>
      <c r="AE24" s="23">
        <f t="shared" si="26"/>
        <v>3.9591836734693882</v>
      </c>
      <c r="AF24" s="23">
        <f t="shared" si="27"/>
        <v>5</v>
      </c>
      <c r="AG24" s="23">
        <f t="shared" si="27"/>
        <v>0.79183673469387772</v>
      </c>
      <c r="AH24" s="23">
        <f t="shared" si="28"/>
        <v>6.2108843537414966</v>
      </c>
      <c r="AI24" s="23">
        <f t="shared" si="29"/>
        <v>7.8</v>
      </c>
      <c r="AJ24" s="23">
        <f t="shared" si="29"/>
        <v>0.79626722483865342</v>
      </c>
      <c r="AK24" s="17">
        <v>7</v>
      </c>
      <c r="AL24">
        <v>11</v>
      </c>
      <c r="AM24">
        <v>0.19600000000000001</v>
      </c>
      <c r="AN24">
        <f t="shared" si="30"/>
        <v>196</v>
      </c>
      <c r="AO24">
        <v>279</v>
      </c>
      <c r="AP24">
        <v>3.94</v>
      </c>
      <c r="AQ24">
        <v>2.11</v>
      </c>
      <c r="AR24">
        <v>37.82</v>
      </c>
      <c r="AS24" s="23">
        <v>0.16920473773265651</v>
      </c>
      <c r="AT24" s="25">
        <v>0.32117837237101493</v>
      </c>
      <c r="AU24" s="25">
        <v>0.68245492227979265</v>
      </c>
      <c r="AV24" s="25">
        <v>0.11622931358859009</v>
      </c>
      <c r="AW24" s="25">
        <v>0.18642087914584243</v>
      </c>
      <c r="AX24" s="25">
        <v>3.4234160465186313E-2</v>
      </c>
      <c r="AY24" s="25">
        <v>9.2239378238341982E-2</v>
      </c>
      <c r="AZ24" s="25">
        <f t="shared" si="31"/>
        <v>0.2731621870688386</v>
      </c>
      <c r="BA24">
        <f t="shared" si="16"/>
        <v>2.8821311180789698E-2</v>
      </c>
      <c r="BB24">
        <f t="shared" si="17"/>
        <v>3.4093235035267386E-2</v>
      </c>
      <c r="BC24">
        <f t="shared" si="18"/>
        <v>3.0017695524235381E-2</v>
      </c>
    </row>
    <row r="25" spans="1:55" x14ac:dyDescent="0.4">
      <c r="A25" s="36" t="s">
        <v>59</v>
      </c>
      <c r="B25" s="17">
        <v>4</v>
      </c>
      <c r="C25" s="17"/>
      <c r="D25" s="18">
        <v>42815</v>
      </c>
      <c r="E25" s="19">
        <v>79</v>
      </c>
      <c r="F25" s="20">
        <v>19.5</v>
      </c>
      <c r="G25" s="17">
        <v>9</v>
      </c>
      <c r="H25" s="17">
        <v>9</v>
      </c>
      <c r="I25" s="21">
        <f t="shared" si="19"/>
        <v>2.1666666666666665</v>
      </c>
      <c r="J25" s="17">
        <v>54.1</v>
      </c>
      <c r="K25" s="17">
        <v>20</v>
      </c>
      <c r="L25" s="17">
        <v>20</v>
      </c>
      <c r="M25" s="17">
        <f t="shared" si="20"/>
        <v>2.7050000000000001</v>
      </c>
      <c r="N25" s="21">
        <v>0</v>
      </c>
      <c r="O25" s="22">
        <v>0</v>
      </c>
      <c r="P25" s="17">
        <v>73.8</v>
      </c>
      <c r="Q25" s="17">
        <v>32</v>
      </c>
      <c r="R25" s="17">
        <v>32</v>
      </c>
      <c r="S25" s="17">
        <f t="shared" si="21"/>
        <v>2.3062499999999999</v>
      </c>
      <c r="T25" s="17">
        <v>0</v>
      </c>
      <c r="U25" s="22">
        <v>0</v>
      </c>
      <c r="V25" s="27">
        <v>94.6</v>
      </c>
      <c r="W25" s="27">
        <v>43</v>
      </c>
      <c r="X25" s="27">
        <v>43</v>
      </c>
      <c r="Y25" s="17">
        <f t="shared" si="22"/>
        <v>2.1999999999999997</v>
      </c>
      <c r="Z25" s="27">
        <v>0</v>
      </c>
      <c r="AA25" s="22">
        <f t="shared" si="23"/>
        <v>0</v>
      </c>
      <c r="AB25" s="23">
        <f t="shared" si="24"/>
        <v>2.7743589743589743</v>
      </c>
      <c r="AC25" s="23">
        <f t="shared" si="25"/>
        <v>2.2222222222222223</v>
      </c>
      <c r="AD25" s="23">
        <f t="shared" si="25"/>
        <v>1.2484615384615385</v>
      </c>
      <c r="AE25" s="23">
        <f t="shared" si="26"/>
        <v>3.7846153846153845</v>
      </c>
      <c r="AF25" s="23">
        <f t="shared" si="27"/>
        <v>3.5555555555555554</v>
      </c>
      <c r="AG25" s="23">
        <f t="shared" si="27"/>
        <v>1.0644230769230769</v>
      </c>
      <c r="AH25" s="23">
        <f t="shared" si="28"/>
        <v>4.8512820512820509</v>
      </c>
      <c r="AI25" s="23">
        <f t="shared" si="29"/>
        <v>4.7777777777777777</v>
      </c>
      <c r="AJ25" s="23">
        <f t="shared" si="29"/>
        <v>1.0153846153846153</v>
      </c>
      <c r="AK25" s="17">
        <v>8</v>
      </c>
      <c r="AL25">
        <v>5.78</v>
      </c>
      <c r="AM25">
        <v>6.08E-2</v>
      </c>
      <c r="AN25">
        <f t="shared" si="30"/>
        <v>60.8</v>
      </c>
      <c r="AO25">
        <v>224</v>
      </c>
      <c r="AP25">
        <v>1.56</v>
      </c>
      <c r="AQ25">
        <v>2.57</v>
      </c>
      <c r="AR25">
        <v>30.84</v>
      </c>
      <c r="AS25" s="23">
        <v>0.19731649565903708</v>
      </c>
      <c r="AT25" s="25">
        <v>0.35380566342705838</v>
      </c>
      <c r="AU25" s="25">
        <v>0.58484260869565219</v>
      </c>
      <c r="AV25" s="25">
        <v>0.11436239433221029</v>
      </c>
      <c r="AW25" s="25">
        <v>0.24328558424246755</v>
      </c>
      <c r="AX25" s="25">
        <v>3.9816273726567403E-2</v>
      </c>
      <c r="AY25" s="25">
        <v>6.8498695652173924E-2</v>
      </c>
      <c r="AZ25" s="25">
        <f t="shared" si="31"/>
        <v>0.41598471216906768</v>
      </c>
      <c r="BA25">
        <f t="shared" si="16"/>
        <v>3.4013990676091156E-2</v>
      </c>
      <c r="BB25">
        <f t="shared" si="17"/>
        <v>2.0701636383599394E-2</v>
      </c>
      <c r="BC25">
        <f t="shared" si="18"/>
        <v>1.6553249630093702E-2</v>
      </c>
    </row>
    <row r="26" spans="1:55" x14ac:dyDescent="0.4">
      <c r="A26" s="36" t="s">
        <v>60</v>
      </c>
      <c r="B26" s="17">
        <v>4</v>
      </c>
      <c r="C26" s="17"/>
      <c r="D26" s="18">
        <v>42821</v>
      </c>
      <c r="E26" s="19">
        <v>85</v>
      </c>
      <c r="F26" s="20">
        <v>18.5</v>
      </c>
      <c r="G26" s="17">
        <v>6</v>
      </c>
      <c r="H26" s="17">
        <v>6</v>
      </c>
      <c r="I26" s="21">
        <f t="shared" si="19"/>
        <v>3.0833333333333335</v>
      </c>
      <c r="J26" s="17">
        <v>55</v>
      </c>
      <c r="K26" s="17">
        <v>17</v>
      </c>
      <c r="L26" s="17">
        <v>17</v>
      </c>
      <c r="M26" s="17">
        <f t="shared" si="20"/>
        <v>3.2352941176470589</v>
      </c>
      <c r="N26" s="21">
        <v>0</v>
      </c>
      <c r="O26" s="22">
        <v>0</v>
      </c>
      <c r="P26" s="17">
        <v>76.7</v>
      </c>
      <c r="Q26" s="17">
        <v>28</v>
      </c>
      <c r="R26" s="17">
        <v>28</v>
      </c>
      <c r="S26" s="17">
        <f t="shared" si="21"/>
        <v>2.7392857142857143</v>
      </c>
      <c r="T26" s="17">
        <v>0</v>
      </c>
      <c r="U26" s="22">
        <v>0</v>
      </c>
      <c r="V26" s="27">
        <v>108.5</v>
      </c>
      <c r="W26" s="27">
        <v>48</v>
      </c>
      <c r="X26" s="27">
        <v>48</v>
      </c>
      <c r="Y26" s="17">
        <f t="shared" si="22"/>
        <v>2.2604166666666665</v>
      </c>
      <c r="Z26" s="27">
        <v>0</v>
      </c>
      <c r="AA26" s="22">
        <f t="shared" si="23"/>
        <v>0</v>
      </c>
      <c r="AB26" s="23">
        <f t="shared" si="24"/>
        <v>2.9729729729729728</v>
      </c>
      <c r="AC26" s="23">
        <f t="shared" si="25"/>
        <v>2.8333333333333335</v>
      </c>
      <c r="AD26" s="23">
        <f t="shared" si="25"/>
        <v>1.0492845786963434</v>
      </c>
      <c r="AE26" s="23">
        <f t="shared" si="26"/>
        <v>4.1459459459459458</v>
      </c>
      <c r="AF26" s="23">
        <f t="shared" si="27"/>
        <v>4.666666666666667</v>
      </c>
      <c r="AG26" s="23">
        <f t="shared" si="27"/>
        <v>0.88841698841698835</v>
      </c>
      <c r="AH26" s="23">
        <f t="shared" si="28"/>
        <v>5.8648648648648649</v>
      </c>
      <c r="AI26" s="23">
        <f t="shared" si="29"/>
        <v>8</v>
      </c>
      <c r="AJ26" s="23">
        <f t="shared" si="29"/>
        <v>0.733108108108108</v>
      </c>
      <c r="AK26" s="17">
        <v>7.5</v>
      </c>
      <c r="AL26">
        <v>9.01</v>
      </c>
      <c r="AM26">
        <v>0.14099999999999999</v>
      </c>
      <c r="AN26">
        <f t="shared" si="30"/>
        <v>141</v>
      </c>
      <c r="AO26">
        <v>268</v>
      </c>
      <c r="AP26">
        <v>3.08</v>
      </c>
      <c r="AQ26">
        <v>2.25</v>
      </c>
      <c r="AR26">
        <v>34.21</v>
      </c>
      <c r="AS26" s="23">
        <v>0.18131101813110179</v>
      </c>
      <c r="AT26" s="25">
        <v>0.42475194179497233</v>
      </c>
      <c r="AU26" s="25">
        <v>0.84885339805825244</v>
      </c>
      <c r="AV26" s="25">
        <v>0.12325686589113496</v>
      </c>
      <c r="AW26" s="25">
        <v>0.1769839722892203</v>
      </c>
      <c r="AX26" s="25">
        <v>4.1164586477698821E-2</v>
      </c>
      <c r="AY26" s="25">
        <v>8.3153883495145631E-2</v>
      </c>
      <c r="AZ26" s="25">
        <f t="shared" si="31"/>
        <v>0.20849768958228851</v>
      </c>
      <c r="BA26">
        <f t="shared" si="16"/>
        <v>3.6318748438273075E-2</v>
      </c>
      <c r="BB26">
        <f t="shared" si="17"/>
        <v>2.2171234876049262E-2</v>
      </c>
      <c r="BC26">
        <f t="shared" si="18"/>
        <v>2.3123230973820283E-2</v>
      </c>
    </row>
    <row r="27" spans="1:55" x14ac:dyDescent="0.4">
      <c r="A27" s="36" t="s">
        <v>61</v>
      </c>
      <c r="B27" s="17">
        <v>4</v>
      </c>
      <c r="C27" s="17"/>
      <c r="D27" s="18">
        <v>42831</v>
      </c>
      <c r="E27" s="19">
        <v>95</v>
      </c>
      <c r="F27" s="20">
        <v>14.5</v>
      </c>
      <c r="G27" s="17">
        <v>5</v>
      </c>
      <c r="H27" s="17">
        <v>5</v>
      </c>
      <c r="I27" s="21">
        <f t="shared" si="19"/>
        <v>2.9</v>
      </c>
      <c r="J27" s="17">
        <v>38.799999999999997</v>
      </c>
      <c r="K27" s="17">
        <v>16</v>
      </c>
      <c r="L27" s="17">
        <v>16</v>
      </c>
      <c r="M27" s="17">
        <f t="shared" si="20"/>
        <v>2.4249999999999998</v>
      </c>
      <c r="N27" s="21">
        <v>0</v>
      </c>
      <c r="O27" s="22">
        <v>0</v>
      </c>
      <c r="P27" s="17">
        <v>60.5</v>
      </c>
      <c r="Q27" s="17">
        <v>24</v>
      </c>
      <c r="R27" s="17">
        <v>24</v>
      </c>
      <c r="S27" s="17">
        <f t="shared" si="21"/>
        <v>2.5208333333333335</v>
      </c>
      <c r="T27" s="17">
        <v>0</v>
      </c>
      <c r="U27" s="22">
        <v>0</v>
      </c>
      <c r="V27" s="27">
        <v>91.3</v>
      </c>
      <c r="W27" s="27">
        <v>45</v>
      </c>
      <c r="X27" s="27">
        <v>45</v>
      </c>
      <c r="Y27" s="17">
        <f t="shared" si="22"/>
        <v>2.028888888888889</v>
      </c>
      <c r="Z27" s="27">
        <v>0</v>
      </c>
      <c r="AA27" s="22">
        <f t="shared" si="23"/>
        <v>0</v>
      </c>
      <c r="AB27" s="23">
        <f t="shared" si="24"/>
        <v>2.6758620689655173</v>
      </c>
      <c r="AC27" s="23">
        <f t="shared" si="25"/>
        <v>3.2</v>
      </c>
      <c r="AD27" s="23">
        <f t="shared" si="25"/>
        <v>0.83620689655172409</v>
      </c>
      <c r="AE27" s="23">
        <f t="shared" si="26"/>
        <v>4.1724137931034484</v>
      </c>
      <c r="AF27" s="23">
        <f t="shared" si="27"/>
        <v>4.8</v>
      </c>
      <c r="AG27" s="23">
        <f t="shared" si="27"/>
        <v>0.86925287356321845</v>
      </c>
      <c r="AH27" s="23">
        <f t="shared" si="28"/>
        <v>6.296551724137931</v>
      </c>
      <c r="AI27" s="23">
        <f t="shared" si="29"/>
        <v>9</v>
      </c>
      <c r="AJ27" s="23">
        <f t="shared" si="29"/>
        <v>0.69961685823754793</v>
      </c>
      <c r="AK27" s="17">
        <v>7.5</v>
      </c>
      <c r="AL27">
        <v>9.2799999999999994</v>
      </c>
      <c r="AM27">
        <v>0.113</v>
      </c>
      <c r="AN27">
        <f t="shared" si="30"/>
        <v>113</v>
      </c>
      <c r="AO27">
        <v>240</v>
      </c>
      <c r="AP27">
        <v>2.69</v>
      </c>
      <c r="AQ27">
        <v>2.42</v>
      </c>
      <c r="AR27">
        <v>34.08</v>
      </c>
      <c r="AS27" s="23">
        <v>0.15432098765432098</v>
      </c>
      <c r="AT27" s="25">
        <v>0.33532760503383929</v>
      </c>
      <c r="AU27" s="25">
        <v>0.67197835051546395</v>
      </c>
      <c r="AV27" s="25">
        <v>8.9461970640049598E-2</v>
      </c>
      <c r="AW27" s="25">
        <v>0.16559659378052985</v>
      </c>
      <c r="AX27" s="25">
        <v>3.4945221487185124E-2</v>
      </c>
      <c r="AY27" s="25">
        <v>7.8477835051546402E-2</v>
      </c>
      <c r="AZ27" s="25">
        <f t="shared" si="31"/>
        <v>0.24643144180687268</v>
      </c>
      <c r="BA27">
        <f t="shared" si="16"/>
        <v>3.2809053240089966E-2</v>
      </c>
      <c r="BB27">
        <f t="shared" si="17"/>
        <v>2.9614874560504548E-2</v>
      </c>
      <c r="BC27">
        <f t="shared" si="18"/>
        <v>2.7433828170941806E-2</v>
      </c>
    </row>
    <row r="28" spans="1:55" x14ac:dyDescent="0.4">
      <c r="A28" s="36" t="s">
        <v>62</v>
      </c>
      <c r="B28" s="17">
        <v>4</v>
      </c>
      <c r="C28" s="17"/>
      <c r="D28" s="18">
        <v>42815</v>
      </c>
      <c r="E28" s="19">
        <v>79</v>
      </c>
      <c r="F28" s="20">
        <v>13.9</v>
      </c>
      <c r="G28" s="17">
        <v>7</v>
      </c>
      <c r="H28" s="17">
        <v>7</v>
      </c>
      <c r="I28" s="21">
        <f t="shared" si="19"/>
        <v>1.9857142857142858</v>
      </c>
      <c r="J28" s="17">
        <v>29.6</v>
      </c>
      <c r="K28" s="17">
        <v>13</v>
      </c>
      <c r="L28" s="17">
        <v>13</v>
      </c>
      <c r="M28" s="17">
        <f t="shared" si="20"/>
        <v>2.2769230769230768</v>
      </c>
      <c r="N28" s="21">
        <v>0</v>
      </c>
      <c r="O28" s="22">
        <v>0</v>
      </c>
      <c r="P28" s="17">
        <v>46.3</v>
      </c>
      <c r="Q28" s="17">
        <v>26</v>
      </c>
      <c r="R28" s="17">
        <v>26</v>
      </c>
      <c r="S28" s="17">
        <f t="shared" si="21"/>
        <v>1.7807692307692307</v>
      </c>
      <c r="T28" s="17">
        <v>0</v>
      </c>
      <c r="U28" s="22">
        <v>0</v>
      </c>
      <c r="V28" s="27">
        <v>85.8</v>
      </c>
      <c r="W28" s="27">
        <v>38</v>
      </c>
      <c r="X28" s="27">
        <v>38</v>
      </c>
      <c r="Y28" s="17">
        <f t="shared" si="22"/>
        <v>2.2578947368421054</v>
      </c>
      <c r="Z28" s="27">
        <v>0</v>
      </c>
      <c r="AA28" s="22">
        <f t="shared" si="23"/>
        <v>0</v>
      </c>
      <c r="AB28" s="23">
        <f t="shared" si="24"/>
        <v>2.1294964028776979</v>
      </c>
      <c r="AC28" s="23">
        <f t="shared" si="25"/>
        <v>1.8571428571428572</v>
      </c>
      <c r="AD28" s="23">
        <f t="shared" si="25"/>
        <v>1.1466519092418372</v>
      </c>
      <c r="AE28" s="23">
        <f t="shared" si="26"/>
        <v>3.3309352517985609</v>
      </c>
      <c r="AF28" s="23">
        <f t="shared" si="27"/>
        <v>3.7142857142857144</v>
      </c>
      <c r="AG28" s="23">
        <f t="shared" si="27"/>
        <v>0.89679026009961249</v>
      </c>
      <c r="AH28" s="23">
        <f t="shared" si="28"/>
        <v>6.1726618705035969</v>
      </c>
      <c r="AI28" s="23">
        <f t="shared" si="29"/>
        <v>5.4285714285714288</v>
      </c>
      <c r="AJ28" s="23">
        <f t="shared" si="29"/>
        <v>1.1370692919348733</v>
      </c>
      <c r="AK28" s="17">
        <v>5</v>
      </c>
      <c r="AL28">
        <v>11.5</v>
      </c>
      <c r="AM28">
        <v>0.254</v>
      </c>
      <c r="AN28">
        <f t="shared" si="30"/>
        <v>254</v>
      </c>
      <c r="AO28">
        <v>295</v>
      </c>
      <c r="AP28">
        <v>4.99</v>
      </c>
      <c r="AQ28">
        <v>2.1</v>
      </c>
      <c r="AR28">
        <v>39.950000000000003</v>
      </c>
      <c r="AS28" s="23">
        <v>0.14222911817946726</v>
      </c>
      <c r="AT28" s="25">
        <v>0.42020739261868501</v>
      </c>
      <c r="AU28" s="25">
        <v>1.0873067264573992</v>
      </c>
      <c r="AV28" s="25">
        <v>0.14850127476992661</v>
      </c>
      <c r="AW28" s="25">
        <v>0.11097738728744673</v>
      </c>
      <c r="AX28" s="25">
        <v>2.6941672524433063E-2</v>
      </c>
      <c r="AY28" s="25">
        <v>0.13031255605381167</v>
      </c>
      <c r="AZ28" s="25">
        <f t="shared" si="31"/>
        <v>0.10206631172882276</v>
      </c>
      <c r="BA28">
        <f t="shared" si="16"/>
        <v>2.5196184039778954E-2</v>
      </c>
      <c r="BB28">
        <f t="shared" si="17"/>
        <v>2.9824506650811568E-2</v>
      </c>
      <c r="BC28">
        <f t="shared" si="18"/>
        <v>4.1125136360115215E-2</v>
      </c>
    </row>
    <row r="29" spans="1:55" x14ac:dyDescent="0.4">
      <c r="A29" s="36" t="s">
        <v>63</v>
      </c>
      <c r="B29" s="17">
        <v>4</v>
      </c>
      <c r="C29" s="17"/>
      <c r="D29" s="18">
        <v>42828</v>
      </c>
      <c r="E29" s="19">
        <v>92</v>
      </c>
      <c r="F29" s="20">
        <v>11.2</v>
      </c>
      <c r="G29" s="17">
        <v>5</v>
      </c>
      <c r="H29" s="17">
        <v>5</v>
      </c>
      <c r="I29" s="21">
        <f t="shared" si="19"/>
        <v>2.2399999999999998</v>
      </c>
      <c r="J29" s="17">
        <v>44.1</v>
      </c>
      <c r="K29" s="17">
        <v>17</v>
      </c>
      <c r="L29" s="17">
        <v>17</v>
      </c>
      <c r="M29" s="17">
        <f t="shared" si="20"/>
        <v>2.5941176470588236</v>
      </c>
      <c r="N29" s="21">
        <v>0</v>
      </c>
      <c r="O29" s="22">
        <v>0</v>
      </c>
      <c r="P29" s="17">
        <v>67.400000000000006</v>
      </c>
      <c r="Q29" s="17">
        <v>32</v>
      </c>
      <c r="R29" s="17">
        <v>32</v>
      </c>
      <c r="S29" s="17">
        <f t="shared" si="21"/>
        <v>2.1062500000000002</v>
      </c>
      <c r="T29" s="17">
        <v>0</v>
      </c>
      <c r="U29" s="22">
        <v>0</v>
      </c>
      <c r="V29" s="27">
        <v>96.3</v>
      </c>
      <c r="W29" s="27">
        <v>53</v>
      </c>
      <c r="X29" s="27">
        <v>53</v>
      </c>
      <c r="Y29" s="17">
        <f t="shared" si="22"/>
        <v>1.8169811320754716</v>
      </c>
      <c r="Z29" s="27">
        <v>0</v>
      </c>
      <c r="AA29" s="22">
        <f t="shared" si="23"/>
        <v>0</v>
      </c>
      <c r="AB29" s="23">
        <f t="shared" si="24"/>
        <v>3.9375000000000004</v>
      </c>
      <c r="AC29" s="23">
        <f t="shared" si="25"/>
        <v>3.4</v>
      </c>
      <c r="AD29" s="23">
        <f t="shared" si="25"/>
        <v>1.1580882352941178</v>
      </c>
      <c r="AE29" s="23">
        <f t="shared" si="26"/>
        <v>6.0178571428571441</v>
      </c>
      <c r="AF29" s="23">
        <f t="shared" si="27"/>
        <v>6.4</v>
      </c>
      <c r="AG29" s="23">
        <f t="shared" si="27"/>
        <v>0.94029017857142871</v>
      </c>
      <c r="AH29" s="23">
        <f t="shared" si="28"/>
        <v>8.5982142857142865</v>
      </c>
      <c r="AI29" s="23">
        <f t="shared" si="29"/>
        <v>10.6</v>
      </c>
      <c r="AJ29" s="23">
        <f t="shared" si="29"/>
        <v>0.81115229110512133</v>
      </c>
      <c r="AK29" s="17">
        <v>6</v>
      </c>
      <c r="AL29">
        <v>7.05</v>
      </c>
      <c r="AM29">
        <v>0.109</v>
      </c>
      <c r="AN29">
        <f t="shared" si="30"/>
        <v>109</v>
      </c>
      <c r="AO29">
        <v>271</v>
      </c>
      <c r="AP29">
        <v>2.65</v>
      </c>
      <c r="AQ29">
        <v>2.4700000000000002</v>
      </c>
      <c r="AR29">
        <v>33.700000000000003</v>
      </c>
      <c r="AS29" s="23">
        <v>0.1667949704901206</v>
      </c>
      <c r="AT29" s="25">
        <v>0.38873239221711192</v>
      </c>
      <c r="AU29" s="25">
        <v>0.71594218009478672</v>
      </c>
      <c r="AV29" s="25">
        <v>0.11237648681475471</v>
      </c>
      <c r="AW29" s="25">
        <v>0.13350462655514037</v>
      </c>
      <c r="AX29" s="25">
        <v>4.4609443534493434E-2</v>
      </c>
      <c r="AY29" s="25">
        <v>6.093459715639811E-2</v>
      </c>
      <c r="AZ29" s="25">
        <f t="shared" si="31"/>
        <v>0.18647403417055983</v>
      </c>
      <c r="BA29">
        <f t="shared" si="16"/>
        <v>4.5684866805058379E-2</v>
      </c>
      <c r="BB29">
        <f t="shared" si="17"/>
        <v>2.8279015697697397E-2</v>
      </c>
      <c r="BC29">
        <f t="shared" si="18"/>
        <v>2.3788220059054586E-2</v>
      </c>
    </row>
    <row r="30" spans="1:55" x14ac:dyDescent="0.4">
      <c r="A30" s="36" t="s">
        <v>64</v>
      </c>
      <c r="B30" s="17">
        <v>4</v>
      </c>
      <c r="C30" s="17"/>
      <c r="D30" s="18">
        <v>42830</v>
      </c>
      <c r="E30" s="19">
        <v>94</v>
      </c>
      <c r="F30" s="20">
        <v>17.399999999999999</v>
      </c>
      <c r="G30" s="17">
        <v>6</v>
      </c>
      <c r="H30" s="17">
        <v>6</v>
      </c>
      <c r="I30" s="21">
        <f t="shared" si="19"/>
        <v>2.9</v>
      </c>
      <c r="J30" s="17">
        <v>50.4</v>
      </c>
      <c r="K30" s="17">
        <v>17</v>
      </c>
      <c r="L30" s="17">
        <v>17</v>
      </c>
      <c r="M30" s="17">
        <f t="shared" si="20"/>
        <v>2.9647058823529413</v>
      </c>
      <c r="N30" s="21">
        <v>0</v>
      </c>
      <c r="O30" s="22">
        <v>0</v>
      </c>
      <c r="P30" s="17">
        <v>72.5</v>
      </c>
      <c r="Q30" s="17">
        <v>28</v>
      </c>
      <c r="R30" s="17">
        <v>28</v>
      </c>
      <c r="S30" s="17">
        <f t="shared" si="21"/>
        <v>2.5892857142857144</v>
      </c>
      <c r="T30" s="17">
        <v>0</v>
      </c>
      <c r="U30" s="22">
        <v>0</v>
      </c>
      <c r="V30" s="27">
        <v>106</v>
      </c>
      <c r="W30" s="27">
        <v>45</v>
      </c>
      <c r="X30" s="27">
        <v>45</v>
      </c>
      <c r="Y30" s="17">
        <f t="shared" si="22"/>
        <v>2.3555555555555556</v>
      </c>
      <c r="Z30" s="27">
        <v>0</v>
      </c>
      <c r="AA30" s="22">
        <f t="shared" si="23"/>
        <v>0</v>
      </c>
      <c r="AB30" s="23">
        <f t="shared" si="24"/>
        <v>2.896551724137931</v>
      </c>
      <c r="AC30" s="23">
        <f t="shared" si="25"/>
        <v>2.8333333333333335</v>
      </c>
      <c r="AD30" s="23">
        <f t="shared" si="25"/>
        <v>1.0223123732251522</v>
      </c>
      <c r="AE30" s="23">
        <f t="shared" si="26"/>
        <v>4.166666666666667</v>
      </c>
      <c r="AF30" s="23">
        <f t="shared" si="27"/>
        <v>4.666666666666667</v>
      </c>
      <c r="AG30" s="23">
        <f t="shared" si="27"/>
        <v>0.8928571428571429</v>
      </c>
      <c r="AH30" s="23">
        <f t="shared" si="28"/>
        <v>6.0919540229885065</v>
      </c>
      <c r="AI30" s="23">
        <f t="shared" si="29"/>
        <v>7.5</v>
      </c>
      <c r="AJ30" s="23">
        <f t="shared" si="29"/>
        <v>0.81226053639846751</v>
      </c>
      <c r="AK30" s="17">
        <v>7.5</v>
      </c>
      <c r="AL30">
        <v>5.41</v>
      </c>
      <c r="AM30">
        <v>5.5E-2</v>
      </c>
      <c r="AN30">
        <f t="shared" si="30"/>
        <v>55</v>
      </c>
      <c r="AO30">
        <v>219</v>
      </c>
      <c r="AP30">
        <v>1.62</v>
      </c>
      <c r="AQ30">
        <v>2.94</v>
      </c>
      <c r="AR30">
        <v>28.88</v>
      </c>
      <c r="AS30" s="23">
        <v>0.13113034356150016</v>
      </c>
      <c r="AT30" s="25">
        <v>0.42379245187104297</v>
      </c>
      <c r="AU30" s="25">
        <v>0.61406133333333324</v>
      </c>
      <c r="AV30" s="25">
        <v>6.9087594654830581E-2</v>
      </c>
      <c r="AW30" s="25">
        <v>0.18069818129240087</v>
      </c>
      <c r="AX30" s="25">
        <v>2.5911206689391363E-2</v>
      </c>
      <c r="AY30" s="25">
        <v>7.515733333333334E-2</v>
      </c>
      <c r="AZ30" s="25">
        <f t="shared" si="31"/>
        <v>0.29426731742171397</v>
      </c>
      <c r="BA30">
        <f t="shared" si="16"/>
        <v>3.5450698961894657E-2</v>
      </c>
      <c r="BB30">
        <f t="shared" si="17"/>
        <v>2.4239692452220397E-2</v>
      </c>
      <c r="BC30">
        <f t="shared" si="18"/>
        <v>2.5323502150095874E-2</v>
      </c>
    </row>
    <row r="31" spans="1:55" ht="15" thickBot="1" x14ac:dyDescent="0.45">
      <c r="A31" s="37" t="s">
        <v>65</v>
      </c>
      <c r="B31" s="38">
        <v>4</v>
      </c>
      <c r="C31" s="38"/>
      <c r="D31" s="39">
        <v>42821</v>
      </c>
      <c r="E31" s="40">
        <v>85</v>
      </c>
      <c r="F31" s="41">
        <v>15.5</v>
      </c>
      <c r="G31" s="38">
        <v>9</v>
      </c>
      <c r="H31" s="38">
        <v>9</v>
      </c>
      <c r="I31" s="21">
        <f t="shared" si="19"/>
        <v>1.7222222222222223</v>
      </c>
      <c r="J31" s="38">
        <v>56.2</v>
      </c>
      <c r="K31" s="38">
        <v>24</v>
      </c>
      <c r="L31" s="38">
        <v>24</v>
      </c>
      <c r="M31" s="17">
        <f t="shared" si="20"/>
        <v>2.3416666666666668</v>
      </c>
      <c r="N31" s="42">
        <v>0</v>
      </c>
      <c r="O31" s="43">
        <v>0</v>
      </c>
      <c r="P31" s="38">
        <v>77.3</v>
      </c>
      <c r="Q31" s="38">
        <v>35</v>
      </c>
      <c r="R31" s="38">
        <v>35</v>
      </c>
      <c r="S31" s="17">
        <f t="shared" si="21"/>
        <v>2.2085714285714286</v>
      </c>
      <c r="T31" s="38">
        <v>0</v>
      </c>
      <c r="U31" s="43">
        <v>0</v>
      </c>
      <c r="V31" s="38">
        <v>97</v>
      </c>
      <c r="W31" s="38">
        <v>36</v>
      </c>
      <c r="X31" s="38">
        <v>39</v>
      </c>
      <c r="Y31" s="17">
        <f t="shared" si="22"/>
        <v>2.4871794871794872</v>
      </c>
      <c r="Z31" s="38">
        <v>0</v>
      </c>
      <c r="AA31" s="43">
        <f t="shared" si="23"/>
        <v>7.6923076923076927E-2</v>
      </c>
      <c r="AB31" s="23">
        <f t="shared" si="24"/>
        <v>3.6258064516129034</v>
      </c>
      <c r="AC31" s="23">
        <f t="shared" si="25"/>
        <v>2.6666666666666665</v>
      </c>
      <c r="AD31" s="23">
        <f t="shared" si="25"/>
        <v>1.3596774193548387</v>
      </c>
      <c r="AE31" s="23">
        <f t="shared" si="26"/>
        <v>4.9870967741935486</v>
      </c>
      <c r="AF31" s="23">
        <f t="shared" si="27"/>
        <v>3.8888888888888888</v>
      </c>
      <c r="AG31" s="23">
        <f t="shared" si="27"/>
        <v>1.2823963133640552</v>
      </c>
      <c r="AH31" s="23">
        <f t="shared" si="28"/>
        <v>6.258064516129032</v>
      </c>
      <c r="AI31" s="23">
        <f t="shared" si="29"/>
        <v>4.333333333333333</v>
      </c>
      <c r="AJ31" s="23">
        <f t="shared" si="29"/>
        <v>1.444168734491315</v>
      </c>
      <c r="AK31" s="38">
        <v>9.5</v>
      </c>
      <c r="AL31">
        <v>2.76</v>
      </c>
      <c r="AM31">
        <v>2.8000000000000001E-2</v>
      </c>
      <c r="AN31">
        <f t="shared" si="30"/>
        <v>28</v>
      </c>
      <c r="AO31">
        <v>223</v>
      </c>
      <c r="AP31">
        <v>0.82499999999999996</v>
      </c>
      <c r="AQ31">
        <v>2.92</v>
      </c>
      <c r="AR31">
        <v>27.17</v>
      </c>
      <c r="AS31" s="44">
        <v>0.17847336628226246</v>
      </c>
      <c r="AT31" s="25">
        <v>0.46716099242994563</v>
      </c>
      <c r="AU31" s="25">
        <v>1.5082885321100918</v>
      </c>
      <c r="AV31" s="25">
        <v>0.12013474186365249</v>
      </c>
      <c r="AW31" s="25">
        <v>0.13643027562195265</v>
      </c>
      <c r="AX31" s="25">
        <v>3.5118542339629306E-2</v>
      </c>
      <c r="AY31" s="25">
        <v>0.16513623853211012</v>
      </c>
      <c r="AZ31" s="25">
        <f t="shared" si="31"/>
        <v>9.0453698160183602E-2</v>
      </c>
      <c r="BA31">
        <f t="shared" si="16"/>
        <v>4.2935891099148166E-2</v>
      </c>
      <c r="BB31">
        <f t="shared" si="17"/>
        <v>2.125181324624871E-2</v>
      </c>
      <c r="BC31">
        <f t="shared" si="18"/>
        <v>1.5134468194000423E-2</v>
      </c>
    </row>
    <row r="32" spans="1:55" x14ac:dyDescent="0.4">
      <c r="A32" s="16" t="s">
        <v>66</v>
      </c>
      <c r="B32" s="17">
        <v>1</v>
      </c>
      <c r="C32" s="17">
        <v>1</v>
      </c>
      <c r="D32" s="18">
        <v>42813</v>
      </c>
      <c r="E32" s="19">
        <v>77</v>
      </c>
      <c r="F32" s="20">
        <v>14.2</v>
      </c>
      <c r="G32" s="17">
        <v>5</v>
      </c>
      <c r="H32" s="17">
        <v>5</v>
      </c>
      <c r="I32" s="21">
        <f t="shared" si="19"/>
        <v>2.84</v>
      </c>
      <c r="J32" s="17">
        <v>29.3</v>
      </c>
      <c r="K32" s="17">
        <v>11</v>
      </c>
      <c r="L32" s="17">
        <v>11</v>
      </c>
      <c r="M32" s="17">
        <f t="shared" si="20"/>
        <v>2.6636363636363636</v>
      </c>
      <c r="N32" s="21">
        <v>1</v>
      </c>
      <c r="O32" s="22">
        <v>0</v>
      </c>
      <c r="P32" s="17">
        <v>39.1</v>
      </c>
      <c r="Q32" s="17">
        <v>14</v>
      </c>
      <c r="R32" s="17">
        <v>14</v>
      </c>
      <c r="S32" s="17">
        <f t="shared" si="21"/>
        <v>2.7928571428571431</v>
      </c>
      <c r="T32" s="17">
        <v>1</v>
      </c>
      <c r="U32" s="22">
        <v>0</v>
      </c>
      <c r="V32" s="17">
        <v>55.2</v>
      </c>
      <c r="W32" s="17">
        <v>18</v>
      </c>
      <c r="X32" s="17">
        <v>18</v>
      </c>
      <c r="Y32" s="17">
        <f t="shared" si="22"/>
        <v>3.0666666666666669</v>
      </c>
      <c r="Z32" s="17">
        <v>1</v>
      </c>
      <c r="AA32" s="22">
        <f t="shared" si="23"/>
        <v>0</v>
      </c>
      <c r="AB32" s="23">
        <f t="shared" si="24"/>
        <v>2.063380281690141</v>
      </c>
      <c r="AC32" s="23">
        <f t="shared" si="25"/>
        <v>2.2000000000000002</v>
      </c>
      <c r="AD32" s="23">
        <f t="shared" si="25"/>
        <v>0.93790012804097311</v>
      </c>
      <c r="AE32" s="23">
        <f t="shared" si="26"/>
        <v>2.7535211267605635</v>
      </c>
      <c r="AF32" s="23">
        <f t="shared" si="27"/>
        <v>2.8</v>
      </c>
      <c r="AG32" s="23">
        <f t="shared" si="27"/>
        <v>0.98340040241448712</v>
      </c>
      <c r="AH32" s="23">
        <f t="shared" si="28"/>
        <v>3.8873239436619724</v>
      </c>
      <c r="AI32" s="23">
        <f t="shared" si="29"/>
        <v>3.6</v>
      </c>
      <c r="AJ32" s="23">
        <f t="shared" si="29"/>
        <v>1.07981220657277</v>
      </c>
      <c r="AK32">
        <v>11</v>
      </c>
      <c r="AL32">
        <v>4.8600000000000003</v>
      </c>
      <c r="AM32">
        <v>6.1699999999999998E-2</v>
      </c>
      <c r="AN32">
        <f t="shared" si="30"/>
        <v>61.699999999999996</v>
      </c>
      <c r="AO32">
        <v>249</v>
      </c>
      <c r="AP32">
        <v>1.85</v>
      </c>
      <c r="AQ32">
        <v>3.02</v>
      </c>
      <c r="AR32">
        <v>26.17</v>
      </c>
      <c r="AS32" s="24">
        <v>2.5493210351012041</v>
      </c>
      <c r="AT32" s="25">
        <v>0.33582154072271697</v>
      </c>
      <c r="AU32" s="25">
        <v>2.248175965665236</v>
      </c>
      <c r="AV32" s="25">
        <v>0.10100041585294675</v>
      </c>
      <c r="AW32" s="25">
        <v>1.3706133433640824</v>
      </c>
      <c r="AX32" s="25">
        <v>8.1614407385992904E-2</v>
      </c>
      <c r="AY32" s="25">
        <v>7.4861587982832614E-2</v>
      </c>
      <c r="AZ32" s="25">
        <f t="shared" si="31"/>
        <v>0.60965572281550362</v>
      </c>
      <c r="BA32">
        <f t="shared" si="16"/>
        <v>2.4144851713860226E-2</v>
      </c>
      <c r="BB32">
        <f t="shared" si="17"/>
        <v>1.9235663397886547E-2</v>
      </c>
      <c r="BC32">
        <f t="shared" si="18"/>
        <v>2.2989365752782001E-2</v>
      </c>
    </row>
    <row r="33" spans="1:55" x14ac:dyDescent="0.4">
      <c r="A33" s="16" t="s">
        <v>69</v>
      </c>
      <c r="B33" s="17">
        <v>1</v>
      </c>
      <c r="C33" s="27">
        <v>1</v>
      </c>
      <c r="D33" s="18">
        <v>42817</v>
      </c>
      <c r="E33" s="19">
        <v>81</v>
      </c>
      <c r="F33" s="20">
        <v>15.9</v>
      </c>
      <c r="G33" s="17">
        <v>5</v>
      </c>
      <c r="H33" s="17">
        <v>5</v>
      </c>
      <c r="I33" s="21">
        <f t="shared" ref="I33:I51" si="32">F33/H33</f>
        <v>3.18</v>
      </c>
      <c r="J33" s="17">
        <v>40.6</v>
      </c>
      <c r="K33" s="17">
        <v>12</v>
      </c>
      <c r="L33" s="17">
        <v>12</v>
      </c>
      <c r="M33" s="17">
        <f t="shared" ref="M33:M51" si="33">J33/L33</f>
        <v>3.3833333333333333</v>
      </c>
      <c r="N33" s="21">
        <v>1</v>
      </c>
      <c r="O33" s="22">
        <v>0</v>
      </c>
      <c r="P33" s="17">
        <v>53.4</v>
      </c>
      <c r="Q33" s="17">
        <v>16</v>
      </c>
      <c r="R33" s="17">
        <v>16</v>
      </c>
      <c r="S33" s="17">
        <f t="shared" ref="S33:S51" si="34">P33/R33</f>
        <v>3.3374999999999999</v>
      </c>
      <c r="T33" s="17">
        <v>1</v>
      </c>
      <c r="U33" s="22">
        <v>0</v>
      </c>
      <c r="V33" s="17">
        <v>71.900000000000006</v>
      </c>
      <c r="W33" s="27">
        <v>21</v>
      </c>
      <c r="X33" s="27">
        <v>21</v>
      </c>
      <c r="Y33" s="17">
        <f t="shared" ref="Y33:Y51" si="35">V33/X33</f>
        <v>3.4238095238095241</v>
      </c>
      <c r="Z33" s="27">
        <v>1</v>
      </c>
      <c r="AA33" s="22">
        <f t="shared" ref="AA33:AA51" si="36">(X33-W33)/X33</f>
        <v>0</v>
      </c>
      <c r="AB33" s="23">
        <f t="shared" ref="AB33:AB51" si="37">J33/F33</f>
        <v>2.5534591194968552</v>
      </c>
      <c r="AC33" s="23">
        <f>L33/H33</f>
        <v>2.4</v>
      </c>
      <c r="AD33" s="23">
        <f t="shared" si="25"/>
        <v>1.0639412997903563</v>
      </c>
      <c r="AE33" s="23">
        <f t="shared" ref="AE33:AE51" si="38">P33/F33</f>
        <v>3.3584905660377355</v>
      </c>
      <c r="AF33" s="23">
        <f>R33/H33</f>
        <v>3.2</v>
      </c>
      <c r="AG33" s="23">
        <f t="shared" si="27"/>
        <v>1.0495283018867925</v>
      </c>
      <c r="AH33" s="23">
        <f t="shared" ref="AH33:AH51" si="39">V33/F33</f>
        <v>4.5220125786163523</v>
      </c>
      <c r="AI33" s="23">
        <f>X33/H33</f>
        <v>4.2</v>
      </c>
      <c r="AJ33" s="23">
        <f t="shared" si="29"/>
        <v>1.076669661575322</v>
      </c>
      <c r="AK33">
        <v>10.5</v>
      </c>
      <c r="AL33">
        <v>4.3</v>
      </c>
      <c r="AM33">
        <v>4.2799999999999998E-2</v>
      </c>
      <c r="AN33">
        <f t="shared" ref="AN33:AN51" si="40">AM33*1000</f>
        <v>42.8</v>
      </c>
      <c r="AO33">
        <v>218</v>
      </c>
      <c r="AP33">
        <v>1.27</v>
      </c>
      <c r="AQ33">
        <v>2.97</v>
      </c>
      <c r="AR33">
        <v>26.03</v>
      </c>
      <c r="AS33" s="24">
        <v>1.5283267457180501</v>
      </c>
      <c r="AT33" s="25">
        <v>0.24449246497821842</v>
      </c>
      <c r="AU33" s="25">
        <v>1.4817757009345796</v>
      </c>
      <c r="AV33" s="25">
        <v>6.0321899932827924E-2</v>
      </c>
      <c r="AW33" s="25">
        <v>0.83750129698659892</v>
      </c>
      <c r="AX33" s="25">
        <v>5.1268559633464258E-2</v>
      </c>
      <c r="AY33" s="25">
        <v>8.0959112149532692E-2</v>
      </c>
      <c r="AZ33" s="25">
        <f t="shared" ref="AZ33:AZ51" si="41">AW33/AU33</f>
        <v>0.56520112757846785</v>
      </c>
      <c r="BA33">
        <f t="shared" si="16"/>
        <v>3.1248298579383368E-2</v>
      </c>
      <c r="BB33">
        <f t="shared" si="17"/>
        <v>1.8269511957230804E-2</v>
      </c>
      <c r="BC33">
        <f t="shared" si="18"/>
        <v>1.9831034584056793E-2</v>
      </c>
    </row>
    <row r="34" spans="1:55" x14ac:dyDescent="0.4">
      <c r="A34" s="16" t="s">
        <v>71</v>
      </c>
      <c r="B34" s="17">
        <v>1</v>
      </c>
      <c r="C34" s="27">
        <v>1</v>
      </c>
      <c r="D34" s="18">
        <v>42815</v>
      </c>
      <c r="E34" s="19">
        <v>79</v>
      </c>
      <c r="F34" s="20">
        <v>10.1</v>
      </c>
      <c r="G34" s="17">
        <v>5</v>
      </c>
      <c r="H34" s="17">
        <v>5</v>
      </c>
      <c r="I34" s="21">
        <f t="shared" si="32"/>
        <v>2.02</v>
      </c>
      <c r="J34" s="17">
        <v>29</v>
      </c>
      <c r="K34" s="17">
        <v>12</v>
      </c>
      <c r="L34" s="17">
        <v>12</v>
      </c>
      <c r="M34" s="17">
        <f t="shared" si="33"/>
        <v>2.4166666666666665</v>
      </c>
      <c r="N34" s="21">
        <v>1</v>
      </c>
      <c r="O34" s="22">
        <v>0</v>
      </c>
      <c r="P34" s="17">
        <v>37.700000000000003</v>
      </c>
      <c r="Q34" s="17">
        <v>15</v>
      </c>
      <c r="R34" s="17">
        <v>15</v>
      </c>
      <c r="S34" s="17">
        <f t="shared" si="34"/>
        <v>2.5133333333333336</v>
      </c>
      <c r="T34" s="17">
        <v>1</v>
      </c>
      <c r="U34" s="22">
        <v>0</v>
      </c>
      <c r="V34" s="27">
        <v>47</v>
      </c>
      <c r="W34" s="27">
        <v>12</v>
      </c>
      <c r="X34" s="27">
        <v>16</v>
      </c>
      <c r="Y34" s="17">
        <f t="shared" si="35"/>
        <v>2.9375</v>
      </c>
      <c r="Z34" s="27">
        <v>1</v>
      </c>
      <c r="AA34" s="22">
        <f t="shared" si="36"/>
        <v>0.25</v>
      </c>
      <c r="AB34" s="23">
        <f t="shared" si="37"/>
        <v>2.8712871287128712</v>
      </c>
      <c r="AC34" s="23">
        <f t="shared" si="25"/>
        <v>2.4</v>
      </c>
      <c r="AD34" s="23">
        <f t="shared" si="25"/>
        <v>1.1963696369636962</v>
      </c>
      <c r="AE34" s="23">
        <f t="shared" si="38"/>
        <v>3.7326732673267329</v>
      </c>
      <c r="AF34" s="23">
        <f t="shared" si="27"/>
        <v>3</v>
      </c>
      <c r="AG34" s="23">
        <f t="shared" si="27"/>
        <v>1.2442244224422443</v>
      </c>
      <c r="AH34" s="23">
        <f t="shared" si="39"/>
        <v>4.653465346534654</v>
      </c>
      <c r="AI34" s="23">
        <f t="shared" si="29"/>
        <v>3.2</v>
      </c>
      <c r="AJ34" s="23">
        <f t="shared" si="29"/>
        <v>1.4542079207920793</v>
      </c>
      <c r="AK34">
        <v>8.5</v>
      </c>
      <c r="AL34">
        <v>5.45</v>
      </c>
      <c r="AM34">
        <v>5.5500000000000001E-2</v>
      </c>
      <c r="AN34">
        <f t="shared" si="40"/>
        <v>55.5</v>
      </c>
      <c r="AO34">
        <v>220</v>
      </c>
      <c r="AP34">
        <v>1.64</v>
      </c>
      <c r="AQ34">
        <v>2.97</v>
      </c>
      <c r="AR34">
        <v>27.23</v>
      </c>
      <c r="AS34" s="24">
        <v>2.0603674540682415</v>
      </c>
      <c r="AT34" s="25">
        <v>0.26098275952086331</v>
      </c>
      <c r="AU34" s="25">
        <v>2.4412499999999997</v>
      </c>
      <c r="AV34" s="25">
        <v>9.0980633017899867E-2</v>
      </c>
      <c r="AW34" s="25">
        <v>1.2570247452707268</v>
      </c>
      <c r="AX34" s="25">
        <v>9.8958098746288636E-2</v>
      </c>
      <c r="AY34" s="25">
        <v>7.8251136363636356E-2</v>
      </c>
      <c r="AZ34" s="25">
        <f t="shared" si="41"/>
        <v>0.51491028992144472</v>
      </c>
      <c r="BA34">
        <f t="shared" si="16"/>
        <v>3.5158680204642009E-2</v>
      </c>
      <c r="BB34">
        <f t="shared" si="17"/>
        <v>1.7490950964499388E-2</v>
      </c>
      <c r="BC34">
        <f t="shared" si="18"/>
        <v>1.469916715040623E-2</v>
      </c>
    </row>
    <row r="35" spans="1:55" x14ac:dyDescent="0.4">
      <c r="A35" s="16" t="s">
        <v>72</v>
      </c>
      <c r="B35" s="17">
        <v>1</v>
      </c>
      <c r="C35" s="27">
        <v>1</v>
      </c>
      <c r="D35" s="18">
        <v>42821</v>
      </c>
      <c r="E35" s="19">
        <v>85</v>
      </c>
      <c r="F35" s="20">
        <v>12.2</v>
      </c>
      <c r="G35" s="17">
        <v>5</v>
      </c>
      <c r="H35" s="17">
        <v>5</v>
      </c>
      <c r="I35" s="21">
        <f t="shared" si="32"/>
        <v>2.44</v>
      </c>
      <c r="J35" s="17">
        <v>34.799999999999997</v>
      </c>
      <c r="K35" s="17">
        <v>11</v>
      </c>
      <c r="L35" s="17">
        <v>11</v>
      </c>
      <c r="M35" s="17">
        <f t="shared" si="33"/>
        <v>3.1636363636363636</v>
      </c>
      <c r="N35" s="21">
        <v>1</v>
      </c>
      <c r="O35" s="22">
        <v>0</v>
      </c>
      <c r="P35" s="17">
        <v>51.3</v>
      </c>
      <c r="Q35" s="17">
        <v>18</v>
      </c>
      <c r="R35" s="17">
        <v>18</v>
      </c>
      <c r="S35" s="17">
        <f t="shared" si="34"/>
        <v>2.8499999999999996</v>
      </c>
      <c r="T35" s="17">
        <v>1</v>
      </c>
      <c r="U35" s="22">
        <v>0</v>
      </c>
      <c r="V35" s="27">
        <v>68.7</v>
      </c>
      <c r="W35" s="27">
        <v>23</v>
      </c>
      <c r="X35" s="27">
        <v>23</v>
      </c>
      <c r="Y35" s="17">
        <f t="shared" si="35"/>
        <v>2.9869565217391307</v>
      </c>
      <c r="Z35" s="27">
        <v>1</v>
      </c>
      <c r="AA35" s="22">
        <f t="shared" si="36"/>
        <v>0</v>
      </c>
      <c r="AB35" s="23">
        <f t="shared" si="37"/>
        <v>2.8524590163934427</v>
      </c>
      <c r="AC35" s="23">
        <f t="shared" si="25"/>
        <v>2.2000000000000002</v>
      </c>
      <c r="AD35" s="23">
        <f t="shared" si="25"/>
        <v>1.2965722801788375</v>
      </c>
      <c r="AE35" s="23">
        <f t="shared" si="38"/>
        <v>4.2049180327868854</v>
      </c>
      <c r="AF35" s="23">
        <f t="shared" si="27"/>
        <v>3.6</v>
      </c>
      <c r="AG35" s="23">
        <f t="shared" si="27"/>
        <v>1.1680327868852458</v>
      </c>
      <c r="AH35" s="23">
        <f t="shared" si="39"/>
        <v>5.6311475409836067</v>
      </c>
      <c r="AI35" s="23">
        <f t="shared" si="29"/>
        <v>4.5999999999999996</v>
      </c>
      <c r="AJ35" s="23">
        <f t="shared" si="29"/>
        <v>1.2241625089094799</v>
      </c>
      <c r="AK35">
        <v>10</v>
      </c>
      <c r="AL35">
        <v>5.57</v>
      </c>
      <c r="AM35">
        <v>6.3600000000000004E-2</v>
      </c>
      <c r="AN35">
        <f t="shared" si="40"/>
        <v>63.6</v>
      </c>
      <c r="AO35">
        <v>236</v>
      </c>
      <c r="AP35">
        <v>1.83</v>
      </c>
      <c r="AQ35">
        <v>2.9</v>
      </c>
      <c r="AR35">
        <v>27.44</v>
      </c>
      <c r="AS35" s="24">
        <v>2.0898641588296765</v>
      </c>
      <c r="AT35" s="25">
        <v>0.34177210350708781</v>
      </c>
      <c r="AU35" s="25">
        <v>2.2803749999999998</v>
      </c>
      <c r="AV35" s="25">
        <v>7.073351230299442E-2</v>
      </c>
      <c r="AW35" s="25">
        <v>0.57543152443610746</v>
      </c>
      <c r="AX35" s="25">
        <v>5.8227510642295394E-2</v>
      </c>
      <c r="AY35" s="25">
        <v>7.1088750000000006E-2</v>
      </c>
      <c r="AZ35" s="25">
        <f t="shared" si="41"/>
        <v>0.25234074414782987</v>
      </c>
      <c r="BA35">
        <f t="shared" si="16"/>
        <v>3.4939381168040594E-2</v>
      </c>
      <c r="BB35">
        <f t="shared" si="17"/>
        <v>2.5871557693086356E-2</v>
      </c>
      <c r="BC35">
        <f t="shared" si="18"/>
        <v>1.947056313677201E-2</v>
      </c>
    </row>
    <row r="36" spans="1:55" x14ac:dyDescent="0.4">
      <c r="A36" s="16" t="s">
        <v>75</v>
      </c>
      <c r="B36" s="17">
        <v>1</v>
      </c>
      <c r="C36" s="27">
        <v>1</v>
      </c>
      <c r="D36" s="18">
        <v>42818</v>
      </c>
      <c r="E36" s="19">
        <v>82</v>
      </c>
      <c r="F36" s="20">
        <v>12.2</v>
      </c>
      <c r="G36" s="17">
        <v>4</v>
      </c>
      <c r="H36" s="17">
        <v>4</v>
      </c>
      <c r="I36" s="21">
        <f t="shared" si="32"/>
        <v>3.05</v>
      </c>
      <c r="J36" s="17">
        <v>30</v>
      </c>
      <c r="K36" s="17">
        <v>15</v>
      </c>
      <c r="L36" s="17">
        <v>15</v>
      </c>
      <c r="M36" s="17">
        <f t="shared" si="33"/>
        <v>2</v>
      </c>
      <c r="N36" s="21">
        <v>1</v>
      </c>
      <c r="O36" s="22">
        <v>0</v>
      </c>
      <c r="P36" s="17">
        <v>45</v>
      </c>
      <c r="Q36" s="17">
        <v>22</v>
      </c>
      <c r="R36" s="17">
        <v>22</v>
      </c>
      <c r="S36" s="17">
        <f t="shared" si="34"/>
        <v>2.0454545454545454</v>
      </c>
      <c r="T36" s="17">
        <v>1</v>
      </c>
      <c r="U36" s="22">
        <v>0</v>
      </c>
      <c r="V36" s="27">
        <v>61.6</v>
      </c>
      <c r="W36" s="27">
        <v>30</v>
      </c>
      <c r="X36" s="27">
        <v>30</v>
      </c>
      <c r="Y36" s="17">
        <f t="shared" si="35"/>
        <v>2.0533333333333332</v>
      </c>
      <c r="Z36" s="27">
        <v>1</v>
      </c>
      <c r="AA36" s="22">
        <f t="shared" si="36"/>
        <v>0</v>
      </c>
      <c r="AB36" s="23">
        <f t="shared" si="37"/>
        <v>2.459016393442623</v>
      </c>
      <c r="AC36" s="23">
        <f t="shared" si="25"/>
        <v>3.75</v>
      </c>
      <c r="AD36" s="23">
        <f t="shared" si="25"/>
        <v>0.65573770491803285</v>
      </c>
      <c r="AE36" s="23">
        <f t="shared" si="38"/>
        <v>3.6885245901639347</v>
      </c>
      <c r="AF36" s="23">
        <f t="shared" si="27"/>
        <v>5.5</v>
      </c>
      <c r="AG36" s="23">
        <f t="shared" si="27"/>
        <v>0.6706408345752608</v>
      </c>
      <c r="AH36" s="23">
        <f t="shared" si="39"/>
        <v>5.0491803278688527</v>
      </c>
      <c r="AI36" s="23">
        <f t="shared" si="29"/>
        <v>7.5</v>
      </c>
      <c r="AJ36" s="23">
        <f t="shared" si="29"/>
        <v>0.67322404371584699</v>
      </c>
      <c r="AK36">
        <v>9</v>
      </c>
      <c r="AL36">
        <v>4.82</v>
      </c>
      <c r="AM36">
        <v>4.8800000000000003E-2</v>
      </c>
      <c r="AN36">
        <f t="shared" si="40"/>
        <v>48.800000000000004</v>
      </c>
      <c r="AO36">
        <v>220</v>
      </c>
      <c r="AP36">
        <v>1.43</v>
      </c>
      <c r="AQ36">
        <v>2.94</v>
      </c>
      <c r="AR36">
        <v>26.94</v>
      </c>
      <c r="AS36" s="24">
        <v>1.1443187937533656</v>
      </c>
      <c r="AT36" s="25">
        <v>0.40553835312286862</v>
      </c>
      <c r="AU36" s="25">
        <v>1.9094065656565655</v>
      </c>
      <c r="AV36" s="25">
        <v>0.11330424165962998</v>
      </c>
      <c r="AW36" s="25">
        <v>0.66135740036545299</v>
      </c>
      <c r="AX36" s="25">
        <v>7.6750162210551448E-2</v>
      </c>
      <c r="AY36" s="45"/>
      <c r="AZ36" s="25">
        <f t="shared" si="41"/>
        <v>0.34636803510625808</v>
      </c>
      <c r="BA36">
        <f t="shared" si="16"/>
        <v>2.9992047664098152E-2</v>
      </c>
      <c r="BB36">
        <f t="shared" si="17"/>
        <v>2.7031007207210946E-2</v>
      </c>
      <c r="BC36">
        <f t="shared" si="18"/>
        <v>2.0933292051276985E-2</v>
      </c>
    </row>
    <row r="37" spans="1:55" x14ac:dyDescent="0.4">
      <c r="A37" s="16" t="s">
        <v>77</v>
      </c>
      <c r="B37" s="17">
        <v>1</v>
      </c>
      <c r="C37" s="27">
        <v>1</v>
      </c>
      <c r="D37" s="18">
        <v>42815</v>
      </c>
      <c r="E37" s="19">
        <v>79</v>
      </c>
      <c r="F37" s="20">
        <v>14.6</v>
      </c>
      <c r="G37" s="17">
        <v>6</v>
      </c>
      <c r="H37" s="17">
        <v>6</v>
      </c>
      <c r="I37" s="21">
        <f t="shared" si="32"/>
        <v>2.4333333333333331</v>
      </c>
      <c r="J37" s="17">
        <v>41.2</v>
      </c>
      <c r="K37" s="17">
        <v>14</v>
      </c>
      <c r="L37" s="17">
        <v>14</v>
      </c>
      <c r="M37" s="17">
        <f t="shared" si="33"/>
        <v>2.9428571428571431</v>
      </c>
      <c r="N37" s="21">
        <v>1</v>
      </c>
      <c r="O37" s="22">
        <v>0</v>
      </c>
      <c r="P37" s="17">
        <v>57</v>
      </c>
      <c r="Q37" s="17">
        <v>18</v>
      </c>
      <c r="R37" s="17">
        <v>18</v>
      </c>
      <c r="S37" s="17">
        <f t="shared" si="34"/>
        <v>3.1666666666666665</v>
      </c>
      <c r="T37" s="17">
        <v>1</v>
      </c>
      <c r="U37" s="22">
        <v>0</v>
      </c>
      <c r="V37" s="27">
        <v>76</v>
      </c>
      <c r="W37" s="27">
        <v>29</v>
      </c>
      <c r="X37" s="27">
        <v>29</v>
      </c>
      <c r="Y37" s="17">
        <f t="shared" si="35"/>
        <v>2.6206896551724137</v>
      </c>
      <c r="Z37" s="27">
        <v>1</v>
      </c>
      <c r="AA37" s="22">
        <f t="shared" si="36"/>
        <v>0</v>
      </c>
      <c r="AB37" s="23">
        <f t="shared" si="37"/>
        <v>2.8219178082191783</v>
      </c>
      <c r="AC37" s="23">
        <f t="shared" si="25"/>
        <v>2.3333333333333335</v>
      </c>
      <c r="AD37" s="23">
        <f t="shared" si="25"/>
        <v>1.209393346379648</v>
      </c>
      <c r="AE37" s="23">
        <f t="shared" si="38"/>
        <v>3.904109589041096</v>
      </c>
      <c r="AF37" s="23">
        <f t="shared" si="27"/>
        <v>3</v>
      </c>
      <c r="AG37" s="23">
        <f t="shared" si="27"/>
        <v>1.3013698630136987</v>
      </c>
      <c r="AH37" s="23">
        <f t="shared" si="39"/>
        <v>5.2054794520547949</v>
      </c>
      <c r="AI37" s="23">
        <f t="shared" si="29"/>
        <v>4.833333333333333</v>
      </c>
      <c r="AJ37" s="23">
        <f t="shared" si="29"/>
        <v>1.076995748700992</v>
      </c>
      <c r="AK37">
        <v>9.5</v>
      </c>
      <c r="AL37">
        <v>6.25</v>
      </c>
      <c r="AM37">
        <v>6.4500000000000002E-2</v>
      </c>
      <c r="AN37">
        <f t="shared" si="40"/>
        <v>64.5</v>
      </c>
      <c r="AO37">
        <v>221</v>
      </c>
      <c r="AP37">
        <v>1.81</v>
      </c>
      <c r="AQ37">
        <v>2.83</v>
      </c>
      <c r="AR37">
        <v>28.07</v>
      </c>
      <c r="AS37" s="24">
        <v>2.273891878042531</v>
      </c>
      <c r="AT37" s="25">
        <v>0.3441093222800114</v>
      </c>
      <c r="AU37" s="25">
        <v>2.9616197183098594</v>
      </c>
      <c r="AV37" s="25">
        <v>8.7370685021875408E-2</v>
      </c>
      <c r="AW37" s="25">
        <v>1.0862362565067998</v>
      </c>
      <c r="AX37" s="25">
        <v>0.1024894760113982</v>
      </c>
      <c r="AY37" s="25">
        <v>9.8721830985915499E-2</v>
      </c>
      <c r="AZ37" s="25">
        <f t="shared" si="41"/>
        <v>0.36677101040058391</v>
      </c>
      <c r="BA37">
        <f t="shared" si="16"/>
        <v>3.4580557588039663E-2</v>
      </c>
      <c r="BB37">
        <f t="shared" si="17"/>
        <v>2.1640867431937969E-2</v>
      </c>
      <c r="BC37">
        <f t="shared" si="18"/>
        <v>1.9178804830118721E-2</v>
      </c>
    </row>
    <row r="38" spans="1:55" x14ac:dyDescent="0.4">
      <c r="A38" s="16" t="s">
        <v>80</v>
      </c>
      <c r="B38" s="17">
        <v>1</v>
      </c>
      <c r="C38" s="27">
        <v>1</v>
      </c>
      <c r="D38" s="18">
        <v>42815</v>
      </c>
      <c r="E38" s="19">
        <v>79</v>
      </c>
      <c r="F38" s="20">
        <v>11.5</v>
      </c>
      <c r="G38" s="17">
        <v>4</v>
      </c>
      <c r="H38" s="17">
        <v>4</v>
      </c>
      <c r="I38" s="21">
        <f t="shared" si="32"/>
        <v>2.875</v>
      </c>
      <c r="J38" s="17">
        <v>23.7</v>
      </c>
      <c r="K38" s="17">
        <v>10</v>
      </c>
      <c r="L38" s="17">
        <v>10</v>
      </c>
      <c r="M38" s="17">
        <f t="shared" si="33"/>
        <v>2.37</v>
      </c>
      <c r="N38" s="21">
        <v>1</v>
      </c>
      <c r="O38" s="22">
        <v>0</v>
      </c>
      <c r="P38" s="17">
        <v>40</v>
      </c>
      <c r="Q38" s="17">
        <v>14</v>
      </c>
      <c r="R38" s="17">
        <v>14</v>
      </c>
      <c r="S38" s="17">
        <f t="shared" si="34"/>
        <v>2.8571428571428572</v>
      </c>
      <c r="T38" s="17">
        <v>1</v>
      </c>
      <c r="U38" s="22">
        <v>0</v>
      </c>
      <c r="V38" s="27">
        <v>68.5</v>
      </c>
      <c r="W38" s="27">
        <v>23</v>
      </c>
      <c r="X38" s="27">
        <v>23</v>
      </c>
      <c r="Y38" s="17">
        <f t="shared" si="35"/>
        <v>2.9782608695652173</v>
      </c>
      <c r="Z38" s="27">
        <v>1</v>
      </c>
      <c r="AA38" s="22">
        <f t="shared" si="36"/>
        <v>0</v>
      </c>
      <c r="AB38" s="23">
        <f t="shared" si="37"/>
        <v>2.0608695652173914</v>
      </c>
      <c r="AC38" s="23">
        <f t="shared" si="25"/>
        <v>2.5</v>
      </c>
      <c r="AD38" s="23">
        <f t="shared" si="25"/>
        <v>0.82434782608695656</v>
      </c>
      <c r="AE38" s="23">
        <f t="shared" si="38"/>
        <v>3.4782608695652173</v>
      </c>
      <c r="AF38" s="23">
        <f t="shared" si="27"/>
        <v>3.5</v>
      </c>
      <c r="AG38" s="23">
        <f t="shared" si="27"/>
        <v>0.99378881987577639</v>
      </c>
      <c r="AH38" s="23">
        <f t="shared" si="39"/>
        <v>5.9565217391304346</v>
      </c>
      <c r="AI38" s="23">
        <f t="shared" si="29"/>
        <v>5.75</v>
      </c>
      <c r="AJ38" s="23">
        <f t="shared" si="29"/>
        <v>1.0359168241965973</v>
      </c>
      <c r="AK38">
        <v>8</v>
      </c>
      <c r="AL38">
        <v>6.97</v>
      </c>
      <c r="AM38">
        <v>9.8100000000000007E-2</v>
      </c>
      <c r="AN38">
        <f t="shared" si="40"/>
        <v>98.100000000000009</v>
      </c>
      <c r="AO38">
        <v>261</v>
      </c>
      <c r="AP38">
        <v>2.59</v>
      </c>
      <c r="AQ38">
        <v>2.69</v>
      </c>
      <c r="AR38">
        <v>29.41</v>
      </c>
      <c r="AS38" s="24">
        <v>0.99709455890121512</v>
      </c>
      <c r="AT38" s="25">
        <v>0.31826066583575557</v>
      </c>
      <c r="AU38" s="25">
        <v>2.0711340206185569</v>
      </c>
      <c r="AV38" s="25">
        <v>0.15430088629684185</v>
      </c>
      <c r="AW38" s="25">
        <v>0.62399229909452514</v>
      </c>
      <c r="AX38" s="25">
        <v>8.4350929196880781E-2</v>
      </c>
      <c r="AY38" s="25">
        <v>9.4279639175257751E-2</v>
      </c>
      <c r="AZ38" s="25">
        <f t="shared" si="41"/>
        <v>0.30128050279825253</v>
      </c>
      <c r="BA38">
        <f t="shared" si="16"/>
        <v>2.4104267092396044E-2</v>
      </c>
      <c r="BB38">
        <f t="shared" si="17"/>
        <v>3.4893627064856707E-2</v>
      </c>
      <c r="BC38">
        <f t="shared" si="18"/>
        <v>3.5863619410282897E-2</v>
      </c>
    </row>
    <row r="39" spans="1:55" x14ac:dyDescent="0.4">
      <c r="A39" s="16" t="s">
        <v>81</v>
      </c>
      <c r="B39" s="17">
        <v>1</v>
      </c>
      <c r="C39" s="27">
        <v>1</v>
      </c>
      <c r="D39" s="18">
        <v>42818</v>
      </c>
      <c r="E39" s="19">
        <v>82</v>
      </c>
      <c r="F39" s="20">
        <v>12.4</v>
      </c>
      <c r="G39" s="17">
        <v>4</v>
      </c>
      <c r="H39" s="17">
        <v>4</v>
      </c>
      <c r="I39" s="21">
        <f t="shared" si="32"/>
        <v>3.1</v>
      </c>
      <c r="J39" s="17">
        <v>31.5</v>
      </c>
      <c r="K39" s="17">
        <v>11</v>
      </c>
      <c r="L39" s="17">
        <v>11</v>
      </c>
      <c r="M39" s="17">
        <f t="shared" si="33"/>
        <v>2.8636363636363638</v>
      </c>
      <c r="N39" s="21">
        <v>1</v>
      </c>
      <c r="O39" s="22">
        <v>0</v>
      </c>
      <c r="P39" s="17">
        <v>48.1</v>
      </c>
      <c r="Q39" s="17">
        <v>15</v>
      </c>
      <c r="R39" s="17">
        <v>15</v>
      </c>
      <c r="S39" s="17">
        <f t="shared" si="34"/>
        <v>3.2066666666666666</v>
      </c>
      <c r="T39" s="17">
        <v>0</v>
      </c>
      <c r="U39" s="22">
        <v>0</v>
      </c>
      <c r="V39" s="27">
        <v>65.3</v>
      </c>
      <c r="W39" s="27">
        <v>19</v>
      </c>
      <c r="X39" s="27">
        <v>23</v>
      </c>
      <c r="Y39" s="17">
        <f t="shared" si="35"/>
        <v>2.8391304347826085</v>
      </c>
      <c r="Z39" s="27">
        <v>1</v>
      </c>
      <c r="AA39" s="22">
        <f t="shared" si="36"/>
        <v>0.17391304347826086</v>
      </c>
      <c r="AB39" s="23">
        <f t="shared" si="37"/>
        <v>2.540322580645161</v>
      </c>
      <c r="AC39" s="23">
        <f t="shared" si="25"/>
        <v>2.75</v>
      </c>
      <c r="AD39" s="23">
        <f t="shared" si="25"/>
        <v>0.92375366568914963</v>
      </c>
      <c r="AE39" s="23">
        <f t="shared" si="38"/>
        <v>3.879032258064516</v>
      </c>
      <c r="AF39" s="23">
        <f t="shared" si="27"/>
        <v>3.75</v>
      </c>
      <c r="AG39" s="23">
        <f t="shared" si="27"/>
        <v>1.0344086021505376</v>
      </c>
      <c r="AH39" s="23">
        <f t="shared" si="39"/>
        <v>5.2661290322580641</v>
      </c>
      <c r="AI39" s="23">
        <f t="shared" si="29"/>
        <v>5.75</v>
      </c>
      <c r="AJ39" s="23">
        <f t="shared" si="29"/>
        <v>0.9158485273492285</v>
      </c>
      <c r="AK39">
        <v>10.5</v>
      </c>
      <c r="AL39">
        <v>5.0999999999999996</v>
      </c>
      <c r="AM39">
        <v>5.3100000000000001E-2</v>
      </c>
      <c r="AN39">
        <f t="shared" si="40"/>
        <v>53.1</v>
      </c>
      <c r="AO39">
        <v>224</v>
      </c>
      <c r="AP39">
        <v>1.42</v>
      </c>
      <c r="AQ39">
        <v>2.69</v>
      </c>
      <c r="AR39">
        <v>27.5</v>
      </c>
      <c r="AS39" s="24">
        <v>1.9720624486442069</v>
      </c>
      <c r="AT39" s="25">
        <v>0.51707081891823903</v>
      </c>
      <c r="AU39" s="25">
        <v>2.3471198156682029</v>
      </c>
      <c r="AV39" s="25">
        <v>9.1430507047107756E-2</v>
      </c>
      <c r="AW39" s="25">
        <v>0.943510809866281</v>
      </c>
      <c r="AX39" s="25">
        <v>9.0613558061368782E-2</v>
      </c>
      <c r="AY39" s="25">
        <v>9.1291474654377897E-2</v>
      </c>
      <c r="AZ39" s="25">
        <f t="shared" si="41"/>
        <v>0.40198664063413925</v>
      </c>
      <c r="BA39">
        <f t="shared" si="16"/>
        <v>3.1076369107353199E-2</v>
      </c>
      <c r="BB39">
        <f t="shared" si="17"/>
        <v>2.8219642085341896E-2</v>
      </c>
      <c r="BC39">
        <f t="shared" si="18"/>
        <v>2.0380657278044632E-2</v>
      </c>
    </row>
    <row r="40" spans="1:55" x14ac:dyDescent="0.4">
      <c r="A40" s="16" t="s">
        <v>82</v>
      </c>
      <c r="B40" s="17">
        <v>1</v>
      </c>
      <c r="C40" s="27">
        <v>1</v>
      </c>
      <c r="D40" s="18">
        <v>42815</v>
      </c>
      <c r="E40" s="19">
        <v>79</v>
      </c>
      <c r="F40" s="20">
        <v>11.2</v>
      </c>
      <c r="G40" s="17">
        <v>5</v>
      </c>
      <c r="H40" s="17">
        <v>5</v>
      </c>
      <c r="I40" s="21">
        <f t="shared" si="32"/>
        <v>2.2399999999999998</v>
      </c>
      <c r="J40" s="17">
        <v>33.6</v>
      </c>
      <c r="K40" s="17">
        <v>12</v>
      </c>
      <c r="L40" s="17">
        <v>12</v>
      </c>
      <c r="M40" s="17">
        <f t="shared" si="33"/>
        <v>2.8000000000000003</v>
      </c>
      <c r="N40" s="21">
        <v>1</v>
      </c>
      <c r="O40" s="22">
        <v>0</v>
      </c>
      <c r="P40" s="17">
        <v>48.8</v>
      </c>
      <c r="Q40" s="17">
        <v>17</v>
      </c>
      <c r="R40" s="17">
        <v>17</v>
      </c>
      <c r="S40" s="17">
        <f t="shared" si="34"/>
        <v>2.8705882352941177</v>
      </c>
      <c r="T40" s="17">
        <v>1</v>
      </c>
      <c r="U40" s="22">
        <v>0</v>
      </c>
      <c r="V40" s="27">
        <v>70</v>
      </c>
      <c r="W40" s="27">
        <v>23</v>
      </c>
      <c r="X40" s="27">
        <v>25</v>
      </c>
      <c r="Y40" s="17">
        <f t="shared" si="35"/>
        <v>2.8</v>
      </c>
      <c r="Z40" s="27">
        <v>1</v>
      </c>
      <c r="AA40" s="22">
        <f t="shared" si="36"/>
        <v>0.08</v>
      </c>
      <c r="AB40" s="23">
        <f t="shared" si="37"/>
        <v>3.0000000000000004</v>
      </c>
      <c r="AC40" s="23">
        <f t="shared" si="25"/>
        <v>2.4</v>
      </c>
      <c r="AD40" s="23">
        <f t="shared" si="25"/>
        <v>1.2500000000000002</v>
      </c>
      <c r="AE40" s="23">
        <f t="shared" si="38"/>
        <v>4.3571428571428568</v>
      </c>
      <c r="AF40" s="23">
        <f t="shared" si="27"/>
        <v>3.4</v>
      </c>
      <c r="AG40" s="23">
        <f t="shared" si="27"/>
        <v>1.2815126050420169</v>
      </c>
      <c r="AH40" s="23">
        <f t="shared" si="39"/>
        <v>6.25</v>
      </c>
      <c r="AI40" s="23">
        <f t="shared" si="29"/>
        <v>5</v>
      </c>
      <c r="AJ40" s="23">
        <f t="shared" si="29"/>
        <v>1.25</v>
      </c>
      <c r="AK40">
        <v>9.5</v>
      </c>
      <c r="AL40">
        <v>4.7300000000000004</v>
      </c>
      <c r="AM40">
        <v>5.0500000000000003E-2</v>
      </c>
      <c r="AN40">
        <f t="shared" si="40"/>
        <v>50.5</v>
      </c>
      <c r="AO40">
        <v>228</v>
      </c>
      <c r="AP40">
        <v>1.35</v>
      </c>
      <c r="AQ40">
        <v>2.68</v>
      </c>
      <c r="AR40">
        <v>27.19</v>
      </c>
      <c r="AS40" s="24">
        <v>2.1589147286821708</v>
      </c>
      <c r="AT40" s="25">
        <v>0.50267667558784657</v>
      </c>
      <c r="AU40" s="25">
        <v>1.8347031963470322</v>
      </c>
      <c r="AV40" s="25">
        <v>0.11514376521967058</v>
      </c>
      <c r="AW40" s="25">
        <v>0.67234553339045711</v>
      </c>
      <c r="AX40" s="25">
        <v>4.8596490412627077E-2</v>
      </c>
      <c r="AY40" s="25">
        <v>7.0058219178082193E-2</v>
      </c>
      <c r="AZ40" s="25">
        <f t="shared" si="41"/>
        <v>0.36646010904059256</v>
      </c>
      <c r="BA40">
        <f t="shared" si="16"/>
        <v>3.6620409622270332E-2</v>
      </c>
      <c r="BB40">
        <f t="shared" si="17"/>
        <v>2.488028305932953E-2</v>
      </c>
      <c r="BC40">
        <f t="shared" si="18"/>
        <v>2.4050995279350514E-2</v>
      </c>
    </row>
    <row r="41" spans="1:55" x14ac:dyDescent="0.4">
      <c r="A41" s="16" t="s">
        <v>85</v>
      </c>
      <c r="B41" s="17">
        <v>1</v>
      </c>
      <c r="C41" s="27">
        <v>1</v>
      </c>
      <c r="D41" s="18">
        <v>42818</v>
      </c>
      <c r="E41" s="19">
        <v>82</v>
      </c>
      <c r="F41" s="20">
        <v>13</v>
      </c>
      <c r="G41" s="17">
        <v>6</v>
      </c>
      <c r="H41" s="17">
        <v>6</v>
      </c>
      <c r="I41" s="21">
        <f t="shared" si="32"/>
        <v>2.1666666666666665</v>
      </c>
      <c r="J41" s="17">
        <v>40.6</v>
      </c>
      <c r="K41" s="17">
        <v>11</v>
      </c>
      <c r="L41" s="17">
        <v>11</v>
      </c>
      <c r="M41" s="17">
        <f t="shared" si="33"/>
        <v>3.6909090909090909</v>
      </c>
      <c r="N41" s="21">
        <v>1</v>
      </c>
      <c r="O41" s="22">
        <v>0</v>
      </c>
      <c r="P41" s="17">
        <v>54.5</v>
      </c>
      <c r="Q41" s="17">
        <v>17</v>
      </c>
      <c r="R41" s="17">
        <v>17</v>
      </c>
      <c r="S41" s="17">
        <f t="shared" si="34"/>
        <v>3.2058823529411766</v>
      </c>
      <c r="T41" s="17">
        <v>1</v>
      </c>
      <c r="U41" s="22">
        <v>0</v>
      </c>
      <c r="V41" s="17">
        <v>62</v>
      </c>
      <c r="W41" s="17">
        <v>19</v>
      </c>
      <c r="X41" s="17">
        <v>21</v>
      </c>
      <c r="Y41" s="17">
        <f t="shared" si="35"/>
        <v>2.9523809523809526</v>
      </c>
      <c r="Z41" s="17">
        <v>1</v>
      </c>
      <c r="AA41" s="22">
        <f t="shared" si="36"/>
        <v>9.5238095238095233E-2</v>
      </c>
      <c r="AB41" s="23">
        <f t="shared" si="37"/>
        <v>3.1230769230769231</v>
      </c>
      <c r="AC41" s="23">
        <f t="shared" si="25"/>
        <v>1.8333333333333333</v>
      </c>
      <c r="AD41" s="23">
        <f t="shared" si="25"/>
        <v>1.7034965034965037</v>
      </c>
      <c r="AE41" s="23">
        <f t="shared" si="38"/>
        <v>4.1923076923076925</v>
      </c>
      <c r="AF41" s="23">
        <f t="shared" si="27"/>
        <v>2.8333333333333335</v>
      </c>
      <c r="AG41" s="23">
        <f t="shared" si="27"/>
        <v>1.4796380090497738</v>
      </c>
      <c r="AH41" s="23">
        <f t="shared" si="39"/>
        <v>4.7692307692307692</v>
      </c>
      <c r="AI41" s="23">
        <f t="shared" si="29"/>
        <v>3.5</v>
      </c>
      <c r="AJ41" s="23">
        <f t="shared" si="29"/>
        <v>1.3626373626373629</v>
      </c>
      <c r="AK41">
        <v>10.5</v>
      </c>
      <c r="AL41">
        <v>5.0599999999999996</v>
      </c>
      <c r="AM41">
        <v>5.2499999999999998E-2</v>
      </c>
      <c r="AN41">
        <f t="shared" si="40"/>
        <v>52.5</v>
      </c>
      <c r="AO41">
        <v>224</v>
      </c>
      <c r="AP41">
        <v>1.38</v>
      </c>
      <c r="AQ41">
        <v>2.63</v>
      </c>
      <c r="AR41">
        <v>27.39</v>
      </c>
      <c r="AS41" s="24">
        <v>2.0628415300546452</v>
      </c>
      <c r="AT41" s="25">
        <v>0.28296443092434198</v>
      </c>
      <c r="AU41" s="25">
        <v>1.9908653846153845</v>
      </c>
      <c r="AV41" s="25">
        <v>5.6659136936007881E-2</v>
      </c>
      <c r="AW41" s="25">
        <v>1.0160767650386964</v>
      </c>
      <c r="AX41" s="25">
        <v>7.9715688592556191E-2</v>
      </c>
      <c r="AY41" s="25">
        <v>7.3462740384615394E-2</v>
      </c>
      <c r="AZ41" s="25">
        <f t="shared" si="41"/>
        <v>0.51036939659031355</v>
      </c>
      <c r="BA41">
        <f t="shared" si="16"/>
        <v>3.7960623638205009E-2</v>
      </c>
      <c r="BB41">
        <f t="shared" si="17"/>
        <v>1.9628842337434095E-2</v>
      </c>
      <c r="BC41">
        <f t="shared" si="18"/>
        <v>8.5955788917262115E-3</v>
      </c>
    </row>
    <row r="42" spans="1:55" x14ac:dyDescent="0.4">
      <c r="A42" s="26" t="s">
        <v>67</v>
      </c>
      <c r="B42" s="17">
        <v>1</v>
      </c>
      <c r="C42" s="17">
        <v>2</v>
      </c>
      <c r="D42" s="18">
        <v>42819</v>
      </c>
      <c r="E42" s="19">
        <v>83</v>
      </c>
      <c r="F42" s="20">
        <v>17.3</v>
      </c>
      <c r="G42" s="17">
        <v>5</v>
      </c>
      <c r="H42" s="17">
        <v>5</v>
      </c>
      <c r="I42" s="21">
        <f t="shared" si="32"/>
        <v>3.46</v>
      </c>
      <c r="J42" s="17">
        <v>32.700000000000003</v>
      </c>
      <c r="K42" s="17">
        <v>10</v>
      </c>
      <c r="L42" s="17">
        <v>10</v>
      </c>
      <c r="M42" s="17">
        <f t="shared" si="33"/>
        <v>3.2700000000000005</v>
      </c>
      <c r="N42" s="21">
        <v>1</v>
      </c>
      <c r="O42" s="22">
        <v>0</v>
      </c>
      <c r="P42" s="17">
        <v>38.700000000000003</v>
      </c>
      <c r="Q42" s="17">
        <v>12</v>
      </c>
      <c r="R42" s="17">
        <v>12</v>
      </c>
      <c r="S42" s="17">
        <f t="shared" si="34"/>
        <v>3.2250000000000001</v>
      </c>
      <c r="T42" s="17">
        <v>3</v>
      </c>
      <c r="U42" s="22">
        <v>0</v>
      </c>
      <c r="V42" s="27">
        <v>43</v>
      </c>
      <c r="W42" s="27">
        <v>9</v>
      </c>
      <c r="X42" s="27">
        <v>13</v>
      </c>
      <c r="Y42" s="17">
        <f t="shared" si="35"/>
        <v>3.3076923076923075</v>
      </c>
      <c r="Z42" s="27">
        <v>3</v>
      </c>
      <c r="AA42" s="22">
        <f t="shared" si="36"/>
        <v>0.30769230769230771</v>
      </c>
      <c r="AB42" s="23">
        <f t="shared" si="37"/>
        <v>1.8901734104046244</v>
      </c>
      <c r="AC42" s="23">
        <f t="shared" si="25"/>
        <v>2</v>
      </c>
      <c r="AD42" s="23">
        <f t="shared" si="25"/>
        <v>0.9450867052023123</v>
      </c>
      <c r="AE42" s="23">
        <f t="shared" si="38"/>
        <v>2.2369942196531793</v>
      </c>
      <c r="AF42" s="23">
        <f t="shared" si="27"/>
        <v>2.4</v>
      </c>
      <c r="AG42" s="23">
        <f t="shared" si="27"/>
        <v>0.93208092485549132</v>
      </c>
      <c r="AH42" s="23">
        <f t="shared" si="39"/>
        <v>2.4855491329479769</v>
      </c>
      <c r="AI42" s="23">
        <f t="shared" si="29"/>
        <v>2.6</v>
      </c>
      <c r="AJ42" s="23">
        <f t="shared" si="29"/>
        <v>0.95598043574922187</v>
      </c>
      <c r="AK42">
        <v>8.5</v>
      </c>
      <c r="AL42">
        <v>5.09</v>
      </c>
      <c r="AM42">
        <v>6.3299999999999995E-2</v>
      </c>
      <c r="AN42">
        <f t="shared" si="40"/>
        <v>63.3</v>
      </c>
      <c r="AO42">
        <v>246</v>
      </c>
      <c r="AP42">
        <v>1.95</v>
      </c>
      <c r="AQ42">
        <v>3.1</v>
      </c>
      <c r="AR42">
        <v>26.46</v>
      </c>
      <c r="AS42" s="24">
        <v>2.4160206718346258</v>
      </c>
      <c r="AT42" s="25">
        <v>0.45265115909048831</v>
      </c>
      <c r="AU42" s="25">
        <v>1.5576219512195122</v>
      </c>
      <c r="AV42" s="25">
        <v>0.11773299977635145</v>
      </c>
      <c r="AW42" s="25">
        <v>2.0191039437233851</v>
      </c>
      <c r="AX42" s="25">
        <v>7.8699948904054795E-2</v>
      </c>
      <c r="AY42" s="25">
        <v>0.15902560975609759</v>
      </c>
      <c r="AZ42" s="25">
        <f t="shared" si="41"/>
        <v>1.2962734263872975</v>
      </c>
      <c r="BA42">
        <f t="shared" si="16"/>
        <v>2.1222285879982487E-2</v>
      </c>
      <c r="BB42">
        <f t="shared" si="17"/>
        <v>1.1230968142168537E-2</v>
      </c>
      <c r="BC42">
        <f t="shared" si="18"/>
        <v>7.0240343771884222E-3</v>
      </c>
    </row>
    <row r="43" spans="1:55" x14ac:dyDescent="0.4">
      <c r="A43" s="26" t="s">
        <v>68</v>
      </c>
      <c r="B43" s="17">
        <v>1</v>
      </c>
      <c r="C43" s="17">
        <v>2</v>
      </c>
      <c r="D43" s="18">
        <v>42821</v>
      </c>
      <c r="E43" s="19">
        <v>85</v>
      </c>
      <c r="F43" s="20">
        <v>16.100000000000001</v>
      </c>
      <c r="G43" s="17">
        <v>5</v>
      </c>
      <c r="H43" s="17">
        <v>5</v>
      </c>
      <c r="I43" s="21">
        <f t="shared" si="32"/>
        <v>3.22</v>
      </c>
      <c r="J43" s="17">
        <v>36.5</v>
      </c>
      <c r="K43" s="17">
        <v>13</v>
      </c>
      <c r="L43" s="17">
        <v>13</v>
      </c>
      <c r="M43" s="17">
        <f t="shared" si="33"/>
        <v>2.8076923076923075</v>
      </c>
      <c r="N43" s="21">
        <v>2</v>
      </c>
      <c r="O43" s="22">
        <v>0</v>
      </c>
      <c r="P43" s="17">
        <v>44.6</v>
      </c>
      <c r="Q43" s="17">
        <v>17</v>
      </c>
      <c r="R43" s="17">
        <v>17</v>
      </c>
      <c r="S43" s="17">
        <f t="shared" si="34"/>
        <v>2.6235294117647059</v>
      </c>
      <c r="T43" s="17">
        <v>3</v>
      </c>
      <c r="U43" s="22">
        <v>0</v>
      </c>
      <c r="V43" s="27">
        <v>51.7</v>
      </c>
      <c r="W43" s="27">
        <v>17</v>
      </c>
      <c r="X43" s="27">
        <v>18</v>
      </c>
      <c r="Y43" s="17">
        <f t="shared" si="35"/>
        <v>2.8722222222222222</v>
      </c>
      <c r="Z43" s="27">
        <v>3</v>
      </c>
      <c r="AA43" s="22">
        <f t="shared" si="36"/>
        <v>5.5555555555555552E-2</v>
      </c>
      <c r="AB43" s="23">
        <f t="shared" si="37"/>
        <v>2.2670807453416146</v>
      </c>
      <c r="AC43" s="23">
        <f t="shared" si="25"/>
        <v>2.6</v>
      </c>
      <c r="AD43" s="23">
        <f t="shared" si="25"/>
        <v>0.87195413282369794</v>
      </c>
      <c r="AE43" s="23">
        <f t="shared" si="38"/>
        <v>2.7701863354037264</v>
      </c>
      <c r="AF43" s="23">
        <f t="shared" si="27"/>
        <v>3.4</v>
      </c>
      <c r="AG43" s="23">
        <f t="shared" si="27"/>
        <v>0.81476068688344894</v>
      </c>
      <c r="AH43" s="23">
        <f t="shared" si="39"/>
        <v>3.2111801242236022</v>
      </c>
      <c r="AI43" s="23">
        <f t="shared" si="29"/>
        <v>3.6</v>
      </c>
      <c r="AJ43" s="23">
        <f t="shared" si="29"/>
        <v>0.89199447895100059</v>
      </c>
      <c r="AK43">
        <v>7.5</v>
      </c>
      <c r="AL43">
        <v>2.38</v>
      </c>
      <c r="AM43">
        <v>3.9600000000000003E-2</v>
      </c>
      <c r="AN43">
        <f t="shared" si="40"/>
        <v>39.6</v>
      </c>
      <c r="AO43">
        <v>285</v>
      </c>
      <c r="AP43">
        <v>1.1399999999999999</v>
      </c>
      <c r="AQ43">
        <v>2.87</v>
      </c>
      <c r="AR43">
        <v>26.09</v>
      </c>
      <c r="AS43" s="24">
        <v>3.3894984326018807</v>
      </c>
      <c r="AT43" s="25">
        <v>0.26801870224857494</v>
      </c>
      <c r="AU43" s="25">
        <v>1.0065068493150684</v>
      </c>
      <c r="AV43" s="25">
        <v>0.10906901795417839</v>
      </c>
      <c r="AW43" s="25">
        <v>4.3195421675983061</v>
      </c>
      <c r="AX43" s="25">
        <v>0.10232122890087421</v>
      </c>
      <c r="AY43" s="25">
        <v>0.14287785388127855</v>
      </c>
      <c r="AZ43" s="25">
        <f t="shared" si="41"/>
        <v>4.2916172607645642</v>
      </c>
      <c r="BA43">
        <f t="shared" si="16"/>
        <v>2.7283099619934293E-2</v>
      </c>
      <c r="BB43">
        <f t="shared" si="17"/>
        <v>1.3361439895838156E-2</v>
      </c>
      <c r="BC43">
        <f t="shared" si="18"/>
        <v>9.8482614992243533E-3</v>
      </c>
    </row>
    <row r="44" spans="1:55" x14ac:dyDescent="0.4">
      <c r="A44" s="26" t="s">
        <v>70</v>
      </c>
      <c r="B44" s="17">
        <v>1</v>
      </c>
      <c r="C44" s="27">
        <v>2</v>
      </c>
      <c r="D44" s="18">
        <v>42813</v>
      </c>
      <c r="E44" s="19">
        <v>77</v>
      </c>
      <c r="F44" s="20">
        <v>16.600000000000001</v>
      </c>
      <c r="G44" s="17">
        <v>5</v>
      </c>
      <c r="H44" s="17">
        <v>5</v>
      </c>
      <c r="I44" s="21">
        <f t="shared" si="32"/>
        <v>3.3200000000000003</v>
      </c>
      <c r="J44" s="17">
        <v>34</v>
      </c>
      <c r="K44" s="17">
        <v>12</v>
      </c>
      <c r="L44" s="17">
        <v>12</v>
      </c>
      <c r="M44" s="17">
        <f t="shared" si="33"/>
        <v>2.8333333333333335</v>
      </c>
      <c r="N44" s="21">
        <v>2</v>
      </c>
      <c r="O44" s="22">
        <v>0</v>
      </c>
      <c r="P44" s="17">
        <v>42.2</v>
      </c>
      <c r="Q44" s="17">
        <v>13</v>
      </c>
      <c r="R44" s="17">
        <v>15</v>
      </c>
      <c r="S44" s="17">
        <f t="shared" si="34"/>
        <v>2.8133333333333335</v>
      </c>
      <c r="T44" s="17">
        <v>3</v>
      </c>
      <c r="U44" s="22">
        <v>0.1333333333333333</v>
      </c>
      <c r="V44" s="27">
        <v>55</v>
      </c>
      <c r="W44" s="27">
        <v>11</v>
      </c>
      <c r="X44" s="27">
        <v>23</v>
      </c>
      <c r="Y44" s="17">
        <f t="shared" si="35"/>
        <v>2.3913043478260869</v>
      </c>
      <c r="Z44" s="27">
        <v>4</v>
      </c>
      <c r="AA44" s="22">
        <f t="shared" si="36"/>
        <v>0.52173913043478259</v>
      </c>
      <c r="AB44" s="23">
        <f t="shared" si="37"/>
        <v>2.0481927710843371</v>
      </c>
      <c r="AC44" s="23">
        <f t="shared" si="25"/>
        <v>2.4</v>
      </c>
      <c r="AD44" s="23">
        <f t="shared" si="25"/>
        <v>0.85341365461847385</v>
      </c>
      <c r="AE44" s="23">
        <f t="shared" si="38"/>
        <v>2.5421686746987953</v>
      </c>
      <c r="AF44" s="23">
        <f t="shared" si="27"/>
        <v>3</v>
      </c>
      <c r="AG44" s="23">
        <f t="shared" si="27"/>
        <v>0.84738955823293172</v>
      </c>
      <c r="AH44" s="23">
        <f t="shared" si="39"/>
        <v>3.3132530120481927</v>
      </c>
      <c r="AI44" s="23">
        <f t="shared" si="29"/>
        <v>4.5999999999999996</v>
      </c>
      <c r="AJ44" s="23">
        <f t="shared" si="29"/>
        <v>0.72027239392352005</v>
      </c>
      <c r="AK44">
        <v>7.5</v>
      </c>
      <c r="AL44">
        <v>7.26</v>
      </c>
      <c r="AM44">
        <v>0.122</v>
      </c>
      <c r="AN44">
        <f t="shared" si="40"/>
        <v>122</v>
      </c>
      <c r="AO44">
        <v>277</v>
      </c>
      <c r="AP44">
        <v>3.32</v>
      </c>
      <c r="AQ44">
        <v>2.79</v>
      </c>
      <c r="AR44">
        <v>30.87</v>
      </c>
      <c r="AS44" s="24">
        <v>3.3388293487221765</v>
      </c>
      <c r="AT44" s="25">
        <v>0.36185655950843759</v>
      </c>
      <c r="AU44" s="25">
        <v>2.2077188940092167</v>
      </c>
      <c r="AV44" s="25">
        <v>0.10860291026392122</v>
      </c>
      <c r="AW44" s="25">
        <v>2.1925868027482984</v>
      </c>
      <c r="AX44" s="25">
        <v>7.8396713915526717E-2</v>
      </c>
      <c r="AY44" s="25">
        <v>8.4321428571428575E-2</v>
      </c>
      <c r="AZ44" s="25">
        <f t="shared" si="41"/>
        <v>0.99314582517639349</v>
      </c>
      <c r="BA44">
        <f t="shared" si="16"/>
        <v>2.3898594308455461E-2</v>
      </c>
      <c r="BB44">
        <f t="shared" si="17"/>
        <v>1.4403979761720306E-2</v>
      </c>
      <c r="BC44">
        <f t="shared" si="18"/>
        <v>1.7660864279367004E-2</v>
      </c>
    </row>
    <row r="45" spans="1:55" x14ac:dyDescent="0.4">
      <c r="A45" s="26" t="s">
        <v>73</v>
      </c>
      <c r="B45" s="17">
        <v>1</v>
      </c>
      <c r="C45" s="27">
        <v>2</v>
      </c>
      <c r="D45" s="18">
        <v>42815</v>
      </c>
      <c r="E45" s="19">
        <v>79</v>
      </c>
      <c r="F45" s="20">
        <v>10.3</v>
      </c>
      <c r="G45" s="17">
        <v>4</v>
      </c>
      <c r="H45" s="17">
        <v>4</v>
      </c>
      <c r="I45" s="21">
        <f t="shared" si="32"/>
        <v>2.5750000000000002</v>
      </c>
      <c r="J45" s="17">
        <v>23</v>
      </c>
      <c r="K45" s="17">
        <v>10</v>
      </c>
      <c r="L45" s="17">
        <v>10</v>
      </c>
      <c r="M45" s="17">
        <f t="shared" si="33"/>
        <v>2.2999999999999998</v>
      </c>
      <c r="N45" s="21">
        <v>2</v>
      </c>
      <c r="O45" s="22">
        <v>0</v>
      </c>
      <c r="P45" s="17">
        <v>32.9</v>
      </c>
      <c r="Q45" s="17">
        <v>15</v>
      </c>
      <c r="R45" s="17">
        <v>15</v>
      </c>
      <c r="S45" s="17">
        <f t="shared" si="34"/>
        <v>2.1933333333333334</v>
      </c>
      <c r="T45" s="17">
        <v>2</v>
      </c>
      <c r="U45" s="22">
        <v>0</v>
      </c>
      <c r="V45" s="27">
        <v>40.5</v>
      </c>
      <c r="W45" s="27">
        <v>17</v>
      </c>
      <c r="X45" s="27">
        <v>17</v>
      </c>
      <c r="Y45" s="17">
        <f t="shared" si="35"/>
        <v>2.3823529411764706</v>
      </c>
      <c r="Z45" s="27">
        <v>3</v>
      </c>
      <c r="AA45" s="22">
        <f t="shared" si="36"/>
        <v>0</v>
      </c>
      <c r="AB45" s="23">
        <f t="shared" si="37"/>
        <v>2.233009708737864</v>
      </c>
      <c r="AC45" s="23">
        <f t="shared" si="25"/>
        <v>2.5</v>
      </c>
      <c r="AD45" s="23">
        <f t="shared" si="25"/>
        <v>0.89320388349514546</v>
      </c>
      <c r="AE45" s="23">
        <f t="shared" si="38"/>
        <v>3.1941747572815529</v>
      </c>
      <c r="AF45" s="23">
        <f t="shared" si="27"/>
        <v>3.75</v>
      </c>
      <c r="AG45" s="23">
        <f t="shared" si="27"/>
        <v>0.85177993527508089</v>
      </c>
      <c r="AH45" s="23">
        <f t="shared" si="39"/>
        <v>3.9320388349514559</v>
      </c>
      <c r="AI45" s="23">
        <f t="shared" si="29"/>
        <v>4.25</v>
      </c>
      <c r="AJ45" s="23">
        <f t="shared" si="29"/>
        <v>0.92518560822387197</v>
      </c>
      <c r="AK45">
        <v>7</v>
      </c>
      <c r="AL45">
        <v>3.82</v>
      </c>
      <c r="AM45">
        <v>4.8899999999999999E-2</v>
      </c>
      <c r="AN45">
        <f t="shared" si="40"/>
        <v>48.9</v>
      </c>
      <c r="AO45">
        <v>253</v>
      </c>
      <c r="AP45">
        <v>1.43</v>
      </c>
      <c r="AQ45">
        <v>2.92</v>
      </c>
      <c r="AR45">
        <v>27.11</v>
      </c>
      <c r="AS45" s="24">
        <v>2.719955592561754</v>
      </c>
      <c r="AT45" s="25">
        <v>0.27800001171758482</v>
      </c>
      <c r="AU45" s="25">
        <v>2.2205223880597011</v>
      </c>
      <c r="AV45" s="25">
        <v>6.5023209629010661E-2</v>
      </c>
      <c r="AW45" s="25">
        <v>2.1982599522513961</v>
      </c>
      <c r="AX45" s="25">
        <v>0.10532384863255585</v>
      </c>
      <c r="AY45" s="25">
        <v>7.3123134328358208E-2</v>
      </c>
      <c r="AZ45" s="25">
        <f t="shared" si="41"/>
        <v>0.98997423492417114</v>
      </c>
      <c r="BA45">
        <f t="shared" si="16"/>
        <v>2.6778344023118659E-2</v>
      </c>
      <c r="BB45">
        <f t="shared" si="17"/>
        <v>2.3865229456145089E-2</v>
      </c>
      <c r="BC45">
        <f t="shared" si="18"/>
        <v>1.3855287756077821E-2</v>
      </c>
    </row>
    <row r="46" spans="1:55" x14ac:dyDescent="0.4">
      <c r="A46" s="26" t="s">
        <v>74</v>
      </c>
      <c r="B46" s="17">
        <v>1</v>
      </c>
      <c r="C46" s="27">
        <v>2</v>
      </c>
      <c r="D46" s="18">
        <v>42815</v>
      </c>
      <c r="E46" s="19">
        <v>79</v>
      </c>
      <c r="F46" s="20">
        <v>16.399999999999999</v>
      </c>
      <c r="G46" s="17">
        <v>6</v>
      </c>
      <c r="H46" s="17">
        <v>6</v>
      </c>
      <c r="I46" s="21">
        <f t="shared" si="32"/>
        <v>2.7333333333333329</v>
      </c>
      <c r="J46" s="17">
        <v>40.5</v>
      </c>
      <c r="K46" s="17">
        <v>11</v>
      </c>
      <c r="L46" s="17">
        <v>11</v>
      </c>
      <c r="M46" s="17">
        <f t="shared" si="33"/>
        <v>3.6818181818181817</v>
      </c>
      <c r="N46" s="21">
        <v>1</v>
      </c>
      <c r="O46" s="22">
        <v>0</v>
      </c>
      <c r="P46" s="17">
        <v>49.2</v>
      </c>
      <c r="Q46" s="17">
        <v>14</v>
      </c>
      <c r="R46" s="17">
        <v>14</v>
      </c>
      <c r="S46" s="17">
        <f t="shared" si="34"/>
        <v>3.5142857142857147</v>
      </c>
      <c r="T46" s="17">
        <v>3</v>
      </c>
      <c r="U46" s="22">
        <v>0</v>
      </c>
      <c r="V46" s="27">
        <v>66.5</v>
      </c>
      <c r="W46" s="27">
        <v>13</v>
      </c>
      <c r="X46" s="27">
        <v>20</v>
      </c>
      <c r="Y46" s="17">
        <f t="shared" si="35"/>
        <v>3.3250000000000002</v>
      </c>
      <c r="Z46" s="27">
        <v>2</v>
      </c>
      <c r="AA46" s="22">
        <f t="shared" si="36"/>
        <v>0.35</v>
      </c>
      <c r="AB46" s="23">
        <f t="shared" si="37"/>
        <v>2.4695121951219514</v>
      </c>
      <c r="AC46" s="23">
        <f t="shared" si="25"/>
        <v>1.8333333333333333</v>
      </c>
      <c r="AD46" s="23">
        <f t="shared" si="25"/>
        <v>1.3470066518847008</v>
      </c>
      <c r="AE46" s="23">
        <f t="shared" si="38"/>
        <v>3.0000000000000004</v>
      </c>
      <c r="AF46" s="23">
        <f t="shared" si="27"/>
        <v>2.3333333333333335</v>
      </c>
      <c r="AG46" s="23">
        <f t="shared" si="27"/>
        <v>1.285714285714286</v>
      </c>
      <c r="AH46" s="23">
        <f t="shared" si="39"/>
        <v>4.0548780487804885</v>
      </c>
      <c r="AI46" s="23">
        <f t="shared" si="29"/>
        <v>3.3333333333333335</v>
      </c>
      <c r="AJ46" s="23">
        <f t="shared" si="29"/>
        <v>1.2164634146341466</v>
      </c>
      <c r="AK46">
        <v>8</v>
      </c>
      <c r="AL46">
        <v>5.24</v>
      </c>
      <c r="AM46">
        <v>5.67E-2</v>
      </c>
      <c r="AN46">
        <f t="shared" si="40"/>
        <v>56.7</v>
      </c>
      <c r="AO46">
        <v>229</v>
      </c>
      <c r="AP46">
        <v>1.68</v>
      </c>
      <c r="AQ46">
        <v>2.98</v>
      </c>
      <c r="AR46">
        <v>27.44</v>
      </c>
      <c r="AS46" s="24">
        <v>1.5919158361018826</v>
      </c>
      <c r="AT46" s="25">
        <v>0.37877628910658839</v>
      </c>
      <c r="AU46" s="25">
        <v>1.8646412037037035</v>
      </c>
      <c r="AV46" s="25">
        <v>9.9482114852424211E-2</v>
      </c>
      <c r="AW46" s="25">
        <v>1.0047809672627006</v>
      </c>
      <c r="AX46" s="25">
        <v>6.3533314035400829E-2</v>
      </c>
      <c r="AY46" s="25">
        <v>0.12750115740740742</v>
      </c>
      <c r="AZ46" s="25">
        <f t="shared" si="41"/>
        <v>0.53886021893483971</v>
      </c>
      <c r="BA46">
        <f t="shared" si="16"/>
        <v>3.0134021309411348E-2</v>
      </c>
      <c r="BB46">
        <f t="shared" si="17"/>
        <v>1.2972776625717941E-2</v>
      </c>
      <c r="BC46">
        <f t="shared" si="18"/>
        <v>2.008722161090306E-2</v>
      </c>
    </row>
    <row r="47" spans="1:55" x14ac:dyDescent="0.4">
      <c r="A47" s="26" t="s">
        <v>76</v>
      </c>
      <c r="B47" s="17">
        <v>1</v>
      </c>
      <c r="C47" s="27">
        <v>2</v>
      </c>
      <c r="D47" s="18">
        <v>42818</v>
      </c>
      <c r="E47" s="19">
        <v>82</v>
      </c>
      <c r="F47" s="20">
        <v>17.100000000000001</v>
      </c>
      <c r="G47" s="17">
        <v>5</v>
      </c>
      <c r="H47" s="17">
        <v>5</v>
      </c>
      <c r="I47" s="21">
        <f t="shared" si="32"/>
        <v>3.4200000000000004</v>
      </c>
      <c r="J47" s="17">
        <v>42.2</v>
      </c>
      <c r="K47" s="17">
        <v>14</v>
      </c>
      <c r="L47" s="17">
        <v>14</v>
      </c>
      <c r="M47" s="17">
        <f t="shared" si="33"/>
        <v>3.0142857142857147</v>
      </c>
      <c r="N47" s="21">
        <v>2</v>
      </c>
      <c r="O47" s="22">
        <v>0</v>
      </c>
      <c r="P47" s="17">
        <v>51.2</v>
      </c>
      <c r="Q47" s="17">
        <v>17</v>
      </c>
      <c r="R47" s="17">
        <v>17</v>
      </c>
      <c r="S47" s="17">
        <f t="shared" si="34"/>
        <v>3.0117647058823529</v>
      </c>
      <c r="T47" s="17">
        <v>3</v>
      </c>
      <c r="U47" s="22">
        <v>0</v>
      </c>
      <c r="V47" s="27">
        <v>73.400000000000006</v>
      </c>
      <c r="W47" s="27">
        <v>25</v>
      </c>
      <c r="X47" s="27">
        <v>25</v>
      </c>
      <c r="Y47" s="17">
        <f t="shared" si="35"/>
        <v>2.9360000000000004</v>
      </c>
      <c r="Z47" s="27">
        <v>3</v>
      </c>
      <c r="AA47" s="22">
        <f t="shared" si="36"/>
        <v>0</v>
      </c>
      <c r="AB47" s="23">
        <f t="shared" si="37"/>
        <v>2.4678362573099415</v>
      </c>
      <c r="AC47" s="23">
        <f t="shared" si="25"/>
        <v>2.8</v>
      </c>
      <c r="AD47" s="23">
        <f t="shared" si="25"/>
        <v>0.88137009189640769</v>
      </c>
      <c r="AE47" s="23">
        <f t="shared" si="38"/>
        <v>2.9941520467836256</v>
      </c>
      <c r="AF47" s="23">
        <f t="shared" si="27"/>
        <v>3.4</v>
      </c>
      <c r="AG47" s="23">
        <f t="shared" si="27"/>
        <v>0.8806329549363604</v>
      </c>
      <c r="AH47" s="23">
        <f t="shared" si="39"/>
        <v>4.2923976608187138</v>
      </c>
      <c r="AI47" s="23">
        <f t="shared" si="29"/>
        <v>5</v>
      </c>
      <c r="AJ47" s="23">
        <f t="shared" si="29"/>
        <v>0.85847953216374273</v>
      </c>
      <c r="AK47">
        <v>8.5</v>
      </c>
      <c r="AL47">
        <v>5.85</v>
      </c>
      <c r="AM47">
        <v>7.6799999999999993E-2</v>
      </c>
      <c r="AN47">
        <f t="shared" si="40"/>
        <v>76.8</v>
      </c>
      <c r="AO47">
        <v>253</v>
      </c>
      <c r="AP47">
        <v>2.21</v>
      </c>
      <c r="AQ47">
        <v>2.91</v>
      </c>
      <c r="AR47">
        <v>28.24</v>
      </c>
      <c r="AS47" s="24">
        <v>2.1836734693877551</v>
      </c>
      <c r="AT47" s="25">
        <v>0.29104485851638606</v>
      </c>
      <c r="AU47" s="25">
        <v>1.8668781725888324</v>
      </c>
      <c r="AV47" s="25">
        <v>9.0823273142355401E-2</v>
      </c>
      <c r="AW47" s="25">
        <v>2.4448887343847621</v>
      </c>
      <c r="AX47" s="25">
        <v>0.1033349721294069</v>
      </c>
      <c r="AY47" s="25">
        <v>0.15873223350253807</v>
      </c>
      <c r="AZ47" s="25">
        <f t="shared" si="41"/>
        <v>1.3096134339577137</v>
      </c>
      <c r="BA47">
        <f t="shared" si="16"/>
        <v>3.0111391917778393E-2</v>
      </c>
      <c r="BB47">
        <f t="shared" si="17"/>
        <v>1.2887954066899739E-2</v>
      </c>
      <c r="BC47">
        <f t="shared" si="18"/>
        <v>2.4012293571667193E-2</v>
      </c>
    </row>
    <row r="48" spans="1:55" x14ac:dyDescent="0.4">
      <c r="A48" s="26" t="s">
        <v>78</v>
      </c>
      <c r="B48" s="17">
        <v>1</v>
      </c>
      <c r="C48" s="27">
        <v>2</v>
      </c>
      <c r="D48" s="18">
        <v>42820</v>
      </c>
      <c r="E48" s="19">
        <v>84</v>
      </c>
      <c r="F48" s="20">
        <v>18.7</v>
      </c>
      <c r="G48" s="17">
        <v>5</v>
      </c>
      <c r="H48" s="17">
        <v>5</v>
      </c>
      <c r="I48" s="21">
        <f t="shared" si="32"/>
        <v>3.7399999999999998</v>
      </c>
      <c r="J48" s="17">
        <v>33.5</v>
      </c>
      <c r="K48" s="17">
        <v>11</v>
      </c>
      <c r="L48" s="17">
        <v>11</v>
      </c>
      <c r="M48" s="17">
        <f t="shared" si="33"/>
        <v>3.0454545454545454</v>
      </c>
      <c r="N48" s="21">
        <v>1</v>
      </c>
      <c r="O48" s="22">
        <v>0</v>
      </c>
      <c r="P48" s="17">
        <v>39</v>
      </c>
      <c r="Q48" s="17">
        <v>13</v>
      </c>
      <c r="R48" s="17">
        <v>13</v>
      </c>
      <c r="S48" s="17">
        <f t="shared" si="34"/>
        <v>3</v>
      </c>
      <c r="T48" s="17">
        <v>3</v>
      </c>
      <c r="U48" s="22">
        <v>0</v>
      </c>
      <c r="V48" s="27">
        <v>52.1</v>
      </c>
      <c r="W48" s="27">
        <v>19</v>
      </c>
      <c r="X48" s="27">
        <v>19</v>
      </c>
      <c r="Y48" s="17">
        <f t="shared" si="35"/>
        <v>2.7421052631578946</v>
      </c>
      <c r="Z48" s="27">
        <v>3</v>
      </c>
      <c r="AA48" s="22">
        <f t="shared" si="36"/>
        <v>0</v>
      </c>
      <c r="AB48" s="23">
        <f t="shared" si="37"/>
        <v>1.7914438502673797</v>
      </c>
      <c r="AC48" s="23">
        <f t="shared" si="25"/>
        <v>2.2000000000000002</v>
      </c>
      <c r="AD48" s="23">
        <f t="shared" si="25"/>
        <v>0.81429265921244531</v>
      </c>
      <c r="AE48" s="23">
        <f t="shared" si="38"/>
        <v>2.0855614973262031</v>
      </c>
      <c r="AF48" s="23">
        <f t="shared" si="27"/>
        <v>2.6</v>
      </c>
      <c r="AG48" s="23">
        <f t="shared" si="27"/>
        <v>0.80213903743315518</v>
      </c>
      <c r="AH48" s="23">
        <f t="shared" si="39"/>
        <v>2.786096256684492</v>
      </c>
      <c r="AI48" s="23">
        <f t="shared" si="29"/>
        <v>3.8</v>
      </c>
      <c r="AJ48" s="23">
        <f t="shared" si="29"/>
        <v>0.7331832254432874</v>
      </c>
      <c r="AK48">
        <v>7</v>
      </c>
      <c r="AL48">
        <v>6.62</v>
      </c>
      <c r="AM48">
        <v>7.8299999999999995E-2</v>
      </c>
      <c r="AN48">
        <f t="shared" si="40"/>
        <v>78.3</v>
      </c>
      <c r="AO48">
        <v>240</v>
      </c>
      <c r="AP48">
        <v>2.09</v>
      </c>
      <c r="AQ48">
        <v>2.71</v>
      </c>
      <c r="AR48">
        <v>28.98</v>
      </c>
      <c r="AS48" s="24">
        <v>2.4027005559968226</v>
      </c>
      <c r="AT48" s="25">
        <v>0.34273440124897248</v>
      </c>
      <c r="AU48" s="25">
        <v>1.9521390374331555</v>
      </c>
      <c r="AV48" s="25">
        <v>6.3580560144424814E-2</v>
      </c>
      <c r="AW48" s="25">
        <v>2.4937476413515456</v>
      </c>
      <c r="AX48" s="25">
        <v>0.1474246951740944</v>
      </c>
      <c r="AY48" s="25">
        <v>0.23279545454545458</v>
      </c>
      <c r="AZ48" s="25">
        <f t="shared" si="41"/>
        <v>1.277443662327733</v>
      </c>
      <c r="BA48">
        <f t="shared" si="16"/>
        <v>1.9434063832349326E-2</v>
      </c>
      <c r="BB48">
        <f t="shared" si="17"/>
        <v>1.0134413819908369E-2</v>
      </c>
      <c r="BC48">
        <f t="shared" si="18"/>
        <v>1.9306886841978343E-2</v>
      </c>
    </row>
    <row r="49" spans="1:55" x14ac:dyDescent="0.4">
      <c r="A49" s="26" t="s">
        <v>79</v>
      </c>
      <c r="B49" s="17">
        <v>1</v>
      </c>
      <c r="C49" s="27">
        <v>2</v>
      </c>
      <c r="D49" s="18">
        <v>42815</v>
      </c>
      <c r="E49" s="19">
        <v>79</v>
      </c>
      <c r="F49" s="20">
        <v>17.2</v>
      </c>
      <c r="G49" s="17">
        <v>5</v>
      </c>
      <c r="H49" s="17">
        <v>5</v>
      </c>
      <c r="I49" s="21">
        <f t="shared" si="32"/>
        <v>3.44</v>
      </c>
      <c r="J49" s="17">
        <v>39.799999999999997</v>
      </c>
      <c r="K49" s="17">
        <v>13</v>
      </c>
      <c r="L49" s="17">
        <v>13</v>
      </c>
      <c r="M49" s="17">
        <f t="shared" si="33"/>
        <v>3.0615384615384613</v>
      </c>
      <c r="N49" s="21">
        <v>2</v>
      </c>
      <c r="O49" s="22">
        <v>0</v>
      </c>
      <c r="P49" s="17">
        <v>52.2</v>
      </c>
      <c r="Q49" s="17">
        <v>17</v>
      </c>
      <c r="R49" s="17">
        <v>17</v>
      </c>
      <c r="S49" s="17">
        <f t="shared" si="34"/>
        <v>3.0705882352941178</v>
      </c>
      <c r="T49" s="17">
        <v>3</v>
      </c>
      <c r="U49" s="22">
        <v>0</v>
      </c>
      <c r="V49" s="27">
        <v>66.7</v>
      </c>
      <c r="W49" s="27">
        <v>22</v>
      </c>
      <c r="X49" s="27">
        <v>23</v>
      </c>
      <c r="Y49" s="17">
        <f t="shared" si="35"/>
        <v>2.9</v>
      </c>
      <c r="Z49" s="27">
        <v>3</v>
      </c>
      <c r="AA49" s="22">
        <f t="shared" si="36"/>
        <v>4.3478260869565216E-2</v>
      </c>
      <c r="AB49" s="23">
        <f t="shared" si="37"/>
        <v>2.3139534883720931</v>
      </c>
      <c r="AC49" s="23">
        <f t="shared" si="25"/>
        <v>2.6</v>
      </c>
      <c r="AD49" s="23">
        <f t="shared" si="25"/>
        <v>0.88998211091234347</v>
      </c>
      <c r="AE49" s="23">
        <f t="shared" si="38"/>
        <v>3.0348837209302331</v>
      </c>
      <c r="AF49" s="23">
        <f t="shared" si="27"/>
        <v>3.4</v>
      </c>
      <c r="AG49" s="23">
        <f t="shared" si="27"/>
        <v>0.89261285909712729</v>
      </c>
      <c r="AH49" s="23">
        <f t="shared" si="39"/>
        <v>3.8779069767441863</v>
      </c>
      <c r="AI49" s="23">
        <f t="shared" si="29"/>
        <v>4.5999999999999996</v>
      </c>
      <c r="AJ49" s="23">
        <f t="shared" si="29"/>
        <v>0.84302325581395343</v>
      </c>
      <c r="AK49">
        <v>7</v>
      </c>
      <c r="AL49">
        <v>4.24</v>
      </c>
      <c r="AM49">
        <v>6.0499999999999998E-2</v>
      </c>
      <c r="AN49">
        <f t="shared" si="40"/>
        <v>60.5</v>
      </c>
      <c r="AO49">
        <v>266</v>
      </c>
      <c r="AP49">
        <v>1.69</v>
      </c>
      <c r="AQ49">
        <v>2.82</v>
      </c>
      <c r="AR49">
        <v>27.62</v>
      </c>
      <c r="AS49" s="24">
        <v>1.9983686786296899</v>
      </c>
      <c r="AT49" s="25">
        <v>0.27675623062305749</v>
      </c>
      <c r="AU49" s="25">
        <v>1.8914179104477613</v>
      </c>
      <c r="AV49" s="25">
        <v>0.1076554474516872</v>
      </c>
      <c r="AW49" s="25">
        <v>2.2617651973609165</v>
      </c>
      <c r="AX49" s="25">
        <v>0.12896235233420386</v>
      </c>
      <c r="AY49" s="25">
        <v>9.3023631840796012E-2</v>
      </c>
      <c r="AZ49" s="25">
        <f t="shared" si="41"/>
        <v>1.1958040498968743</v>
      </c>
      <c r="BA49">
        <f t="shared" si="16"/>
        <v>2.7965250949032815E-2</v>
      </c>
      <c r="BB49">
        <f t="shared" si="17"/>
        <v>1.8081038839880097E-2</v>
      </c>
      <c r="BC49">
        <f t="shared" si="18"/>
        <v>1.6341497202199011E-2</v>
      </c>
    </row>
    <row r="50" spans="1:55" x14ac:dyDescent="0.4">
      <c r="A50" s="26" t="s">
        <v>83</v>
      </c>
      <c r="B50" s="17">
        <v>1</v>
      </c>
      <c r="C50" s="27">
        <v>2</v>
      </c>
      <c r="D50" s="18">
        <v>42821</v>
      </c>
      <c r="E50" s="19">
        <v>85</v>
      </c>
      <c r="F50" s="20">
        <v>14.8</v>
      </c>
      <c r="G50" s="17">
        <v>5</v>
      </c>
      <c r="H50" s="17">
        <v>5</v>
      </c>
      <c r="I50" s="21">
        <f t="shared" si="32"/>
        <v>2.96</v>
      </c>
      <c r="J50" s="17">
        <v>33.6</v>
      </c>
      <c r="K50" s="17">
        <v>10</v>
      </c>
      <c r="L50" s="17">
        <v>10</v>
      </c>
      <c r="M50" s="17">
        <f t="shared" si="33"/>
        <v>3.3600000000000003</v>
      </c>
      <c r="N50" s="21">
        <v>2</v>
      </c>
      <c r="O50" s="22">
        <v>0</v>
      </c>
      <c r="P50" s="17">
        <v>46</v>
      </c>
      <c r="Q50" s="17">
        <v>13</v>
      </c>
      <c r="R50" s="17">
        <v>13</v>
      </c>
      <c r="S50" s="17">
        <f t="shared" si="34"/>
        <v>3.5384615384615383</v>
      </c>
      <c r="T50" s="17">
        <v>3</v>
      </c>
      <c r="U50" s="22">
        <v>0</v>
      </c>
      <c r="V50" s="27">
        <v>61.5</v>
      </c>
      <c r="W50" s="27">
        <v>13</v>
      </c>
      <c r="X50" s="27">
        <v>19</v>
      </c>
      <c r="Y50" s="17">
        <f t="shared" si="35"/>
        <v>3.236842105263158</v>
      </c>
      <c r="Z50" s="27">
        <v>2</v>
      </c>
      <c r="AA50" s="22">
        <f t="shared" si="36"/>
        <v>0.31578947368421051</v>
      </c>
      <c r="AB50" s="23">
        <f t="shared" si="37"/>
        <v>2.2702702702702702</v>
      </c>
      <c r="AC50" s="23">
        <f t="shared" si="25"/>
        <v>2</v>
      </c>
      <c r="AD50" s="23">
        <f t="shared" si="25"/>
        <v>1.1351351351351353</v>
      </c>
      <c r="AE50" s="23">
        <f t="shared" si="38"/>
        <v>3.1081081081081079</v>
      </c>
      <c r="AF50" s="23">
        <f t="shared" si="27"/>
        <v>2.6</v>
      </c>
      <c r="AG50" s="23">
        <f t="shared" si="27"/>
        <v>1.1954261954261953</v>
      </c>
      <c r="AH50" s="23">
        <f t="shared" si="39"/>
        <v>4.1554054054054053</v>
      </c>
      <c r="AI50" s="23">
        <f t="shared" si="29"/>
        <v>3.8</v>
      </c>
      <c r="AJ50" s="23">
        <f t="shared" si="29"/>
        <v>1.0935277382645805</v>
      </c>
      <c r="AK50">
        <v>6.5</v>
      </c>
      <c r="AL50">
        <v>5.61</v>
      </c>
      <c r="AM50">
        <v>7.3400000000000007E-2</v>
      </c>
      <c r="AN50">
        <f t="shared" si="40"/>
        <v>73.400000000000006</v>
      </c>
      <c r="AO50">
        <v>255</v>
      </c>
      <c r="AP50">
        <v>1.77</v>
      </c>
      <c r="AQ50">
        <v>2.4500000000000002</v>
      </c>
      <c r="AR50">
        <v>28.48</v>
      </c>
      <c r="AS50" s="24">
        <v>2.0033933698773163</v>
      </c>
      <c r="AT50" s="25">
        <v>0.33689874490971605</v>
      </c>
      <c r="AU50" s="25">
        <v>1.5045893719806767</v>
      </c>
      <c r="AV50" s="25">
        <v>7.9221823999114552E-2</v>
      </c>
      <c r="AW50" s="25">
        <v>2.3485690577316305</v>
      </c>
      <c r="AX50" s="25">
        <v>0.12201231636692454</v>
      </c>
      <c r="AY50" s="25">
        <v>0.10652294685990339</v>
      </c>
      <c r="AZ50" s="25">
        <f t="shared" si="41"/>
        <v>1.5609368917978725</v>
      </c>
      <c r="BA50">
        <f t="shared" si="16"/>
        <v>2.7329962873302981E-2</v>
      </c>
      <c r="BB50">
        <f t="shared" si="17"/>
        <v>2.0941021967995757E-2</v>
      </c>
      <c r="BC50">
        <f t="shared" si="18"/>
        <v>1.9359718554891832E-2</v>
      </c>
    </row>
    <row r="51" spans="1:55" ht="15" thickBot="1" x14ac:dyDescent="0.45">
      <c r="A51" s="26" t="s">
        <v>84</v>
      </c>
      <c r="B51" s="17">
        <v>1</v>
      </c>
      <c r="C51" s="27">
        <v>2</v>
      </c>
      <c r="D51" s="18">
        <v>42821</v>
      </c>
      <c r="E51" s="19">
        <v>85</v>
      </c>
      <c r="F51" s="20">
        <v>8</v>
      </c>
      <c r="G51" s="17">
        <v>2</v>
      </c>
      <c r="H51" s="17">
        <v>2</v>
      </c>
      <c r="I51" s="21">
        <f t="shared" si="32"/>
        <v>4</v>
      </c>
      <c r="J51" s="17">
        <v>18</v>
      </c>
      <c r="K51" s="17">
        <v>7</v>
      </c>
      <c r="L51" s="17">
        <v>7</v>
      </c>
      <c r="M51" s="17">
        <f t="shared" si="33"/>
        <v>2.5714285714285716</v>
      </c>
      <c r="N51" s="21">
        <v>1</v>
      </c>
      <c r="O51" s="22">
        <v>0</v>
      </c>
      <c r="P51" s="17">
        <v>24.6</v>
      </c>
      <c r="Q51" s="17">
        <v>9</v>
      </c>
      <c r="R51" s="17">
        <v>9</v>
      </c>
      <c r="S51" s="17">
        <f t="shared" si="34"/>
        <v>2.7333333333333334</v>
      </c>
      <c r="T51" s="17">
        <v>2</v>
      </c>
      <c r="U51" s="22">
        <v>0</v>
      </c>
      <c r="V51" s="27">
        <v>37</v>
      </c>
      <c r="W51" s="27">
        <v>15</v>
      </c>
      <c r="X51" s="27">
        <v>15</v>
      </c>
      <c r="Y51" s="17">
        <f t="shared" si="35"/>
        <v>2.4666666666666668</v>
      </c>
      <c r="Z51" s="27">
        <v>3</v>
      </c>
      <c r="AA51" s="22">
        <f t="shared" si="36"/>
        <v>0</v>
      </c>
      <c r="AB51" s="23">
        <f t="shared" si="37"/>
        <v>2.25</v>
      </c>
      <c r="AC51" s="23">
        <f t="shared" si="25"/>
        <v>3.5</v>
      </c>
      <c r="AD51" s="23">
        <f t="shared" si="25"/>
        <v>0.6428571428571429</v>
      </c>
      <c r="AE51" s="23">
        <f t="shared" si="38"/>
        <v>3.0750000000000002</v>
      </c>
      <c r="AF51" s="23">
        <f t="shared" si="27"/>
        <v>4.5</v>
      </c>
      <c r="AG51" s="23">
        <f t="shared" si="27"/>
        <v>0.68333333333333335</v>
      </c>
      <c r="AH51" s="23">
        <f t="shared" si="39"/>
        <v>4.625</v>
      </c>
      <c r="AI51" s="23">
        <f t="shared" si="29"/>
        <v>7.5</v>
      </c>
      <c r="AJ51" s="23">
        <f t="shared" si="29"/>
        <v>0.6166666666666667</v>
      </c>
      <c r="AK51">
        <v>6.5</v>
      </c>
      <c r="AL51">
        <v>5.98</v>
      </c>
      <c r="AM51">
        <v>7.7600000000000002E-2</v>
      </c>
      <c r="AN51">
        <f t="shared" si="40"/>
        <v>77.600000000000009</v>
      </c>
      <c r="AO51">
        <v>252</v>
      </c>
      <c r="AP51">
        <v>2</v>
      </c>
      <c r="AQ51">
        <v>2.62</v>
      </c>
      <c r="AR51">
        <v>28.96</v>
      </c>
      <c r="AS51" s="24">
        <v>1.9328517924023541</v>
      </c>
      <c r="AT51" s="25">
        <v>0.27059583300368539</v>
      </c>
      <c r="AU51" s="25">
        <v>1.7348654708520181</v>
      </c>
      <c r="AV51" s="25">
        <v>0.1044379486706425</v>
      </c>
      <c r="AW51" s="25">
        <v>2.1742470755761687</v>
      </c>
      <c r="AX51" s="25">
        <v>8.2644086855108462E-2</v>
      </c>
      <c r="AY51" s="25">
        <v>0.15413789237668163</v>
      </c>
      <c r="AZ51" s="25">
        <f t="shared" si="41"/>
        <v>1.2532655194920468</v>
      </c>
      <c r="BA51">
        <f t="shared" si="16"/>
        <v>2.7031007207210959E-2</v>
      </c>
      <c r="BB51">
        <f t="shared" si="17"/>
        <v>2.0824979002810166E-2</v>
      </c>
      <c r="BC51">
        <f t="shared" si="18"/>
        <v>2.7211431313727157E-2</v>
      </c>
    </row>
    <row r="52" spans="1:55" x14ac:dyDescent="0.4">
      <c r="A52" s="46" t="s">
        <v>86</v>
      </c>
      <c r="B52" s="28">
        <v>1</v>
      </c>
      <c r="C52" s="28"/>
      <c r="D52" s="47">
        <v>42815</v>
      </c>
      <c r="E52" s="35">
        <v>79</v>
      </c>
      <c r="F52" s="32">
        <v>13.2</v>
      </c>
      <c r="G52" s="29">
        <v>4</v>
      </c>
      <c r="H52" s="29">
        <v>4</v>
      </c>
      <c r="I52" s="21">
        <f t="shared" si="19"/>
        <v>3.3</v>
      </c>
      <c r="J52" s="29">
        <v>26.6</v>
      </c>
      <c r="K52" s="29">
        <v>14</v>
      </c>
      <c r="L52" s="29">
        <v>14</v>
      </c>
      <c r="M52" s="17">
        <f t="shared" si="20"/>
        <v>1.9000000000000001</v>
      </c>
      <c r="N52" s="29">
        <v>0</v>
      </c>
      <c r="O52" s="34">
        <v>0</v>
      </c>
      <c r="P52" s="29">
        <v>41.6</v>
      </c>
      <c r="Q52" s="29">
        <v>19</v>
      </c>
      <c r="R52" s="29">
        <v>19</v>
      </c>
      <c r="S52" s="17">
        <f t="shared" si="21"/>
        <v>2.1894736842105265</v>
      </c>
      <c r="T52" s="29">
        <v>0</v>
      </c>
      <c r="U52" s="34">
        <v>0</v>
      </c>
      <c r="V52" s="29">
        <v>64.7</v>
      </c>
      <c r="W52" s="29">
        <v>29</v>
      </c>
      <c r="X52" s="29">
        <v>29</v>
      </c>
      <c r="Y52" s="17">
        <f t="shared" si="22"/>
        <v>2.2310344827586208</v>
      </c>
      <c r="Z52" s="29">
        <v>0</v>
      </c>
      <c r="AA52" s="34">
        <f t="shared" ref="AA52:AA62" si="42">(X52-W52)/X52</f>
        <v>0</v>
      </c>
      <c r="AB52" s="23">
        <f t="shared" si="24"/>
        <v>2.0151515151515156</v>
      </c>
      <c r="AC52" s="23">
        <f t="shared" si="25"/>
        <v>3.5</v>
      </c>
      <c r="AD52" s="23">
        <f t="shared" si="25"/>
        <v>0.5757575757575758</v>
      </c>
      <c r="AE52" s="23">
        <f t="shared" si="26"/>
        <v>3.1515151515151518</v>
      </c>
      <c r="AF52" s="23">
        <f t="shared" si="27"/>
        <v>4.75</v>
      </c>
      <c r="AG52" s="23">
        <f t="shared" si="27"/>
        <v>0.66347687400318989</v>
      </c>
      <c r="AH52" s="23">
        <f t="shared" si="28"/>
        <v>4.9015151515151523</v>
      </c>
      <c r="AI52" s="23">
        <f t="shared" si="29"/>
        <v>7.25</v>
      </c>
      <c r="AJ52" s="23">
        <f t="shared" si="29"/>
        <v>0.67607105538140033</v>
      </c>
      <c r="AK52" s="29">
        <v>7</v>
      </c>
      <c r="AL52">
        <v>13.8</v>
      </c>
      <c r="AM52">
        <v>0.28799999999999998</v>
      </c>
      <c r="AN52">
        <f t="shared" si="30"/>
        <v>288</v>
      </c>
      <c r="AO52">
        <v>288</v>
      </c>
      <c r="AP52">
        <v>5.35</v>
      </c>
      <c r="AQ52">
        <v>2</v>
      </c>
      <c r="AR52">
        <v>40.770000000000003</v>
      </c>
      <c r="AS52" s="35">
        <v>0.25419071173399288</v>
      </c>
      <c r="AT52" s="25">
        <v>0.5493480060792727</v>
      </c>
      <c r="AU52" s="25">
        <v>1.9388886956521738</v>
      </c>
      <c r="AV52" s="25">
        <v>0.12403498253601371</v>
      </c>
      <c r="AW52" s="25">
        <v>0.20019028698577326</v>
      </c>
      <c r="AX52" s="25">
        <v>3.8107800336708214E-2</v>
      </c>
      <c r="AY52" s="25">
        <v>0.15850173913043478</v>
      </c>
      <c r="AZ52" s="25">
        <f t="shared" si="31"/>
        <v>0.10325001503938126</v>
      </c>
      <c r="BA52">
        <f t="shared" si="16"/>
        <v>2.3356479539844283E-2</v>
      </c>
      <c r="BB52">
        <f t="shared" si="17"/>
        <v>2.9812596765304279E-2</v>
      </c>
      <c r="BC52">
        <f t="shared" si="18"/>
        <v>2.9444068949309146E-2</v>
      </c>
    </row>
    <row r="53" spans="1:55" x14ac:dyDescent="0.4">
      <c r="A53" s="48" t="s">
        <v>87</v>
      </c>
      <c r="B53" s="36">
        <v>1</v>
      </c>
      <c r="C53" s="36"/>
      <c r="D53" s="49">
        <v>42815</v>
      </c>
      <c r="E53" s="23">
        <v>79</v>
      </c>
      <c r="F53" s="20">
        <v>9</v>
      </c>
      <c r="G53" s="17">
        <v>3</v>
      </c>
      <c r="H53" s="17">
        <v>3</v>
      </c>
      <c r="I53" s="21">
        <f t="shared" si="19"/>
        <v>3</v>
      </c>
      <c r="J53" s="17">
        <v>20.5</v>
      </c>
      <c r="K53" s="17">
        <v>8</v>
      </c>
      <c r="L53" s="17">
        <v>8</v>
      </c>
      <c r="M53" s="17">
        <f t="shared" si="20"/>
        <v>2.5625</v>
      </c>
      <c r="N53" s="17">
        <v>0</v>
      </c>
      <c r="O53" s="22">
        <v>0</v>
      </c>
      <c r="P53" s="17">
        <v>39</v>
      </c>
      <c r="Q53" s="17">
        <v>10</v>
      </c>
      <c r="R53" s="17">
        <v>10</v>
      </c>
      <c r="S53" s="17">
        <f t="shared" si="21"/>
        <v>3.9</v>
      </c>
      <c r="T53" s="17">
        <v>0</v>
      </c>
      <c r="U53" s="22">
        <v>0</v>
      </c>
      <c r="V53" s="27">
        <v>66</v>
      </c>
      <c r="W53" s="27">
        <v>20</v>
      </c>
      <c r="X53" s="27">
        <v>20</v>
      </c>
      <c r="Y53" s="17">
        <f t="shared" si="22"/>
        <v>3.3</v>
      </c>
      <c r="Z53" s="27">
        <v>0</v>
      </c>
      <c r="AA53" s="22">
        <f t="shared" si="42"/>
        <v>0</v>
      </c>
      <c r="AB53" s="23">
        <f t="shared" si="24"/>
        <v>2.2777777777777777</v>
      </c>
      <c r="AC53" s="23">
        <f t="shared" si="25"/>
        <v>2.6666666666666665</v>
      </c>
      <c r="AD53" s="23">
        <f t="shared" si="25"/>
        <v>0.85416666666666663</v>
      </c>
      <c r="AE53" s="23">
        <f t="shared" si="26"/>
        <v>4.333333333333333</v>
      </c>
      <c r="AF53" s="23">
        <f t="shared" si="27"/>
        <v>3.3333333333333335</v>
      </c>
      <c r="AG53" s="23">
        <f t="shared" si="27"/>
        <v>1.3</v>
      </c>
      <c r="AH53" s="23">
        <f t="shared" si="28"/>
        <v>7.333333333333333</v>
      </c>
      <c r="AI53" s="23">
        <f t="shared" si="29"/>
        <v>6.666666666666667</v>
      </c>
      <c r="AJ53" s="23">
        <f t="shared" si="29"/>
        <v>1.0999999999999999</v>
      </c>
      <c r="AK53" s="17">
        <v>6</v>
      </c>
      <c r="AL53">
        <v>9.59</v>
      </c>
      <c r="AM53">
        <v>0.151</v>
      </c>
      <c r="AN53">
        <f t="shared" si="30"/>
        <v>151</v>
      </c>
      <c r="AO53">
        <v>269</v>
      </c>
      <c r="AP53">
        <v>3.42</v>
      </c>
      <c r="AQ53">
        <v>2.34</v>
      </c>
      <c r="AR53">
        <v>36.17</v>
      </c>
      <c r="AS53" s="23">
        <v>0.22292158405455026</v>
      </c>
      <c r="AT53" s="25">
        <v>0.46935028688352531</v>
      </c>
      <c r="AU53" s="25">
        <v>1.5323751020408163</v>
      </c>
      <c r="AV53" s="25">
        <v>0.16061949979933487</v>
      </c>
      <c r="AW53" s="25">
        <v>0.2514663620935485</v>
      </c>
      <c r="AX53" s="25">
        <v>5.5775000633996916E-2</v>
      </c>
      <c r="AY53" s="25">
        <v>8.1641632653061236E-2</v>
      </c>
      <c r="AZ53" s="25">
        <f t="shared" si="31"/>
        <v>0.1641023544161255</v>
      </c>
      <c r="BA53">
        <f t="shared" si="16"/>
        <v>2.7440010293604766E-2</v>
      </c>
      <c r="BB53">
        <f t="shared" si="17"/>
        <v>4.2875783999018917E-2</v>
      </c>
      <c r="BC53">
        <f t="shared" si="18"/>
        <v>3.5072873059785258E-2</v>
      </c>
    </row>
    <row r="54" spans="1:55" x14ac:dyDescent="0.4">
      <c r="A54" s="48" t="s">
        <v>88</v>
      </c>
      <c r="B54" s="36">
        <v>1</v>
      </c>
      <c r="C54" s="36"/>
      <c r="D54" s="49">
        <v>42819</v>
      </c>
      <c r="E54" s="23">
        <v>83</v>
      </c>
      <c r="F54" s="20">
        <v>10.1</v>
      </c>
      <c r="G54" s="17">
        <v>4</v>
      </c>
      <c r="H54" s="17">
        <v>4</v>
      </c>
      <c r="I54" s="21">
        <f t="shared" si="19"/>
        <v>2.5249999999999999</v>
      </c>
      <c r="J54" s="17">
        <v>35.4</v>
      </c>
      <c r="K54" s="17">
        <v>12</v>
      </c>
      <c r="L54" s="17">
        <v>12</v>
      </c>
      <c r="M54" s="17">
        <f t="shared" si="20"/>
        <v>2.9499999999999997</v>
      </c>
      <c r="N54" s="17">
        <v>0</v>
      </c>
      <c r="O54" s="22">
        <v>0</v>
      </c>
      <c r="P54" s="17">
        <v>54.5</v>
      </c>
      <c r="Q54" s="17">
        <v>17</v>
      </c>
      <c r="R54" s="17">
        <v>17</v>
      </c>
      <c r="S54" s="17">
        <f t="shared" si="21"/>
        <v>3.2058823529411766</v>
      </c>
      <c r="T54" s="17">
        <v>0</v>
      </c>
      <c r="U54" s="22">
        <v>0</v>
      </c>
      <c r="V54" s="27">
        <v>74.900000000000006</v>
      </c>
      <c r="W54" s="27">
        <v>27</v>
      </c>
      <c r="X54" s="27">
        <v>27</v>
      </c>
      <c r="Y54" s="17">
        <f t="shared" si="22"/>
        <v>2.7740740740740741</v>
      </c>
      <c r="Z54" s="27">
        <v>0</v>
      </c>
      <c r="AA54" s="22">
        <f t="shared" si="42"/>
        <v>0</v>
      </c>
      <c r="AB54" s="23">
        <f t="shared" si="24"/>
        <v>3.504950495049505</v>
      </c>
      <c r="AC54" s="23">
        <f t="shared" si="25"/>
        <v>3</v>
      </c>
      <c r="AD54" s="23">
        <f t="shared" si="25"/>
        <v>1.1683168316831682</v>
      </c>
      <c r="AE54" s="23">
        <f t="shared" si="26"/>
        <v>5.3960396039603964</v>
      </c>
      <c r="AF54" s="23">
        <f t="shared" si="27"/>
        <v>4.25</v>
      </c>
      <c r="AG54" s="23">
        <f t="shared" si="27"/>
        <v>1.2696563774024463</v>
      </c>
      <c r="AH54" s="23">
        <f t="shared" si="28"/>
        <v>7.4158415841584171</v>
      </c>
      <c r="AI54" s="23">
        <f t="shared" si="29"/>
        <v>6.75</v>
      </c>
      <c r="AJ54" s="23">
        <f t="shared" si="29"/>
        <v>1.0986431976530988</v>
      </c>
      <c r="AK54" s="17">
        <v>7.5</v>
      </c>
      <c r="AL54">
        <v>4.07</v>
      </c>
      <c r="AM54">
        <v>4.7E-2</v>
      </c>
      <c r="AN54">
        <f t="shared" si="30"/>
        <v>47</v>
      </c>
      <c r="AO54">
        <v>241</v>
      </c>
      <c r="AP54">
        <v>1.21</v>
      </c>
      <c r="AQ54">
        <v>2.56</v>
      </c>
      <c r="AR54">
        <v>30.37</v>
      </c>
      <c r="AS54" s="23">
        <v>0.25410476935105553</v>
      </c>
      <c r="AT54" s="25">
        <v>0.48792350856998229</v>
      </c>
      <c r="AU54" s="25">
        <v>1.4462471153846155</v>
      </c>
      <c r="AV54" s="25">
        <v>0.13890384985373666</v>
      </c>
      <c r="AW54" s="25">
        <v>0.18354355009174131</v>
      </c>
      <c r="AX54" s="25">
        <v>6.5306942542953647E-2</v>
      </c>
      <c r="AY54" s="25">
        <v>7.7342307692307682E-2</v>
      </c>
      <c r="AZ54" s="25">
        <f t="shared" si="31"/>
        <v>0.12691022726287662</v>
      </c>
      <c r="BA54">
        <f t="shared" si="16"/>
        <v>4.1805879876417165E-2</v>
      </c>
      <c r="BB54">
        <f t="shared" si="17"/>
        <v>2.8765925435297983E-2</v>
      </c>
      <c r="BC54">
        <f t="shared" si="18"/>
        <v>2.1196879256931714E-2</v>
      </c>
    </row>
    <row r="55" spans="1:55" x14ac:dyDescent="0.4">
      <c r="A55" s="48" t="s">
        <v>89</v>
      </c>
      <c r="B55" s="36">
        <v>1</v>
      </c>
      <c r="C55" s="36"/>
      <c r="D55" s="49">
        <v>42820</v>
      </c>
      <c r="E55" s="23">
        <v>84</v>
      </c>
      <c r="F55" s="20">
        <v>11.5</v>
      </c>
      <c r="G55" s="17">
        <v>4</v>
      </c>
      <c r="H55" s="17">
        <v>4</v>
      </c>
      <c r="I55" s="21">
        <f t="shared" si="19"/>
        <v>2.875</v>
      </c>
      <c r="J55" s="17">
        <v>31</v>
      </c>
      <c r="K55" s="17">
        <v>9</v>
      </c>
      <c r="L55" s="17">
        <v>9</v>
      </c>
      <c r="M55" s="17">
        <f t="shared" si="20"/>
        <v>3.4444444444444446</v>
      </c>
      <c r="N55" s="17">
        <v>0</v>
      </c>
      <c r="O55" s="22">
        <v>0</v>
      </c>
      <c r="P55" s="17">
        <v>51.5</v>
      </c>
      <c r="Q55" s="17">
        <v>11</v>
      </c>
      <c r="R55" s="17">
        <v>11</v>
      </c>
      <c r="S55" s="17">
        <f t="shared" si="21"/>
        <v>4.6818181818181817</v>
      </c>
      <c r="T55" s="17">
        <v>0</v>
      </c>
      <c r="U55" s="22">
        <v>0</v>
      </c>
      <c r="V55" s="27">
        <v>84.3</v>
      </c>
      <c r="W55" s="27">
        <v>24</v>
      </c>
      <c r="X55" s="27">
        <v>24</v>
      </c>
      <c r="Y55" s="17">
        <f t="shared" si="22"/>
        <v>3.5124999999999997</v>
      </c>
      <c r="Z55" s="27">
        <v>0</v>
      </c>
      <c r="AA55" s="22">
        <f t="shared" si="42"/>
        <v>0</v>
      </c>
      <c r="AB55" s="23">
        <f t="shared" si="24"/>
        <v>2.6956521739130435</v>
      </c>
      <c r="AC55" s="23">
        <f t="shared" si="25"/>
        <v>2.25</v>
      </c>
      <c r="AD55" s="23">
        <f t="shared" si="25"/>
        <v>1.1980676328502415</v>
      </c>
      <c r="AE55" s="23">
        <f t="shared" si="26"/>
        <v>4.4782608695652177</v>
      </c>
      <c r="AF55" s="23">
        <f t="shared" si="27"/>
        <v>2.75</v>
      </c>
      <c r="AG55" s="23">
        <f t="shared" si="27"/>
        <v>1.6284584980237153</v>
      </c>
      <c r="AH55" s="23">
        <f t="shared" si="28"/>
        <v>7.3304347826086955</v>
      </c>
      <c r="AI55" s="23">
        <f t="shared" si="29"/>
        <v>6</v>
      </c>
      <c r="AJ55" s="23">
        <f t="shared" si="29"/>
        <v>1.2217391304347824</v>
      </c>
      <c r="AK55" s="17">
        <v>8.5</v>
      </c>
      <c r="AL55">
        <v>8.09</v>
      </c>
      <c r="AM55">
        <v>0.105</v>
      </c>
      <c r="AN55">
        <f t="shared" si="30"/>
        <v>105</v>
      </c>
      <c r="AO55">
        <v>250</v>
      </c>
      <c r="AP55">
        <v>2.3199999999999998</v>
      </c>
      <c r="AQ55">
        <v>2.25</v>
      </c>
      <c r="AR55">
        <v>33.869999999999997</v>
      </c>
      <c r="AS55" s="23">
        <v>0.23709902370990238</v>
      </c>
      <c r="AT55" s="25">
        <v>0.32215702724738465</v>
      </c>
      <c r="AU55" s="25">
        <v>0.85457396694214882</v>
      </c>
      <c r="AV55" s="25">
        <v>9.6976060446208615E-2</v>
      </c>
      <c r="AW55" s="25">
        <v>0.1897643212188404</v>
      </c>
      <c r="AX55" s="25">
        <v>3.8084562269450797E-2</v>
      </c>
      <c r="AY55" s="25">
        <v>6.4471900826446271E-2</v>
      </c>
      <c r="AZ55" s="25">
        <f t="shared" si="31"/>
        <v>0.22205722214761392</v>
      </c>
      <c r="BA55">
        <f t="shared" si="16"/>
        <v>3.3054672303864732E-2</v>
      </c>
      <c r="BB55">
        <f t="shared" si="17"/>
        <v>3.3839640212302943E-2</v>
      </c>
      <c r="BC55">
        <f t="shared" si="18"/>
        <v>3.2853337155874601E-2</v>
      </c>
    </row>
    <row r="56" spans="1:55" x14ac:dyDescent="0.4">
      <c r="A56" s="48" t="s">
        <v>90</v>
      </c>
      <c r="B56" s="36">
        <v>1</v>
      </c>
      <c r="C56" s="50"/>
      <c r="D56" s="18">
        <v>42818</v>
      </c>
      <c r="E56" s="19">
        <v>82</v>
      </c>
      <c r="F56" s="20">
        <v>17.100000000000001</v>
      </c>
      <c r="G56" s="17">
        <v>6</v>
      </c>
      <c r="H56" s="17">
        <v>6</v>
      </c>
      <c r="I56" s="21">
        <f t="shared" si="19"/>
        <v>2.85</v>
      </c>
      <c r="J56" s="17">
        <v>43.4</v>
      </c>
      <c r="K56">
        <v>12</v>
      </c>
      <c r="L56">
        <v>12</v>
      </c>
      <c r="M56" s="17">
        <f t="shared" si="20"/>
        <v>3.6166666666666667</v>
      </c>
      <c r="N56" s="21">
        <v>0</v>
      </c>
      <c r="O56" s="22">
        <f>1-(L56/K56)</f>
        <v>0</v>
      </c>
      <c r="P56">
        <v>62</v>
      </c>
      <c r="Q56">
        <v>17</v>
      </c>
      <c r="R56">
        <v>17</v>
      </c>
      <c r="S56" s="17">
        <f t="shared" si="21"/>
        <v>3.6470588235294117</v>
      </c>
      <c r="T56">
        <v>0</v>
      </c>
      <c r="U56" s="22">
        <f>1-(Q56/R56)</f>
        <v>0</v>
      </c>
      <c r="V56" s="27">
        <v>90.1</v>
      </c>
      <c r="W56" s="27">
        <v>29</v>
      </c>
      <c r="X56" s="27">
        <v>29</v>
      </c>
      <c r="Y56" s="17">
        <f t="shared" si="22"/>
        <v>3.1068965517241378</v>
      </c>
      <c r="Z56" s="27">
        <v>0</v>
      </c>
      <c r="AA56" s="22">
        <f t="shared" si="42"/>
        <v>0</v>
      </c>
      <c r="AB56" s="23">
        <f t="shared" si="24"/>
        <v>2.5380116959064325</v>
      </c>
      <c r="AC56" s="23">
        <f t="shared" si="25"/>
        <v>2</v>
      </c>
      <c r="AD56" s="23">
        <f t="shared" si="25"/>
        <v>1.2690058479532162</v>
      </c>
      <c r="AE56" s="23">
        <f t="shared" si="26"/>
        <v>3.6257309941520464</v>
      </c>
      <c r="AF56" s="23">
        <f t="shared" si="27"/>
        <v>2.8333333333333335</v>
      </c>
      <c r="AG56" s="23">
        <f t="shared" si="27"/>
        <v>1.2796697626418987</v>
      </c>
      <c r="AH56" s="23">
        <f t="shared" si="28"/>
        <v>5.269005847953216</v>
      </c>
      <c r="AI56" s="23">
        <f t="shared" si="29"/>
        <v>4.833333333333333</v>
      </c>
      <c r="AJ56" s="23">
        <f t="shared" si="29"/>
        <v>1.0901391409558379</v>
      </c>
      <c r="AK56" s="27">
        <v>8</v>
      </c>
      <c r="AL56">
        <v>7.65</v>
      </c>
      <c r="AM56">
        <v>8.1699999999999995E-2</v>
      </c>
      <c r="AN56">
        <f t="shared" si="30"/>
        <v>81.699999999999989</v>
      </c>
      <c r="AO56">
        <v>223</v>
      </c>
      <c r="AP56">
        <v>2.21</v>
      </c>
      <c r="AQ56">
        <v>2.73</v>
      </c>
      <c r="AR56">
        <v>31.44</v>
      </c>
      <c r="AS56" s="23">
        <v>0.25599568849366744</v>
      </c>
      <c r="AT56" s="25">
        <v>0.48208366057001145</v>
      </c>
      <c r="AU56" s="25">
        <v>1.343702542372881</v>
      </c>
      <c r="AV56" s="25">
        <v>8.3130668558861531E-2</v>
      </c>
      <c r="AW56" s="25">
        <v>0.34401730373061951</v>
      </c>
      <c r="AX56" s="25">
        <v>6.3357950266911767E-2</v>
      </c>
      <c r="AY56" s="25">
        <v>8.4500847457627121E-2</v>
      </c>
      <c r="AZ56" s="25">
        <f t="shared" si="31"/>
        <v>0.25602191919880568</v>
      </c>
      <c r="BA56">
        <f t="shared" si="16"/>
        <v>3.1046032586591495E-2</v>
      </c>
      <c r="BB56">
        <f t="shared" si="17"/>
        <v>2.3778329595915495E-2</v>
      </c>
      <c r="BC56">
        <f t="shared" si="18"/>
        <v>2.4919051971280009E-2</v>
      </c>
    </row>
    <row r="57" spans="1:55" x14ac:dyDescent="0.4">
      <c r="A57" s="48" t="s">
        <v>91</v>
      </c>
      <c r="B57" s="36">
        <v>1</v>
      </c>
      <c r="C57" s="50"/>
      <c r="D57" s="18">
        <v>42821</v>
      </c>
      <c r="E57" s="19">
        <v>85</v>
      </c>
      <c r="F57" s="20">
        <v>11.4</v>
      </c>
      <c r="G57" s="17">
        <v>6</v>
      </c>
      <c r="H57" s="17">
        <v>6</v>
      </c>
      <c r="I57" s="21">
        <f t="shared" si="19"/>
        <v>1.9000000000000001</v>
      </c>
      <c r="J57" s="17">
        <v>31.4</v>
      </c>
      <c r="K57">
        <v>12</v>
      </c>
      <c r="L57">
        <v>12</v>
      </c>
      <c r="M57" s="17">
        <f t="shared" si="20"/>
        <v>2.6166666666666667</v>
      </c>
      <c r="N57" s="21">
        <v>0</v>
      </c>
      <c r="O57" s="22">
        <f>1-(L57/K57)</f>
        <v>0</v>
      </c>
      <c r="P57">
        <v>53.4</v>
      </c>
      <c r="Q57">
        <v>18</v>
      </c>
      <c r="R57">
        <v>18</v>
      </c>
      <c r="S57" s="17">
        <f t="shared" si="21"/>
        <v>2.9666666666666668</v>
      </c>
      <c r="T57">
        <v>0</v>
      </c>
      <c r="U57" s="22">
        <f>1-(Q57/R57)</f>
        <v>0</v>
      </c>
      <c r="V57" s="27">
        <v>87.6</v>
      </c>
      <c r="W57" s="27">
        <v>28</v>
      </c>
      <c r="X57" s="27">
        <v>28</v>
      </c>
      <c r="Y57" s="17">
        <f t="shared" si="22"/>
        <v>3.1285714285714286</v>
      </c>
      <c r="Z57" s="27">
        <v>0</v>
      </c>
      <c r="AA57" s="22">
        <f t="shared" si="42"/>
        <v>0</v>
      </c>
      <c r="AB57" s="23">
        <f t="shared" si="24"/>
        <v>2.7543859649122804</v>
      </c>
      <c r="AC57" s="23">
        <f t="shared" si="25"/>
        <v>2</v>
      </c>
      <c r="AD57" s="23">
        <f t="shared" si="25"/>
        <v>1.3771929824561402</v>
      </c>
      <c r="AE57" s="23">
        <f t="shared" si="26"/>
        <v>4.6842105263157894</v>
      </c>
      <c r="AF57" s="23">
        <f t="shared" si="27"/>
        <v>3</v>
      </c>
      <c r="AG57" s="23">
        <f t="shared" si="27"/>
        <v>1.5614035087719298</v>
      </c>
      <c r="AH57" s="23">
        <f t="shared" si="28"/>
        <v>7.6842105263157885</v>
      </c>
      <c r="AI57" s="23">
        <f t="shared" si="29"/>
        <v>4.666666666666667</v>
      </c>
      <c r="AJ57" s="23">
        <f t="shared" si="29"/>
        <v>1.6466165413533833</v>
      </c>
      <c r="AK57" s="27">
        <v>7.5</v>
      </c>
      <c r="AL57">
        <v>7.8</v>
      </c>
      <c r="AM57">
        <v>0.114</v>
      </c>
      <c r="AN57">
        <f t="shared" si="30"/>
        <v>114</v>
      </c>
      <c r="AO57">
        <v>264</v>
      </c>
      <c r="AP57">
        <v>2.69</v>
      </c>
      <c r="AQ57">
        <v>2.39</v>
      </c>
      <c r="AR57">
        <v>34.25</v>
      </c>
      <c r="AS57" s="23">
        <v>0.23584905660377359</v>
      </c>
      <c r="AT57" s="25">
        <v>0.47906379099485907</v>
      </c>
      <c r="AU57" s="25">
        <v>1.4534041025641027</v>
      </c>
      <c r="AV57" s="25">
        <v>0.12955207039115407</v>
      </c>
      <c r="AW57" s="25">
        <v>0.19596054914617841</v>
      </c>
      <c r="AX57" s="25">
        <v>5.4088275341228086E-2</v>
      </c>
      <c r="AY57" s="25">
        <v>8.8318974358974359E-2</v>
      </c>
      <c r="AZ57" s="25">
        <f t="shared" si="31"/>
        <v>0.13482867483342303</v>
      </c>
      <c r="BA57">
        <f t="shared" si="16"/>
        <v>3.3773151250458593E-2</v>
      </c>
      <c r="BB57">
        <f t="shared" si="17"/>
        <v>3.5400190203462766E-2</v>
      </c>
      <c r="BC57">
        <f t="shared" si="18"/>
        <v>3.2998016798413111E-2</v>
      </c>
    </row>
    <row r="58" spans="1:55" x14ac:dyDescent="0.4">
      <c r="A58" s="36" t="s">
        <v>92</v>
      </c>
      <c r="B58" s="36">
        <v>1</v>
      </c>
      <c r="C58" s="36"/>
      <c r="D58" s="49">
        <v>42815</v>
      </c>
      <c r="E58" s="23">
        <v>79</v>
      </c>
      <c r="F58" s="20">
        <v>7.9</v>
      </c>
      <c r="G58" s="17">
        <v>2</v>
      </c>
      <c r="H58" s="17">
        <v>2</v>
      </c>
      <c r="I58" s="21">
        <f t="shared" si="19"/>
        <v>3.95</v>
      </c>
      <c r="J58" s="17">
        <v>26.2</v>
      </c>
      <c r="K58" s="17">
        <v>9</v>
      </c>
      <c r="L58" s="17">
        <v>9</v>
      </c>
      <c r="M58" s="17">
        <f t="shared" si="20"/>
        <v>2.911111111111111</v>
      </c>
      <c r="N58" s="17">
        <v>0</v>
      </c>
      <c r="O58" s="22">
        <v>0</v>
      </c>
      <c r="P58" s="17">
        <v>45.5</v>
      </c>
      <c r="Q58" s="17">
        <v>12</v>
      </c>
      <c r="R58" s="17">
        <v>12</v>
      </c>
      <c r="S58" s="17">
        <f t="shared" si="21"/>
        <v>3.7916666666666665</v>
      </c>
      <c r="T58" s="17">
        <v>0</v>
      </c>
      <c r="U58" s="22">
        <v>0</v>
      </c>
      <c r="V58" s="17">
        <v>58.5</v>
      </c>
      <c r="W58" s="27">
        <v>17</v>
      </c>
      <c r="X58" s="27">
        <v>17</v>
      </c>
      <c r="Y58" s="17">
        <f t="shared" si="22"/>
        <v>3.4411764705882355</v>
      </c>
      <c r="Z58" s="27">
        <v>0</v>
      </c>
      <c r="AA58" s="22">
        <f t="shared" si="42"/>
        <v>0</v>
      </c>
      <c r="AB58" s="23">
        <f t="shared" si="24"/>
        <v>3.3164556962025316</v>
      </c>
      <c r="AC58" s="23">
        <f t="shared" si="25"/>
        <v>4.5</v>
      </c>
      <c r="AD58" s="23">
        <f t="shared" si="25"/>
        <v>0.73699015471167362</v>
      </c>
      <c r="AE58" s="23">
        <f t="shared" si="26"/>
        <v>5.7594936708860756</v>
      </c>
      <c r="AF58" s="23">
        <f t="shared" si="27"/>
        <v>6</v>
      </c>
      <c r="AG58" s="23">
        <f t="shared" si="27"/>
        <v>0.95991561181434593</v>
      </c>
      <c r="AH58" s="23">
        <f t="shared" si="28"/>
        <v>7.40506329113924</v>
      </c>
      <c r="AI58" s="23">
        <f t="shared" si="29"/>
        <v>8.5</v>
      </c>
      <c r="AJ58" s="23">
        <f t="shared" si="29"/>
        <v>0.87118391660461658</v>
      </c>
      <c r="AK58" s="17">
        <v>6.5</v>
      </c>
      <c r="AL58">
        <v>8.6300000000000008</v>
      </c>
      <c r="AM58">
        <v>8.72E-2</v>
      </c>
      <c r="AN58">
        <f t="shared" si="30"/>
        <v>87.2</v>
      </c>
      <c r="AO58">
        <v>214</v>
      </c>
      <c r="AP58">
        <v>2.2799999999999998</v>
      </c>
      <c r="AQ58">
        <v>2.64</v>
      </c>
      <c r="AR58">
        <v>32.69</v>
      </c>
      <c r="AS58" s="23">
        <v>0.26167471819645732</v>
      </c>
      <c r="AT58" s="25">
        <v>0.69513782682993142</v>
      </c>
      <c r="AU58" s="25">
        <v>1.298001754385965</v>
      </c>
      <c r="AV58" s="25">
        <v>0.15350972362207888</v>
      </c>
      <c r="AW58" s="25">
        <v>0.2193859359550614</v>
      </c>
      <c r="AX58" s="25">
        <v>6.9401052474903968E-2</v>
      </c>
      <c r="AY58" s="25">
        <v>0.17969166666666664</v>
      </c>
      <c r="AZ58" s="25">
        <f t="shared" si="31"/>
        <v>0.16901821219713567</v>
      </c>
      <c r="BA58">
        <f t="shared" si="16"/>
        <v>3.9963221709802502E-2</v>
      </c>
      <c r="BB58">
        <f t="shared" si="17"/>
        <v>3.679686101265691E-2</v>
      </c>
      <c r="BC58">
        <f t="shared" si="18"/>
        <v>1.6754295218727074E-2</v>
      </c>
    </row>
    <row r="59" spans="1:55" x14ac:dyDescent="0.4">
      <c r="A59" s="36" t="s">
        <v>93</v>
      </c>
      <c r="B59" s="36">
        <v>1</v>
      </c>
      <c r="C59" s="36"/>
      <c r="D59" s="49">
        <v>42822</v>
      </c>
      <c r="E59" s="23">
        <v>86</v>
      </c>
      <c r="F59" s="20">
        <v>13.2</v>
      </c>
      <c r="G59" s="17">
        <v>5</v>
      </c>
      <c r="H59" s="17">
        <v>5</v>
      </c>
      <c r="I59" s="21">
        <f t="shared" si="19"/>
        <v>2.6399999999999997</v>
      </c>
      <c r="J59" s="17">
        <v>45.9</v>
      </c>
      <c r="K59" s="17">
        <v>16</v>
      </c>
      <c r="L59" s="17">
        <v>16</v>
      </c>
      <c r="M59" s="17">
        <f t="shared" si="20"/>
        <v>2.8687499999999999</v>
      </c>
      <c r="N59" s="17">
        <v>0</v>
      </c>
      <c r="O59" s="22">
        <v>0</v>
      </c>
      <c r="P59" s="17">
        <v>68.2</v>
      </c>
      <c r="Q59" s="17">
        <v>23</v>
      </c>
      <c r="R59" s="17">
        <v>23</v>
      </c>
      <c r="S59" s="17">
        <f t="shared" si="21"/>
        <v>2.965217391304348</v>
      </c>
      <c r="T59" s="17">
        <v>0</v>
      </c>
      <c r="U59" s="22">
        <v>0</v>
      </c>
      <c r="V59" s="17">
        <v>96.3</v>
      </c>
      <c r="W59" s="27">
        <v>32</v>
      </c>
      <c r="X59" s="27">
        <v>32</v>
      </c>
      <c r="Y59" s="17">
        <f t="shared" si="22"/>
        <v>3.0093749999999999</v>
      </c>
      <c r="Z59" s="27">
        <v>0</v>
      </c>
      <c r="AA59" s="22">
        <f t="shared" si="42"/>
        <v>0</v>
      </c>
      <c r="AB59" s="23">
        <f t="shared" si="24"/>
        <v>3.4772727272727275</v>
      </c>
      <c r="AC59" s="23">
        <f t="shared" si="25"/>
        <v>3.2</v>
      </c>
      <c r="AD59" s="23">
        <f t="shared" si="25"/>
        <v>1.0866477272727273</v>
      </c>
      <c r="AE59" s="23">
        <f t="shared" si="26"/>
        <v>5.166666666666667</v>
      </c>
      <c r="AF59" s="23">
        <f t="shared" si="27"/>
        <v>4.5999999999999996</v>
      </c>
      <c r="AG59" s="23">
        <f t="shared" si="27"/>
        <v>1.1231884057971016</v>
      </c>
      <c r="AH59" s="23">
        <f t="shared" si="28"/>
        <v>7.2954545454545459</v>
      </c>
      <c r="AI59" s="23">
        <f t="shared" si="29"/>
        <v>6.4</v>
      </c>
      <c r="AJ59" s="23">
        <f t="shared" si="29"/>
        <v>1.1399147727272729</v>
      </c>
      <c r="AK59" s="17">
        <v>6</v>
      </c>
      <c r="AL59">
        <v>2.15</v>
      </c>
      <c r="AM59">
        <v>3.1300000000000001E-2</v>
      </c>
      <c r="AN59">
        <f t="shared" si="30"/>
        <v>31.3</v>
      </c>
      <c r="AO59">
        <v>271</v>
      </c>
      <c r="AP59">
        <v>0.89800000000000002</v>
      </c>
      <c r="AQ59">
        <v>2.84</v>
      </c>
      <c r="AR59">
        <v>28.94</v>
      </c>
      <c r="AS59" s="23">
        <v>0.22106109324758841</v>
      </c>
      <c r="AT59" s="25">
        <v>0.718421096623863</v>
      </c>
      <c r="AU59" s="25">
        <v>2.0732460829493089</v>
      </c>
      <c r="AV59" s="25">
        <v>0.14829380663362615</v>
      </c>
      <c r="AW59" s="25">
        <v>0.48088898319920553</v>
      </c>
      <c r="AX59" s="25">
        <v>9.1395231069240856E-2</v>
      </c>
      <c r="AY59" s="25">
        <v>0.1045410138248848</v>
      </c>
      <c r="AZ59" s="25">
        <f t="shared" si="31"/>
        <v>0.23194978500338656</v>
      </c>
      <c r="BA59">
        <f t="shared" si="16"/>
        <v>4.1541609582472473E-2</v>
      </c>
      <c r="BB59">
        <f t="shared" si="17"/>
        <v>2.6398629852194471E-2</v>
      </c>
      <c r="BC59">
        <f t="shared" si="18"/>
        <v>2.3001583596977564E-2</v>
      </c>
    </row>
    <row r="60" spans="1:55" x14ac:dyDescent="0.4">
      <c r="A60" s="36" t="s">
        <v>94</v>
      </c>
      <c r="B60" s="36">
        <v>1</v>
      </c>
      <c r="C60" s="36"/>
      <c r="D60" s="49">
        <v>42818</v>
      </c>
      <c r="E60" s="23">
        <v>82</v>
      </c>
      <c r="F60" s="20">
        <v>13.9</v>
      </c>
      <c r="G60" s="17">
        <v>6</v>
      </c>
      <c r="H60" s="17">
        <v>6</v>
      </c>
      <c r="I60" s="21">
        <f t="shared" si="19"/>
        <v>2.3166666666666669</v>
      </c>
      <c r="J60" s="17">
        <v>52.7</v>
      </c>
      <c r="K60" s="17">
        <v>15</v>
      </c>
      <c r="L60" s="17">
        <v>15</v>
      </c>
      <c r="M60" s="17">
        <f t="shared" si="20"/>
        <v>3.5133333333333336</v>
      </c>
      <c r="N60" s="17">
        <v>0</v>
      </c>
      <c r="O60" s="22">
        <v>0</v>
      </c>
      <c r="P60" s="17">
        <v>67.900000000000006</v>
      </c>
      <c r="Q60" s="17">
        <v>19</v>
      </c>
      <c r="R60" s="17">
        <v>19</v>
      </c>
      <c r="S60" s="17">
        <f t="shared" si="21"/>
        <v>3.573684210526316</v>
      </c>
      <c r="T60" s="17">
        <v>0</v>
      </c>
      <c r="U60" s="22">
        <v>0</v>
      </c>
      <c r="V60" s="17">
        <v>92.2</v>
      </c>
      <c r="W60" s="27">
        <v>28</v>
      </c>
      <c r="X60" s="27">
        <v>28</v>
      </c>
      <c r="Y60" s="17">
        <f t="shared" si="22"/>
        <v>3.2928571428571431</v>
      </c>
      <c r="Z60" s="27">
        <v>0</v>
      </c>
      <c r="AA60" s="22">
        <f t="shared" si="42"/>
        <v>0</v>
      </c>
      <c r="AB60" s="23">
        <f t="shared" si="24"/>
        <v>3.7913669064748201</v>
      </c>
      <c r="AC60" s="23">
        <f t="shared" si="25"/>
        <v>2.5</v>
      </c>
      <c r="AD60" s="23">
        <f t="shared" si="25"/>
        <v>1.516546762589928</v>
      </c>
      <c r="AE60" s="23">
        <f t="shared" si="26"/>
        <v>4.884892086330936</v>
      </c>
      <c r="AF60" s="23">
        <f t="shared" si="27"/>
        <v>3.1666666666666665</v>
      </c>
      <c r="AG60" s="23">
        <f t="shared" si="27"/>
        <v>1.5425975009466111</v>
      </c>
      <c r="AH60" s="23">
        <f t="shared" si="28"/>
        <v>6.6330935251798557</v>
      </c>
      <c r="AI60" s="23">
        <f t="shared" si="29"/>
        <v>4.666666666666667</v>
      </c>
      <c r="AJ60" s="23">
        <f t="shared" si="29"/>
        <v>1.4213771839671121</v>
      </c>
      <c r="AK60" s="17">
        <v>11</v>
      </c>
      <c r="AL60">
        <v>5.4</v>
      </c>
      <c r="AM60">
        <v>6.4799999999999996E-2</v>
      </c>
      <c r="AN60">
        <f t="shared" si="30"/>
        <v>64.8</v>
      </c>
      <c r="AO60">
        <v>244</v>
      </c>
      <c r="AP60">
        <v>1.64</v>
      </c>
      <c r="AQ60">
        <v>2.54</v>
      </c>
      <c r="AR60">
        <v>30.17</v>
      </c>
      <c r="AS60" s="23">
        <v>0.5182760501909438</v>
      </c>
      <c r="AT60" s="25">
        <v>0.39781505674564627</v>
      </c>
      <c r="AU60" s="25">
        <v>1.0190832599118944</v>
      </c>
      <c r="AV60" s="25">
        <v>0.12311264290296783</v>
      </c>
      <c r="AW60" s="25">
        <v>0.332818575503528</v>
      </c>
      <c r="AX60" s="25">
        <v>5.7633086862170793E-2</v>
      </c>
      <c r="AY60" s="25">
        <v>8.4679295154185041E-2</v>
      </c>
      <c r="AZ60" s="25">
        <f t="shared" si="31"/>
        <v>0.32658624530080305</v>
      </c>
      <c r="BA60">
        <f t="shared" si="16"/>
        <v>4.4424220513689015E-2</v>
      </c>
      <c r="BB60">
        <f t="shared" si="17"/>
        <v>1.6894705267822257E-2</v>
      </c>
      <c r="BC60">
        <f t="shared" si="18"/>
        <v>2.0394939733193181E-2</v>
      </c>
    </row>
    <row r="61" spans="1:55" ht="15" thickBot="1" x14ac:dyDescent="0.45">
      <c r="A61" s="37" t="s">
        <v>95</v>
      </c>
      <c r="B61" s="37">
        <v>1</v>
      </c>
      <c r="C61" s="37"/>
      <c r="D61" s="51">
        <v>42818</v>
      </c>
      <c r="E61" s="44">
        <v>82</v>
      </c>
      <c r="F61" s="41">
        <v>10</v>
      </c>
      <c r="G61" s="38">
        <v>3</v>
      </c>
      <c r="H61" s="38">
        <v>3</v>
      </c>
      <c r="I61" s="21">
        <f t="shared" si="19"/>
        <v>3.3333333333333335</v>
      </c>
      <c r="J61" s="38">
        <v>27.2</v>
      </c>
      <c r="K61" s="38">
        <v>9</v>
      </c>
      <c r="L61" s="38">
        <v>9</v>
      </c>
      <c r="M61" s="17">
        <f t="shared" si="20"/>
        <v>3.0222222222222221</v>
      </c>
      <c r="N61" s="38">
        <v>0</v>
      </c>
      <c r="O61" s="43">
        <v>0</v>
      </c>
      <c r="P61" s="38">
        <v>52.6</v>
      </c>
      <c r="Q61" s="38">
        <v>16</v>
      </c>
      <c r="R61" s="38">
        <v>16</v>
      </c>
      <c r="S61" s="17">
        <f t="shared" si="21"/>
        <v>3.2875000000000001</v>
      </c>
      <c r="T61" s="38">
        <v>0</v>
      </c>
      <c r="U61" s="43">
        <v>0</v>
      </c>
      <c r="V61" s="52">
        <v>89.4</v>
      </c>
      <c r="W61" s="52">
        <v>24</v>
      </c>
      <c r="X61" s="52">
        <v>24</v>
      </c>
      <c r="Y61" s="17">
        <f t="shared" si="22"/>
        <v>3.7250000000000001</v>
      </c>
      <c r="Z61" s="52">
        <v>0</v>
      </c>
      <c r="AA61" s="43">
        <f t="shared" si="42"/>
        <v>0</v>
      </c>
      <c r="AB61" s="23">
        <f t="shared" si="24"/>
        <v>2.7199999999999998</v>
      </c>
      <c r="AC61" s="23">
        <f t="shared" si="25"/>
        <v>3</v>
      </c>
      <c r="AD61" s="23">
        <f t="shared" si="25"/>
        <v>0.90666666666666662</v>
      </c>
      <c r="AE61" s="23">
        <f t="shared" si="26"/>
        <v>5.26</v>
      </c>
      <c r="AF61" s="23">
        <f t="shared" si="27"/>
        <v>5.333333333333333</v>
      </c>
      <c r="AG61" s="23">
        <f t="shared" si="27"/>
        <v>0.98624999999999996</v>
      </c>
      <c r="AH61" s="23">
        <f t="shared" si="28"/>
        <v>8.9400000000000013</v>
      </c>
      <c r="AI61" s="23">
        <f t="shared" si="29"/>
        <v>8</v>
      </c>
      <c r="AJ61" s="23">
        <f t="shared" si="29"/>
        <v>1.1174999999999999</v>
      </c>
      <c r="AK61" s="38">
        <v>8</v>
      </c>
      <c r="AL61">
        <v>6.17</v>
      </c>
      <c r="AM61">
        <v>6.8000000000000005E-2</v>
      </c>
      <c r="AN61">
        <f t="shared" si="30"/>
        <v>68</v>
      </c>
      <c r="AO61">
        <v>232</v>
      </c>
      <c r="AP61">
        <v>1.74</v>
      </c>
      <c r="AQ61">
        <v>2.58</v>
      </c>
      <c r="AR61">
        <v>30.19</v>
      </c>
      <c r="AS61" s="44">
        <v>0.23828976034858385</v>
      </c>
      <c r="AT61" s="25">
        <v>0.43868036628288604</v>
      </c>
      <c r="AU61" s="25">
        <v>1.1619873786407766</v>
      </c>
      <c r="AV61" s="25">
        <v>0.10727022230959452</v>
      </c>
      <c r="AW61" s="25">
        <v>0.22355983121263986</v>
      </c>
      <c r="AX61" s="25">
        <v>5.049677269402162E-2</v>
      </c>
      <c r="AY61" s="25">
        <v>7.380922330097088E-2</v>
      </c>
      <c r="AZ61" s="25">
        <f t="shared" si="31"/>
        <v>0.19239437133486492</v>
      </c>
      <c r="BA61">
        <f t="shared" si="16"/>
        <v>3.3354396010263514E-2</v>
      </c>
      <c r="BB61">
        <f t="shared" si="17"/>
        <v>4.3966609762780856E-2</v>
      </c>
      <c r="BC61">
        <f t="shared" si="18"/>
        <v>3.5360304162386967E-2</v>
      </c>
    </row>
    <row r="62" spans="1:55" x14ac:dyDescent="0.4">
      <c r="A62" s="16" t="s">
        <v>96</v>
      </c>
      <c r="B62" s="17">
        <v>2</v>
      </c>
      <c r="C62" s="17">
        <v>1</v>
      </c>
      <c r="D62" s="18">
        <v>42815</v>
      </c>
      <c r="E62" s="19">
        <v>79</v>
      </c>
      <c r="F62" s="20">
        <v>13.1</v>
      </c>
      <c r="G62" s="17">
        <v>5</v>
      </c>
      <c r="H62" s="17">
        <v>5</v>
      </c>
      <c r="I62" s="21">
        <f t="shared" si="19"/>
        <v>2.62</v>
      </c>
      <c r="J62" s="17">
        <v>23.5</v>
      </c>
      <c r="K62">
        <v>11</v>
      </c>
      <c r="L62">
        <v>11</v>
      </c>
      <c r="M62" s="17">
        <f t="shared" si="20"/>
        <v>2.1363636363636362</v>
      </c>
      <c r="N62" s="21">
        <v>1</v>
      </c>
      <c r="O62" s="22">
        <v>0</v>
      </c>
      <c r="P62">
        <v>26.5</v>
      </c>
      <c r="Q62">
        <v>16</v>
      </c>
      <c r="R62">
        <v>16</v>
      </c>
      <c r="S62" s="17">
        <f t="shared" si="21"/>
        <v>1.65625</v>
      </c>
      <c r="T62">
        <v>2</v>
      </c>
      <c r="U62" s="22">
        <v>0</v>
      </c>
      <c r="V62" s="27">
        <v>34.6</v>
      </c>
      <c r="W62" s="27">
        <v>20</v>
      </c>
      <c r="X62" s="27">
        <v>20</v>
      </c>
      <c r="Y62" s="17">
        <f t="shared" si="22"/>
        <v>1.73</v>
      </c>
      <c r="Z62" s="27">
        <v>2</v>
      </c>
      <c r="AA62" s="22">
        <f t="shared" si="42"/>
        <v>0</v>
      </c>
      <c r="AB62" s="23">
        <f t="shared" si="24"/>
        <v>1.7938931297709924</v>
      </c>
      <c r="AC62" s="23">
        <f t="shared" si="25"/>
        <v>2.2000000000000002</v>
      </c>
      <c r="AD62" s="23">
        <f t="shared" si="25"/>
        <v>0.8154059680777237</v>
      </c>
      <c r="AE62" s="23">
        <f t="shared" si="26"/>
        <v>2.0229007633587788</v>
      </c>
      <c r="AF62" s="23">
        <f t="shared" si="27"/>
        <v>3.2</v>
      </c>
      <c r="AG62" s="23">
        <f t="shared" si="27"/>
        <v>0.63215648854961826</v>
      </c>
      <c r="AH62" s="23">
        <f t="shared" si="28"/>
        <v>2.6412213740458017</v>
      </c>
      <c r="AI62" s="23">
        <f t="shared" si="29"/>
        <v>4</v>
      </c>
      <c r="AJ62" s="23">
        <f t="shared" si="29"/>
        <v>0.66030534351145032</v>
      </c>
      <c r="AK62">
        <v>8</v>
      </c>
      <c r="AL62">
        <v>6.89</v>
      </c>
      <c r="AM62">
        <v>0.156</v>
      </c>
      <c r="AN62">
        <f t="shared" si="30"/>
        <v>156</v>
      </c>
      <c r="AO62">
        <v>304</v>
      </c>
      <c r="AP62">
        <v>3.27</v>
      </c>
      <c r="AQ62">
        <v>2.17</v>
      </c>
      <c r="AR62">
        <v>33.58</v>
      </c>
      <c r="AS62" s="24">
        <v>2.1255850234009364</v>
      </c>
      <c r="AT62" s="25">
        <v>0.34330692062342211</v>
      </c>
      <c r="AU62" s="25">
        <v>2.6271560267857139</v>
      </c>
      <c r="AV62" s="25">
        <v>0.1251398848293151</v>
      </c>
      <c r="AW62" s="25">
        <v>1.8695257500210511</v>
      </c>
      <c r="AX62" s="25">
        <v>0.11975937793256505</v>
      </c>
      <c r="AY62" s="25">
        <v>0.1600098214285714</v>
      </c>
      <c r="AZ62" s="25">
        <f t="shared" si="31"/>
        <v>0.71161580468000907</v>
      </c>
      <c r="BA62">
        <f t="shared" si="16"/>
        <v>1.9479606364766925E-2</v>
      </c>
      <c r="BB62">
        <f t="shared" si="17"/>
        <v>8.0096207894708726E-3</v>
      </c>
      <c r="BC62">
        <f t="shared" si="18"/>
        <v>1.7780596604766816E-2</v>
      </c>
    </row>
    <row r="63" spans="1:55" x14ac:dyDescent="0.4">
      <c r="A63" s="16" t="s">
        <v>97</v>
      </c>
      <c r="B63" s="17">
        <v>2</v>
      </c>
      <c r="C63" s="17">
        <v>1</v>
      </c>
      <c r="D63" s="18">
        <v>42814</v>
      </c>
      <c r="E63" s="19">
        <v>78</v>
      </c>
      <c r="F63" s="20">
        <v>11.6</v>
      </c>
      <c r="G63" s="17">
        <v>5</v>
      </c>
      <c r="H63" s="17">
        <v>5</v>
      </c>
      <c r="I63" s="21">
        <f t="shared" ref="I63:I83" si="43">F63/H63</f>
        <v>2.3199999999999998</v>
      </c>
      <c r="J63" s="17">
        <v>23</v>
      </c>
      <c r="K63">
        <v>9</v>
      </c>
      <c r="L63">
        <v>9</v>
      </c>
      <c r="M63" s="17">
        <f t="shared" ref="M63:M83" si="44">J63/L63</f>
        <v>2.5555555555555554</v>
      </c>
      <c r="N63" s="21">
        <v>1</v>
      </c>
      <c r="O63" s="22">
        <v>0</v>
      </c>
      <c r="P63">
        <v>24.2</v>
      </c>
      <c r="Q63">
        <v>12</v>
      </c>
      <c r="R63">
        <v>12</v>
      </c>
      <c r="S63" s="17">
        <f t="shared" ref="S63:S83" si="45">P63/R63</f>
        <v>2.0166666666666666</v>
      </c>
      <c r="T63">
        <v>2</v>
      </c>
      <c r="U63" s="22">
        <v>0</v>
      </c>
      <c r="V63" s="27">
        <v>27</v>
      </c>
      <c r="W63" s="27">
        <v>15</v>
      </c>
      <c r="X63" s="27">
        <v>16</v>
      </c>
      <c r="Y63" s="17">
        <f t="shared" ref="Y63:Y83" si="46">V63/X63</f>
        <v>1.6875</v>
      </c>
      <c r="Z63" s="27">
        <v>2</v>
      </c>
      <c r="AA63" s="22">
        <f t="shared" ref="AA63:AA83" si="47">(X63-W63)/X63</f>
        <v>6.25E-2</v>
      </c>
      <c r="AB63" s="23">
        <f t="shared" ref="AB63:AB83" si="48">J63/F63</f>
        <v>1.9827586206896552</v>
      </c>
      <c r="AC63" s="23">
        <f t="shared" ref="AC63:AC83" si="49">L63/H63</f>
        <v>1.8</v>
      </c>
      <c r="AD63" s="23">
        <f t="shared" ref="AD63:AD83" si="50">M63/I63</f>
        <v>1.1015325670498084</v>
      </c>
      <c r="AE63" s="23">
        <f t="shared" ref="AE63:AE83" si="51">P63/F63</f>
        <v>2.0862068965517242</v>
      </c>
      <c r="AF63" s="23">
        <f t="shared" ref="AF63:AF83" si="52">R63/H63</f>
        <v>2.4</v>
      </c>
      <c r="AG63" s="23">
        <f t="shared" ref="AG63:AG83" si="53">S63/I63</f>
        <v>0.86925287356321845</v>
      </c>
      <c r="AH63" s="23">
        <f t="shared" ref="AH63:AH83" si="54">V63/F63</f>
        <v>2.3275862068965516</v>
      </c>
      <c r="AI63" s="23">
        <f t="shared" ref="AI63:AI83" si="55">X63/H63</f>
        <v>3.2</v>
      </c>
      <c r="AJ63" s="23">
        <f t="shared" ref="AJ63:AJ83" si="56">Y63/I63</f>
        <v>0.72737068965517249</v>
      </c>
      <c r="AK63">
        <v>4.5</v>
      </c>
      <c r="AL63">
        <v>3.45</v>
      </c>
      <c r="AM63">
        <v>0.105</v>
      </c>
      <c r="AN63">
        <f t="shared" ref="AN63:AN70" si="57">AM63*1000</f>
        <v>105</v>
      </c>
      <c r="AO63">
        <v>329</v>
      </c>
      <c r="AP63">
        <v>2.12</v>
      </c>
      <c r="AQ63">
        <v>2.06</v>
      </c>
      <c r="AR63">
        <v>30.61</v>
      </c>
      <c r="AS63" s="24">
        <v>2.5133333333333336</v>
      </c>
      <c r="AT63" s="25">
        <v>0.38726791708759101</v>
      </c>
      <c r="AU63" s="25">
        <v>3.0930487804878046</v>
      </c>
      <c r="AV63" s="25">
        <v>0.18263610896301413</v>
      </c>
      <c r="AW63" s="25">
        <v>2.1480497401554661</v>
      </c>
      <c r="AX63" s="25">
        <v>0.11356478344887183</v>
      </c>
      <c r="AY63" s="25">
        <v>0.16842804878048781</v>
      </c>
      <c r="AZ63" s="25">
        <f t="shared" ref="AZ63:AZ83" si="58">AW63/AU63</f>
        <v>0.69447651576212688</v>
      </c>
      <c r="BA63">
        <f t="shared" si="16"/>
        <v>2.2816303927227687E-2</v>
      </c>
      <c r="BB63">
        <f t="shared" si="17"/>
        <v>3.3905611488994109E-3</v>
      </c>
      <c r="BC63">
        <f t="shared" si="18"/>
        <v>7.2989488561125528E-3</v>
      </c>
    </row>
    <row r="64" spans="1:55" x14ac:dyDescent="0.4">
      <c r="A64" s="16" t="s">
        <v>103</v>
      </c>
      <c r="B64" s="17">
        <v>2</v>
      </c>
      <c r="C64" s="27">
        <v>1</v>
      </c>
      <c r="D64" s="18">
        <v>42815</v>
      </c>
      <c r="E64" s="19">
        <v>79</v>
      </c>
      <c r="F64" s="20">
        <v>10.9</v>
      </c>
      <c r="G64" s="17">
        <v>4</v>
      </c>
      <c r="H64" s="17">
        <v>4</v>
      </c>
      <c r="I64" s="21">
        <f t="shared" si="43"/>
        <v>2.7250000000000001</v>
      </c>
      <c r="J64" s="17">
        <v>17.5</v>
      </c>
      <c r="K64">
        <v>8</v>
      </c>
      <c r="L64">
        <v>8</v>
      </c>
      <c r="M64" s="17">
        <f t="shared" si="44"/>
        <v>2.1875</v>
      </c>
      <c r="N64" s="21">
        <v>1</v>
      </c>
      <c r="O64" s="22">
        <v>0</v>
      </c>
      <c r="P64">
        <v>21</v>
      </c>
      <c r="Q64">
        <v>13</v>
      </c>
      <c r="R64">
        <v>13</v>
      </c>
      <c r="S64" s="17">
        <f t="shared" si="45"/>
        <v>1.6153846153846154</v>
      </c>
      <c r="T64">
        <v>1</v>
      </c>
      <c r="U64" s="22">
        <v>0</v>
      </c>
      <c r="V64" s="27">
        <v>25</v>
      </c>
      <c r="W64" s="27">
        <v>14</v>
      </c>
      <c r="X64" s="27">
        <v>14</v>
      </c>
      <c r="Y64" s="17">
        <f t="shared" si="46"/>
        <v>1.7857142857142858</v>
      </c>
      <c r="Z64" s="27">
        <v>2</v>
      </c>
      <c r="AA64" s="22">
        <f t="shared" si="47"/>
        <v>0</v>
      </c>
      <c r="AB64" s="23">
        <f t="shared" si="48"/>
        <v>1.6055045871559632</v>
      </c>
      <c r="AC64" s="23">
        <f t="shared" si="49"/>
        <v>2</v>
      </c>
      <c r="AD64" s="23">
        <f t="shared" si="50"/>
        <v>0.80275229357798161</v>
      </c>
      <c r="AE64" s="23">
        <f t="shared" si="51"/>
        <v>1.926605504587156</v>
      </c>
      <c r="AF64" s="23">
        <f t="shared" si="52"/>
        <v>3.25</v>
      </c>
      <c r="AG64" s="23">
        <f t="shared" si="53"/>
        <v>0.59280169371912494</v>
      </c>
      <c r="AH64" s="23">
        <f t="shared" si="54"/>
        <v>2.2935779816513762</v>
      </c>
      <c r="AI64" s="23">
        <f t="shared" si="55"/>
        <v>3.5</v>
      </c>
      <c r="AJ64" s="23">
        <f t="shared" si="56"/>
        <v>0.65530799475753609</v>
      </c>
      <c r="AK64">
        <v>7.5</v>
      </c>
      <c r="AL64">
        <v>5.5</v>
      </c>
      <c r="AM64">
        <v>0.185</v>
      </c>
      <c r="AN64">
        <f t="shared" si="57"/>
        <v>185</v>
      </c>
      <c r="AO64">
        <v>328</v>
      </c>
      <c r="AP64">
        <v>4.1900000000000004</v>
      </c>
      <c r="AQ64">
        <v>2.37</v>
      </c>
      <c r="AR64">
        <v>34.51</v>
      </c>
      <c r="AS64" s="24">
        <v>2.604593929450369</v>
      </c>
      <c r="AT64" s="45"/>
      <c r="AU64" s="25">
        <v>1.8121859296482414</v>
      </c>
      <c r="AV64" s="25">
        <v>0.10088912317582452</v>
      </c>
      <c r="AW64" s="25">
        <v>2.7570744863724719</v>
      </c>
      <c r="AX64" s="25">
        <v>0.10397417022993652</v>
      </c>
      <c r="AY64" s="25">
        <v>0.27957286432160811</v>
      </c>
      <c r="AZ64" s="25">
        <f t="shared" si="58"/>
        <v>1.5214081741091767</v>
      </c>
      <c r="BA64">
        <f t="shared" si="16"/>
        <v>1.5781269723145686E-2</v>
      </c>
      <c r="BB64">
        <f t="shared" si="17"/>
        <v>1.2154770452930296E-2</v>
      </c>
      <c r="BC64">
        <f t="shared" si="18"/>
        <v>1.1623559142985169E-2</v>
      </c>
    </row>
    <row r="65" spans="1:55" x14ac:dyDescent="0.4">
      <c r="A65" s="16" t="s">
        <v>106</v>
      </c>
      <c r="B65" s="17">
        <v>2</v>
      </c>
      <c r="C65" s="27">
        <v>1</v>
      </c>
      <c r="D65" s="18">
        <v>42813</v>
      </c>
      <c r="E65" s="19">
        <v>77</v>
      </c>
      <c r="F65" s="20">
        <v>11.3</v>
      </c>
      <c r="G65" s="17">
        <v>5</v>
      </c>
      <c r="H65" s="17">
        <v>5</v>
      </c>
      <c r="I65" s="21">
        <f t="shared" si="43"/>
        <v>2.2600000000000002</v>
      </c>
      <c r="J65" s="17">
        <v>22.6</v>
      </c>
      <c r="K65">
        <v>12</v>
      </c>
      <c r="L65">
        <v>12</v>
      </c>
      <c r="M65" s="17">
        <f t="shared" si="44"/>
        <v>1.8833333333333335</v>
      </c>
      <c r="N65" s="21">
        <v>2</v>
      </c>
      <c r="O65" s="22">
        <v>0</v>
      </c>
      <c r="P65">
        <v>31.2</v>
      </c>
      <c r="Q65">
        <v>15</v>
      </c>
      <c r="R65">
        <v>15</v>
      </c>
      <c r="S65" s="17">
        <f t="shared" si="45"/>
        <v>2.08</v>
      </c>
      <c r="T65">
        <v>2</v>
      </c>
      <c r="U65" s="22">
        <v>0</v>
      </c>
      <c r="V65" s="27">
        <v>36.799999999999997</v>
      </c>
      <c r="W65" s="27">
        <v>16</v>
      </c>
      <c r="X65" s="27">
        <v>19</v>
      </c>
      <c r="Y65" s="17">
        <f t="shared" si="46"/>
        <v>1.9368421052631577</v>
      </c>
      <c r="Z65" s="27">
        <v>1</v>
      </c>
      <c r="AA65" s="22">
        <f t="shared" si="47"/>
        <v>0.15789473684210525</v>
      </c>
      <c r="AB65" s="23">
        <f t="shared" si="48"/>
        <v>2</v>
      </c>
      <c r="AC65" s="23">
        <f t="shared" si="49"/>
        <v>2.4</v>
      </c>
      <c r="AD65" s="23">
        <f t="shared" si="50"/>
        <v>0.83333333333333337</v>
      </c>
      <c r="AE65" s="23">
        <f t="shared" si="51"/>
        <v>2.7610619469026547</v>
      </c>
      <c r="AF65" s="23">
        <f t="shared" si="52"/>
        <v>3</v>
      </c>
      <c r="AG65" s="23">
        <f t="shared" si="53"/>
        <v>0.92035398230088494</v>
      </c>
      <c r="AH65" s="23">
        <f t="shared" si="54"/>
        <v>3.2566371681415927</v>
      </c>
      <c r="AI65" s="23">
        <f t="shared" si="55"/>
        <v>3.8</v>
      </c>
      <c r="AJ65" s="23">
        <f t="shared" si="56"/>
        <v>0.85700978108989267</v>
      </c>
      <c r="AK65">
        <v>9.5</v>
      </c>
      <c r="AL65">
        <v>9.4</v>
      </c>
      <c r="AM65">
        <v>0.19600000000000001</v>
      </c>
      <c r="AN65">
        <f t="shared" si="57"/>
        <v>196</v>
      </c>
      <c r="AO65">
        <v>294</v>
      </c>
      <c r="AP65">
        <v>4.41</v>
      </c>
      <c r="AQ65">
        <v>2.36</v>
      </c>
      <c r="AR65">
        <v>34.96</v>
      </c>
      <c r="AS65" s="24">
        <v>1.8549511854951188</v>
      </c>
      <c r="AT65" s="25">
        <v>0.31842160704401296</v>
      </c>
      <c r="AU65" s="25">
        <v>2.488480392156863</v>
      </c>
      <c r="AV65" s="25">
        <v>7.5894714689764803E-2</v>
      </c>
      <c r="AW65" s="25">
        <v>1.2194375557734753</v>
      </c>
      <c r="AX65" s="25">
        <v>8.1556328452576238E-2</v>
      </c>
      <c r="AY65" s="25">
        <v>0.2849889705882353</v>
      </c>
      <c r="AZ65" s="25">
        <f t="shared" si="58"/>
        <v>0.49003301758650436</v>
      </c>
      <c r="BA65">
        <f t="shared" si="16"/>
        <v>2.3104906018664845E-2</v>
      </c>
      <c r="BB65">
        <f t="shared" si="17"/>
        <v>2.1497879235813085E-2</v>
      </c>
      <c r="BC65">
        <f t="shared" si="18"/>
        <v>1.1005316690629919E-2</v>
      </c>
    </row>
    <row r="66" spans="1:55" x14ac:dyDescent="0.4">
      <c r="A66" s="16" t="s">
        <v>108</v>
      </c>
      <c r="B66" s="17">
        <v>2</v>
      </c>
      <c r="C66" s="27">
        <v>1</v>
      </c>
      <c r="D66" s="18">
        <v>42814</v>
      </c>
      <c r="E66" s="19">
        <v>78</v>
      </c>
      <c r="F66" s="20">
        <v>9.6999999999999993</v>
      </c>
      <c r="G66" s="17">
        <v>5</v>
      </c>
      <c r="H66" s="17">
        <v>5</v>
      </c>
      <c r="I66" s="21">
        <f t="shared" si="43"/>
        <v>1.94</v>
      </c>
      <c r="J66" s="17">
        <v>18.5</v>
      </c>
      <c r="K66">
        <v>9</v>
      </c>
      <c r="L66">
        <v>9</v>
      </c>
      <c r="M66" s="17">
        <f t="shared" si="44"/>
        <v>2.0555555555555554</v>
      </c>
      <c r="N66" s="21">
        <v>1</v>
      </c>
      <c r="O66" s="22">
        <v>0</v>
      </c>
      <c r="P66">
        <v>23</v>
      </c>
      <c r="Q66">
        <v>13</v>
      </c>
      <c r="R66">
        <v>13</v>
      </c>
      <c r="S66" s="17">
        <f t="shared" si="45"/>
        <v>1.7692307692307692</v>
      </c>
      <c r="T66">
        <v>1</v>
      </c>
      <c r="U66" s="22">
        <v>0</v>
      </c>
      <c r="V66" s="27">
        <v>27.5</v>
      </c>
      <c r="W66" s="27">
        <v>10</v>
      </c>
      <c r="X66" s="27">
        <v>14</v>
      </c>
      <c r="Y66" s="17">
        <f t="shared" si="46"/>
        <v>1.9642857142857142</v>
      </c>
      <c r="Z66" s="27">
        <v>2</v>
      </c>
      <c r="AA66" s="22">
        <f t="shared" si="47"/>
        <v>0.2857142857142857</v>
      </c>
      <c r="AB66" s="23">
        <f t="shared" si="48"/>
        <v>1.9072164948453609</v>
      </c>
      <c r="AC66" s="23">
        <f t="shared" si="49"/>
        <v>1.8</v>
      </c>
      <c r="AD66" s="23">
        <f t="shared" si="50"/>
        <v>1.0595647193585338</v>
      </c>
      <c r="AE66" s="23">
        <f t="shared" si="51"/>
        <v>2.3711340206185567</v>
      </c>
      <c r="AF66" s="23">
        <f t="shared" si="52"/>
        <v>2.6</v>
      </c>
      <c r="AG66" s="23">
        <f t="shared" si="53"/>
        <v>0.91197462331482948</v>
      </c>
      <c r="AH66" s="23">
        <f t="shared" si="54"/>
        <v>2.8350515463917527</v>
      </c>
      <c r="AI66" s="23">
        <f t="shared" si="55"/>
        <v>2.8</v>
      </c>
      <c r="AJ66" s="23">
        <f t="shared" si="56"/>
        <v>1.0125184094256259</v>
      </c>
      <c r="AK66">
        <v>7.5</v>
      </c>
      <c r="AL66">
        <v>7.97</v>
      </c>
      <c r="AM66">
        <v>0.24199999999999999</v>
      </c>
      <c r="AN66">
        <f t="shared" si="57"/>
        <v>242</v>
      </c>
      <c r="AO66">
        <v>318</v>
      </c>
      <c r="AP66">
        <v>5.41</v>
      </c>
      <c r="AQ66">
        <v>2.37</v>
      </c>
      <c r="AR66">
        <v>37.11</v>
      </c>
      <c r="AS66" s="24">
        <v>2.3553507424475173</v>
      </c>
      <c r="AT66" s="25">
        <v>0.35784916566621772</v>
      </c>
      <c r="AU66" s="25">
        <v>2.6779914529914537</v>
      </c>
      <c r="AV66" s="25">
        <v>0.12945497290210262</v>
      </c>
      <c r="AW66" s="25">
        <v>1.9736484439629902</v>
      </c>
      <c r="AX66" s="25">
        <v>9.3893324862514477E-2</v>
      </c>
      <c r="AY66" s="25">
        <v>0.25896474358974364</v>
      </c>
      <c r="AZ66" s="25">
        <f t="shared" si="58"/>
        <v>0.7369883282332077</v>
      </c>
      <c r="BA66">
        <f t="shared" si="16"/>
        <v>2.15214948858314E-2</v>
      </c>
      <c r="BB66">
        <f t="shared" si="17"/>
        <v>1.4514898922991381E-2</v>
      </c>
      <c r="BC66">
        <f t="shared" si="18"/>
        <v>1.1912785916225074E-2</v>
      </c>
    </row>
    <row r="67" spans="1:55" x14ac:dyDescent="0.4">
      <c r="A67" s="16" t="s">
        <v>109</v>
      </c>
      <c r="B67" s="17">
        <v>2</v>
      </c>
      <c r="C67" s="27">
        <v>1</v>
      </c>
      <c r="D67" s="18">
        <v>42814</v>
      </c>
      <c r="E67" s="19">
        <v>78</v>
      </c>
      <c r="F67" s="20">
        <v>9.6999999999999993</v>
      </c>
      <c r="G67" s="17">
        <v>6</v>
      </c>
      <c r="H67" s="17">
        <v>6</v>
      </c>
      <c r="I67" s="21">
        <f t="shared" si="43"/>
        <v>1.6166666666666665</v>
      </c>
      <c r="J67" s="17">
        <v>15.4</v>
      </c>
      <c r="K67">
        <v>11</v>
      </c>
      <c r="L67">
        <v>11</v>
      </c>
      <c r="M67" s="17">
        <f t="shared" si="44"/>
        <v>1.4000000000000001</v>
      </c>
      <c r="N67" s="21">
        <v>1</v>
      </c>
      <c r="O67" s="22">
        <v>0</v>
      </c>
      <c r="P67">
        <v>18.5</v>
      </c>
      <c r="Q67">
        <v>13</v>
      </c>
      <c r="R67">
        <v>13</v>
      </c>
      <c r="S67" s="17">
        <f t="shared" si="45"/>
        <v>1.4230769230769231</v>
      </c>
      <c r="T67">
        <v>2</v>
      </c>
      <c r="U67" s="22">
        <v>0</v>
      </c>
      <c r="V67" s="27">
        <v>25.6</v>
      </c>
      <c r="W67" s="27">
        <v>19</v>
      </c>
      <c r="X67" s="27">
        <v>19</v>
      </c>
      <c r="Y67" s="17">
        <f t="shared" si="46"/>
        <v>1.3473684210526315</v>
      </c>
      <c r="Z67" s="27">
        <v>1</v>
      </c>
      <c r="AA67" s="22">
        <f t="shared" si="47"/>
        <v>0</v>
      </c>
      <c r="AB67" s="23">
        <f t="shared" si="48"/>
        <v>1.5876288659793816</v>
      </c>
      <c r="AC67" s="23">
        <f t="shared" si="49"/>
        <v>1.8333333333333333</v>
      </c>
      <c r="AD67" s="23">
        <f t="shared" si="50"/>
        <v>0.86597938144329911</v>
      </c>
      <c r="AE67" s="23">
        <f t="shared" si="51"/>
        <v>1.9072164948453609</v>
      </c>
      <c r="AF67" s="23">
        <f t="shared" si="52"/>
        <v>2.1666666666666665</v>
      </c>
      <c r="AG67" s="23">
        <f t="shared" si="53"/>
        <v>0.88025376685170509</v>
      </c>
      <c r="AH67" s="23">
        <f t="shared" si="54"/>
        <v>2.6391752577319592</v>
      </c>
      <c r="AI67" s="23">
        <f t="shared" si="55"/>
        <v>3.1666666666666665</v>
      </c>
      <c r="AJ67" s="23">
        <f t="shared" si="56"/>
        <v>0.83342376559956599</v>
      </c>
      <c r="AK67">
        <v>5.5</v>
      </c>
      <c r="AL67">
        <v>10.5</v>
      </c>
      <c r="AM67">
        <v>0.61499999999999999</v>
      </c>
      <c r="AN67">
        <f t="shared" si="57"/>
        <v>615</v>
      </c>
      <c r="AO67">
        <v>342</v>
      </c>
      <c r="AP67">
        <v>8.4</v>
      </c>
      <c r="AQ67">
        <v>1.62</v>
      </c>
      <c r="AR67">
        <v>45.63</v>
      </c>
      <c r="AS67" s="24">
        <v>1.4459075651949393</v>
      </c>
      <c r="AT67" s="25">
        <v>0.2882213915001029</v>
      </c>
      <c r="AU67" s="25">
        <v>2.3649563318777291</v>
      </c>
      <c r="AV67" s="25">
        <v>0.12523314628429227</v>
      </c>
      <c r="AW67" s="25">
        <v>1.1881242797967195</v>
      </c>
      <c r="AX67" s="25">
        <v>8.3983863301788822E-2</v>
      </c>
      <c r="AY67" s="25">
        <v>0.14204257641921397</v>
      </c>
      <c r="AZ67" s="25">
        <f t="shared" si="58"/>
        <v>0.50238740723528374</v>
      </c>
      <c r="BA67">
        <f t="shared" ref="BA67:BA114" si="59">(LN(J67)-LN(F67))/30</f>
        <v>1.5408054130341556E-2</v>
      </c>
      <c r="BB67">
        <f t="shared" ref="BB67:BB114" si="60">(LN(P67)-LN(J67))/15</f>
        <v>1.2226881510979689E-2</v>
      </c>
      <c r="BC67">
        <f t="shared" ref="BC67:BC114" si="61">(LN(V67)-LN(P67))/15</f>
        <v>2.1654774626749192E-2</v>
      </c>
    </row>
    <row r="68" spans="1:55" x14ac:dyDescent="0.4">
      <c r="A68" s="16" t="s">
        <v>110</v>
      </c>
      <c r="B68" s="17">
        <v>2</v>
      </c>
      <c r="C68" s="27">
        <v>1</v>
      </c>
      <c r="D68" s="18">
        <v>42818</v>
      </c>
      <c r="E68" s="19">
        <v>82</v>
      </c>
      <c r="F68" s="20">
        <v>8.9</v>
      </c>
      <c r="G68" s="17">
        <v>4</v>
      </c>
      <c r="H68" s="17">
        <v>4</v>
      </c>
      <c r="I68" s="21">
        <f t="shared" si="43"/>
        <v>2.2250000000000001</v>
      </c>
      <c r="J68" s="17">
        <v>18.5</v>
      </c>
      <c r="K68">
        <v>9</v>
      </c>
      <c r="L68">
        <v>9</v>
      </c>
      <c r="M68" s="17">
        <f t="shared" si="44"/>
        <v>2.0555555555555554</v>
      </c>
      <c r="N68" s="21">
        <v>1</v>
      </c>
      <c r="O68" s="22">
        <v>0</v>
      </c>
      <c r="P68">
        <v>21.4</v>
      </c>
      <c r="Q68">
        <v>9</v>
      </c>
      <c r="R68">
        <v>9</v>
      </c>
      <c r="S68" s="17">
        <f t="shared" si="45"/>
        <v>2.3777777777777778</v>
      </c>
      <c r="T68">
        <v>2</v>
      </c>
      <c r="U68" s="22">
        <v>0</v>
      </c>
      <c r="V68" s="27">
        <v>23.3</v>
      </c>
      <c r="W68" s="27">
        <v>9</v>
      </c>
      <c r="X68" s="27">
        <v>11</v>
      </c>
      <c r="Y68" s="17">
        <f t="shared" si="46"/>
        <v>2.1181818181818182</v>
      </c>
      <c r="Z68" s="27">
        <v>2</v>
      </c>
      <c r="AA68" s="22">
        <f t="shared" si="47"/>
        <v>0.18181818181818182</v>
      </c>
      <c r="AB68" s="23">
        <f t="shared" si="48"/>
        <v>2.0786516853932584</v>
      </c>
      <c r="AC68" s="23">
        <f t="shared" si="49"/>
        <v>2.25</v>
      </c>
      <c r="AD68" s="23">
        <f t="shared" si="50"/>
        <v>0.92384519350811478</v>
      </c>
      <c r="AE68" s="23">
        <f t="shared" si="51"/>
        <v>2.4044943820224716</v>
      </c>
      <c r="AF68" s="23">
        <f t="shared" si="52"/>
        <v>2.25</v>
      </c>
      <c r="AG68" s="23">
        <f t="shared" si="53"/>
        <v>1.0686641697877652</v>
      </c>
      <c r="AH68" s="23">
        <f t="shared" si="54"/>
        <v>2.6179775280898876</v>
      </c>
      <c r="AI68" s="23">
        <f t="shared" si="55"/>
        <v>2.75</v>
      </c>
      <c r="AJ68" s="23">
        <f t="shared" si="56"/>
        <v>0.95199182839632268</v>
      </c>
      <c r="AK68">
        <v>7</v>
      </c>
      <c r="AL68">
        <v>7.16</v>
      </c>
      <c r="AM68">
        <v>0.185</v>
      </c>
      <c r="AN68">
        <f t="shared" si="57"/>
        <v>185</v>
      </c>
      <c r="AO68">
        <v>312</v>
      </c>
      <c r="AP68">
        <v>3.97</v>
      </c>
      <c r="AQ68">
        <v>2.2400000000000002</v>
      </c>
      <c r="AR68">
        <v>34.92</v>
      </c>
      <c r="AS68" s="24">
        <v>1.6897969673605762</v>
      </c>
      <c r="AT68" s="25">
        <v>0.36767458124223723</v>
      </c>
      <c r="AU68" s="25">
        <v>2.089240506329114</v>
      </c>
      <c r="AV68" s="25">
        <v>6.7657493999286888E-2</v>
      </c>
      <c r="AW68" s="25">
        <v>1.0500733449993873</v>
      </c>
      <c r="AX68" s="25">
        <v>8.9561529395984274E-2</v>
      </c>
      <c r="AY68" s="25">
        <v>9.5866033755274277E-2</v>
      </c>
      <c r="AZ68" s="25">
        <f t="shared" si="58"/>
        <v>0.5026100833380891</v>
      </c>
      <c r="BA68">
        <f t="shared" si="59"/>
        <v>2.4390648511539492E-2</v>
      </c>
      <c r="BB68">
        <f t="shared" si="60"/>
        <v>9.7080126629017841E-3</v>
      </c>
      <c r="BC68">
        <f t="shared" si="61"/>
        <v>5.670829236256599E-3</v>
      </c>
    </row>
    <row r="69" spans="1:55" x14ac:dyDescent="0.4">
      <c r="A69" s="16" t="s">
        <v>111</v>
      </c>
      <c r="B69" s="17">
        <v>2</v>
      </c>
      <c r="C69" s="27">
        <v>1</v>
      </c>
      <c r="D69" s="18">
        <v>42815</v>
      </c>
      <c r="E69" s="19">
        <v>79</v>
      </c>
      <c r="F69" s="20">
        <v>10.3</v>
      </c>
      <c r="G69" s="17">
        <v>4</v>
      </c>
      <c r="H69" s="17">
        <v>4</v>
      </c>
      <c r="I69" s="21">
        <f t="shared" si="43"/>
        <v>2.5750000000000002</v>
      </c>
      <c r="J69" s="17">
        <v>21.5</v>
      </c>
      <c r="K69">
        <v>10</v>
      </c>
      <c r="L69">
        <v>10</v>
      </c>
      <c r="M69" s="17">
        <f t="shared" si="44"/>
        <v>2.15</v>
      </c>
      <c r="N69" s="21">
        <v>2</v>
      </c>
      <c r="O69" s="22">
        <v>0</v>
      </c>
      <c r="P69">
        <v>30.5</v>
      </c>
      <c r="Q69">
        <v>14</v>
      </c>
      <c r="R69">
        <v>14</v>
      </c>
      <c r="S69" s="17">
        <f t="shared" si="45"/>
        <v>2.1785714285714284</v>
      </c>
      <c r="T69">
        <v>3</v>
      </c>
      <c r="U69" s="22">
        <v>0</v>
      </c>
      <c r="V69" s="27">
        <v>39.5</v>
      </c>
      <c r="W69" s="27">
        <v>17</v>
      </c>
      <c r="X69" s="27">
        <v>17</v>
      </c>
      <c r="Y69" s="17">
        <f t="shared" si="46"/>
        <v>2.3235294117647061</v>
      </c>
      <c r="Z69" s="27">
        <v>2</v>
      </c>
      <c r="AA69" s="22">
        <f t="shared" si="47"/>
        <v>0</v>
      </c>
      <c r="AB69" s="23">
        <f t="shared" si="48"/>
        <v>2.087378640776699</v>
      </c>
      <c r="AC69" s="23">
        <f t="shared" si="49"/>
        <v>2.5</v>
      </c>
      <c r="AD69" s="23">
        <f t="shared" si="50"/>
        <v>0.83495145631067957</v>
      </c>
      <c r="AE69" s="23">
        <f t="shared" si="51"/>
        <v>2.9611650485436893</v>
      </c>
      <c r="AF69" s="23">
        <f t="shared" si="52"/>
        <v>3.5</v>
      </c>
      <c r="AG69" s="23">
        <f t="shared" si="53"/>
        <v>0.84604715672676822</v>
      </c>
      <c r="AH69" s="23">
        <f t="shared" si="54"/>
        <v>3.8349514563106792</v>
      </c>
      <c r="AI69" s="23">
        <f t="shared" si="55"/>
        <v>4.25</v>
      </c>
      <c r="AJ69" s="23">
        <f t="shared" si="56"/>
        <v>0.90234151913192462</v>
      </c>
      <c r="AK69">
        <v>7.5</v>
      </c>
      <c r="AL69">
        <v>9.1</v>
      </c>
      <c r="AM69">
        <v>0.22700000000000001</v>
      </c>
      <c r="AN69">
        <f t="shared" si="57"/>
        <v>227</v>
      </c>
      <c r="AO69">
        <v>307</v>
      </c>
      <c r="AP69">
        <v>4.6100000000000003</v>
      </c>
      <c r="AQ69">
        <v>2.14</v>
      </c>
      <c r="AR69">
        <v>36.35</v>
      </c>
      <c r="AS69" s="24">
        <v>1.9195128408790048</v>
      </c>
      <c r="AT69" s="25">
        <v>0.29978983698684514</v>
      </c>
      <c r="AU69" s="25">
        <v>2.370833333333334</v>
      </c>
      <c r="AV69" s="25">
        <v>0.11815167297665574</v>
      </c>
      <c r="AW69" s="25">
        <v>1.3930710880238677</v>
      </c>
      <c r="AX69" s="25">
        <v>0.12439036241751047</v>
      </c>
      <c r="AY69" s="25">
        <v>9.4278186274509804E-2</v>
      </c>
      <c r="AZ69" s="25">
        <f t="shared" si="58"/>
        <v>0.58758710215417953</v>
      </c>
      <c r="BA69">
        <f t="shared" si="59"/>
        <v>2.4530301329934234E-2</v>
      </c>
      <c r="BB69">
        <f t="shared" si="60"/>
        <v>2.3311583231983266E-2</v>
      </c>
      <c r="BC69">
        <f t="shared" si="61"/>
        <v>1.7238265886247342E-2</v>
      </c>
    </row>
    <row r="70" spans="1:55" x14ac:dyDescent="0.4">
      <c r="A70" s="16" t="s">
        <v>113</v>
      </c>
      <c r="B70" s="17">
        <v>2</v>
      </c>
      <c r="C70" s="27">
        <v>1</v>
      </c>
      <c r="D70" s="18">
        <v>42816</v>
      </c>
      <c r="E70" s="19">
        <v>80</v>
      </c>
      <c r="F70" s="20">
        <v>12</v>
      </c>
      <c r="G70" s="17">
        <v>5</v>
      </c>
      <c r="H70" s="17">
        <v>5</v>
      </c>
      <c r="I70" s="21">
        <f t="shared" si="43"/>
        <v>2.4</v>
      </c>
      <c r="J70" s="17">
        <v>24.2</v>
      </c>
      <c r="K70">
        <v>10</v>
      </c>
      <c r="L70">
        <v>10</v>
      </c>
      <c r="M70" s="17">
        <f t="shared" si="44"/>
        <v>2.42</v>
      </c>
      <c r="N70" s="21">
        <v>2</v>
      </c>
      <c r="O70" s="22">
        <v>0</v>
      </c>
      <c r="P70">
        <v>28.4</v>
      </c>
      <c r="Q70">
        <v>13</v>
      </c>
      <c r="R70">
        <v>13</v>
      </c>
      <c r="S70" s="17">
        <f t="shared" si="45"/>
        <v>2.1846153846153844</v>
      </c>
      <c r="T70">
        <v>2</v>
      </c>
      <c r="U70" s="22">
        <v>0</v>
      </c>
      <c r="V70" s="27">
        <v>30</v>
      </c>
      <c r="W70" s="27">
        <v>12</v>
      </c>
      <c r="X70" s="27">
        <v>15</v>
      </c>
      <c r="Y70" s="17">
        <f t="shared" si="46"/>
        <v>2</v>
      </c>
      <c r="Z70" s="27">
        <v>3</v>
      </c>
      <c r="AA70" s="22">
        <f t="shared" si="47"/>
        <v>0.2</v>
      </c>
      <c r="AB70" s="23">
        <f t="shared" si="48"/>
        <v>2.0166666666666666</v>
      </c>
      <c r="AC70" s="23">
        <f t="shared" si="49"/>
        <v>2</v>
      </c>
      <c r="AD70" s="23">
        <f t="shared" si="50"/>
        <v>1.0083333333333333</v>
      </c>
      <c r="AE70" s="23">
        <f t="shared" si="51"/>
        <v>2.3666666666666667</v>
      </c>
      <c r="AF70" s="23">
        <f t="shared" si="52"/>
        <v>2.6</v>
      </c>
      <c r="AG70" s="23">
        <f t="shared" si="53"/>
        <v>0.91025641025641024</v>
      </c>
      <c r="AH70" s="23">
        <f t="shared" si="54"/>
        <v>2.5</v>
      </c>
      <c r="AI70" s="23">
        <f t="shared" si="55"/>
        <v>3</v>
      </c>
      <c r="AJ70" s="23">
        <f t="shared" si="56"/>
        <v>0.83333333333333337</v>
      </c>
      <c r="AK70">
        <v>6.5</v>
      </c>
      <c r="AL70">
        <v>5.18</v>
      </c>
      <c r="AM70">
        <v>0.186</v>
      </c>
      <c r="AN70">
        <f t="shared" si="57"/>
        <v>186</v>
      </c>
      <c r="AO70">
        <v>331</v>
      </c>
      <c r="AP70">
        <v>4.37</v>
      </c>
      <c r="AQ70">
        <v>2.4500000000000002</v>
      </c>
      <c r="AR70">
        <v>34.72</v>
      </c>
      <c r="AS70" s="24">
        <v>2.8488852188274154</v>
      </c>
      <c r="AT70" s="25">
        <v>0.32667164511951352</v>
      </c>
      <c r="AU70" s="25">
        <v>1.5331073170731706</v>
      </c>
      <c r="AV70" s="25">
        <v>0.16965182860878869</v>
      </c>
      <c r="AW70" s="25">
        <v>3.8468227489556663</v>
      </c>
      <c r="AX70" s="25">
        <v>0.13141750782601033</v>
      </c>
      <c r="AY70" s="25">
        <v>0.12489715447154473</v>
      </c>
      <c r="AZ70" s="25">
        <f t="shared" si="58"/>
        <v>2.50916730102076</v>
      </c>
      <c r="BA70">
        <f t="shared" si="59"/>
        <v>2.3381532779154682E-2</v>
      </c>
      <c r="BB70">
        <f t="shared" si="60"/>
        <v>1.0669100800301302E-2</v>
      </c>
      <c r="BC70">
        <f t="shared" si="61"/>
        <v>3.6538824329996741E-3</v>
      </c>
    </row>
    <row r="71" spans="1:55" x14ac:dyDescent="0.4">
      <c r="A71" s="16" t="s">
        <v>117</v>
      </c>
      <c r="B71" s="17">
        <v>2</v>
      </c>
      <c r="C71" s="27">
        <v>1</v>
      </c>
      <c r="D71" s="18">
        <v>42816</v>
      </c>
      <c r="E71" s="19">
        <v>80</v>
      </c>
      <c r="F71" s="20">
        <v>10.199999999999999</v>
      </c>
      <c r="G71" s="17">
        <v>4</v>
      </c>
      <c r="H71" s="17">
        <v>4</v>
      </c>
      <c r="I71" s="21">
        <f t="shared" si="43"/>
        <v>2.5499999999999998</v>
      </c>
      <c r="J71" s="17">
        <v>16.2</v>
      </c>
      <c r="K71">
        <v>9</v>
      </c>
      <c r="L71">
        <v>9</v>
      </c>
      <c r="M71" s="17">
        <f t="shared" si="44"/>
        <v>1.7999999999999998</v>
      </c>
      <c r="N71" s="21">
        <v>1</v>
      </c>
      <c r="O71" s="22">
        <v>0</v>
      </c>
      <c r="P71">
        <v>21.6</v>
      </c>
      <c r="Q71">
        <v>12</v>
      </c>
      <c r="R71">
        <v>12</v>
      </c>
      <c r="S71" s="17">
        <f t="shared" si="45"/>
        <v>1.8</v>
      </c>
      <c r="T71">
        <v>1</v>
      </c>
      <c r="U71" s="22">
        <v>0</v>
      </c>
      <c r="V71" s="27">
        <v>28.1</v>
      </c>
      <c r="W71" s="27">
        <v>16</v>
      </c>
      <c r="X71" s="27">
        <v>16</v>
      </c>
      <c r="Y71" s="17">
        <f t="shared" si="46"/>
        <v>1.7562500000000001</v>
      </c>
      <c r="Z71" s="27">
        <v>2</v>
      </c>
      <c r="AA71" s="22">
        <f t="shared" si="47"/>
        <v>0</v>
      </c>
      <c r="AB71" s="23">
        <f t="shared" si="48"/>
        <v>1.5882352941176472</v>
      </c>
      <c r="AC71" s="23">
        <f t="shared" si="49"/>
        <v>2.25</v>
      </c>
      <c r="AD71" s="23">
        <f t="shared" si="50"/>
        <v>0.70588235294117641</v>
      </c>
      <c r="AE71" s="23">
        <f t="shared" si="51"/>
        <v>2.1176470588235299</v>
      </c>
      <c r="AF71" s="23">
        <f t="shared" si="52"/>
        <v>3</v>
      </c>
      <c r="AG71" s="23">
        <f t="shared" si="53"/>
        <v>0.70588235294117652</v>
      </c>
      <c r="AH71" s="23">
        <f t="shared" si="54"/>
        <v>2.7549019607843142</v>
      </c>
      <c r="AI71" s="23">
        <f t="shared" si="55"/>
        <v>4</v>
      </c>
      <c r="AJ71" s="23">
        <f t="shared" si="56"/>
        <v>0.68872549019607854</v>
      </c>
      <c r="AK71">
        <v>7.5</v>
      </c>
      <c r="AS71" s="24">
        <v>1.4779625230931646</v>
      </c>
      <c r="AT71" s="25">
        <v>0.28831378517233869</v>
      </c>
      <c r="AU71" s="25">
        <v>1.8814634146341465</v>
      </c>
      <c r="AV71" s="25">
        <v>0.12134883031844748</v>
      </c>
      <c r="AW71" s="25">
        <v>1.3030354632567449</v>
      </c>
      <c r="AX71" s="25">
        <v>0.10385893886267451</v>
      </c>
      <c r="AY71" s="25">
        <v>0.13415975609756098</v>
      </c>
      <c r="AZ71" s="25">
        <f t="shared" si="58"/>
        <v>0.69256486898530645</v>
      </c>
      <c r="BA71">
        <f t="shared" si="59"/>
        <v>1.5420784064937099E-2</v>
      </c>
      <c r="BB71">
        <f t="shared" si="60"/>
        <v>1.9178804830118749E-2</v>
      </c>
      <c r="BC71">
        <f t="shared" si="61"/>
        <v>1.7538417443305369E-2</v>
      </c>
    </row>
    <row r="72" spans="1:55" x14ac:dyDescent="0.4">
      <c r="A72" s="26" t="s">
        <v>98</v>
      </c>
      <c r="B72" s="17">
        <v>2</v>
      </c>
      <c r="C72" s="17">
        <v>2</v>
      </c>
      <c r="D72" s="18">
        <v>42815</v>
      </c>
      <c r="E72" s="19">
        <v>79</v>
      </c>
      <c r="F72" s="20">
        <v>9.9</v>
      </c>
      <c r="G72" s="17">
        <v>4</v>
      </c>
      <c r="H72" s="17">
        <v>4</v>
      </c>
      <c r="I72" s="21">
        <f t="shared" si="43"/>
        <v>2.4750000000000001</v>
      </c>
      <c r="J72" s="17">
        <v>12.1</v>
      </c>
      <c r="K72">
        <v>4</v>
      </c>
      <c r="L72">
        <v>4</v>
      </c>
      <c r="M72" s="17">
        <f t="shared" si="44"/>
        <v>3.0249999999999999</v>
      </c>
      <c r="N72" s="21">
        <v>0</v>
      </c>
      <c r="O72" s="22">
        <v>0</v>
      </c>
      <c r="P72">
        <v>15.3</v>
      </c>
      <c r="Q72">
        <v>9</v>
      </c>
      <c r="R72">
        <v>9</v>
      </c>
      <c r="S72" s="17">
        <f t="shared" si="45"/>
        <v>1.7000000000000002</v>
      </c>
      <c r="T72">
        <v>1</v>
      </c>
      <c r="U72" s="22">
        <v>0</v>
      </c>
      <c r="V72" s="27">
        <v>17.3</v>
      </c>
      <c r="W72" s="27">
        <v>8</v>
      </c>
      <c r="X72" s="27">
        <v>11</v>
      </c>
      <c r="Y72" s="17">
        <f t="shared" si="46"/>
        <v>1.5727272727272728</v>
      </c>
      <c r="Z72" s="27">
        <v>3</v>
      </c>
      <c r="AA72" s="22">
        <f t="shared" si="47"/>
        <v>0.27272727272727271</v>
      </c>
      <c r="AB72" s="23">
        <f t="shared" si="48"/>
        <v>1.2222222222222221</v>
      </c>
      <c r="AC72" s="23">
        <f t="shared" si="49"/>
        <v>1</v>
      </c>
      <c r="AD72" s="23">
        <f t="shared" si="50"/>
        <v>1.2222222222222221</v>
      </c>
      <c r="AE72" s="23">
        <f t="shared" si="51"/>
        <v>1.5454545454545454</v>
      </c>
      <c r="AF72" s="23">
        <f t="shared" si="52"/>
        <v>2.25</v>
      </c>
      <c r="AG72" s="23">
        <f t="shared" si="53"/>
        <v>0.68686868686868696</v>
      </c>
      <c r="AH72" s="23">
        <f t="shared" si="54"/>
        <v>1.7474747474747474</v>
      </c>
      <c r="AI72" s="23">
        <f t="shared" si="55"/>
        <v>2.75</v>
      </c>
      <c r="AJ72" s="23">
        <f t="shared" si="56"/>
        <v>0.63544536271808993</v>
      </c>
      <c r="AK72">
        <v>2</v>
      </c>
      <c r="AL72">
        <v>0.85099999999999998</v>
      </c>
      <c r="AM72">
        <v>5.2400000000000002E-2</v>
      </c>
      <c r="AN72">
        <f t="shared" ref="AN72:AN83" si="62">AM72*1000</f>
        <v>52.400000000000006</v>
      </c>
      <c r="AO72">
        <v>358</v>
      </c>
      <c r="AP72">
        <v>1.28</v>
      </c>
      <c r="AQ72">
        <v>2.44</v>
      </c>
      <c r="AR72">
        <v>28.03</v>
      </c>
      <c r="AS72" s="24">
        <v>2.7537372147915029</v>
      </c>
      <c r="AT72" s="25">
        <v>0.44537471398045503</v>
      </c>
      <c r="AU72" s="25">
        <v>1.8546482412060303</v>
      </c>
      <c r="AV72" s="25">
        <v>0.21870594401808896</v>
      </c>
      <c r="AW72" s="25">
        <v>2.4961046267335618</v>
      </c>
      <c r="AX72" s="25">
        <v>0.12756373275967323</v>
      </c>
      <c r="AY72" s="25">
        <v>0.19525251256281409</v>
      </c>
      <c r="AZ72" s="25">
        <f t="shared" si="58"/>
        <v>1.3458641758991499</v>
      </c>
      <c r="BA72">
        <f t="shared" si="59"/>
        <v>6.6890231820717037E-3</v>
      </c>
      <c r="BB72">
        <f t="shared" si="60"/>
        <v>1.5643158386379627E-2</v>
      </c>
      <c r="BC72">
        <f t="shared" si="61"/>
        <v>8.1902448736895714E-3</v>
      </c>
    </row>
    <row r="73" spans="1:55" x14ac:dyDescent="0.4">
      <c r="A73" s="26" t="s">
        <v>99</v>
      </c>
      <c r="B73" s="17">
        <v>2</v>
      </c>
      <c r="C73" s="27">
        <v>2</v>
      </c>
      <c r="D73" s="18">
        <v>42813</v>
      </c>
      <c r="E73" s="19">
        <v>77</v>
      </c>
      <c r="F73" s="20">
        <v>9.1</v>
      </c>
      <c r="G73" s="17">
        <v>3</v>
      </c>
      <c r="H73" s="17">
        <v>3</v>
      </c>
      <c r="I73" s="21">
        <f t="shared" si="43"/>
        <v>3.0333333333333332</v>
      </c>
      <c r="J73" s="17">
        <v>15.3</v>
      </c>
      <c r="K73">
        <v>8</v>
      </c>
      <c r="L73">
        <v>8</v>
      </c>
      <c r="M73" s="17">
        <f t="shared" si="44"/>
        <v>1.9125000000000001</v>
      </c>
      <c r="N73" s="21">
        <v>2</v>
      </c>
      <c r="O73" s="22">
        <v>0</v>
      </c>
      <c r="P73">
        <v>15.8</v>
      </c>
      <c r="Q73">
        <v>10</v>
      </c>
      <c r="R73">
        <v>10</v>
      </c>
      <c r="S73" s="17">
        <f t="shared" si="45"/>
        <v>1.58</v>
      </c>
      <c r="T73">
        <v>2</v>
      </c>
      <c r="U73" s="22">
        <v>0</v>
      </c>
      <c r="V73" s="27">
        <v>17.8</v>
      </c>
      <c r="W73" s="27">
        <v>6</v>
      </c>
      <c r="X73" s="27">
        <v>9</v>
      </c>
      <c r="Y73" s="17">
        <f t="shared" si="46"/>
        <v>1.9777777777777779</v>
      </c>
      <c r="Z73" s="27">
        <v>3</v>
      </c>
      <c r="AA73" s="22">
        <f t="shared" si="47"/>
        <v>0.33333333333333331</v>
      </c>
      <c r="AB73" s="23">
        <f t="shared" si="48"/>
        <v>1.6813186813186816</v>
      </c>
      <c r="AC73" s="23">
        <f t="shared" si="49"/>
        <v>2.6666666666666665</v>
      </c>
      <c r="AD73" s="23">
        <f t="shared" si="50"/>
        <v>0.63049450549450559</v>
      </c>
      <c r="AE73" s="23">
        <f t="shared" si="51"/>
        <v>1.7362637362637363</v>
      </c>
      <c r="AF73" s="23">
        <f t="shared" si="52"/>
        <v>3.3333333333333335</v>
      </c>
      <c r="AG73" s="23">
        <f t="shared" si="53"/>
        <v>0.52087912087912092</v>
      </c>
      <c r="AH73" s="23">
        <f t="shared" si="54"/>
        <v>1.9560439560439562</v>
      </c>
      <c r="AI73" s="23">
        <f t="shared" si="55"/>
        <v>3</v>
      </c>
      <c r="AJ73" s="23">
        <f t="shared" si="56"/>
        <v>0.65201465201465203</v>
      </c>
      <c r="AK73">
        <v>4.5</v>
      </c>
      <c r="AL73">
        <v>3.42</v>
      </c>
      <c r="AM73">
        <v>0.128</v>
      </c>
      <c r="AN73">
        <f t="shared" si="62"/>
        <v>128</v>
      </c>
      <c r="AO73">
        <v>336</v>
      </c>
      <c r="AP73">
        <v>2.91</v>
      </c>
      <c r="AQ73">
        <v>2.33</v>
      </c>
      <c r="AR73">
        <v>32.44</v>
      </c>
      <c r="AS73" s="24">
        <v>2.8940886699507393</v>
      </c>
      <c r="AT73" s="25">
        <v>0.53016907812991731</v>
      </c>
      <c r="AU73" s="25">
        <v>1.7595283653846154</v>
      </c>
      <c r="AV73" s="25">
        <v>0.18978711362200279</v>
      </c>
      <c r="AW73" s="25">
        <v>3.0302219881812444</v>
      </c>
      <c r="AX73" s="25">
        <v>0.15876267396362659</v>
      </c>
      <c r="AY73" s="25">
        <v>0.1521860576923077</v>
      </c>
      <c r="AZ73" s="25">
        <f t="shared" si="58"/>
        <v>1.7221785381782511</v>
      </c>
      <c r="BA73">
        <f t="shared" si="59"/>
        <v>1.7319280495852851E-2</v>
      </c>
      <c r="BB73">
        <f t="shared" si="60"/>
        <v>2.1438074423020775E-3</v>
      </c>
      <c r="BC73">
        <f t="shared" si="61"/>
        <v>7.9459011510079058E-3</v>
      </c>
    </row>
    <row r="74" spans="1:55" x14ac:dyDescent="0.4">
      <c r="A74" s="26" t="s">
        <v>100</v>
      </c>
      <c r="B74" s="17">
        <v>2</v>
      </c>
      <c r="C74" s="27">
        <v>2</v>
      </c>
      <c r="D74" s="18">
        <v>42818</v>
      </c>
      <c r="E74" s="19">
        <v>82</v>
      </c>
      <c r="F74" s="20">
        <v>10.199999999999999</v>
      </c>
      <c r="G74" s="17">
        <v>4</v>
      </c>
      <c r="H74" s="17">
        <v>4</v>
      </c>
      <c r="I74" s="21">
        <f t="shared" si="43"/>
        <v>2.5499999999999998</v>
      </c>
      <c r="J74" s="17">
        <v>15.6</v>
      </c>
      <c r="K74">
        <v>7</v>
      </c>
      <c r="L74">
        <v>7</v>
      </c>
      <c r="M74" s="17">
        <f t="shared" si="44"/>
        <v>2.2285714285714286</v>
      </c>
      <c r="N74" s="21">
        <v>1</v>
      </c>
      <c r="O74" s="22">
        <v>0</v>
      </c>
      <c r="P74">
        <v>18.399999999999999</v>
      </c>
      <c r="Q74">
        <v>10</v>
      </c>
      <c r="R74">
        <v>10</v>
      </c>
      <c r="S74" s="17">
        <f t="shared" si="45"/>
        <v>1.8399999999999999</v>
      </c>
      <c r="T74">
        <v>2</v>
      </c>
      <c r="U74" s="22">
        <v>0</v>
      </c>
      <c r="V74" s="27">
        <v>23.3</v>
      </c>
      <c r="W74" s="27">
        <v>13</v>
      </c>
      <c r="X74" s="27">
        <v>15</v>
      </c>
      <c r="Y74" s="17">
        <f t="shared" si="46"/>
        <v>1.5533333333333335</v>
      </c>
      <c r="Z74" s="27">
        <v>1</v>
      </c>
      <c r="AA74" s="22">
        <f t="shared" si="47"/>
        <v>0.13333333333333333</v>
      </c>
      <c r="AB74" s="23">
        <f t="shared" si="48"/>
        <v>1.5294117647058825</v>
      </c>
      <c r="AC74" s="23">
        <f t="shared" si="49"/>
        <v>1.75</v>
      </c>
      <c r="AD74" s="23">
        <f t="shared" si="50"/>
        <v>0.87394957983193289</v>
      </c>
      <c r="AE74" s="23">
        <f t="shared" si="51"/>
        <v>1.803921568627451</v>
      </c>
      <c r="AF74" s="23">
        <f t="shared" si="52"/>
        <v>2.5</v>
      </c>
      <c r="AG74" s="23">
        <f t="shared" si="53"/>
        <v>0.72156862745098038</v>
      </c>
      <c r="AH74" s="23">
        <f t="shared" si="54"/>
        <v>2.2843137254901964</v>
      </c>
      <c r="AI74" s="23">
        <f t="shared" si="55"/>
        <v>3.75</v>
      </c>
      <c r="AJ74" s="23">
        <f t="shared" si="56"/>
        <v>0.60915032679738568</v>
      </c>
      <c r="AK74">
        <v>4.5</v>
      </c>
      <c r="AL74">
        <v>7.11</v>
      </c>
      <c r="AM74">
        <v>0.16800000000000001</v>
      </c>
      <c r="AN74">
        <f t="shared" si="62"/>
        <v>168</v>
      </c>
      <c r="AO74">
        <v>305</v>
      </c>
      <c r="AP74">
        <v>3.96</v>
      </c>
      <c r="AQ74">
        <v>2.44</v>
      </c>
      <c r="AR74">
        <v>32.869999999999997</v>
      </c>
      <c r="AS74" s="24">
        <v>1.7040358744394619</v>
      </c>
      <c r="AT74" s="45"/>
      <c r="AU74" s="25">
        <v>2.3076732673267326</v>
      </c>
      <c r="AV74" s="25">
        <v>0.125959271750852</v>
      </c>
      <c r="AW74" s="25">
        <v>1.6441124908970783</v>
      </c>
      <c r="AX74" s="25">
        <v>0.12982281371991156</v>
      </c>
      <c r="AY74" s="25">
        <v>0.17183292079207921</v>
      </c>
      <c r="AZ74" s="25">
        <f t="shared" si="58"/>
        <v>0.71245462439388574</v>
      </c>
      <c r="BA74">
        <f t="shared" si="59"/>
        <v>1.4162773132175533E-2</v>
      </c>
      <c r="BB74">
        <f t="shared" si="60"/>
        <v>1.1005316690629919E-2</v>
      </c>
      <c r="BC74">
        <f t="shared" si="61"/>
        <v>1.574017973044765E-2</v>
      </c>
    </row>
    <row r="75" spans="1:55" x14ac:dyDescent="0.4">
      <c r="A75" s="26" t="s">
        <v>101</v>
      </c>
      <c r="B75" s="17">
        <v>2</v>
      </c>
      <c r="C75" s="27">
        <v>2</v>
      </c>
      <c r="D75" s="18">
        <v>42821</v>
      </c>
      <c r="E75" s="19">
        <v>85</v>
      </c>
      <c r="F75" s="20">
        <v>10.8</v>
      </c>
      <c r="G75" s="17">
        <v>4</v>
      </c>
      <c r="H75" s="17">
        <v>4</v>
      </c>
      <c r="I75" s="21">
        <f t="shared" si="43"/>
        <v>2.7</v>
      </c>
      <c r="J75" s="17">
        <v>14</v>
      </c>
      <c r="K75">
        <v>7</v>
      </c>
      <c r="L75">
        <v>7</v>
      </c>
      <c r="M75" s="17">
        <f t="shared" si="44"/>
        <v>2</v>
      </c>
      <c r="N75" s="21">
        <v>1</v>
      </c>
      <c r="O75" s="22">
        <v>0</v>
      </c>
      <c r="P75">
        <v>15.7</v>
      </c>
      <c r="Q75">
        <v>11</v>
      </c>
      <c r="R75">
        <v>11</v>
      </c>
      <c r="S75" s="17">
        <f t="shared" si="45"/>
        <v>1.4272727272727272</v>
      </c>
      <c r="T75">
        <v>2</v>
      </c>
      <c r="U75" s="22">
        <v>0</v>
      </c>
      <c r="V75" s="27">
        <v>17.399999999999999</v>
      </c>
      <c r="W75" s="27">
        <v>11</v>
      </c>
      <c r="X75" s="27">
        <v>15</v>
      </c>
      <c r="Y75" s="17">
        <f t="shared" si="46"/>
        <v>1.1599999999999999</v>
      </c>
      <c r="Z75" s="27">
        <v>3</v>
      </c>
      <c r="AA75" s="22">
        <f t="shared" si="47"/>
        <v>0.26666666666666666</v>
      </c>
      <c r="AB75" s="23">
        <f t="shared" si="48"/>
        <v>1.2962962962962963</v>
      </c>
      <c r="AC75" s="23">
        <f t="shared" si="49"/>
        <v>1.75</v>
      </c>
      <c r="AD75" s="23">
        <f t="shared" si="50"/>
        <v>0.7407407407407407</v>
      </c>
      <c r="AE75" s="23">
        <f t="shared" si="51"/>
        <v>1.4537037037037035</v>
      </c>
      <c r="AF75" s="23">
        <f t="shared" si="52"/>
        <v>2.75</v>
      </c>
      <c r="AG75" s="23">
        <f t="shared" si="53"/>
        <v>0.52861952861952854</v>
      </c>
      <c r="AH75" s="23">
        <f t="shared" si="54"/>
        <v>1.6111111111111109</v>
      </c>
      <c r="AI75" s="23">
        <f t="shared" si="55"/>
        <v>3.75</v>
      </c>
      <c r="AJ75" s="23">
        <f t="shared" si="56"/>
        <v>0.42962962962962958</v>
      </c>
      <c r="AK75">
        <v>4</v>
      </c>
      <c r="AL75">
        <v>2.13</v>
      </c>
      <c r="AM75">
        <v>5.3600000000000002E-2</v>
      </c>
      <c r="AN75">
        <f t="shared" si="62"/>
        <v>53.6</v>
      </c>
      <c r="AO75">
        <v>317</v>
      </c>
      <c r="AP75">
        <v>1.49</v>
      </c>
      <c r="AQ75">
        <v>2.78</v>
      </c>
      <c r="AR75">
        <v>27.55</v>
      </c>
      <c r="AS75" s="24">
        <v>2.8125</v>
      </c>
      <c r="AT75" s="25">
        <v>0.31319414219605346</v>
      </c>
      <c r="AU75" s="25">
        <v>1.7033294392523364</v>
      </c>
      <c r="AV75" s="25">
        <v>0.12088350830054298</v>
      </c>
      <c r="AW75" s="25">
        <v>2.7914920833943135</v>
      </c>
      <c r="AX75" s="25">
        <v>0.1258512973217607</v>
      </c>
      <c r="AY75" s="25">
        <v>0.14081892523364486</v>
      </c>
      <c r="AZ75" s="25">
        <f t="shared" si="58"/>
        <v>1.6388445001101009</v>
      </c>
      <c r="BA75">
        <f t="shared" si="59"/>
        <v>8.6503731828361467E-3</v>
      </c>
      <c r="BB75">
        <f t="shared" si="60"/>
        <v>7.6402255159335889E-3</v>
      </c>
      <c r="BC75">
        <f t="shared" si="61"/>
        <v>6.8539662577480637E-3</v>
      </c>
    </row>
    <row r="76" spans="1:55" x14ac:dyDescent="0.4">
      <c r="A76" s="26" t="s">
        <v>102</v>
      </c>
      <c r="B76" s="17">
        <v>2</v>
      </c>
      <c r="C76" s="27">
        <v>2</v>
      </c>
      <c r="D76" s="18">
        <v>42815</v>
      </c>
      <c r="E76" s="19">
        <v>79</v>
      </c>
      <c r="F76" s="20">
        <v>12.8</v>
      </c>
      <c r="G76" s="17">
        <v>5</v>
      </c>
      <c r="H76" s="17">
        <v>5</v>
      </c>
      <c r="I76" s="21">
        <f t="shared" si="43"/>
        <v>2.56</v>
      </c>
      <c r="J76" s="17">
        <v>19.5</v>
      </c>
      <c r="K76">
        <v>10</v>
      </c>
      <c r="L76">
        <v>10</v>
      </c>
      <c r="M76" s="17">
        <f t="shared" si="44"/>
        <v>1.95</v>
      </c>
      <c r="N76" s="21">
        <v>2</v>
      </c>
      <c r="O76" s="22">
        <v>0</v>
      </c>
      <c r="P76">
        <v>19.399999999999999</v>
      </c>
      <c r="Q76">
        <v>11</v>
      </c>
      <c r="R76">
        <v>11</v>
      </c>
      <c r="S76" s="17">
        <f t="shared" si="45"/>
        <v>1.7636363636363634</v>
      </c>
      <c r="T76">
        <v>3</v>
      </c>
      <c r="U76" s="22">
        <v>0</v>
      </c>
      <c r="V76" s="27">
        <v>19.8</v>
      </c>
      <c r="W76" s="27">
        <v>13</v>
      </c>
      <c r="X76" s="27">
        <v>13</v>
      </c>
      <c r="Y76" s="17">
        <f t="shared" si="46"/>
        <v>1.5230769230769232</v>
      </c>
      <c r="Z76" s="27">
        <v>3</v>
      </c>
      <c r="AA76" s="22">
        <f t="shared" si="47"/>
        <v>0</v>
      </c>
      <c r="AB76" s="23">
        <f t="shared" si="48"/>
        <v>1.5234375</v>
      </c>
      <c r="AC76" s="23">
        <f t="shared" si="49"/>
        <v>2</v>
      </c>
      <c r="AD76" s="23">
        <f t="shared" si="50"/>
        <v>0.76171875</v>
      </c>
      <c r="AE76" s="23">
        <f t="shared" si="51"/>
        <v>1.5156249999999998</v>
      </c>
      <c r="AF76" s="23">
        <f t="shared" si="52"/>
        <v>2.2000000000000002</v>
      </c>
      <c r="AG76" s="23">
        <f t="shared" si="53"/>
        <v>0.68892045454545447</v>
      </c>
      <c r="AH76" s="23">
        <f t="shared" si="54"/>
        <v>1.546875</v>
      </c>
      <c r="AI76" s="23">
        <f t="shared" si="55"/>
        <v>2.6</v>
      </c>
      <c r="AJ76" s="23">
        <f t="shared" si="56"/>
        <v>0.59495192307692313</v>
      </c>
      <c r="AK76">
        <v>4</v>
      </c>
      <c r="AL76">
        <v>1.97</v>
      </c>
      <c r="AM76">
        <v>6.0299999999999999E-2</v>
      </c>
      <c r="AN76">
        <f t="shared" si="62"/>
        <v>60.3</v>
      </c>
      <c r="AO76">
        <v>328</v>
      </c>
      <c r="AP76">
        <v>1.69</v>
      </c>
      <c r="AQ76">
        <v>2.81</v>
      </c>
      <c r="AR76">
        <v>28.02</v>
      </c>
      <c r="AS76" s="24">
        <v>2.0622568093385216</v>
      </c>
      <c r="AT76" s="25">
        <v>0.30248524297981211</v>
      </c>
      <c r="AU76" s="25">
        <v>1.8428756476683938</v>
      </c>
      <c r="AV76" s="25">
        <v>0.10538509826187306</v>
      </c>
      <c r="AW76" s="25">
        <v>1.6936293820281638</v>
      </c>
      <c r="AX76" s="25">
        <v>0.11372927202395772</v>
      </c>
      <c r="AY76" s="25">
        <v>0.1405841968911917</v>
      </c>
      <c r="AZ76" s="25">
        <f t="shared" si="58"/>
        <v>0.91901446750948368</v>
      </c>
      <c r="BA76">
        <f t="shared" si="59"/>
        <v>1.4032309821470983E-2</v>
      </c>
      <c r="BB76">
        <f t="shared" si="60"/>
        <v>-3.4275996669457242E-4</v>
      </c>
      <c r="BC76">
        <f t="shared" si="61"/>
        <v>1.3605914420804944E-3</v>
      </c>
    </row>
    <row r="77" spans="1:55" x14ac:dyDescent="0.4">
      <c r="A77" s="26" t="s">
        <v>104</v>
      </c>
      <c r="B77" s="17">
        <v>2</v>
      </c>
      <c r="C77" s="27">
        <v>2</v>
      </c>
      <c r="D77" s="18">
        <v>42818</v>
      </c>
      <c r="E77" s="19">
        <v>82</v>
      </c>
      <c r="F77" s="20">
        <v>11</v>
      </c>
      <c r="G77" s="17">
        <v>5</v>
      </c>
      <c r="H77" s="17">
        <v>5</v>
      </c>
      <c r="I77" s="21">
        <f t="shared" si="43"/>
        <v>2.2000000000000002</v>
      </c>
      <c r="J77" s="17">
        <v>17</v>
      </c>
      <c r="K77">
        <v>8</v>
      </c>
      <c r="L77">
        <v>8</v>
      </c>
      <c r="M77" s="17">
        <f t="shared" si="44"/>
        <v>2.125</v>
      </c>
      <c r="N77" s="21">
        <v>1</v>
      </c>
      <c r="O77" s="22">
        <v>0</v>
      </c>
      <c r="P77">
        <v>18.600000000000001</v>
      </c>
      <c r="Q77">
        <v>13</v>
      </c>
      <c r="R77">
        <v>13</v>
      </c>
      <c r="S77" s="17">
        <f t="shared" si="45"/>
        <v>1.4307692307692308</v>
      </c>
      <c r="T77">
        <v>2</v>
      </c>
      <c r="U77" s="22">
        <v>0</v>
      </c>
      <c r="V77" s="27">
        <v>21.6</v>
      </c>
      <c r="W77" s="27">
        <v>13</v>
      </c>
      <c r="X77" s="27">
        <v>13</v>
      </c>
      <c r="Y77" s="17">
        <f t="shared" si="46"/>
        <v>1.6615384615384616</v>
      </c>
      <c r="Z77" s="27">
        <v>2</v>
      </c>
      <c r="AA77" s="22">
        <f t="shared" si="47"/>
        <v>0</v>
      </c>
      <c r="AB77" s="23">
        <f t="shared" si="48"/>
        <v>1.5454545454545454</v>
      </c>
      <c r="AC77" s="23">
        <f t="shared" si="49"/>
        <v>1.6</v>
      </c>
      <c r="AD77" s="23">
        <f t="shared" si="50"/>
        <v>0.96590909090909083</v>
      </c>
      <c r="AE77" s="23">
        <f t="shared" si="51"/>
        <v>1.6909090909090911</v>
      </c>
      <c r="AF77" s="23">
        <f t="shared" si="52"/>
        <v>2.6</v>
      </c>
      <c r="AG77" s="23">
        <f t="shared" si="53"/>
        <v>0.65034965034965031</v>
      </c>
      <c r="AH77" s="23">
        <f t="shared" si="54"/>
        <v>1.9636363636363638</v>
      </c>
      <c r="AI77" s="23">
        <f t="shared" si="55"/>
        <v>2.6</v>
      </c>
      <c r="AJ77" s="23">
        <f t="shared" si="56"/>
        <v>0.75524475524475521</v>
      </c>
      <c r="AK77">
        <v>4.5</v>
      </c>
      <c r="AL77">
        <v>3.95</v>
      </c>
      <c r="AM77">
        <v>9.1499999999999998E-2</v>
      </c>
      <c r="AN77">
        <f t="shared" si="62"/>
        <v>91.5</v>
      </c>
      <c r="AO77">
        <v>308</v>
      </c>
      <c r="AP77">
        <v>2.4900000000000002</v>
      </c>
      <c r="AQ77">
        <v>2.75</v>
      </c>
      <c r="AR77">
        <v>30.36</v>
      </c>
      <c r="AS77" s="24">
        <v>2.5368362524325829</v>
      </c>
      <c r="AT77" s="25">
        <v>0.43594463771586428</v>
      </c>
      <c r="AU77" s="25">
        <v>2.6173645320197041</v>
      </c>
      <c r="AV77" s="25">
        <v>0.26493021766875435</v>
      </c>
      <c r="AW77" s="25">
        <v>2.9813783247341674</v>
      </c>
      <c r="AX77" s="25">
        <v>0.14624047170882204</v>
      </c>
      <c r="AY77" s="25">
        <v>0.29897906403940883</v>
      </c>
      <c r="AZ77" s="25">
        <f t="shared" si="58"/>
        <v>1.1390764596452945</v>
      </c>
      <c r="BA77">
        <f t="shared" si="59"/>
        <v>1.4510602375261517E-2</v>
      </c>
      <c r="BB77">
        <f t="shared" si="60"/>
        <v>5.9965491108626406E-3</v>
      </c>
      <c r="BC77">
        <f t="shared" si="61"/>
        <v>9.9687822647309098E-3</v>
      </c>
    </row>
    <row r="78" spans="1:55" x14ac:dyDescent="0.4">
      <c r="A78" s="26" t="s">
        <v>105</v>
      </c>
      <c r="B78" s="17">
        <v>2</v>
      </c>
      <c r="C78" s="27">
        <v>2</v>
      </c>
      <c r="D78" s="18">
        <v>42815</v>
      </c>
      <c r="E78" s="19">
        <v>79</v>
      </c>
      <c r="F78" s="20">
        <v>9.6999999999999993</v>
      </c>
      <c r="G78" s="17">
        <v>5</v>
      </c>
      <c r="H78" s="17">
        <v>5</v>
      </c>
      <c r="I78" s="21">
        <f t="shared" si="43"/>
        <v>1.94</v>
      </c>
      <c r="J78" s="17">
        <v>20</v>
      </c>
      <c r="K78">
        <v>9</v>
      </c>
      <c r="L78">
        <v>9</v>
      </c>
      <c r="M78" s="17">
        <f t="shared" si="44"/>
        <v>2.2222222222222223</v>
      </c>
      <c r="N78" s="21">
        <v>1</v>
      </c>
      <c r="O78" s="22">
        <v>0</v>
      </c>
      <c r="P78">
        <v>19.8</v>
      </c>
      <c r="Q78">
        <v>14</v>
      </c>
      <c r="R78">
        <v>14</v>
      </c>
      <c r="S78" s="17">
        <f t="shared" si="45"/>
        <v>1.4142857142857144</v>
      </c>
      <c r="T78">
        <v>2</v>
      </c>
      <c r="U78" s="22">
        <v>0</v>
      </c>
      <c r="V78" s="27">
        <v>19.7</v>
      </c>
      <c r="W78" s="27">
        <v>12</v>
      </c>
      <c r="X78" s="27">
        <v>13</v>
      </c>
      <c r="Y78" s="17">
        <f t="shared" si="46"/>
        <v>1.5153846153846153</v>
      </c>
      <c r="Z78" s="27">
        <v>3</v>
      </c>
      <c r="AA78" s="22">
        <f t="shared" si="47"/>
        <v>7.6923076923076927E-2</v>
      </c>
      <c r="AB78" s="23">
        <f t="shared" si="48"/>
        <v>2.061855670103093</v>
      </c>
      <c r="AC78" s="23">
        <f t="shared" si="49"/>
        <v>1.8</v>
      </c>
      <c r="AD78" s="23">
        <f t="shared" si="50"/>
        <v>1.1454753722794961</v>
      </c>
      <c r="AE78" s="23">
        <f t="shared" si="51"/>
        <v>2.0412371134020622</v>
      </c>
      <c r="AF78" s="23">
        <f t="shared" si="52"/>
        <v>2.8</v>
      </c>
      <c r="AG78" s="23">
        <f t="shared" si="53"/>
        <v>0.72901325478645074</v>
      </c>
      <c r="AH78" s="23">
        <f t="shared" si="54"/>
        <v>2.0309278350515463</v>
      </c>
      <c r="AI78" s="23">
        <f t="shared" si="55"/>
        <v>2.6</v>
      </c>
      <c r="AJ78" s="23">
        <f t="shared" si="56"/>
        <v>0.78112609040444092</v>
      </c>
      <c r="AK78">
        <v>3.5</v>
      </c>
      <c r="AL78">
        <v>9.9599999999999994E-2</v>
      </c>
      <c r="AM78">
        <v>2.2700000000000001E-2</v>
      </c>
      <c r="AN78">
        <f t="shared" si="62"/>
        <v>22.700000000000003</v>
      </c>
      <c r="AO78">
        <v>375</v>
      </c>
      <c r="AP78">
        <v>0.68500000000000005</v>
      </c>
      <c r="AQ78">
        <v>2.98</v>
      </c>
      <c r="AR78">
        <v>25.7</v>
      </c>
      <c r="AS78" s="24">
        <v>1.8163213097979025</v>
      </c>
      <c r="AT78" s="25">
        <v>0.27114948977534792</v>
      </c>
      <c r="AU78" s="25">
        <v>1.4117796296296297</v>
      </c>
      <c r="AV78" s="25">
        <v>0.1252268534016035</v>
      </c>
      <c r="AW78" s="25">
        <v>2.834225581838496</v>
      </c>
      <c r="AX78" s="25">
        <v>0.13617166621972182</v>
      </c>
      <c r="AY78" s="25">
        <v>0.17704722222222222</v>
      </c>
      <c r="AZ78" s="25">
        <f t="shared" si="58"/>
        <v>2.0075552319606955</v>
      </c>
      <c r="BA78">
        <f t="shared" si="59"/>
        <v>2.4120212934821798E-2</v>
      </c>
      <c r="BB78">
        <f t="shared" si="60"/>
        <v>-6.7002239023340835E-4</v>
      </c>
      <c r="BC78">
        <f t="shared" si="61"/>
        <v>-3.3755346376980927E-4</v>
      </c>
    </row>
    <row r="79" spans="1:55" x14ac:dyDescent="0.4">
      <c r="A79" s="26" t="s">
        <v>107</v>
      </c>
      <c r="B79" s="17">
        <v>2</v>
      </c>
      <c r="C79" s="27">
        <v>2</v>
      </c>
      <c r="D79" s="18">
        <v>42821</v>
      </c>
      <c r="E79" s="19">
        <v>85</v>
      </c>
      <c r="F79" s="20">
        <v>8.6999999999999993</v>
      </c>
      <c r="G79" s="17">
        <v>3</v>
      </c>
      <c r="H79" s="17">
        <v>3</v>
      </c>
      <c r="I79" s="21">
        <f t="shared" si="43"/>
        <v>2.9</v>
      </c>
      <c r="J79" s="17">
        <v>15</v>
      </c>
      <c r="K79">
        <v>7</v>
      </c>
      <c r="L79">
        <v>7</v>
      </c>
      <c r="M79" s="17">
        <f t="shared" si="44"/>
        <v>2.1428571428571428</v>
      </c>
      <c r="N79" s="21">
        <v>1</v>
      </c>
      <c r="O79" s="22">
        <v>0</v>
      </c>
      <c r="P79">
        <v>18.7</v>
      </c>
      <c r="Q79">
        <v>10</v>
      </c>
      <c r="R79">
        <v>10</v>
      </c>
      <c r="S79" s="17">
        <f t="shared" si="45"/>
        <v>1.8699999999999999</v>
      </c>
      <c r="T79">
        <v>2</v>
      </c>
      <c r="U79" s="22">
        <v>0</v>
      </c>
      <c r="V79" s="27">
        <v>21.8</v>
      </c>
      <c r="W79" s="27">
        <v>11</v>
      </c>
      <c r="X79" s="27">
        <v>12</v>
      </c>
      <c r="Y79" s="17">
        <f t="shared" si="46"/>
        <v>1.8166666666666667</v>
      </c>
      <c r="Z79" s="27">
        <v>2</v>
      </c>
      <c r="AA79" s="22">
        <f t="shared" si="47"/>
        <v>8.3333333333333329E-2</v>
      </c>
      <c r="AB79" s="23">
        <f t="shared" si="48"/>
        <v>1.7241379310344829</v>
      </c>
      <c r="AC79" s="23">
        <f t="shared" si="49"/>
        <v>2.3333333333333335</v>
      </c>
      <c r="AD79" s="23">
        <f t="shared" si="50"/>
        <v>0.73891625615763545</v>
      </c>
      <c r="AE79" s="23">
        <f t="shared" si="51"/>
        <v>2.1494252873563218</v>
      </c>
      <c r="AF79" s="23">
        <f t="shared" si="52"/>
        <v>3.3333333333333335</v>
      </c>
      <c r="AG79" s="23">
        <f t="shared" si="53"/>
        <v>0.64482758620689651</v>
      </c>
      <c r="AH79" s="23">
        <f t="shared" si="54"/>
        <v>2.5057471264367819</v>
      </c>
      <c r="AI79" s="23">
        <f t="shared" si="55"/>
        <v>4</v>
      </c>
      <c r="AJ79" s="23">
        <f t="shared" si="56"/>
        <v>0.62643678160919547</v>
      </c>
      <c r="AK79">
        <v>3.5</v>
      </c>
      <c r="AL79">
        <v>8.42</v>
      </c>
      <c r="AM79">
        <v>0.251</v>
      </c>
      <c r="AN79">
        <f t="shared" si="62"/>
        <v>251</v>
      </c>
      <c r="AO79">
        <v>316</v>
      </c>
      <c r="AP79">
        <v>5.78</v>
      </c>
      <c r="AQ79">
        <v>2.4500000000000002</v>
      </c>
      <c r="AR79">
        <v>37.58</v>
      </c>
      <c r="AS79" s="24">
        <v>2.2913365029054416</v>
      </c>
      <c r="AT79" s="25">
        <v>0.27997481770882382</v>
      </c>
      <c r="AU79" s="25">
        <v>2.437875</v>
      </c>
      <c r="AV79" s="25">
        <v>8.8154948119249413E-2</v>
      </c>
      <c r="AW79" s="25">
        <v>1.6585158874201995</v>
      </c>
      <c r="AX79" s="25">
        <v>9.4218158652593642E-2</v>
      </c>
      <c r="AY79" s="25">
        <v>0.14831375000000002</v>
      </c>
      <c r="AZ79" s="25">
        <f t="shared" si="58"/>
        <v>0.68031211092455501</v>
      </c>
      <c r="BA79">
        <f t="shared" si="59"/>
        <v>1.8157572514722407E-2</v>
      </c>
      <c r="BB79">
        <f t="shared" si="60"/>
        <v>1.4698221517222058E-2</v>
      </c>
      <c r="BC79">
        <f t="shared" si="61"/>
        <v>1.0225763062300164E-2</v>
      </c>
    </row>
    <row r="80" spans="1:55" x14ac:dyDescent="0.4">
      <c r="A80" s="26" t="s">
        <v>112</v>
      </c>
      <c r="B80" s="17">
        <v>2</v>
      </c>
      <c r="C80" s="27">
        <v>2</v>
      </c>
      <c r="D80" s="18">
        <v>42815</v>
      </c>
      <c r="E80" s="19">
        <v>79</v>
      </c>
      <c r="F80" s="20">
        <v>8.3000000000000007</v>
      </c>
      <c r="G80" s="17">
        <v>4</v>
      </c>
      <c r="H80" s="17">
        <v>4</v>
      </c>
      <c r="I80" s="21">
        <f t="shared" si="43"/>
        <v>2.0750000000000002</v>
      </c>
      <c r="J80" s="17">
        <v>13</v>
      </c>
      <c r="K80">
        <v>9</v>
      </c>
      <c r="L80">
        <v>9</v>
      </c>
      <c r="M80" s="17">
        <f t="shared" si="44"/>
        <v>1.4444444444444444</v>
      </c>
      <c r="N80" s="21">
        <v>1</v>
      </c>
      <c r="O80" s="22">
        <v>0</v>
      </c>
      <c r="P80">
        <v>13.3</v>
      </c>
      <c r="Q80">
        <v>10</v>
      </c>
      <c r="R80">
        <v>10</v>
      </c>
      <c r="S80" s="17">
        <f t="shared" si="45"/>
        <v>1.33</v>
      </c>
      <c r="T80">
        <v>2</v>
      </c>
      <c r="U80" s="22">
        <v>0</v>
      </c>
      <c r="V80" s="27">
        <v>15</v>
      </c>
      <c r="W80" s="27">
        <v>11</v>
      </c>
      <c r="X80" s="27">
        <v>15</v>
      </c>
      <c r="Y80" s="17">
        <f t="shared" si="46"/>
        <v>1</v>
      </c>
      <c r="Z80" s="27">
        <v>2</v>
      </c>
      <c r="AA80" s="22">
        <f t="shared" si="47"/>
        <v>0.26666666666666666</v>
      </c>
      <c r="AB80" s="23">
        <f t="shared" si="48"/>
        <v>1.5662650602409638</v>
      </c>
      <c r="AC80" s="23">
        <f t="shared" si="49"/>
        <v>2.25</v>
      </c>
      <c r="AD80" s="23">
        <f t="shared" si="50"/>
        <v>0.69611780455153938</v>
      </c>
      <c r="AE80" s="23">
        <f t="shared" si="51"/>
        <v>1.6024096385542168</v>
      </c>
      <c r="AF80" s="23">
        <f t="shared" si="52"/>
        <v>2.5</v>
      </c>
      <c r="AG80" s="23">
        <f t="shared" si="53"/>
        <v>0.64096385542168677</v>
      </c>
      <c r="AH80" s="23">
        <f t="shared" si="54"/>
        <v>1.8072289156626504</v>
      </c>
      <c r="AI80" s="23">
        <f t="shared" si="55"/>
        <v>3.75</v>
      </c>
      <c r="AJ80" s="23">
        <f t="shared" si="56"/>
        <v>0.48192771084337344</v>
      </c>
      <c r="AK80">
        <v>3.5</v>
      </c>
      <c r="AL80">
        <v>1.99</v>
      </c>
      <c r="AM80">
        <v>7.5899999999999995E-2</v>
      </c>
      <c r="AN80">
        <f t="shared" si="62"/>
        <v>75.899999999999991</v>
      </c>
      <c r="AO80">
        <v>340</v>
      </c>
      <c r="AP80">
        <v>1.89</v>
      </c>
      <c r="AQ80">
        <v>2.5099999999999998</v>
      </c>
      <c r="AR80">
        <v>29.77</v>
      </c>
      <c r="AS80" s="24">
        <v>2.5207361327112494</v>
      </c>
      <c r="AT80" s="25">
        <v>0.52806999673983868</v>
      </c>
      <c r="AU80" s="25">
        <v>1.9746428571428571</v>
      </c>
      <c r="AV80" s="25">
        <v>0.19999640751947145</v>
      </c>
      <c r="AW80" s="25">
        <v>2.5706768649381284</v>
      </c>
      <c r="AX80" s="25">
        <v>0.14486519321893382</v>
      </c>
      <c r="AY80" s="25">
        <v>0.1856916666666667</v>
      </c>
      <c r="AZ80" s="25">
        <f t="shared" si="58"/>
        <v>1.3018439540290756</v>
      </c>
      <c r="BA80">
        <f t="shared" si="59"/>
        <v>1.4956461421966145E-2</v>
      </c>
      <c r="BB80">
        <f t="shared" si="60"/>
        <v>1.5209785177447679E-3</v>
      </c>
      <c r="BC80">
        <f t="shared" si="61"/>
        <v>8.0190777249667874E-3</v>
      </c>
    </row>
    <row r="81" spans="1:55" x14ac:dyDescent="0.4">
      <c r="A81" s="26" t="s">
        <v>114</v>
      </c>
      <c r="B81" s="17">
        <v>2</v>
      </c>
      <c r="C81" s="27">
        <v>2</v>
      </c>
      <c r="D81" s="18">
        <v>42816</v>
      </c>
      <c r="E81" s="19">
        <v>80</v>
      </c>
      <c r="F81" s="20">
        <v>7.6</v>
      </c>
      <c r="G81" s="17">
        <v>3</v>
      </c>
      <c r="H81" s="17">
        <v>3</v>
      </c>
      <c r="I81" s="21">
        <f t="shared" si="43"/>
        <v>2.5333333333333332</v>
      </c>
      <c r="J81" s="17">
        <v>10</v>
      </c>
      <c r="K81">
        <v>6</v>
      </c>
      <c r="L81">
        <v>6</v>
      </c>
      <c r="M81" s="17">
        <f t="shared" si="44"/>
        <v>1.6666666666666667</v>
      </c>
      <c r="N81" s="21">
        <v>1</v>
      </c>
      <c r="O81" s="22">
        <v>0</v>
      </c>
      <c r="P81">
        <v>10.3</v>
      </c>
      <c r="Q81">
        <v>9</v>
      </c>
      <c r="R81">
        <v>9</v>
      </c>
      <c r="S81" s="17">
        <f t="shared" si="45"/>
        <v>1.1444444444444446</v>
      </c>
      <c r="T81">
        <v>1</v>
      </c>
      <c r="U81" s="22">
        <v>0</v>
      </c>
      <c r="V81" s="27">
        <v>13</v>
      </c>
      <c r="W81" s="27">
        <v>9</v>
      </c>
      <c r="X81" s="27">
        <v>9</v>
      </c>
      <c r="Y81" s="17">
        <f t="shared" si="46"/>
        <v>1.4444444444444444</v>
      </c>
      <c r="Z81" s="27">
        <v>2</v>
      </c>
      <c r="AA81" s="22">
        <f t="shared" si="47"/>
        <v>0</v>
      </c>
      <c r="AB81" s="23">
        <f t="shared" si="48"/>
        <v>1.3157894736842106</v>
      </c>
      <c r="AC81" s="23">
        <f t="shared" si="49"/>
        <v>2</v>
      </c>
      <c r="AD81" s="23">
        <f t="shared" si="50"/>
        <v>0.65789473684210531</v>
      </c>
      <c r="AE81" s="23">
        <f t="shared" si="51"/>
        <v>1.3552631578947369</v>
      </c>
      <c r="AF81" s="23">
        <f t="shared" si="52"/>
        <v>3</v>
      </c>
      <c r="AG81" s="23">
        <f t="shared" si="53"/>
        <v>0.45175438596491235</v>
      </c>
      <c r="AH81" s="23">
        <f t="shared" si="54"/>
        <v>1.7105263157894737</v>
      </c>
      <c r="AI81" s="23">
        <f t="shared" si="55"/>
        <v>3</v>
      </c>
      <c r="AJ81" s="23">
        <f t="shared" si="56"/>
        <v>0.57017543859649122</v>
      </c>
      <c r="AK81">
        <v>4</v>
      </c>
      <c r="AL81">
        <v>3.39</v>
      </c>
      <c r="AM81">
        <v>8.7400000000000005E-2</v>
      </c>
      <c r="AN81">
        <f t="shared" si="62"/>
        <v>87.4</v>
      </c>
      <c r="AO81">
        <v>317</v>
      </c>
      <c r="AP81">
        <v>2.21</v>
      </c>
      <c r="AQ81">
        <v>2.56</v>
      </c>
      <c r="AR81">
        <v>30.06</v>
      </c>
      <c r="AS81" s="24">
        <v>1.9123931623931623</v>
      </c>
      <c r="AT81" s="45"/>
      <c r="AU81" s="25">
        <v>1.8573529411764704</v>
      </c>
      <c r="AV81" s="25">
        <v>9.6107466240329675E-2</v>
      </c>
      <c r="AW81" s="25">
        <v>1.7389912233491795</v>
      </c>
      <c r="AX81" s="25">
        <v>9.3934842744145819E-2</v>
      </c>
      <c r="AY81" s="25">
        <v>0.11383597285067873</v>
      </c>
      <c r="AZ81" s="25">
        <f t="shared" si="58"/>
        <v>0.93627397614999386</v>
      </c>
      <c r="BA81">
        <f t="shared" si="59"/>
        <v>9.1478948567253575E-3</v>
      </c>
      <c r="BB81">
        <f t="shared" si="60"/>
        <v>1.9705868161029373E-3</v>
      </c>
      <c r="BC81">
        <f t="shared" si="61"/>
        <v>1.5520364148396451E-2</v>
      </c>
    </row>
    <row r="82" spans="1:55" x14ac:dyDescent="0.4">
      <c r="A82" s="26" t="s">
        <v>115</v>
      </c>
      <c r="B82" s="17">
        <v>2</v>
      </c>
      <c r="C82" s="27">
        <v>2</v>
      </c>
      <c r="D82" s="18">
        <v>42819</v>
      </c>
      <c r="E82" s="19">
        <v>83</v>
      </c>
      <c r="F82" s="20">
        <v>13.5</v>
      </c>
      <c r="G82" s="17">
        <v>5</v>
      </c>
      <c r="H82" s="17">
        <v>5</v>
      </c>
      <c r="I82" s="21">
        <f t="shared" si="43"/>
        <v>2.7</v>
      </c>
      <c r="J82" s="17">
        <v>18</v>
      </c>
      <c r="K82">
        <v>9</v>
      </c>
      <c r="L82">
        <v>9</v>
      </c>
      <c r="M82" s="17">
        <f t="shared" si="44"/>
        <v>2</v>
      </c>
      <c r="N82" s="21">
        <v>1</v>
      </c>
      <c r="O82" s="22">
        <v>0</v>
      </c>
      <c r="P82">
        <v>19.2</v>
      </c>
      <c r="Q82">
        <v>11</v>
      </c>
      <c r="R82">
        <v>11</v>
      </c>
      <c r="S82" s="17">
        <f t="shared" si="45"/>
        <v>1.7454545454545454</v>
      </c>
      <c r="T82">
        <v>2</v>
      </c>
      <c r="U82" s="22">
        <v>0</v>
      </c>
      <c r="V82" s="27">
        <v>19.3</v>
      </c>
      <c r="W82" s="27">
        <v>13</v>
      </c>
      <c r="X82" s="27">
        <v>14</v>
      </c>
      <c r="Y82" s="17">
        <f t="shared" si="46"/>
        <v>1.3785714285714286</v>
      </c>
      <c r="Z82" s="27">
        <v>3</v>
      </c>
      <c r="AA82" s="22">
        <f t="shared" si="47"/>
        <v>7.1428571428571425E-2</v>
      </c>
      <c r="AB82" s="23">
        <f t="shared" si="48"/>
        <v>1.3333333333333333</v>
      </c>
      <c r="AC82" s="23">
        <f t="shared" si="49"/>
        <v>1.8</v>
      </c>
      <c r="AD82" s="23">
        <f t="shared" si="50"/>
        <v>0.7407407407407407</v>
      </c>
      <c r="AE82" s="23">
        <f t="shared" si="51"/>
        <v>1.4222222222222223</v>
      </c>
      <c r="AF82" s="23">
        <f t="shared" si="52"/>
        <v>2.2000000000000002</v>
      </c>
      <c r="AG82" s="23">
        <f t="shared" si="53"/>
        <v>0.64646464646464641</v>
      </c>
      <c r="AH82" s="23">
        <f t="shared" si="54"/>
        <v>1.4296296296296296</v>
      </c>
      <c r="AI82" s="23">
        <f t="shared" si="55"/>
        <v>2.8</v>
      </c>
      <c r="AJ82" s="23">
        <f t="shared" si="56"/>
        <v>0.51058201058201058</v>
      </c>
      <c r="AK82">
        <v>4.5</v>
      </c>
      <c r="AL82">
        <v>1.67E-2</v>
      </c>
      <c r="AM82">
        <v>2.12E-2</v>
      </c>
      <c r="AN82">
        <f t="shared" si="62"/>
        <v>21.2</v>
      </c>
      <c r="AO82">
        <v>379</v>
      </c>
      <c r="AP82">
        <v>0.68300000000000005</v>
      </c>
      <c r="AQ82">
        <v>3.17</v>
      </c>
      <c r="AR82">
        <v>25.53</v>
      </c>
      <c r="AS82" s="24">
        <v>2.8049443086117902</v>
      </c>
      <c r="AT82" s="25">
        <v>0.49196327074233115</v>
      </c>
      <c r="AU82" s="25">
        <v>2.5531553398058251</v>
      </c>
      <c r="AV82" s="25">
        <v>0.25592608194294508</v>
      </c>
      <c r="AW82" s="25">
        <v>2.4882663908846414</v>
      </c>
      <c r="AX82" s="25">
        <v>0.13143741206841059</v>
      </c>
      <c r="AY82" s="25">
        <v>0.21224635922330096</v>
      </c>
      <c r="AZ82" s="25">
        <f t="shared" si="58"/>
        <v>0.97458480182952023</v>
      </c>
      <c r="BA82">
        <f t="shared" si="59"/>
        <v>9.5894024150593605E-3</v>
      </c>
      <c r="BB82">
        <f t="shared" si="60"/>
        <v>4.302568075838102E-3</v>
      </c>
      <c r="BC82">
        <f t="shared" si="61"/>
        <v>3.4632112514024389E-4</v>
      </c>
    </row>
    <row r="83" spans="1:55" ht="15" thickBot="1" x14ac:dyDescent="0.45">
      <c r="A83" s="26" t="s">
        <v>116</v>
      </c>
      <c r="B83" s="17">
        <v>2</v>
      </c>
      <c r="C83" s="27">
        <v>2</v>
      </c>
      <c r="D83" s="18">
        <v>42816</v>
      </c>
      <c r="E83" s="19">
        <v>80</v>
      </c>
      <c r="F83" s="20">
        <v>9.1999999999999993</v>
      </c>
      <c r="G83" s="17">
        <v>4</v>
      </c>
      <c r="H83" s="17">
        <v>4</v>
      </c>
      <c r="I83" s="21">
        <f t="shared" si="43"/>
        <v>2.2999999999999998</v>
      </c>
      <c r="J83" s="17">
        <v>11.2</v>
      </c>
      <c r="K83">
        <v>5</v>
      </c>
      <c r="L83">
        <v>5</v>
      </c>
      <c r="M83" s="17">
        <f t="shared" si="44"/>
        <v>2.2399999999999998</v>
      </c>
      <c r="N83" s="21">
        <v>2</v>
      </c>
      <c r="O83" s="22">
        <v>0</v>
      </c>
      <c r="P83">
        <v>13.6</v>
      </c>
      <c r="Q83">
        <v>8</v>
      </c>
      <c r="R83">
        <v>8</v>
      </c>
      <c r="S83" s="17">
        <f t="shared" si="45"/>
        <v>1.7</v>
      </c>
      <c r="T83">
        <v>1</v>
      </c>
      <c r="U83" s="22">
        <v>0</v>
      </c>
      <c r="V83" s="27">
        <v>14.8</v>
      </c>
      <c r="W83" s="27">
        <v>7</v>
      </c>
      <c r="X83" s="27">
        <v>10</v>
      </c>
      <c r="Y83" s="17">
        <f t="shared" si="46"/>
        <v>1.48</v>
      </c>
      <c r="Z83" s="27">
        <v>2</v>
      </c>
      <c r="AA83" s="22">
        <f t="shared" si="47"/>
        <v>0.3</v>
      </c>
      <c r="AB83" s="23">
        <f t="shared" si="48"/>
        <v>1.2173913043478262</v>
      </c>
      <c r="AC83" s="23">
        <f t="shared" si="49"/>
        <v>1.25</v>
      </c>
      <c r="AD83" s="23">
        <f t="shared" si="50"/>
        <v>0.9739130434782608</v>
      </c>
      <c r="AE83" s="23">
        <f t="shared" si="51"/>
        <v>1.4782608695652175</v>
      </c>
      <c r="AF83" s="23">
        <f t="shared" si="52"/>
        <v>2</v>
      </c>
      <c r="AG83" s="23">
        <f t="shared" si="53"/>
        <v>0.73913043478260876</v>
      </c>
      <c r="AH83" s="23">
        <f t="shared" si="54"/>
        <v>1.6086956521739133</v>
      </c>
      <c r="AI83" s="23">
        <f t="shared" si="55"/>
        <v>2.5</v>
      </c>
      <c r="AJ83" s="23">
        <f t="shared" si="56"/>
        <v>0.64347826086956528</v>
      </c>
      <c r="AK83">
        <v>3.5</v>
      </c>
      <c r="AL83">
        <v>3.99</v>
      </c>
      <c r="AM83">
        <v>7.6999999999999999E-2</v>
      </c>
      <c r="AN83">
        <f t="shared" si="62"/>
        <v>77</v>
      </c>
      <c r="AO83">
        <v>295</v>
      </c>
      <c r="AP83">
        <v>2.11</v>
      </c>
      <c r="AQ83">
        <v>2.75</v>
      </c>
      <c r="AR83">
        <v>30.1</v>
      </c>
      <c r="AS83" s="24">
        <v>2.8969957081545066</v>
      </c>
      <c r="AT83" s="25">
        <v>0.30303690618040691</v>
      </c>
      <c r="AU83" s="25">
        <v>2.2519430051813476</v>
      </c>
      <c r="AV83" s="25">
        <v>0.12896939252027878</v>
      </c>
      <c r="AW83" s="25">
        <v>2.1366705985684495</v>
      </c>
      <c r="AX83" s="25">
        <v>8.9066756294550659E-2</v>
      </c>
      <c r="AY83" s="25">
        <v>0.20055829015544041</v>
      </c>
      <c r="AZ83" s="25">
        <f t="shared" si="58"/>
        <v>0.94881202306289492</v>
      </c>
      <c r="BA83">
        <f t="shared" si="59"/>
        <v>6.557009808201804E-3</v>
      </c>
      <c r="BB83">
        <f t="shared" si="60"/>
        <v>1.2943734296063851E-2</v>
      </c>
      <c r="BC83">
        <f t="shared" si="61"/>
        <v>5.6371592018708526E-3</v>
      </c>
    </row>
    <row r="84" spans="1:55" x14ac:dyDescent="0.4">
      <c r="A84" s="28" t="s">
        <v>118</v>
      </c>
      <c r="B84" s="29">
        <v>2</v>
      </c>
      <c r="C84" s="29"/>
      <c r="D84" s="30">
        <v>42818</v>
      </c>
      <c r="E84" s="31">
        <v>82</v>
      </c>
      <c r="F84" s="32">
        <v>7.2</v>
      </c>
      <c r="G84" s="29">
        <v>2</v>
      </c>
      <c r="H84" s="29">
        <v>2</v>
      </c>
      <c r="I84" s="21">
        <f t="shared" ref="I84:I93" si="63">F84/H84</f>
        <v>3.6</v>
      </c>
      <c r="J84" s="29">
        <v>14.8</v>
      </c>
      <c r="K84" s="29">
        <v>7</v>
      </c>
      <c r="L84" s="29">
        <v>7</v>
      </c>
      <c r="M84" s="17">
        <f t="shared" ref="M84:M93" si="64">J84/L84</f>
        <v>2.1142857142857143</v>
      </c>
      <c r="N84" s="33">
        <v>0</v>
      </c>
      <c r="O84" s="34">
        <v>0</v>
      </c>
      <c r="P84" s="29">
        <v>15.3</v>
      </c>
      <c r="Q84" s="29">
        <v>6</v>
      </c>
      <c r="R84" s="29">
        <v>6</v>
      </c>
      <c r="S84" s="17">
        <f t="shared" ref="S84:S93" si="65">P84/R84</f>
        <v>2.5500000000000003</v>
      </c>
      <c r="T84" s="29">
        <v>0</v>
      </c>
      <c r="U84" s="34">
        <v>0</v>
      </c>
      <c r="V84" s="53">
        <v>30.7</v>
      </c>
      <c r="W84" s="29">
        <v>15</v>
      </c>
      <c r="X84" s="29">
        <v>15</v>
      </c>
      <c r="Y84" s="17">
        <f t="shared" ref="Y84:Y93" si="66">V84/X84</f>
        <v>2.0466666666666664</v>
      </c>
      <c r="Z84" s="29">
        <v>0</v>
      </c>
      <c r="AA84" s="34">
        <f t="shared" ref="AA84:AA93" si="67">(X84-W84)/X84</f>
        <v>0</v>
      </c>
      <c r="AB84" s="23">
        <f t="shared" ref="AB84:AB93" si="68">J84/F84</f>
        <v>2.0555555555555558</v>
      </c>
      <c r="AC84" s="23">
        <f t="shared" ref="AC84:AD114" si="69">L84/H84</f>
        <v>3.5</v>
      </c>
      <c r="AD84" s="23">
        <f t="shared" si="69"/>
        <v>0.58730158730158732</v>
      </c>
      <c r="AE84" s="23">
        <f t="shared" ref="AE84:AE93" si="70">P84/F84</f>
        <v>2.125</v>
      </c>
      <c r="AF84" s="23">
        <f t="shared" ref="AF84:AG114" si="71">R84/H84</f>
        <v>3</v>
      </c>
      <c r="AG84" s="23">
        <f t="shared" si="71"/>
        <v>0.70833333333333337</v>
      </c>
      <c r="AH84" s="23">
        <f t="shared" ref="AH84:AH93" si="72">V84/F84</f>
        <v>4.2638888888888884</v>
      </c>
      <c r="AI84" s="23">
        <f t="shared" ref="AI84:AJ114" si="73">X84/H84</f>
        <v>7.5</v>
      </c>
      <c r="AJ84" s="23">
        <f t="shared" si="73"/>
        <v>0.56851851851851842</v>
      </c>
      <c r="AK84" s="29">
        <v>6</v>
      </c>
      <c r="AL84">
        <v>6.29</v>
      </c>
      <c r="AM84">
        <v>0.224</v>
      </c>
      <c r="AN84">
        <f t="shared" ref="AN84:AN93" si="74">AM84*1000</f>
        <v>224</v>
      </c>
      <c r="AO84">
        <v>331</v>
      </c>
      <c r="AP84">
        <v>4.41</v>
      </c>
      <c r="AQ84">
        <v>2.08</v>
      </c>
      <c r="AR84">
        <v>38.729999999999997</v>
      </c>
      <c r="AS84" s="35">
        <v>0.23693474140265364</v>
      </c>
      <c r="AT84" s="25">
        <v>0.53169951332966581</v>
      </c>
      <c r="AU84" s="25">
        <v>1.6309095</v>
      </c>
      <c r="AV84" s="25">
        <v>0.14086925419593976</v>
      </c>
      <c r="AW84" s="25">
        <v>0.41350135877039607</v>
      </c>
      <c r="AX84" s="25">
        <v>8.9095292369401877E-2</v>
      </c>
      <c r="AY84" s="25">
        <v>0.17486099999999999</v>
      </c>
      <c r="AZ84" s="25">
        <f t="shared" ref="AZ84:AZ93" si="75">AW84/AU84</f>
        <v>0.25354034590539576</v>
      </c>
      <c r="BA84">
        <f t="shared" si="59"/>
        <v>2.4018205158268652E-2</v>
      </c>
      <c r="BB84">
        <f t="shared" si="60"/>
        <v>2.2150431752213724E-3</v>
      </c>
      <c r="BC84">
        <f t="shared" si="61"/>
        <v>4.6427321746317439E-2</v>
      </c>
    </row>
    <row r="85" spans="1:55" x14ac:dyDescent="0.4">
      <c r="A85" s="36" t="s">
        <v>119</v>
      </c>
      <c r="B85" s="17">
        <v>2</v>
      </c>
      <c r="C85" s="17"/>
      <c r="D85" s="18">
        <v>42815</v>
      </c>
      <c r="E85" s="19">
        <v>79</v>
      </c>
      <c r="F85" s="20">
        <v>10.4</v>
      </c>
      <c r="G85" s="17">
        <v>4</v>
      </c>
      <c r="H85" s="17">
        <v>4</v>
      </c>
      <c r="I85" s="21">
        <f t="shared" si="63"/>
        <v>2.6</v>
      </c>
      <c r="J85" s="17">
        <v>22</v>
      </c>
      <c r="K85" s="17">
        <v>9</v>
      </c>
      <c r="L85" s="17">
        <v>9</v>
      </c>
      <c r="M85" s="17">
        <f t="shared" si="64"/>
        <v>2.4444444444444446</v>
      </c>
      <c r="N85" s="21">
        <v>0</v>
      </c>
      <c r="O85" s="22">
        <v>0</v>
      </c>
      <c r="P85" s="17">
        <v>30.1</v>
      </c>
      <c r="Q85" s="17">
        <v>14</v>
      </c>
      <c r="R85" s="17">
        <v>14</v>
      </c>
      <c r="S85" s="17">
        <f t="shared" si="65"/>
        <v>2.15</v>
      </c>
      <c r="T85" s="17">
        <v>0</v>
      </c>
      <c r="U85" s="22">
        <v>0</v>
      </c>
      <c r="V85" s="27">
        <v>46.3</v>
      </c>
      <c r="W85" s="27">
        <v>20</v>
      </c>
      <c r="X85" s="27">
        <v>20</v>
      </c>
      <c r="Y85" s="17">
        <f t="shared" si="66"/>
        <v>2.3149999999999999</v>
      </c>
      <c r="Z85" s="27">
        <v>0</v>
      </c>
      <c r="AA85" s="22">
        <f t="shared" si="67"/>
        <v>0</v>
      </c>
      <c r="AB85" s="23">
        <f t="shared" si="68"/>
        <v>2.1153846153846154</v>
      </c>
      <c r="AC85" s="23">
        <f t="shared" si="69"/>
        <v>2.25</v>
      </c>
      <c r="AD85" s="23">
        <f t="shared" si="69"/>
        <v>0.94017094017094016</v>
      </c>
      <c r="AE85" s="23">
        <f t="shared" si="70"/>
        <v>2.8942307692307692</v>
      </c>
      <c r="AF85" s="23">
        <f t="shared" si="71"/>
        <v>3.5</v>
      </c>
      <c r="AG85" s="23">
        <f t="shared" si="71"/>
        <v>0.82692307692307687</v>
      </c>
      <c r="AH85" s="23">
        <f t="shared" si="72"/>
        <v>4.4519230769230766</v>
      </c>
      <c r="AI85" s="23">
        <f t="shared" si="73"/>
        <v>5</v>
      </c>
      <c r="AJ85" s="23">
        <f t="shared" si="73"/>
        <v>0.89038461538461533</v>
      </c>
      <c r="AK85" s="27">
        <v>5</v>
      </c>
      <c r="AL85">
        <v>12.1</v>
      </c>
      <c r="AM85">
        <v>0.22700000000000001</v>
      </c>
      <c r="AN85">
        <f t="shared" si="74"/>
        <v>227</v>
      </c>
      <c r="AO85">
        <v>282</v>
      </c>
      <c r="AP85">
        <v>4.41</v>
      </c>
      <c r="AQ85">
        <v>2.06</v>
      </c>
      <c r="AR85">
        <v>38.880000000000003</v>
      </c>
      <c r="AS85" s="23">
        <v>0.33222591362126247</v>
      </c>
      <c r="AT85" s="25">
        <v>0.57648451994103334</v>
      </c>
      <c r="AU85" s="25">
        <v>1.5675623376623378</v>
      </c>
      <c r="AV85" s="25">
        <v>0.11454756946077044</v>
      </c>
      <c r="AW85" s="25">
        <v>0.29281367290974181</v>
      </c>
      <c r="AX85" s="25">
        <v>7.6813204877667407E-2</v>
      </c>
      <c r="AY85" s="25">
        <v>0.14944675324675322</v>
      </c>
      <c r="AZ85" s="25">
        <f t="shared" si="75"/>
        <v>0.1867955524795312</v>
      </c>
      <c r="BA85">
        <f t="shared" si="59"/>
        <v>2.4974554907032969E-2</v>
      </c>
      <c r="BB85">
        <f t="shared" si="60"/>
        <v>2.0898847893100925E-2</v>
      </c>
      <c r="BC85">
        <f t="shared" si="61"/>
        <v>2.8707785955823885E-2</v>
      </c>
    </row>
    <row r="86" spans="1:55" x14ac:dyDescent="0.4">
      <c r="A86" s="36" t="s">
        <v>120</v>
      </c>
      <c r="B86" s="17">
        <v>2</v>
      </c>
      <c r="C86" s="17"/>
      <c r="D86" s="18">
        <v>42818</v>
      </c>
      <c r="E86" s="19">
        <v>82</v>
      </c>
      <c r="F86" s="20">
        <v>12.7</v>
      </c>
      <c r="G86" s="17">
        <v>5</v>
      </c>
      <c r="H86" s="17">
        <v>5</v>
      </c>
      <c r="I86" s="21">
        <f t="shared" si="63"/>
        <v>2.54</v>
      </c>
      <c r="J86" s="17">
        <v>27</v>
      </c>
      <c r="K86" s="17">
        <v>12</v>
      </c>
      <c r="L86" s="17">
        <v>12</v>
      </c>
      <c r="M86" s="17">
        <f t="shared" si="64"/>
        <v>2.25</v>
      </c>
      <c r="N86" s="21">
        <v>0</v>
      </c>
      <c r="O86" s="22">
        <v>0</v>
      </c>
      <c r="P86" s="17">
        <v>27.2</v>
      </c>
      <c r="Q86" s="17">
        <v>16</v>
      </c>
      <c r="R86" s="17">
        <v>16</v>
      </c>
      <c r="S86" s="17">
        <f t="shared" si="65"/>
        <v>1.7</v>
      </c>
      <c r="T86" s="17">
        <v>0</v>
      </c>
      <c r="U86" s="22">
        <v>0</v>
      </c>
      <c r="V86" s="27">
        <v>54.7</v>
      </c>
      <c r="W86" s="27">
        <v>19</v>
      </c>
      <c r="X86" s="27">
        <v>19</v>
      </c>
      <c r="Y86" s="17">
        <f t="shared" si="66"/>
        <v>2.8789473684210529</v>
      </c>
      <c r="Z86" s="27">
        <v>0</v>
      </c>
      <c r="AA86" s="22">
        <f t="shared" si="67"/>
        <v>0</v>
      </c>
      <c r="AB86" s="23">
        <f t="shared" si="68"/>
        <v>2.1259842519685042</v>
      </c>
      <c r="AC86" s="23">
        <f t="shared" si="69"/>
        <v>2.4</v>
      </c>
      <c r="AD86" s="23">
        <f t="shared" si="69"/>
        <v>0.88582677165354329</v>
      </c>
      <c r="AE86" s="23">
        <f t="shared" si="70"/>
        <v>2.1417322834645671</v>
      </c>
      <c r="AF86" s="23">
        <f t="shared" si="71"/>
        <v>3.2</v>
      </c>
      <c r="AG86" s="23">
        <f t="shared" si="71"/>
        <v>0.66929133858267709</v>
      </c>
      <c r="AH86" s="23">
        <f t="shared" si="72"/>
        <v>4.3070866141732287</v>
      </c>
      <c r="AI86" s="23">
        <f t="shared" si="73"/>
        <v>3.8</v>
      </c>
      <c r="AJ86" s="23">
        <f t="shared" si="73"/>
        <v>1.1334438458350602</v>
      </c>
      <c r="AK86" s="27">
        <v>5</v>
      </c>
      <c r="AL86">
        <v>9.69</v>
      </c>
      <c r="AM86">
        <v>0.21099999999999999</v>
      </c>
      <c r="AN86">
        <f t="shared" si="74"/>
        <v>211</v>
      </c>
      <c r="AO86">
        <v>297</v>
      </c>
      <c r="AP86">
        <v>4.2</v>
      </c>
      <c r="AQ86">
        <v>2.09</v>
      </c>
      <c r="AR86">
        <v>38.520000000000003</v>
      </c>
      <c r="AS86" s="23">
        <v>0.25311526479750779</v>
      </c>
      <c r="AT86" s="25">
        <v>0.42948656501559196</v>
      </c>
      <c r="AU86" s="25">
        <v>1.1851515695067263</v>
      </c>
      <c r="AV86" s="25">
        <v>0.11458435173421426</v>
      </c>
      <c r="AW86" s="25">
        <v>0.46044336621150045</v>
      </c>
      <c r="AX86" s="25">
        <v>6.0185809539440152E-2</v>
      </c>
      <c r="AY86" s="25">
        <v>0.12634394618834083</v>
      </c>
      <c r="AZ86" s="25">
        <f t="shared" si="75"/>
        <v>0.38851010964204541</v>
      </c>
      <c r="BA86">
        <f t="shared" si="59"/>
        <v>2.5141162417992781E-2</v>
      </c>
      <c r="BB86">
        <f t="shared" si="60"/>
        <v>4.92007153174819E-4</v>
      </c>
      <c r="BC86">
        <f t="shared" si="61"/>
        <v>4.6576449075065592E-2</v>
      </c>
    </row>
    <row r="87" spans="1:55" x14ac:dyDescent="0.4">
      <c r="A87" s="36" t="s">
        <v>121</v>
      </c>
      <c r="B87" s="17">
        <v>2</v>
      </c>
      <c r="C87" s="17"/>
      <c r="D87" s="18">
        <v>42818</v>
      </c>
      <c r="E87" s="19">
        <v>82</v>
      </c>
      <c r="F87" s="20">
        <v>6.5</v>
      </c>
      <c r="G87" s="17">
        <v>2</v>
      </c>
      <c r="H87" s="17">
        <v>2</v>
      </c>
      <c r="I87" s="21">
        <f t="shared" si="63"/>
        <v>3.25</v>
      </c>
      <c r="J87" s="17">
        <v>16.5</v>
      </c>
      <c r="K87" s="17">
        <v>8</v>
      </c>
      <c r="L87" s="17">
        <v>8</v>
      </c>
      <c r="M87" s="17">
        <f t="shared" si="64"/>
        <v>2.0625</v>
      </c>
      <c r="N87" s="21">
        <v>0</v>
      </c>
      <c r="O87" s="22">
        <v>0</v>
      </c>
      <c r="P87" s="17">
        <v>23.6</v>
      </c>
      <c r="Q87" s="17">
        <v>18</v>
      </c>
      <c r="R87" s="17">
        <v>18</v>
      </c>
      <c r="S87" s="17">
        <f t="shared" si="65"/>
        <v>1.3111111111111111</v>
      </c>
      <c r="T87" s="17">
        <v>0</v>
      </c>
      <c r="U87" s="22">
        <v>0</v>
      </c>
      <c r="V87" s="27">
        <v>36.799999999999997</v>
      </c>
      <c r="W87" s="27">
        <v>15</v>
      </c>
      <c r="X87" s="27">
        <v>15</v>
      </c>
      <c r="Y87" s="17">
        <f t="shared" si="66"/>
        <v>2.4533333333333331</v>
      </c>
      <c r="Z87" s="27">
        <v>0</v>
      </c>
      <c r="AA87" s="22">
        <f t="shared" si="67"/>
        <v>0</v>
      </c>
      <c r="AB87" s="23">
        <f t="shared" si="68"/>
        <v>2.5384615384615383</v>
      </c>
      <c r="AC87" s="23">
        <f t="shared" si="69"/>
        <v>4</v>
      </c>
      <c r="AD87" s="23">
        <f t="shared" si="69"/>
        <v>0.63461538461538458</v>
      </c>
      <c r="AE87" s="23">
        <f t="shared" si="70"/>
        <v>3.6307692307692312</v>
      </c>
      <c r="AF87" s="23">
        <f t="shared" si="71"/>
        <v>9</v>
      </c>
      <c r="AG87" s="23">
        <f t="shared" si="71"/>
        <v>0.40341880341880343</v>
      </c>
      <c r="AH87" s="23">
        <f t="shared" si="72"/>
        <v>5.661538461538461</v>
      </c>
      <c r="AI87" s="23">
        <f t="shared" si="73"/>
        <v>7.5</v>
      </c>
      <c r="AJ87" s="23">
        <f t="shared" si="73"/>
        <v>0.75487179487179479</v>
      </c>
      <c r="AK87" s="27">
        <v>6.5</v>
      </c>
      <c r="AL87">
        <v>7.8</v>
      </c>
      <c r="AM87">
        <v>0.114</v>
      </c>
      <c r="AN87">
        <f t="shared" si="74"/>
        <v>114</v>
      </c>
      <c r="AO87">
        <v>264</v>
      </c>
      <c r="AP87">
        <v>2.69</v>
      </c>
      <c r="AQ87">
        <v>2.39</v>
      </c>
      <c r="AR87">
        <v>34.25</v>
      </c>
      <c r="AS87" s="23">
        <v>0.17303433001107421</v>
      </c>
      <c r="AT87" s="25">
        <v>0.3590025858314812</v>
      </c>
      <c r="AU87" s="25">
        <v>1.5443296116504854</v>
      </c>
      <c r="AV87" s="25">
        <v>0.10087718790281022</v>
      </c>
      <c r="AW87" s="25">
        <v>0.19522197747984366</v>
      </c>
      <c r="AX87" s="25">
        <v>5.3223167870599289E-2</v>
      </c>
      <c r="AY87" s="25">
        <v>7.8384466019417481E-2</v>
      </c>
      <c r="AZ87" s="25">
        <f t="shared" si="75"/>
        <v>0.12641211824670143</v>
      </c>
      <c r="BA87">
        <f t="shared" si="59"/>
        <v>3.1051940133498115E-2</v>
      </c>
      <c r="BB87">
        <f t="shared" si="60"/>
        <v>2.3859088741668651E-2</v>
      </c>
      <c r="BC87">
        <f t="shared" si="61"/>
        <v>2.9616742209554719E-2</v>
      </c>
    </row>
    <row r="88" spans="1:55" x14ac:dyDescent="0.4">
      <c r="A88" s="36" t="s">
        <v>122</v>
      </c>
      <c r="B88" s="17">
        <v>2</v>
      </c>
      <c r="C88" s="17"/>
      <c r="D88" s="18">
        <v>42815</v>
      </c>
      <c r="E88" s="19">
        <v>79</v>
      </c>
      <c r="F88" s="20">
        <v>11.3</v>
      </c>
      <c r="G88" s="17">
        <v>5</v>
      </c>
      <c r="H88" s="17">
        <v>5</v>
      </c>
      <c r="I88" s="21">
        <f t="shared" si="63"/>
        <v>2.2600000000000002</v>
      </c>
      <c r="J88" s="17">
        <v>32.200000000000003</v>
      </c>
      <c r="K88" s="17">
        <v>13</v>
      </c>
      <c r="L88" s="17">
        <v>13</v>
      </c>
      <c r="M88" s="17">
        <f t="shared" si="64"/>
        <v>2.476923076923077</v>
      </c>
      <c r="N88" s="21">
        <v>0</v>
      </c>
      <c r="O88" s="22">
        <v>0</v>
      </c>
      <c r="P88" s="17">
        <v>44</v>
      </c>
      <c r="Q88" s="17">
        <v>18</v>
      </c>
      <c r="R88" s="17">
        <v>18</v>
      </c>
      <c r="S88" s="17">
        <f t="shared" si="65"/>
        <v>2.4444444444444446</v>
      </c>
      <c r="T88" s="17">
        <v>0</v>
      </c>
      <c r="U88" s="22">
        <v>0</v>
      </c>
      <c r="V88" s="27">
        <v>60</v>
      </c>
      <c r="W88" s="27">
        <v>24</v>
      </c>
      <c r="X88" s="27">
        <v>24</v>
      </c>
      <c r="Y88" s="17">
        <f t="shared" si="66"/>
        <v>2.5</v>
      </c>
      <c r="Z88" s="27">
        <v>0</v>
      </c>
      <c r="AA88" s="22">
        <f t="shared" si="67"/>
        <v>0</v>
      </c>
      <c r="AB88" s="23">
        <f t="shared" si="68"/>
        <v>2.8495575221238938</v>
      </c>
      <c r="AC88" s="23">
        <f t="shared" si="69"/>
        <v>2.6</v>
      </c>
      <c r="AD88" s="23">
        <f t="shared" si="69"/>
        <v>1.0959836623553436</v>
      </c>
      <c r="AE88" s="23">
        <f t="shared" si="70"/>
        <v>3.8938053097345131</v>
      </c>
      <c r="AF88" s="23">
        <f t="shared" si="71"/>
        <v>3.6</v>
      </c>
      <c r="AG88" s="23">
        <f t="shared" si="71"/>
        <v>1.0816125860373649</v>
      </c>
      <c r="AH88" s="23">
        <f t="shared" si="72"/>
        <v>5.3097345132743357</v>
      </c>
      <c r="AI88" s="23">
        <f t="shared" si="73"/>
        <v>4.8</v>
      </c>
      <c r="AJ88" s="23">
        <f t="shared" si="73"/>
        <v>1.1061946902654867</v>
      </c>
      <c r="AK88" s="27">
        <v>7.5</v>
      </c>
      <c r="AL88">
        <v>4.08</v>
      </c>
      <c r="AM88">
        <v>6.1499999999999999E-2</v>
      </c>
      <c r="AN88">
        <f t="shared" si="74"/>
        <v>61.5</v>
      </c>
      <c r="AO88">
        <v>273</v>
      </c>
      <c r="AP88">
        <v>1.42</v>
      </c>
      <c r="AQ88">
        <v>2.3199999999999998</v>
      </c>
      <c r="AR88">
        <v>31.21</v>
      </c>
      <c r="AS88" s="23">
        <v>0.26688017080330934</v>
      </c>
      <c r="AT88" s="25">
        <v>0.4399531898366249</v>
      </c>
      <c r="AU88" s="25">
        <v>1.5366323144104801</v>
      </c>
      <c r="AV88" s="25">
        <v>0.10571772371172292</v>
      </c>
      <c r="AW88" s="25">
        <v>0.14959395430035799</v>
      </c>
      <c r="AX88" s="25">
        <v>4.4107425145927144E-2</v>
      </c>
      <c r="AY88" s="25">
        <v>0.10175633187772926</v>
      </c>
      <c r="AZ88" s="25">
        <f t="shared" si="75"/>
        <v>9.7351821185505158E-2</v>
      </c>
      <c r="BA88">
        <f t="shared" si="59"/>
        <v>3.4905457561068921E-2</v>
      </c>
      <c r="BB88">
        <f t="shared" si="60"/>
        <v>2.0814878757859891E-2</v>
      </c>
      <c r="BC88">
        <f t="shared" si="61"/>
        <v>2.0676995220255959E-2</v>
      </c>
    </row>
    <row r="89" spans="1:55" x14ac:dyDescent="0.4">
      <c r="A89" s="36" t="s">
        <v>123</v>
      </c>
      <c r="B89" s="17">
        <v>2</v>
      </c>
      <c r="C89" s="17"/>
      <c r="D89" s="18">
        <v>42815</v>
      </c>
      <c r="E89" s="19">
        <v>79</v>
      </c>
      <c r="F89" s="20">
        <v>10.9</v>
      </c>
      <c r="G89" s="17">
        <v>4</v>
      </c>
      <c r="H89" s="17">
        <v>4</v>
      </c>
      <c r="I89" s="21">
        <f t="shared" si="63"/>
        <v>2.7250000000000001</v>
      </c>
      <c r="J89" s="17">
        <v>29.4</v>
      </c>
      <c r="K89" s="17">
        <v>11</v>
      </c>
      <c r="L89" s="17">
        <v>11</v>
      </c>
      <c r="M89" s="17">
        <f t="shared" si="64"/>
        <v>2.6727272727272724</v>
      </c>
      <c r="N89" s="21">
        <v>0</v>
      </c>
      <c r="O89" s="22">
        <v>0</v>
      </c>
      <c r="P89" s="17">
        <v>39.5</v>
      </c>
      <c r="Q89" s="17">
        <v>14</v>
      </c>
      <c r="R89" s="17">
        <v>14</v>
      </c>
      <c r="S89" s="17">
        <f t="shared" si="65"/>
        <v>2.8214285714285716</v>
      </c>
      <c r="T89" s="17">
        <v>0</v>
      </c>
      <c r="U89" s="22">
        <v>0</v>
      </c>
      <c r="V89" s="27">
        <v>69.2</v>
      </c>
      <c r="W89" s="27">
        <v>24</v>
      </c>
      <c r="X89" s="27">
        <v>24</v>
      </c>
      <c r="Y89" s="17">
        <f t="shared" si="66"/>
        <v>2.8833333333333333</v>
      </c>
      <c r="Z89" s="27">
        <v>0</v>
      </c>
      <c r="AA89" s="22">
        <f t="shared" si="67"/>
        <v>0</v>
      </c>
      <c r="AB89" s="23">
        <f t="shared" si="68"/>
        <v>2.6972477064220182</v>
      </c>
      <c r="AC89" s="23">
        <f t="shared" si="69"/>
        <v>2.75</v>
      </c>
      <c r="AD89" s="23">
        <f t="shared" si="69"/>
        <v>0.98081734778982466</v>
      </c>
      <c r="AE89" s="23">
        <f t="shared" si="70"/>
        <v>3.6238532110091741</v>
      </c>
      <c r="AF89" s="23">
        <f t="shared" si="71"/>
        <v>3.5</v>
      </c>
      <c r="AG89" s="23">
        <f t="shared" si="71"/>
        <v>1.0353866317169069</v>
      </c>
      <c r="AH89" s="23">
        <f t="shared" si="72"/>
        <v>6.3486238532110093</v>
      </c>
      <c r="AI89" s="23">
        <f t="shared" si="73"/>
        <v>6</v>
      </c>
      <c r="AJ89" s="23">
        <f t="shared" si="73"/>
        <v>1.0581039755351682</v>
      </c>
      <c r="AK89" s="27">
        <v>6.5</v>
      </c>
      <c r="AL89">
        <v>10.1</v>
      </c>
      <c r="AM89">
        <v>0.29199999999999998</v>
      </c>
      <c r="AN89">
        <f t="shared" si="74"/>
        <v>292</v>
      </c>
      <c r="AO89">
        <v>314</v>
      </c>
      <c r="AP89">
        <v>5.38</v>
      </c>
      <c r="AQ89">
        <v>1.99</v>
      </c>
      <c r="AR89">
        <v>41.08</v>
      </c>
      <c r="AS89" s="23">
        <v>0.24916943521594681</v>
      </c>
      <c r="AT89" s="25">
        <v>0.58527779474330821</v>
      </c>
      <c r="AU89" s="25">
        <v>2.2343039583333333</v>
      </c>
      <c r="AV89" s="25">
        <v>0.1476192502451367</v>
      </c>
      <c r="AW89" s="25">
        <v>0.24727569067546079</v>
      </c>
      <c r="AX89" s="25">
        <v>5.9443461302685768E-2</v>
      </c>
      <c r="AY89" s="25">
        <v>0.21207166666666666</v>
      </c>
      <c r="AZ89" s="25">
        <f t="shared" si="75"/>
        <v>0.11067235939550263</v>
      </c>
      <c r="BA89">
        <f t="shared" si="59"/>
        <v>3.3074396170317932E-2</v>
      </c>
      <c r="BB89">
        <f t="shared" si="60"/>
        <v>1.9687066504162676E-2</v>
      </c>
      <c r="BC89">
        <f t="shared" si="61"/>
        <v>3.7380012714436542E-2</v>
      </c>
    </row>
    <row r="90" spans="1:55" x14ac:dyDescent="0.4">
      <c r="A90" s="36" t="s">
        <v>124</v>
      </c>
      <c r="B90" s="17">
        <v>2</v>
      </c>
      <c r="C90" s="17"/>
      <c r="D90" s="18">
        <v>42816</v>
      </c>
      <c r="E90" s="19">
        <v>80</v>
      </c>
      <c r="F90" s="20">
        <v>11.8</v>
      </c>
      <c r="G90" s="17">
        <v>5</v>
      </c>
      <c r="H90" s="17">
        <v>5</v>
      </c>
      <c r="I90" s="21">
        <f t="shared" si="63"/>
        <v>2.3600000000000003</v>
      </c>
      <c r="J90" s="17">
        <v>32.200000000000003</v>
      </c>
      <c r="K90" s="17">
        <v>12</v>
      </c>
      <c r="L90" s="17">
        <v>12</v>
      </c>
      <c r="M90" s="17">
        <f t="shared" si="64"/>
        <v>2.6833333333333336</v>
      </c>
      <c r="N90" s="21">
        <v>0</v>
      </c>
      <c r="O90" s="22">
        <v>0</v>
      </c>
      <c r="P90" s="17">
        <v>47.3</v>
      </c>
      <c r="Q90" s="17">
        <v>18</v>
      </c>
      <c r="R90" s="17">
        <v>18</v>
      </c>
      <c r="S90" s="17">
        <f t="shared" si="65"/>
        <v>2.6277777777777778</v>
      </c>
      <c r="T90" s="17">
        <v>0</v>
      </c>
      <c r="U90" s="22">
        <v>0</v>
      </c>
      <c r="V90" s="27">
        <v>69</v>
      </c>
      <c r="W90" s="27">
        <v>25</v>
      </c>
      <c r="X90" s="27">
        <v>25</v>
      </c>
      <c r="Y90" s="17">
        <f t="shared" si="66"/>
        <v>2.76</v>
      </c>
      <c r="Z90" s="27">
        <v>0</v>
      </c>
      <c r="AA90" s="22">
        <f t="shared" si="67"/>
        <v>0</v>
      </c>
      <c r="AB90" s="23">
        <f t="shared" si="68"/>
        <v>2.7288135593220342</v>
      </c>
      <c r="AC90" s="23">
        <f t="shared" si="69"/>
        <v>2.4</v>
      </c>
      <c r="AD90" s="23">
        <f t="shared" si="69"/>
        <v>1.1370056497175141</v>
      </c>
      <c r="AE90" s="23">
        <f t="shared" si="70"/>
        <v>4.008474576271186</v>
      </c>
      <c r="AF90" s="23">
        <f t="shared" si="71"/>
        <v>3.6</v>
      </c>
      <c r="AG90" s="23">
        <f t="shared" si="71"/>
        <v>1.1134651600753294</v>
      </c>
      <c r="AH90" s="23">
        <f t="shared" si="72"/>
        <v>5.8474576271186436</v>
      </c>
      <c r="AI90" s="23">
        <f t="shared" si="73"/>
        <v>5</v>
      </c>
      <c r="AJ90" s="23">
        <f t="shared" si="73"/>
        <v>1.1694915254237286</v>
      </c>
      <c r="AK90" s="27">
        <v>5.5</v>
      </c>
      <c r="AL90">
        <v>6.91</v>
      </c>
      <c r="AM90">
        <v>8.0600000000000005E-2</v>
      </c>
      <c r="AN90">
        <f t="shared" si="74"/>
        <v>80.600000000000009</v>
      </c>
      <c r="AO90">
        <v>237</v>
      </c>
      <c r="AP90">
        <v>2.09</v>
      </c>
      <c r="AQ90">
        <v>2.62</v>
      </c>
      <c r="AR90">
        <v>32.299999999999997</v>
      </c>
      <c r="AS90" s="23">
        <v>0.26860587002096431</v>
      </c>
      <c r="AT90" s="25">
        <v>0.51932965379731322</v>
      </c>
      <c r="AU90" s="25">
        <v>1.4126363247863249</v>
      </c>
      <c r="AV90" s="25">
        <v>0.12197115228351629</v>
      </c>
      <c r="AW90" s="25">
        <v>0.27632316834815729</v>
      </c>
      <c r="AX90" s="25">
        <v>6.0312030589159564E-2</v>
      </c>
      <c r="AY90" s="25">
        <v>0.10711410256410259</v>
      </c>
      <c r="AZ90" s="25">
        <f t="shared" si="75"/>
        <v>0.19560814308661775</v>
      </c>
      <c r="BA90">
        <f t="shared" si="59"/>
        <v>3.346223070262478E-2</v>
      </c>
      <c r="BB90">
        <f t="shared" si="60"/>
        <v>2.5636256196501634E-2</v>
      </c>
      <c r="BC90">
        <f t="shared" si="61"/>
        <v>2.5173080606624834E-2</v>
      </c>
    </row>
    <row r="91" spans="1:55" x14ac:dyDescent="0.4">
      <c r="A91" s="36" t="s">
        <v>125</v>
      </c>
      <c r="B91" s="17">
        <v>2</v>
      </c>
      <c r="C91" s="17"/>
      <c r="D91" s="18">
        <v>42815</v>
      </c>
      <c r="E91" s="19">
        <v>79</v>
      </c>
      <c r="F91" s="20">
        <v>10.199999999999999</v>
      </c>
      <c r="G91" s="17">
        <v>5</v>
      </c>
      <c r="H91" s="17">
        <v>5</v>
      </c>
      <c r="I91" s="21">
        <f t="shared" si="63"/>
        <v>2.04</v>
      </c>
      <c r="J91" s="17">
        <v>22.6</v>
      </c>
      <c r="K91" s="17">
        <v>9</v>
      </c>
      <c r="L91" s="17">
        <v>9</v>
      </c>
      <c r="M91" s="17">
        <f t="shared" si="64"/>
        <v>2.5111111111111111</v>
      </c>
      <c r="N91" s="21">
        <v>0</v>
      </c>
      <c r="O91" s="22">
        <v>0</v>
      </c>
      <c r="P91" s="17">
        <v>28.2</v>
      </c>
      <c r="Q91" s="17">
        <v>12</v>
      </c>
      <c r="R91" s="17">
        <v>12</v>
      </c>
      <c r="S91" s="17">
        <f t="shared" si="65"/>
        <v>2.35</v>
      </c>
      <c r="T91" s="17">
        <v>0</v>
      </c>
      <c r="U91" s="22">
        <v>0</v>
      </c>
      <c r="V91" s="27">
        <v>36.200000000000003</v>
      </c>
      <c r="W91" s="27">
        <v>17</v>
      </c>
      <c r="X91" s="27">
        <v>17</v>
      </c>
      <c r="Y91" s="17">
        <f t="shared" si="66"/>
        <v>2.1294117647058823</v>
      </c>
      <c r="Z91" s="27">
        <v>0</v>
      </c>
      <c r="AA91" s="22">
        <f t="shared" si="67"/>
        <v>0</v>
      </c>
      <c r="AB91" s="23">
        <f t="shared" si="68"/>
        <v>2.215686274509804</v>
      </c>
      <c r="AC91" s="23">
        <f t="shared" si="69"/>
        <v>1.8</v>
      </c>
      <c r="AD91" s="23">
        <f t="shared" si="69"/>
        <v>1.2309368191721133</v>
      </c>
      <c r="AE91" s="23">
        <f t="shared" si="70"/>
        <v>2.7647058823529411</v>
      </c>
      <c r="AF91" s="23">
        <f t="shared" si="71"/>
        <v>2.4</v>
      </c>
      <c r="AG91" s="23">
        <f t="shared" si="71"/>
        <v>1.1519607843137256</v>
      </c>
      <c r="AH91" s="23">
        <f t="shared" si="72"/>
        <v>3.549019607843138</v>
      </c>
      <c r="AI91" s="23">
        <f t="shared" si="73"/>
        <v>3.4</v>
      </c>
      <c r="AJ91" s="23">
        <f t="shared" si="73"/>
        <v>1.0438292964244522</v>
      </c>
      <c r="AK91" s="27">
        <v>5.5</v>
      </c>
      <c r="AL91">
        <v>8.7100000000000009</v>
      </c>
      <c r="AM91">
        <v>0.115</v>
      </c>
      <c r="AN91">
        <f t="shared" si="74"/>
        <v>115</v>
      </c>
      <c r="AO91">
        <v>250</v>
      </c>
      <c r="AP91">
        <v>2.8</v>
      </c>
      <c r="AQ91">
        <v>2.4900000000000002</v>
      </c>
      <c r="AR91">
        <v>34.11</v>
      </c>
      <c r="AS91" s="23">
        <v>0.3020318506315211</v>
      </c>
      <c r="AT91" s="25">
        <v>0.65120476447541031</v>
      </c>
      <c r="AU91" s="25">
        <v>2.2680223981900447</v>
      </c>
      <c r="AV91" s="25">
        <v>0.16635087766794562</v>
      </c>
      <c r="AW91" s="25">
        <v>0.22378225036056321</v>
      </c>
      <c r="AX91" s="25">
        <v>8.4451741020926202E-2</v>
      </c>
      <c r="AY91" s="25">
        <v>0.19827918552036197</v>
      </c>
      <c r="AZ91" s="25">
        <f t="shared" si="75"/>
        <v>9.8668448133117509E-2</v>
      </c>
      <c r="BA91">
        <f t="shared" si="59"/>
        <v>2.6518739532933835E-2</v>
      </c>
      <c r="BB91">
        <f t="shared" si="60"/>
        <v>1.4758138111055174E-2</v>
      </c>
      <c r="BC91">
        <f t="shared" si="61"/>
        <v>1.6649142725843842E-2</v>
      </c>
    </row>
    <row r="92" spans="1:55" x14ac:dyDescent="0.4">
      <c r="A92" s="36" t="s">
        <v>126</v>
      </c>
      <c r="B92" s="17">
        <v>2</v>
      </c>
      <c r="C92" s="17"/>
      <c r="D92" s="18">
        <v>42818</v>
      </c>
      <c r="E92" s="19">
        <v>82</v>
      </c>
      <c r="F92" s="20">
        <v>9.4</v>
      </c>
      <c r="G92" s="17">
        <v>4</v>
      </c>
      <c r="H92" s="17">
        <v>4</v>
      </c>
      <c r="I92" s="21">
        <f t="shared" si="63"/>
        <v>2.35</v>
      </c>
      <c r="J92" s="17">
        <v>17.8</v>
      </c>
      <c r="K92" s="17">
        <v>10</v>
      </c>
      <c r="L92" s="17">
        <v>10</v>
      </c>
      <c r="M92" s="17">
        <f t="shared" si="64"/>
        <v>1.78</v>
      </c>
      <c r="N92" s="21">
        <v>0</v>
      </c>
      <c r="O92" s="22">
        <v>0</v>
      </c>
      <c r="P92" s="17">
        <v>19.600000000000001</v>
      </c>
      <c r="Q92" s="17">
        <v>11</v>
      </c>
      <c r="R92" s="17">
        <v>11</v>
      </c>
      <c r="S92" s="17">
        <f t="shared" si="65"/>
        <v>1.781818181818182</v>
      </c>
      <c r="T92" s="17">
        <v>0</v>
      </c>
      <c r="U92" s="22">
        <v>0</v>
      </c>
      <c r="V92" s="27">
        <v>23.6</v>
      </c>
      <c r="W92" s="27">
        <v>16</v>
      </c>
      <c r="X92" s="27">
        <v>16</v>
      </c>
      <c r="Y92" s="17">
        <f t="shared" si="66"/>
        <v>1.4750000000000001</v>
      </c>
      <c r="Z92" s="27">
        <v>0</v>
      </c>
      <c r="AA92" s="22">
        <f t="shared" si="67"/>
        <v>0</v>
      </c>
      <c r="AB92" s="23">
        <f t="shared" si="68"/>
        <v>1.8936170212765957</v>
      </c>
      <c r="AC92" s="23">
        <f t="shared" si="69"/>
        <v>2.5</v>
      </c>
      <c r="AD92" s="23">
        <f t="shared" si="69"/>
        <v>0.75744680851063828</v>
      </c>
      <c r="AE92" s="23">
        <f t="shared" si="70"/>
        <v>2.0851063829787235</v>
      </c>
      <c r="AF92" s="23">
        <f t="shared" si="71"/>
        <v>2.75</v>
      </c>
      <c r="AG92" s="23">
        <f t="shared" si="71"/>
        <v>0.75822050290135401</v>
      </c>
      <c r="AH92" s="23">
        <f t="shared" si="72"/>
        <v>2.5106382978723403</v>
      </c>
      <c r="AI92" s="23">
        <f t="shared" si="73"/>
        <v>4</v>
      </c>
      <c r="AJ92" s="23">
        <f t="shared" si="73"/>
        <v>0.62765957446808507</v>
      </c>
      <c r="AK92" s="27">
        <v>7.5</v>
      </c>
      <c r="AL92">
        <v>6.45</v>
      </c>
      <c r="AM92">
        <v>8.7800000000000003E-2</v>
      </c>
      <c r="AN92">
        <f t="shared" si="74"/>
        <v>87.8</v>
      </c>
      <c r="AO92">
        <v>259</v>
      </c>
      <c r="AP92">
        <v>2.09</v>
      </c>
      <c r="AQ92">
        <v>2.41</v>
      </c>
      <c r="AR92">
        <v>31.46</v>
      </c>
      <c r="AS92" s="23">
        <v>0.29836247571468222</v>
      </c>
      <c r="AT92" s="25">
        <v>0.39543238174664824</v>
      </c>
      <c r="AU92" s="25">
        <v>1.1282975369458126</v>
      </c>
      <c r="AV92" s="25">
        <v>0.11307375465509778</v>
      </c>
      <c r="AW92" s="25">
        <v>0.22753401022976916</v>
      </c>
      <c r="AX92" s="25">
        <v>4.7118540383619234E-2</v>
      </c>
      <c r="AY92" s="25">
        <v>0.16619310344827581</v>
      </c>
      <c r="AZ92" s="25">
        <f t="shared" si="75"/>
        <v>0.2016613550763221</v>
      </c>
      <c r="BA92">
        <f t="shared" si="59"/>
        <v>2.1282958934069375E-2</v>
      </c>
      <c r="BB92">
        <f t="shared" si="60"/>
        <v>6.4220739292288149E-3</v>
      </c>
      <c r="BC92">
        <f t="shared" si="61"/>
        <v>1.2381143053006187E-2</v>
      </c>
    </row>
    <row r="93" spans="1:55" ht="15" thickBot="1" x14ac:dyDescent="0.45">
      <c r="A93" s="37" t="s">
        <v>127</v>
      </c>
      <c r="B93" s="38">
        <v>2</v>
      </c>
      <c r="C93" s="38"/>
      <c r="D93" s="39">
        <v>42815</v>
      </c>
      <c r="E93" s="40">
        <v>79</v>
      </c>
      <c r="F93" s="41">
        <v>12.1</v>
      </c>
      <c r="G93" s="38">
        <v>5</v>
      </c>
      <c r="H93" s="38">
        <v>5</v>
      </c>
      <c r="I93" s="21">
        <f t="shared" si="63"/>
        <v>2.42</v>
      </c>
      <c r="J93" s="38">
        <v>34.6</v>
      </c>
      <c r="K93" s="38">
        <v>10</v>
      </c>
      <c r="L93" s="38">
        <v>10</v>
      </c>
      <c r="M93" s="17">
        <f t="shared" si="64"/>
        <v>3.46</v>
      </c>
      <c r="N93" s="42">
        <v>0</v>
      </c>
      <c r="O93" s="43">
        <v>0</v>
      </c>
      <c r="P93" s="38">
        <v>37</v>
      </c>
      <c r="Q93" s="38">
        <v>13</v>
      </c>
      <c r="R93" s="38">
        <v>13</v>
      </c>
      <c r="S93" s="17">
        <f t="shared" si="65"/>
        <v>2.8461538461538463</v>
      </c>
      <c r="T93" s="38">
        <v>0</v>
      </c>
      <c r="U93" s="43">
        <v>0</v>
      </c>
      <c r="V93" s="52">
        <v>48.9</v>
      </c>
      <c r="W93" s="38">
        <v>19</v>
      </c>
      <c r="X93" s="38">
        <v>19</v>
      </c>
      <c r="Y93" s="17">
        <f t="shared" si="66"/>
        <v>2.5736842105263156</v>
      </c>
      <c r="Z93" s="38">
        <v>0</v>
      </c>
      <c r="AA93" s="43">
        <f t="shared" si="67"/>
        <v>0</v>
      </c>
      <c r="AB93" s="23">
        <f t="shared" si="68"/>
        <v>2.8595041322314052</v>
      </c>
      <c r="AC93" s="23">
        <f t="shared" si="69"/>
        <v>2</v>
      </c>
      <c r="AD93" s="23">
        <f t="shared" si="69"/>
        <v>1.4297520661157026</v>
      </c>
      <c r="AE93" s="23">
        <f t="shared" si="70"/>
        <v>3.0578512396694215</v>
      </c>
      <c r="AF93" s="23">
        <f t="shared" si="71"/>
        <v>2.6</v>
      </c>
      <c r="AG93" s="23">
        <f t="shared" si="71"/>
        <v>1.1760966306420853</v>
      </c>
      <c r="AH93" s="23">
        <f t="shared" si="72"/>
        <v>4.0413223140495864</v>
      </c>
      <c r="AI93" s="23">
        <f t="shared" si="73"/>
        <v>3.8</v>
      </c>
      <c r="AJ93" s="23">
        <f t="shared" si="73"/>
        <v>1.0635058721183122</v>
      </c>
      <c r="AK93" s="38">
        <v>5</v>
      </c>
      <c r="AL93">
        <v>5.3</v>
      </c>
      <c r="AM93">
        <v>6.3500000000000001E-2</v>
      </c>
      <c r="AN93">
        <f t="shared" si="74"/>
        <v>63.5</v>
      </c>
      <c r="AO93">
        <v>244</v>
      </c>
      <c r="AP93">
        <v>1.72</v>
      </c>
      <c r="AQ93">
        <v>2.71</v>
      </c>
      <c r="AR93">
        <v>29.62</v>
      </c>
      <c r="AS93" s="44">
        <v>0.23300438596491233</v>
      </c>
      <c r="AT93" s="25">
        <v>0.30977496022203194</v>
      </c>
      <c r="AU93" s="25">
        <v>1.1335991666666667</v>
      </c>
      <c r="AV93" s="25">
        <v>9.5266937033606752E-2</v>
      </c>
      <c r="AW93" s="25">
        <v>0.18614482115171599</v>
      </c>
      <c r="AX93" s="25">
        <v>5.3732506069068348E-2</v>
      </c>
      <c r="AY93" s="25">
        <v>8.9050833333333329E-2</v>
      </c>
      <c r="AZ93" s="25">
        <f t="shared" si="75"/>
        <v>0.16420691424736344</v>
      </c>
      <c r="BA93">
        <f t="shared" si="59"/>
        <v>3.5021607648699445E-2</v>
      </c>
      <c r="BB93">
        <f t="shared" si="60"/>
        <v>4.4709487053697042E-3</v>
      </c>
      <c r="BC93">
        <f t="shared" si="61"/>
        <v>1.8590632255773471E-2</v>
      </c>
    </row>
    <row r="94" spans="1:55" x14ac:dyDescent="0.4">
      <c r="A94" s="16" t="s">
        <v>129</v>
      </c>
      <c r="B94" s="17">
        <v>3</v>
      </c>
      <c r="C94" s="17">
        <v>1</v>
      </c>
      <c r="D94" s="18">
        <v>42818</v>
      </c>
      <c r="E94" s="19">
        <v>82</v>
      </c>
      <c r="F94" s="20">
        <v>13.2</v>
      </c>
      <c r="G94" s="17">
        <v>7</v>
      </c>
      <c r="H94" s="17">
        <v>7</v>
      </c>
      <c r="I94" s="21">
        <f t="shared" ref="I94:I110" si="76">F94/H94</f>
        <v>1.8857142857142857</v>
      </c>
      <c r="J94" s="17">
        <v>33</v>
      </c>
      <c r="K94">
        <v>13</v>
      </c>
      <c r="L94">
        <v>13</v>
      </c>
      <c r="M94" s="17">
        <f t="shared" ref="M94:M110" si="77">J94/L94</f>
        <v>2.5384615384615383</v>
      </c>
      <c r="N94" s="21">
        <v>0</v>
      </c>
      <c r="O94" s="22">
        <v>0</v>
      </c>
      <c r="P94">
        <v>43.5</v>
      </c>
      <c r="Q94">
        <v>21</v>
      </c>
      <c r="R94">
        <v>26</v>
      </c>
      <c r="S94" s="17">
        <f t="shared" ref="S94:S110" si="78">P94/R94</f>
        <v>1.6730769230769231</v>
      </c>
      <c r="T94">
        <v>1</v>
      </c>
      <c r="U94" s="22">
        <v>0.19230769230769229</v>
      </c>
      <c r="V94" s="27">
        <v>53.4</v>
      </c>
      <c r="W94" s="27">
        <v>24</v>
      </c>
      <c r="X94" s="27">
        <v>33</v>
      </c>
      <c r="Y94" s="17">
        <f t="shared" ref="Y94:Y110" si="79">V94/X94</f>
        <v>1.6181818181818182</v>
      </c>
      <c r="Z94" s="27">
        <v>0</v>
      </c>
      <c r="AA94" s="22">
        <f t="shared" ref="AA94:AA110" si="80">(X94-W94)/X94</f>
        <v>0.27272727272727271</v>
      </c>
      <c r="AB94" s="23">
        <f t="shared" ref="AB94:AB110" si="81">J94/F94</f>
        <v>2.5</v>
      </c>
      <c r="AC94" s="23">
        <f>L94/H94</f>
        <v>1.8571428571428572</v>
      </c>
      <c r="AD94" s="23">
        <f t="shared" si="69"/>
        <v>1.346153846153846</v>
      </c>
      <c r="AE94" s="23">
        <f t="shared" ref="AE94:AE110" si="82">P94/F94</f>
        <v>3.2954545454545454</v>
      </c>
      <c r="AF94" s="23">
        <f>R94/H94</f>
        <v>3.7142857142857144</v>
      </c>
      <c r="AG94" s="23">
        <f t="shared" si="71"/>
        <v>0.8872377622377623</v>
      </c>
      <c r="AH94" s="23">
        <f t="shared" ref="AH94:AH110" si="83">V94/F94</f>
        <v>4.0454545454545459</v>
      </c>
      <c r="AI94" s="23">
        <f>X94/H94</f>
        <v>4.7142857142857144</v>
      </c>
      <c r="AJ94" s="23">
        <f t="shared" si="73"/>
        <v>0.85812672176308535</v>
      </c>
      <c r="AK94" s="27">
        <v>10.5</v>
      </c>
      <c r="AL94">
        <v>6.4</v>
      </c>
      <c r="AM94">
        <v>9.7000000000000003E-2</v>
      </c>
      <c r="AN94">
        <f t="shared" ref="AN94:AN110" si="84">AM94*1000</f>
        <v>97</v>
      </c>
      <c r="AO94">
        <v>270</v>
      </c>
      <c r="AP94">
        <v>2.33</v>
      </c>
      <c r="AQ94">
        <v>2.44</v>
      </c>
      <c r="AR94">
        <v>30.62</v>
      </c>
      <c r="AS94" s="24">
        <v>5.2631578947368425</v>
      </c>
      <c r="AT94" s="25">
        <v>0.36488927245528313</v>
      </c>
      <c r="AU94" s="25">
        <v>1.459013157894737</v>
      </c>
      <c r="AV94" s="25">
        <v>0.17009173403533362</v>
      </c>
      <c r="AW94" s="25">
        <v>4.6518889317664467</v>
      </c>
      <c r="AX94" s="25">
        <v>9.8495786912075264E-2</v>
      </c>
      <c r="AY94" s="25">
        <v>5.8027631578947372E-2</v>
      </c>
      <c r="AZ94" s="25">
        <f t="shared" ref="AZ94:AZ110" si="85">AW94/AU94</f>
        <v>3.1883803834084854</v>
      </c>
      <c r="BA94">
        <f t="shared" si="59"/>
        <v>3.0543024395805172E-2</v>
      </c>
      <c r="BB94">
        <f t="shared" si="60"/>
        <v>1.8416891775210539E-2</v>
      </c>
      <c r="BC94">
        <f t="shared" si="61"/>
        <v>1.3669987191434056E-2</v>
      </c>
    </row>
    <row r="95" spans="1:55" x14ac:dyDescent="0.4">
      <c r="A95" s="16" t="s">
        <v>130</v>
      </c>
      <c r="B95" s="17">
        <v>3</v>
      </c>
      <c r="C95" s="17">
        <v>1</v>
      </c>
      <c r="D95" s="18">
        <v>42820</v>
      </c>
      <c r="E95" s="19">
        <v>84</v>
      </c>
      <c r="F95" s="20">
        <v>18.2</v>
      </c>
      <c r="G95" s="17">
        <v>5</v>
      </c>
      <c r="H95" s="17">
        <v>5</v>
      </c>
      <c r="I95" s="21">
        <f t="shared" si="76"/>
        <v>3.6399999999999997</v>
      </c>
      <c r="J95" s="17">
        <v>30.4</v>
      </c>
      <c r="K95">
        <v>16</v>
      </c>
      <c r="L95">
        <v>16</v>
      </c>
      <c r="M95" s="17">
        <f t="shared" si="77"/>
        <v>1.9</v>
      </c>
      <c r="N95" s="21">
        <v>2</v>
      </c>
      <c r="O95" s="22">
        <v>0</v>
      </c>
      <c r="P95">
        <v>31.8</v>
      </c>
      <c r="Q95">
        <v>15</v>
      </c>
      <c r="R95">
        <v>16</v>
      </c>
      <c r="S95" s="17">
        <f t="shared" si="78"/>
        <v>1.9875</v>
      </c>
      <c r="T95">
        <v>2</v>
      </c>
      <c r="U95" s="22">
        <v>6.25E-2</v>
      </c>
      <c r="V95" s="27">
        <v>35.4</v>
      </c>
      <c r="W95" s="27">
        <v>17</v>
      </c>
      <c r="X95" s="27">
        <v>24</v>
      </c>
      <c r="Y95" s="17">
        <f t="shared" si="79"/>
        <v>1.4749999999999999</v>
      </c>
      <c r="Z95" s="27">
        <v>3</v>
      </c>
      <c r="AA95" s="22">
        <f t="shared" si="80"/>
        <v>0.29166666666666669</v>
      </c>
      <c r="AB95" s="23">
        <f t="shared" si="81"/>
        <v>1.6703296703296704</v>
      </c>
      <c r="AC95" s="23">
        <f t="shared" si="69"/>
        <v>3.2</v>
      </c>
      <c r="AD95" s="23">
        <f t="shared" si="69"/>
        <v>0.52197802197802201</v>
      </c>
      <c r="AE95" s="23">
        <f t="shared" si="82"/>
        <v>1.7472527472527473</v>
      </c>
      <c r="AF95" s="23">
        <f t="shared" si="71"/>
        <v>3.2</v>
      </c>
      <c r="AG95" s="23">
        <f t="shared" si="71"/>
        <v>0.54601648351648358</v>
      </c>
      <c r="AH95" s="23">
        <f t="shared" si="83"/>
        <v>1.945054945054945</v>
      </c>
      <c r="AI95" s="23">
        <f t="shared" si="73"/>
        <v>4.8</v>
      </c>
      <c r="AJ95" s="23">
        <f t="shared" si="73"/>
        <v>0.40521978021978022</v>
      </c>
      <c r="AK95" s="27">
        <v>6</v>
      </c>
      <c r="AL95">
        <v>3.88</v>
      </c>
      <c r="AM95">
        <v>8.5099999999999995E-2</v>
      </c>
      <c r="AN95">
        <f t="shared" si="84"/>
        <v>85.1</v>
      </c>
      <c r="AO95">
        <v>306</v>
      </c>
      <c r="AP95">
        <v>2.0699999999999998</v>
      </c>
      <c r="AQ95">
        <v>2.46</v>
      </c>
      <c r="AR95">
        <v>30.6</v>
      </c>
      <c r="AS95" s="24">
        <v>4.2186201163757273</v>
      </c>
      <c r="AT95" s="54">
        <v>0.38</v>
      </c>
      <c r="AU95" s="25">
        <v>0.76777760000000006</v>
      </c>
      <c r="AV95" s="25">
        <v>0.17360736780592895</v>
      </c>
      <c r="AW95" s="25">
        <v>3.9145247392</v>
      </c>
      <c r="AX95" s="25">
        <v>9.7499642668123748E-2</v>
      </c>
      <c r="AY95" s="25">
        <v>6.0758800000000002E-2</v>
      </c>
      <c r="AZ95" s="25">
        <f t="shared" si="85"/>
        <v>5.0985138654735431</v>
      </c>
      <c r="BA95">
        <f t="shared" si="59"/>
        <v>1.7100700477647543E-2</v>
      </c>
      <c r="BB95">
        <f t="shared" si="60"/>
        <v>3.0015787582636714E-3</v>
      </c>
      <c r="BC95">
        <f t="shared" si="61"/>
        <v>7.1497020235731824E-3</v>
      </c>
    </row>
    <row r="96" spans="1:55" x14ac:dyDescent="0.4">
      <c r="A96" s="16" t="s">
        <v>137</v>
      </c>
      <c r="B96" s="17">
        <v>3</v>
      </c>
      <c r="C96" s="27">
        <v>1</v>
      </c>
      <c r="D96" s="18">
        <v>42821</v>
      </c>
      <c r="E96" s="19">
        <v>85</v>
      </c>
      <c r="F96" s="20">
        <v>12.5</v>
      </c>
      <c r="G96" s="17">
        <v>5</v>
      </c>
      <c r="H96" s="17">
        <v>5</v>
      </c>
      <c r="I96" s="21">
        <f t="shared" si="76"/>
        <v>2.5</v>
      </c>
      <c r="J96" s="17">
        <v>27.2</v>
      </c>
      <c r="K96">
        <v>15</v>
      </c>
      <c r="L96">
        <v>15</v>
      </c>
      <c r="M96" s="17">
        <f t="shared" si="77"/>
        <v>1.8133333333333332</v>
      </c>
      <c r="N96" s="21">
        <v>2</v>
      </c>
      <c r="O96" s="22">
        <v>0</v>
      </c>
      <c r="P96">
        <v>33.6</v>
      </c>
      <c r="Q96">
        <v>19</v>
      </c>
      <c r="R96">
        <v>19</v>
      </c>
      <c r="S96" s="17">
        <f t="shared" si="78"/>
        <v>1.7684210526315791</v>
      </c>
      <c r="T96">
        <v>2</v>
      </c>
      <c r="U96" s="22">
        <v>0</v>
      </c>
      <c r="V96" s="27">
        <v>41.5</v>
      </c>
      <c r="W96" s="27">
        <v>23</v>
      </c>
      <c r="X96" s="27">
        <v>26</v>
      </c>
      <c r="Y96" s="17">
        <f t="shared" si="79"/>
        <v>1.5961538461538463</v>
      </c>
      <c r="Z96" s="27">
        <v>2</v>
      </c>
      <c r="AA96" s="22">
        <f t="shared" si="80"/>
        <v>0.11538461538461539</v>
      </c>
      <c r="AB96" s="23">
        <f t="shared" si="81"/>
        <v>2.1760000000000002</v>
      </c>
      <c r="AC96" s="23">
        <f t="shared" si="69"/>
        <v>3</v>
      </c>
      <c r="AD96" s="23">
        <f t="shared" si="69"/>
        <v>0.72533333333333327</v>
      </c>
      <c r="AE96" s="23">
        <f t="shared" si="82"/>
        <v>2.6880000000000002</v>
      </c>
      <c r="AF96" s="23">
        <f t="shared" si="71"/>
        <v>3.8</v>
      </c>
      <c r="AG96" s="23">
        <f t="shared" si="71"/>
        <v>0.70736842105263165</v>
      </c>
      <c r="AH96" s="23">
        <f t="shared" si="83"/>
        <v>3.32</v>
      </c>
      <c r="AI96" s="23">
        <f t="shared" si="73"/>
        <v>5.2</v>
      </c>
      <c r="AJ96" s="23">
        <f t="shared" si="73"/>
        <v>0.63846153846153852</v>
      </c>
      <c r="AK96" s="27">
        <v>8</v>
      </c>
      <c r="AL96">
        <v>8.81</v>
      </c>
      <c r="AM96">
        <v>0.17</v>
      </c>
      <c r="AN96">
        <f t="shared" si="84"/>
        <v>170</v>
      </c>
      <c r="AO96">
        <v>289</v>
      </c>
      <c r="AP96">
        <v>3.77</v>
      </c>
      <c r="AQ96">
        <v>2.2999999999999998</v>
      </c>
      <c r="AR96">
        <v>34.31</v>
      </c>
      <c r="AS96" s="24">
        <v>3.75829504849413</v>
      </c>
      <c r="AT96" s="25">
        <v>0.48230585293813316</v>
      </c>
      <c r="AU96" s="25">
        <v>1.6478902953586498</v>
      </c>
      <c r="AV96" s="25">
        <v>0.2047873352155285</v>
      </c>
      <c r="AW96" s="25">
        <v>6.3072334174250377</v>
      </c>
      <c r="AX96" s="25">
        <v>0.17260144309616637</v>
      </c>
      <c r="AY96" s="25">
        <v>4.5686708860759484E-2</v>
      </c>
      <c r="AZ96" s="25">
        <f t="shared" si="85"/>
        <v>3.8274595312501187</v>
      </c>
      <c r="BA96">
        <f t="shared" si="59"/>
        <v>2.5916277633123194E-2</v>
      </c>
      <c r="BB96">
        <f t="shared" si="60"/>
        <v>1.4087272911147152E-2</v>
      </c>
      <c r="BC96">
        <f t="shared" si="61"/>
        <v>1.4077824017832915E-2</v>
      </c>
    </row>
    <row r="97" spans="1:55" x14ac:dyDescent="0.4">
      <c r="A97" s="16" t="s">
        <v>140</v>
      </c>
      <c r="B97" s="17">
        <v>3</v>
      </c>
      <c r="C97" s="27">
        <v>1</v>
      </c>
      <c r="D97" s="18">
        <v>42823</v>
      </c>
      <c r="E97" s="19">
        <v>87</v>
      </c>
      <c r="F97" s="20">
        <v>14.3</v>
      </c>
      <c r="G97" s="17">
        <v>5</v>
      </c>
      <c r="H97" s="17">
        <v>5</v>
      </c>
      <c r="I97" s="21">
        <f t="shared" si="76"/>
        <v>2.8600000000000003</v>
      </c>
      <c r="J97" s="17">
        <v>26.2</v>
      </c>
      <c r="K97">
        <v>13</v>
      </c>
      <c r="L97">
        <v>13</v>
      </c>
      <c r="M97" s="17">
        <f t="shared" si="77"/>
        <v>2.0153846153846153</v>
      </c>
      <c r="N97" s="21">
        <v>2</v>
      </c>
      <c r="O97" s="22">
        <v>0</v>
      </c>
      <c r="P97">
        <v>30.3</v>
      </c>
      <c r="Q97">
        <v>17</v>
      </c>
      <c r="R97">
        <v>18</v>
      </c>
      <c r="S97" s="17">
        <f t="shared" si="78"/>
        <v>1.6833333333333333</v>
      </c>
      <c r="T97">
        <v>3</v>
      </c>
      <c r="U97" s="22">
        <v>5.555555555555558E-2</v>
      </c>
      <c r="V97" s="27">
        <v>39</v>
      </c>
      <c r="W97" s="27">
        <v>22</v>
      </c>
      <c r="X97" s="27">
        <v>26</v>
      </c>
      <c r="Y97" s="17">
        <f t="shared" si="79"/>
        <v>1.5</v>
      </c>
      <c r="Z97" s="27">
        <v>2</v>
      </c>
      <c r="AA97" s="22">
        <f t="shared" si="80"/>
        <v>0.15384615384615385</v>
      </c>
      <c r="AB97" s="23">
        <f t="shared" si="81"/>
        <v>1.8321678321678321</v>
      </c>
      <c r="AC97" s="23">
        <f t="shared" si="69"/>
        <v>2.6</v>
      </c>
      <c r="AD97" s="23">
        <f t="shared" si="69"/>
        <v>0.70467993544916607</v>
      </c>
      <c r="AE97" s="23">
        <f t="shared" si="82"/>
        <v>2.1188811188811187</v>
      </c>
      <c r="AF97" s="23">
        <f t="shared" si="71"/>
        <v>3.6</v>
      </c>
      <c r="AG97" s="23">
        <f t="shared" si="71"/>
        <v>0.58857808857808847</v>
      </c>
      <c r="AH97" s="23">
        <f t="shared" si="83"/>
        <v>2.7272727272727271</v>
      </c>
      <c r="AI97" s="23">
        <f t="shared" si="73"/>
        <v>5.2</v>
      </c>
      <c r="AJ97" s="23">
        <f t="shared" si="73"/>
        <v>0.52447552447552437</v>
      </c>
      <c r="AK97" s="27">
        <v>7</v>
      </c>
      <c r="AL97">
        <v>8.56</v>
      </c>
      <c r="AM97">
        <v>0.23799999999999999</v>
      </c>
      <c r="AN97">
        <f t="shared" si="84"/>
        <v>238</v>
      </c>
      <c r="AO97">
        <v>313</v>
      </c>
      <c r="AP97">
        <v>5.09</v>
      </c>
      <c r="AQ97">
        <v>2.27</v>
      </c>
      <c r="AR97">
        <v>36.67</v>
      </c>
      <c r="AS97" s="24">
        <v>4.2843300110741973</v>
      </c>
      <c r="AT97" s="25">
        <v>0.44902914624671036</v>
      </c>
      <c r="AU97" s="25">
        <v>1.4577235294117645</v>
      </c>
      <c r="AV97" s="25">
        <v>0.2502905680060204</v>
      </c>
      <c r="AW97" s="25">
        <v>5.1143368757150576</v>
      </c>
      <c r="AX97" s="25">
        <v>0.14230601596814435</v>
      </c>
      <c r="AY97" s="25">
        <v>7.1537104072398189E-2</v>
      </c>
      <c r="AZ97" s="25">
        <f t="shared" si="85"/>
        <v>3.508440916624874</v>
      </c>
      <c r="BA97">
        <f t="shared" si="59"/>
        <v>2.0183329116706322E-2</v>
      </c>
      <c r="BB97">
        <f t="shared" si="60"/>
        <v>9.6925534498848148E-3</v>
      </c>
      <c r="BC97">
        <f t="shared" si="61"/>
        <v>1.6827595574288198E-2</v>
      </c>
    </row>
    <row r="98" spans="1:55" x14ac:dyDescent="0.4">
      <c r="A98" s="16" t="s">
        <v>141</v>
      </c>
      <c r="B98" s="17">
        <v>3</v>
      </c>
      <c r="C98" s="27">
        <v>1</v>
      </c>
      <c r="D98" s="18">
        <v>42826</v>
      </c>
      <c r="E98" s="19">
        <v>90</v>
      </c>
      <c r="F98" s="20">
        <v>11.5</v>
      </c>
      <c r="G98" s="17">
        <v>5</v>
      </c>
      <c r="H98" s="17">
        <v>5</v>
      </c>
      <c r="I98" s="21">
        <f t="shared" si="76"/>
        <v>2.2999999999999998</v>
      </c>
      <c r="J98" s="17">
        <v>17.5</v>
      </c>
      <c r="K98">
        <v>10</v>
      </c>
      <c r="L98">
        <v>10</v>
      </c>
      <c r="M98" s="17">
        <f t="shared" si="77"/>
        <v>1.75</v>
      </c>
      <c r="N98" s="21">
        <v>1</v>
      </c>
      <c r="O98" s="22">
        <v>0</v>
      </c>
      <c r="P98">
        <v>23.8</v>
      </c>
      <c r="Q98">
        <v>13</v>
      </c>
      <c r="R98">
        <v>14</v>
      </c>
      <c r="S98" s="17">
        <f t="shared" si="78"/>
        <v>1.7</v>
      </c>
      <c r="T98">
        <v>2</v>
      </c>
      <c r="U98" s="22">
        <v>7.1428571428571397E-2</v>
      </c>
      <c r="V98" s="27">
        <v>37.200000000000003</v>
      </c>
      <c r="W98" s="27">
        <v>19</v>
      </c>
      <c r="X98" s="27">
        <v>21</v>
      </c>
      <c r="Y98" s="17">
        <f t="shared" si="79"/>
        <v>1.7714285714285716</v>
      </c>
      <c r="Z98" s="27">
        <v>2</v>
      </c>
      <c r="AA98" s="22">
        <f t="shared" si="80"/>
        <v>9.5238095238095233E-2</v>
      </c>
      <c r="AB98" s="23">
        <f t="shared" si="81"/>
        <v>1.5217391304347827</v>
      </c>
      <c r="AC98" s="23">
        <f t="shared" si="69"/>
        <v>2</v>
      </c>
      <c r="AD98" s="23">
        <f t="shared" si="69"/>
        <v>0.76086956521739135</v>
      </c>
      <c r="AE98" s="23">
        <f t="shared" si="82"/>
        <v>2.0695652173913044</v>
      </c>
      <c r="AF98" s="23">
        <f t="shared" si="71"/>
        <v>2.8</v>
      </c>
      <c r="AG98" s="23">
        <f t="shared" si="71"/>
        <v>0.73913043478260876</v>
      </c>
      <c r="AH98" s="23">
        <f t="shared" si="83"/>
        <v>3.2347826086956526</v>
      </c>
      <c r="AI98" s="23">
        <f t="shared" si="73"/>
        <v>4.2</v>
      </c>
      <c r="AJ98" s="23">
        <f t="shared" si="73"/>
        <v>0.77018633540372683</v>
      </c>
      <c r="AK98" s="27">
        <v>7</v>
      </c>
      <c r="AL98">
        <v>10.199999999999999</v>
      </c>
      <c r="AM98">
        <v>0.318</v>
      </c>
      <c r="AN98">
        <f t="shared" si="84"/>
        <v>318</v>
      </c>
      <c r="AO98">
        <v>317</v>
      </c>
      <c r="AP98">
        <v>6.02</v>
      </c>
      <c r="AQ98">
        <v>2.06</v>
      </c>
      <c r="AR98">
        <v>39.03</v>
      </c>
      <c r="AS98" s="24">
        <v>3.8134430727023321</v>
      </c>
      <c r="AT98" s="25">
        <v>0.32184437224065182</v>
      </c>
      <c r="AU98" s="25">
        <v>0.98561982758620692</v>
      </c>
      <c r="AV98" s="25">
        <v>0.16770398902593031</v>
      </c>
      <c r="AW98" s="25">
        <v>3.4897895896551723</v>
      </c>
      <c r="AX98" s="25">
        <v>0.12714468189226452</v>
      </c>
      <c r="AY98" s="25">
        <v>8.9158189655172429E-2</v>
      </c>
      <c r="AZ98" s="25">
        <f t="shared" si="85"/>
        <v>3.5407055458712744</v>
      </c>
      <c r="BA98">
        <f t="shared" si="59"/>
        <v>1.3995128185342143E-2</v>
      </c>
      <c r="BB98">
        <f t="shared" si="60"/>
        <v>2.0498979983197371E-2</v>
      </c>
      <c r="BC98">
        <f t="shared" si="61"/>
        <v>2.9774878706778137E-2</v>
      </c>
    </row>
    <row r="99" spans="1:55" x14ac:dyDescent="0.4">
      <c r="A99" s="26" t="s">
        <v>128</v>
      </c>
      <c r="B99" s="17">
        <v>3</v>
      </c>
      <c r="C99" s="17">
        <v>2</v>
      </c>
      <c r="D99" s="18">
        <v>42820</v>
      </c>
      <c r="E99" s="19">
        <v>84</v>
      </c>
      <c r="F99" s="20">
        <v>15.2</v>
      </c>
      <c r="G99" s="17">
        <v>6</v>
      </c>
      <c r="H99" s="17">
        <v>6</v>
      </c>
      <c r="I99" s="21">
        <f t="shared" si="76"/>
        <v>2.5333333333333332</v>
      </c>
      <c r="J99" s="17">
        <v>31.1</v>
      </c>
      <c r="K99">
        <v>14</v>
      </c>
      <c r="L99">
        <v>14</v>
      </c>
      <c r="M99" s="17">
        <f t="shared" si="77"/>
        <v>2.2214285714285715</v>
      </c>
      <c r="N99" s="21">
        <v>2</v>
      </c>
      <c r="O99" s="22">
        <v>0</v>
      </c>
      <c r="P99">
        <v>32.299999999999997</v>
      </c>
      <c r="Q99">
        <v>19</v>
      </c>
      <c r="R99">
        <v>20</v>
      </c>
      <c r="S99" s="17">
        <f t="shared" si="78"/>
        <v>1.6149999999999998</v>
      </c>
      <c r="T99">
        <v>3</v>
      </c>
      <c r="U99" s="22">
        <v>5.0000000000000044E-2</v>
      </c>
      <c r="V99" s="27">
        <v>33.1</v>
      </c>
      <c r="W99" s="27">
        <v>20</v>
      </c>
      <c r="X99" s="27">
        <v>22</v>
      </c>
      <c r="Y99" s="17">
        <f t="shared" si="79"/>
        <v>1.5045454545454546</v>
      </c>
      <c r="Z99" s="27">
        <v>3</v>
      </c>
      <c r="AA99" s="22">
        <f t="shared" si="80"/>
        <v>9.0909090909090912E-2</v>
      </c>
      <c r="AB99" s="23">
        <f t="shared" si="81"/>
        <v>2.0460526315789473</v>
      </c>
      <c r="AC99" s="23">
        <f t="shared" si="69"/>
        <v>2.3333333333333335</v>
      </c>
      <c r="AD99" s="23">
        <f t="shared" si="69"/>
        <v>0.87687969924812037</v>
      </c>
      <c r="AE99" s="23">
        <f t="shared" si="82"/>
        <v>2.125</v>
      </c>
      <c r="AF99" s="23">
        <f t="shared" si="71"/>
        <v>3.3333333333333335</v>
      </c>
      <c r="AG99" s="23">
        <f t="shared" si="71"/>
        <v>0.63749999999999996</v>
      </c>
      <c r="AH99" s="23">
        <f t="shared" si="83"/>
        <v>2.1776315789473686</v>
      </c>
      <c r="AI99" s="23">
        <f t="shared" si="73"/>
        <v>3.6666666666666665</v>
      </c>
      <c r="AJ99" s="23">
        <f t="shared" si="73"/>
        <v>0.59389952153110059</v>
      </c>
      <c r="AK99" s="27">
        <v>5.5</v>
      </c>
      <c r="AL99">
        <v>1.17</v>
      </c>
      <c r="AM99">
        <v>8.1699999999999995E-2</v>
      </c>
      <c r="AN99">
        <f t="shared" si="84"/>
        <v>81.699999999999989</v>
      </c>
      <c r="AO99">
        <v>359</v>
      </c>
      <c r="AP99">
        <v>2.02</v>
      </c>
      <c r="AQ99">
        <v>2.5</v>
      </c>
      <c r="AR99">
        <v>29.98</v>
      </c>
      <c r="AS99" s="24">
        <v>5.7007125890736337</v>
      </c>
      <c r="AT99" s="25">
        <v>0.34558892204095193</v>
      </c>
      <c r="AU99" s="25">
        <v>0.98315323383084585</v>
      </c>
      <c r="AV99" s="25">
        <v>0.18297792810152461</v>
      </c>
      <c r="AW99" s="25">
        <v>4.440951168159204</v>
      </c>
      <c r="AX99" s="25">
        <v>8.9521858997991477E-2</v>
      </c>
      <c r="AY99" s="25">
        <v>7.0993532338308449E-2</v>
      </c>
      <c r="AZ99" s="25">
        <f t="shared" si="85"/>
        <v>4.5170488336340879</v>
      </c>
      <c r="BA99">
        <f t="shared" si="59"/>
        <v>2.3863746377765265E-2</v>
      </c>
      <c r="BB99">
        <f t="shared" si="60"/>
        <v>2.5239607362281665E-3</v>
      </c>
      <c r="BC99">
        <f t="shared" si="61"/>
        <v>1.6310701436270966E-3</v>
      </c>
    </row>
    <row r="100" spans="1:55" x14ac:dyDescent="0.4">
      <c r="A100" s="26" t="s">
        <v>131</v>
      </c>
      <c r="B100" s="17">
        <v>3</v>
      </c>
      <c r="C100" s="27">
        <v>2</v>
      </c>
      <c r="D100" s="18">
        <v>42821</v>
      </c>
      <c r="E100" s="19">
        <v>85</v>
      </c>
      <c r="F100" s="20">
        <v>13.8</v>
      </c>
      <c r="G100" s="17">
        <v>5</v>
      </c>
      <c r="H100" s="17">
        <v>5</v>
      </c>
      <c r="I100" s="21">
        <f t="shared" si="76"/>
        <v>2.7600000000000002</v>
      </c>
      <c r="J100" s="17">
        <v>27.2</v>
      </c>
      <c r="K100">
        <v>14</v>
      </c>
      <c r="L100">
        <v>14</v>
      </c>
      <c r="M100" s="17">
        <f t="shared" si="77"/>
        <v>1.9428571428571428</v>
      </c>
      <c r="N100" s="21">
        <v>2</v>
      </c>
      <c r="O100" s="22">
        <v>0</v>
      </c>
      <c r="P100">
        <v>28.9</v>
      </c>
      <c r="Q100">
        <v>12</v>
      </c>
      <c r="R100">
        <v>16</v>
      </c>
      <c r="S100" s="17">
        <f t="shared" si="78"/>
        <v>1.8062499999999999</v>
      </c>
      <c r="T100">
        <v>3</v>
      </c>
      <c r="U100" s="22">
        <v>0.25</v>
      </c>
      <c r="V100" s="27">
        <v>30</v>
      </c>
      <c r="W100" s="27">
        <v>7</v>
      </c>
      <c r="X100" s="27">
        <v>20</v>
      </c>
      <c r="Y100" s="17">
        <f t="shared" si="79"/>
        <v>1.5</v>
      </c>
      <c r="Z100" s="27">
        <v>4</v>
      </c>
      <c r="AA100" s="22">
        <f t="shared" si="80"/>
        <v>0.65</v>
      </c>
      <c r="AB100" s="23">
        <f t="shared" si="81"/>
        <v>1.9710144927536231</v>
      </c>
      <c r="AC100" s="23">
        <f t="shared" si="69"/>
        <v>2.8</v>
      </c>
      <c r="AD100" s="23">
        <f t="shared" si="69"/>
        <v>0.7039337474120082</v>
      </c>
      <c r="AE100" s="23">
        <f t="shared" si="82"/>
        <v>2.0942028985507246</v>
      </c>
      <c r="AF100" s="23">
        <f t="shared" si="71"/>
        <v>3.2</v>
      </c>
      <c r="AG100" s="23">
        <f t="shared" si="71"/>
        <v>0.65443840579710133</v>
      </c>
      <c r="AH100" s="23">
        <f t="shared" si="83"/>
        <v>2.1739130434782608</v>
      </c>
      <c r="AI100" s="23">
        <f t="shared" si="73"/>
        <v>4</v>
      </c>
      <c r="AJ100" s="23">
        <f t="shared" si="73"/>
        <v>0.54347826086956519</v>
      </c>
      <c r="AK100" s="27">
        <v>2.5</v>
      </c>
      <c r="AL100">
        <v>0.40200000000000002</v>
      </c>
      <c r="AM100">
        <v>5.3999999999999999E-2</v>
      </c>
      <c r="AN100">
        <f t="shared" si="84"/>
        <v>54</v>
      </c>
      <c r="AO100">
        <v>370</v>
      </c>
      <c r="AP100">
        <v>1.55</v>
      </c>
      <c r="AQ100">
        <v>2.86</v>
      </c>
      <c r="AR100">
        <v>28.49</v>
      </c>
      <c r="AS100" s="24">
        <v>6.4989968472341646</v>
      </c>
      <c r="AT100" s="25">
        <v>0.28146735714423088</v>
      </c>
      <c r="AU100" s="25">
        <v>0.73510393013100428</v>
      </c>
      <c r="AV100" s="25">
        <v>0.20084391055424189</v>
      </c>
      <c r="AW100" s="25">
        <v>5.3957693659388646</v>
      </c>
      <c r="AX100" s="25">
        <v>0.11362638651931434</v>
      </c>
      <c r="AY100" s="25">
        <v>3.4834934497816598E-2</v>
      </c>
      <c r="AZ100" s="25">
        <f t="shared" si="85"/>
        <v>7.3401449030170118</v>
      </c>
      <c r="BA100">
        <f t="shared" si="59"/>
        <v>2.2618279371293074E-2</v>
      </c>
      <c r="BB100">
        <f t="shared" si="60"/>
        <v>4.0416414544290017E-3</v>
      </c>
      <c r="BC100">
        <f t="shared" si="61"/>
        <v>2.4903857695846021E-3</v>
      </c>
    </row>
    <row r="101" spans="1:55" x14ac:dyDescent="0.4">
      <c r="A101" s="26" t="s">
        <v>132</v>
      </c>
      <c r="B101" s="17">
        <v>3</v>
      </c>
      <c r="C101" s="27">
        <v>2</v>
      </c>
      <c r="D101" s="18">
        <v>42818</v>
      </c>
      <c r="E101" s="19">
        <v>82</v>
      </c>
      <c r="F101" s="20">
        <v>15.5</v>
      </c>
      <c r="G101" s="17">
        <v>5</v>
      </c>
      <c r="H101" s="17">
        <v>5</v>
      </c>
      <c r="I101" s="21">
        <f t="shared" si="76"/>
        <v>3.1</v>
      </c>
      <c r="J101" s="17">
        <v>22.7</v>
      </c>
      <c r="K101">
        <v>12</v>
      </c>
      <c r="L101">
        <v>12</v>
      </c>
      <c r="M101" s="17">
        <f t="shared" si="77"/>
        <v>1.8916666666666666</v>
      </c>
      <c r="N101" s="21">
        <v>3</v>
      </c>
      <c r="O101" s="22">
        <v>0</v>
      </c>
      <c r="P101">
        <v>24.8</v>
      </c>
      <c r="Q101">
        <v>15</v>
      </c>
      <c r="R101">
        <v>17</v>
      </c>
      <c r="S101" s="17">
        <f t="shared" si="78"/>
        <v>1.4588235294117649</v>
      </c>
      <c r="T101">
        <v>3</v>
      </c>
      <c r="U101" s="22">
        <v>0.11764705882352944</v>
      </c>
      <c r="V101" s="27">
        <v>26.2</v>
      </c>
      <c r="W101" s="27">
        <v>12</v>
      </c>
      <c r="X101" s="27">
        <v>21</v>
      </c>
      <c r="Y101" s="17">
        <f t="shared" si="79"/>
        <v>1.2476190476190476</v>
      </c>
      <c r="Z101" s="27">
        <v>3</v>
      </c>
      <c r="AA101" s="22">
        <f t="shared" si="80"/>
        <v>0.42857142857142855</v>
      </c>
      <c r="AB101" s="23">
        <f t="shared" si="81"/>
        <v>1.4645161290322579</v>
      </c>
      <c r="AC101" s="23">
        <f t="shared" si="69"/>
        <v>2.4</v>
      </c>
      <c r="AD101" s="23">
        <f t="shared" si="69"/>
        <v>0.61021505376344087</v>
      </c>
      <c r="AE101" s="23">
        <f t="shared" si="82"/>
        <v>1.6</v>
      </c>
      <c r="AF101" s="23">
        <f t="shared" si="71"/>
        <v>3.4</v>
      </c>
      <c r="AG101" s="23">
        <f t="shared" si="71"/>
        <v>0.4705882352941177</v>
      </c>
      <c r="AH101" s="23">
        <f t="shared" si="83"/>
        <v>1.6903225806451612</v>
      </c>
      <c r="AI101" s="23">
        <f t="shared" si="73"/>
        <v>4.2</v>
      </c>
      <c r="AJ101" s="23">
        <f t="shared" si="73"/>
        <v>0.40245775729646699</v>
      </c>
      <c r="AK101" s="27">
        <v>4</v>
      </c>
      <c r="AL101">
        <v>1.54</v>
      </c>
      <c r="AM101">
        <v>9.1399999999999995E-2</v>
      </c>
      <c r="AN101">
        <f t="shared" si="84"/>
        <v>91.399999999999991</v>
      </c>
      <c r="AO101">
        <v>353</v>
      </c>
      <c r="AP101">
        <v>2.54</v>
      </c>
      <c r="AQ101">
        <v>2.81</v>
      </c>
      <c r="AR101">
        <v>30.31</v>
      </c>
      <c r="AS101" s="24">
        <v>5.8130400628436769</v>
      </c>
      <c r="AT101" s="25">
        <v>0.27248876951995221</v>
      </c>
      <c r="AU101" s="25">
        <v>0.99841336206896569</v>
      </c>
      <c r="AV101" s="25">
        <v>0.18029133416446119</v>
      </c>
      <c r="AW101" s="25">
        <v>4.6837551068965526</v>
      </c>
      <c r="AX101" s="25">
        <v>0.10247441221776905</v>
      </c>
      <c r="AY101" s="25">
        <v>6.6852155172413802E-2</v>
      </c>
      <c r="AZ101" s="25">
        <f t="shared" si="85"/>
        <v>4.6911983401250001</v>
      </c>
      <c r="BA101">
        <f t="shared" si="59"/>
        <v>1.2717496685405205E-2</v>
      </c>
      <c r="BB101">
        <f t="shared" si="60"/>
        <v>5.8985819122386353E-3</v>
      </c>
      <c r="BC101">
        <f t="shared" si="61"/>
        <v>3.6610505064076371E-3</v>
      </c>
    </row>
    <row r="102" spans="1:55" x14ac:dyDescent="0.4">
      <c r="A102" s="26" t="s">
        <v>133</v>
      </c>
      <c r="B102" s="17">
        <v>3</v>
      </c>
      <c r="C102" s="27">
        <v>2</v>
      </c>
      <c r="D102" s="18">
        <v>42821</v>
      </c>
      <c r="E102" s="19">
        <v>85</v>
      </c>
      <c r="F102" s="20">
        <v>15</v>
      </c>
      <c r="G102" s="17">
        <v>6</v>
      </c>
      <c r="H102" s="17">
        <v>6</v>
      </c>
      <c r="I102" s="21">
        <f t="shared" si="76"/>
        <v>2.5</v>
      </c>
      <c r="J102" s="17">
        <v>24.6</v>
      </c>
      <c r="K102">
        <v>14</v>
      </c>
      <c r="L102">
        <v>14</v>
      </c>
      <c r="M102" s="17">
        <f t="shared" si="77"/>
        <v>1.7571428571428573</v>
      </c>
      <c r="N102" s="21">
        <v>2</v>
      </c>
      <c r="O102" s="22">
        <v>0</v>
      </c>
      <c r="P102">
        <v>26.2</v>
      </c>
      <c r="Q102">
        <v>15</v>
      </c>
      <c r="R102">
        <v>16</v>
      </c>
      <c r="S102" s="17">
        <f t="shared" si="78"/>
        <v>1.6375</v>
      </c>
      <c r="T102">
        <v>3</v>
      </c>
      <c r="U102" s="22">
        <v>6.25E-2</v>
      </c>
      <c r="V102" s="27">
        <v>27.5</v>
      </c>
      <c r="W102" s="27">
        <v>7</v>
      </c>
      <c r="X102" s="27">
        <v>20</v>
      </c>
      <c r="Y102" s="17">
        <f t="shared" si="79"/>
        <v>1.375</v>
      </c>
      <c r="Z102" s="27">
        <v>4</v>
      </c>
      <c r="AA102" s="22">
        <f t="shared" si="80"/>
        <v>0.65</v>
      </c>
      <c r="AB102" s="23">
        <f t="shared" si="81"/>
        <v>1.6400000000000001</v>
      </c>
      <c r="AC102" s="23">
        <f t="shared" si="69"/>
        <v>2.3333333333333335</v>
      </c>
      <c r="AD102" s="23">
        <f t="shared" si="69"/>
        <v>0.70285714285714296</v>
      </c>
      <c r="AE102" s="23">
        <f t="shared" si="82"/>
        <v>1.7466666666666666</v>
      </c>
      <c r="AF102" s="23">
        <f t="shared" si="71"/>
        <v>2.6666666666666665</v>
      </c>
      <c r="AG102" s="23">
        <f t="shared" si="71"/>
        <v>0.65500000000000003</v>
      </c>
      <c r="AH102" s="23">
        <f t="shared" si="83"/>
        <v>1.8333333333333333</v>
      </c>
      <c r="AI102" s="23">
        <f t="shared" si="73"/>
        <v>3.3333333333333335</v>
      </c>
      <c r="AJ102" s="23">
        <f t="shared" si="73"/>
        <v>0.55000000000000004</v>
      </c>
      <c r="AK102" s="27">
        <v>2.5</v>
      </c>
      <c r="AN102">
        <f t="shared" si="84"/>
        <v>0</v>
      </c>
      <c r="AS102" s="24">
        <v>6.0947204968944089</v>
      </c>
      <c r="AT102" s="25">
        <v>0.29861585162609267</v>
      </c>
      <c r="AU102" s="25">
        <v>0.59424174757281556</v>
      </c>
      <c r="AV102" s="25">
        <v>0.1725486476186866</v>
      </c>
      <c r="AW102" s="25">
        <v>5.2409280815533981</v>
      </c>
      <c r="AX102" s="25">
        <v>0.1053406793275305</v>
      </c>
      <c r="AY102" s="25">
        <v>4.1321359223300977E-2</v>
      </c>
      <c r="AZ102" s="25">
        <f t="shared" si="85"/>
        <v>8.8195218578297538</v>
      </c>
      <c r="BA102">
        <f t="shared" si="59"/>
        <v>1.6489874727870231E-2</v>
      </c>
      <c r="BB102">
        <f t="shared" si="60"/>
        <v>4.2008645219156074E-3</v>
      </c>
      <c r="BC102">
        <f t="shared" si="61"/>
        <v>3.2284395936983106E-3</v>
      </c>
    </row>
    <row r="103" spans="1:55" x14ac:dyDescent="0.4">
      <c r="A103" s="26" t="s">
        <v>134</v>
      </c>
      <c r="B103" s="17">
        <v>3</v>
      </c>
      <c r="C103" s="27">
        <v>2</v>
      </c>
      <c r="D103" s="18">
        <v>42821</v>
      </c>
      <c r="E103" s="19">
        <v>85</v>
      </c>
      <c r="F103" s="20">
        <v>15.7</v>
      </c>
      <c r="G103" s="17">
        <v>5</v>
      </c>
      <c r="H103" s="17">
        <v>5</v>
      </c>
      <c r="I103" s="21">
        <f t="shared" si="76"/>
        <v>3.1399999999999997</v>
      </c>
      <c r="J103" s="17">
        <v>28.6</v>
      </c>
      <c r="K103">
        <v>13</v>
      </c>
      <c r="L103">
        <v>14</v>
      </c>
      <c r="M103" s="17">
        <f t="shared" si="77"/>
        <v>2.0428571428571431</v>
      </c>
      <c r="N103" s="21">
        <v>3</v>
      </c>
      <c r="O103" s="22">
        <v>7.1428571428571397E-2</v>
      </c>
      <c r="P103">
        <v>30</v>
      </c>
      <c r="Q103">
        <v>17</v>
      </c>
      <c r="R103">
        <v>19</v>
      </c>
      <c r="S103" s="17">
        <f t="shared" si="78"/>
        <v>1.5789473684210527</v>
      </c>
      <c r="T103">
        <v>3</v>
      </c>
      <c r="U103" s="22">
        <v>0.10526315789473684</v>
      </c>
      <c r="V103" s="27">
        <v>30.7</v>
      </c>
      <c r="W103" s="27">
        <v>10</v>
      </c>
      <c r="X103" s="27">
        <v>19</v>
      </c>
      <c r="Y103" s="17">
        <f t="shared" si="79"/>
        <v>1.6157894736842104</v>
      </c>
      <c r="Z103" s="27">
        <v>3</v>
      </c>
      <c r="AA103" s="22">
        <f t="shared" si="80"/>
        <v>0.47368421052631576</v>
      </c>
      <c r="AB103" s="23">
        <f t="shared" si="81"/>
        <v>1.8216560509554143</v>
      </c>
      <c r="AC103" s="23">
        <f t="shared" si="69"/>
        <v>2.8</v>
      </c>
      <c r="AD103" s="23">
        <f t="shared" si="69"/>
        <v>0.65059144676979086</v>
      </c>
      <c r="AE103" s="23">
        <f t="shared" si="82"/>
        <v>1.910828025477707</v>
      </c>
      <c r="AF103" s="23">
        <f t="shared" si="71"/>
        <v>3.8</v>
      </c>
      <c r="AG103" s="23">
        <f t="shared" si="71"/>
        <v>0.50284948038887034</v>
      </c>
      <c r="AH103" s="23">
        <f t="shared" si="83"/>
        <v>1.9554140127388535</v>
      </c>
      <c r="AI103" s="23">
        <f t="shared" si="73"/>
        <v>3.8</v>
      </c>
      <c r="AJ103" s="23">
        <f t="shared" si="73"/>
        <v>0.51458263493127732</v>
      </c>
      <c r="AK103" s="27">
        <v>3</v>
      </c>
      <c r="AL103">
        <v>0</v>
      </c>
      <c r="AM103">
        <v>0.02</v>
      </c>
      <c r="AN103">
        <f t="shared" si="84"/>
        <v>20</v>
      </c>
      <c r="AO103">
        <v>406</v>
      </c>
      <c r="AP103">
        <v>0.63500000000000001</v>
      </c>
      <c r="AQ103">
        <v>3.13</v>
      </c>
      <c r="AR103">
        <v>25.29</v>
      </c>
      <c r="AS103" s="24">
        <v>5.618431689571544</v>
      </c>
      <c r="AT103" s="25">
        <v>0.34306814210596526</v>
      </c>
      <c r="AU103" s="25">
        <v>0.88378511627906975</v>
      </c>
      <c r="AV103" s="25">
        <v>0.15365827646736796</v>
      </c>
      <c r="AW103" s="25">
        <v>4.9843310920930239</v>
      </c>
      <c r="AX103" s="25">
        <v>0.11260966892079666</v>
      </c>
      <c r="AY103" s="25">
        <v>8.726604651162792E-2</v>
      </c>
      <c r="AZ103" s="25">
        <f t="shared" si="85"/>
        <v>5.6397545062516521</v>
      </c>
      <c r="BA103">
        <f t="shared" si="59"/>
        <v>1.9991533515718155E-2</v>
      </c>
      <c r="BB103">
        <f t="shared" si="60"/>
        <v>3.1860442557565703E-3</v>
      </c>
      <c r="BC103">
        <f t="shared" si="61"/>
        <v>1.5376848620663945E-3</v>
      </c>
    </row>
    <row r="104" spans="1:55" x14ac:dyDescent="0.4">
      <c r="A104" s="26" t="s">
        <v>135</v>
      </c>
      <c r="B104" s="17">
        <v>3</v>
      </c>
      <c r="C104" s="27">
        <v>2</v>
      </c>
      <c r="D104" s="18">
        <v>42821</v>
      </c>
      <c r="E104" s="19">
        <v>85</v>
      </c>
      <c r="F104" s="20">
        <v>14.2</v>
      </c>
      <c r="G104" s="17">
        <v>6</v>
      </c>
      <c r="H104" s="17">
        <v>6</v>
      </c>
      <c r="I104" s="21">
        <f t="shared" si="76"/>
        <v>2.3666666666666667</v>
      </c>
      <c r="J104" s="17">
        <v>27.3</v>
      </c>
      <c r="K104">
        <v>14</v>
      </c>
      <c r="L104">
        <v>14</v>
      </c>
      <c r="M104" s="17">
        <f t="shared" si="77"/>
        <v>1.95</v>
      </c>
      <c r="N104" s="21">
        <v>2</v>
      </c>
      <c r="O104" s="22">
        <v>0</v>
      </c>
      <c r="P104">
        <v>28.2</v>
      </c>
      <c r="Q104">
        <v>17</v>
      </c>
      <c r="R104">
        <v>18</v>
      </c>
      <c r="S104" s="17">
        <f t="shared" si="78"/>
        <v>1.5666666666666667</v>
      </c>
      <c r="T104">
        <v>3</v>
      </c>
      <c r="U104" s="22">
        <v>5.555555555555558E-2</v>
      </c>
      <c r="V104" s="27">
        <v>29</v>
      </c>
      <c r="W104" s="27">
        <v>5</v>
      </c>
      <c r="X104" s="27">
        <v>21</v>
      </c>
      <c r="Y104" s="17">
        <f t="shared" si="79"/>
        <v>1.3809523809523809</v>
      </c>
      <c r="Z104" s="27">
        <v>4</v>
      </c>
      <c r="AA104" s="22">
        <f t="shared" si="80"/>
        <v>0.76190476190476186</v>
      </c>
      <c r="AB104" s="23">
        <f t="shared" si="81"/>
        <v>1.9225352112676057</v>
      </c>
      <c r="AC104" s="23">
        <f t="shared" si="69"/>
        <v>2.3333333333333335</v>
      </c>
      <c r="AD104" s="23">
        <f t="shared" si="69"/>
        <v>0.823943661971831</v>
      </c>
      <c r="AE104" s="23">
        <f t="shared" si="82"/>
        <v>1.9859154929577465</v>
      </c>
      <c r="AF104" s="23">
        <f t="shared" si="71"/>
        <v>3</v>
      </c>
      <c r="AG104" s="23">
        <f t="shared" si="71"/>
        <v>0.6619718309859155</v>
      </c>
      <c r="AH104" s="23">
        <f t="shared" si="83"/>
        <v>2.0422535211267605</v>
      </c>
      <c r="AI104" s="23">
        <f t="shared" si="73"/>
        <v>3.5</v>
      </c>
      <c r="AJ104" s="23">
        <f t="shared" si="73"/>
        <v>0.58350100603621724</v>
      </c>
      <c r="AK104" s="27">
        <v>1.5</v>
      </c>
      <c r="AL104">
        <v>0.64300000000000002</v>
      </c>
      <c r="AM104">
        <v>2.52E-2</v>
      </c>
      <c r="AN104">
        <f t="shared" si="84"/>
        <v>25.2</v>
      </c>
      <c r="AO104">
        <v>341</v>
      </c>
      <c r="AP104">
        <v>0.74199999999999999</v>
      </c>
      <c r="AQ104">
        <v>2.92</v>
      </c>
      <c r="AR104">
        <v>25.9</v>
      </c>
      <c r="AS104" s="24">
        <v>5.4321254400000001</v>
      </c>
      <c r="AT104" s="25">
        <v>0.54737160850227562</v>
      </c>
      <c r="AU104" s="25">
        <v>1.2765096618357488</v>
      </c>
      <c r="AV104" s="25">
        <v>0.18752557568431621</v>
      </c>
      <c r="AW104" s="25">
        <v>5.5291766280193242</v>
      </c>
      <c r="AX104" s="25">
        <v>8.252865039787266E-2</v>
      </c>
      <c r="AY104" s="25">
        <v>0.10393840579710145</v>
      </c>
      <c r="AZ104" s="25">
        <f t="shared" si="85"/>
        <v>4.3314804371067703</v>
      </c>
      <c r="BA104">
        <f t="shared" si="59"/>
        <v>2.1788157919456645E-2</v>
      </c>
      <c r="BB104">
        <f t="shared" si="60"/>
        <v>2.1623517168769093E-3</v>
      </c>
      <c r="BC104">
        <f t="shared" si="61"/>
        <v>1.8649234694937474E-3</v>
      </c>
    </row>
    <row r="105" spans="1:55" x14ac:dyDescent="0.4">
      <c r="A105" s="26" t="s">
        <v>136</v>
      </c>
      <c r="B105" s="17">
        <v>3</v>
      </c>
      <c r="C105" s="27">
        <v>2</v>
      </c>
      <c r="D105" s="18">
        <v>42820</v>
      </c>
      <c r="E105" s="19">
        <v>84</v>
      </c>
      <c r="F105" s="20">
        <v>12.6</v>
      </c>
      <c r="G105" s="17">
        <v>6</v>
      </c>
      <c r="H105" s="17">
        <v>6</v>
      </c>
      <c r="I105" s="21">
        <f t="shared" si="76"/>
        <v>2.1</v>
      </c>
      <c r="J105" s="17">
        <v>27.6</v>
      </c>
      <c r="K105">
        <v>15</v>
      </c>
      <c r="L105">
        <v>15</v>
      </c>
      <c r="M105" s="17">
        <f t="shared" si="77"/>
        <v>1.84</v>
      </c>
      <c r="N105" s="21">
        <v>2</v>
      </c>
      <c r="O105" s="22">
        <v>0</v>
      </c>
      <c r="P105">
        <v>28.7</v>
      </c>
      <c r="Q105">
        <v>18</v>
      </c>
      <c r="R105">
        <v>19</v>
      </c>
      <c r="S105" s="17">
        <f t="shared" si="78"/>
        <v>1.5105263157894737</v>
      </c>
      <c r="T105">
        <v>3</v>
      </c>
      <c r="U105" s="22">
        <v>5.2631578947368474E-2</v>
      </c>
      <c r="V105" s="27">
        <v>29.3</v>
      </c>
      <c r="W105" s="27">
        <v>11</v>
      </c>
      <c r="X105" s="27">
        <v>20</v>
      </c>
      <c r="Y105" s="17">
        <f t="shared" si="79"/>
        <v>1.4650000000000001</v>
      </c>
      <c r="Z105" s="27">
        <v>3</v>
      </c>
      <c r="AA105" s="22">
        <f t="shared" si="80"/>
        <v>0.45</v>
      </c>
      <c r="AB105" s="23">
        <f t="shared" si="81"/>
        <v>2.1904761904761907</v>
      </c>
      <c r="AC105" s="23">
        <f t="shared" si="69"/>
        <v>2.5</v>
      </c>
      <c r="AD105" s="23">
        <f t="shared" si="69"/>
        <v>0.87619047619047619</v>
      </c>
      <c r="AE105" s="23">
        <f t="shared" si="82"/>
        <v>2.2777777777777777</v>
      </c>
      <c r="AF105" s="23">
        <f t="shared" si="71"/>
        <v>3.1666666666666665</v>
      </c>
      <c r="AG105" s="23">
        <f t="shared" si="71"/>
        <v>0.7192982456140351</v>
      </c>
      <c r="AH105" s="23">
        <f t="shared" si="83"/>
        <v>2.3253968253968256</v>
      </c>
      <c r="AI105" s="23">
        <f t="shared" si="73"/>
        <v>3.3333333333333335</v>
      </c>
      <c r="AJ105" s="23">
        <f t="shared" si="73"/>
        <v>0.69761904761904758</v>
      </c>
      <c r="AK105" s="27">
        <v>3</v>
      </c>
      <c r="AL105">
        <v>0</v>
      </c>
      <c r="AM105">
        <v>2.6200000000000001E-2</v>
      </c>
      <c r="AN105">
        <f t="shared" si="84"/>
        <v>26.200000000000003</v>
      </c>
      <c r="AO105">
        <v>386</v>
      </c>
      <c r="AP105">
        <v>0.82199999999999995</v>
      </c>
      <c r="AQ105">
        <v>3.1</v>
      </c>
      <c r="AR105">
        <v>25.29</v>
      </c>
      <c r="AS105" s="24">
        <v>6.3119755911517927</v>
      </c>
      <c r="AT105" s="25">
        <v>0.34694665435121963</v>
      </c>
      <c r="AU105" s="25">
        <v>1.6603749999999999</v>
      </c>
      <c r="AV105" s="25">
        <v>0.17600477096604811</v>
      </c>
      <c r="AW105" s="25">
        <v>5.8126978099999995</v>
      </c>
      <c r="AX105" s="25">
        <v>0.12932068075831804</v>
      </c>
      <c r="AY105" s="25">
        <v>7.0951249999999993E-2</v>
      </c>
      <c r="AZ105" s="25">
        <f t="shared" si="85"/>
        <v>3.500834335616954</v>
      </c>
      <c r="BA105">
        <f t="shared" si="59"/>
        <v>2.6137298625522418E-2</v>
      </c>
      <c r="BB105">
        <f t="shared" si="60"/>
        <v>2.6054233361647288E-3</v>
      </c>
      <c r="BC105">
        <f t="shared" si="61"/>
        <v>1.3793595504964173E-3</v>
      </c>
    </row>
    <row r="106" spans="1:55" x14ac:dyDescent="0.4">
      <c r="A106" s="26" t="s">
        <v>138</v>
      </c>
      <c r="B106" s="17">
        <v>3</v>
      </c>
      <c r="C106" s="27">
        <v>2</v>
      </c>
      <c r="D106" s="18">
        <v>42818</v>
      </c>
      <c r="E106" s="19">
        <v>82</v>
      </c>
      <c r="F106" s="20">
        <v>12.2</v>
      </c>
      <c r="G106" s="17">
        <v>6</v>
      </c>
      <c r="H106" s="17">
        <v>6</v>
      </c>
      <c r="I106" s="21">
        <f t="shared" si="76"/>
        <v>2.0333333333333332</v>
      </c>
      <c r="J106" s="17">
        <v>17.3</v>
      </c>
      <c r="K106">
        <v>13</v>
      </c>
      <c r="L106">
        <v>13</v>
      </c>
      <c r="M106" s="17">
        <f t="shared" si="77"/>
        <v>1.3307692307692309</v>
      </c>
      <c r="N106" s="21">
        <v>2</v>
      </c>
      <c r="O106" s="22">
        <v>0</v>
      </c>
      <c r="P106">
        <v>18.399999999999999</v>
      </c>
      <c r="Q106">
        <v>13</v>
      </c>
      <c r="R106">
        <v>15</v>
      </c>
      <c r="S106" s="17">
        <f t="shared" si="78"/>
        <v>1.2266666666666666</v>
      </c>
      <c r="T106">
        <v>3</v>
      </c>
      <c r="U106" s="22">
        <v>0.1333333333333333</v>
      </c>
      <c r="V106" s="27">
        <v>20.6</v>
      </c>
      <c r="W106" s="27">
        <v>10</v>
      </c>
      <c r="X106" s="27">
        <v>16</v>
      </c>
      <c r="Y106" s="17">
        <f t="shared" si="79"/>
        <v>1.2875000000000001</v>
      </c>
      <c r="Z106" s="27">
        <v>3</v>
      </c>
      <c r="AA106" s="22">
        <f t="shared" si="80"/>
        <v>0.375</v>
      </c>
      <c r="AB106" s="23">
        <f t="shared" si="81"/>
        <v>1.418032786885246</v>
      </c>
      <c r="AC106" s="23">
        <f t="shared" si="69"/>
        <v>2.1666666666666665</v>
      </c>
      <c r="AD106" s="23">
        <f t="shared" si="69"/>
        <v>0.65447667087011363</v>
      </c>
      <c r="AE106" s="23">
        <f t="shared" si="82"/>
        <v>1.5081967213114753</v>
      </c>
      <c r="AF106" s="23">
        <f t="shared" si="71"/>
        <v>2.5</v>
      </c>
      <c r="AG106" s="23">
        <f t="shared" si="71"/>
        <v>0.6032786885245901</v>
      </c>
      <c r="AH106" s="23">
        <f t="shared" si="83"/>
        <v>1.6885245901639347</v>
      </c>
      <c r="AI106" s="23">
        <f t="shared" si="73"/>
        <v>2.6666666666666665</v>
      </c>
      <c r="AJ106" s="23">
        <f t="shared" si="73"/>
        <v>0.63319672131147553</v>
      </c>
      <c r="AK106" s="27">
        <v>5</v>
      </c>
      <c r="AL106">
        <v>1.93</v>
      </c>
      <c r="AM106">
        <v>5.0299999999999997E-2</v>
      </c>
      <c r="AN106">
        <f t="shared" si="84"/>
        <v>50.3</v>
      </c>
      <c r="AO106">
        <v>318</v>
      </c>
      <c r="AP106">
        <v>1.45</v>
      </c>
      <c r="AQ106">
        <v>2.88</v>
      </c>
      <c r="AR106">
        <v>27.26</v>
      </c>
      <c r="AS106" s="24">
        <v>6.3786867000556482</v>
      </c>
      <c r="AT106" s="25">
        <v>0.4770417866436491</v>
      </c>
      <c r="AU106" s="25">
        <v>1.60935960591133</v>
      </c>
      <c r="AV106" s="25">
        <v>0.20630519400084318</v>
      </c>
      <c r="AW106" s="25">
        <v>6.0026579408866985</v>
      </c>
      <c r="AX106" s="25">
        <v>7.9211303996621601E-2</v>
      </c>
      <c r="AY106" s="25">
        <v>0.15072783251231525</v>
      </c>
      <c r="AZ106" s="25">
        <f t="shared" si="85"/>
        <v>3.7298425528007342</v>
      </c>
      <c r="BA106">
        <f t="shared" si="59"/>
        <v>1.1642351658817418E-2</v>
      </c>
      <c r="BB106">
        <f t="shared" si="60"/>
        <v>4.1096108740804379E-3</v>
      </c>
      <c r="BC106">
        <f t="shared" si="61"/>
        <v>7.529360745373026E-3</v>
      </c>
    </row>
    <row r="107" spans="1:55" x14ac:dyDescent="0.4">
      <c r="A107" s="26" t="s">
        <v>139</v>
      </c>
      <c r="B107" s="17">
        <v>3</v>
      </c>
      <c r="C107" s="27">
        <v>2</v>
      </c>
      <c r="D107" s="18">
        <v>42913</v>
      </c>
      <c r="E107" s="19">
        <v>177</v>
      </c>
      <c r="F107" s="20">
        <v>15.4</v>
      </c>
      <c r="G107" s="17">
        <v>5</v>
      </c>
      <c r="H107" s="17">
        <v>5</v>
      </c>
      <c r="I107" s="21">
        <f t="shared" si="76"/>
        <v>3.08</v>
      </c>
      <c r="J107" s="17">
        <v>27</v>
      </c>
      <c r="K107">
        <v>15</v>
      </c>
      <c r="L107">
        <v>15</v>
      </c>
      <c r="M107" s="17">
        <f t="shared" si="77"/>
        <v>1.8</v>
      </c>
      <c r="N107" s="21">
        <v>2</v>
      </c>
      <c r="O107" s="22">
        <v>0</v>
      </c>
      <c r="P107">
        <v>28.2</v>
      </c>
      <c r="Q107">
        <v>17</v>
      </c>
      <c r="R107">
        <v>18</v>
      </c>
      <c r="S107" s="17">
        <f t="shared" si="78"/>
        <v>1.5666666666666667</v>
      </c>
      <c r="T107">
        <v>3</v>
      </c>
      <c r="U107" s="22">
        <v>5.555555555555558E-2</v>
      </c>
      <c r="V107" s="27">
        <v>30.6</v>
      </c>
      <c r="W107" s="27">
        <v>14</v>
      </c>
      <c r="X107" s="27">
        <v>20</v>
      </c>
      <c r="Y107" s="17">
        <f t="shared" si="79"/>
        <v>1.53</v>
      </c>
      <c r="Z107" s="27">
        <v>3</v>
      </c>
      <c r="AA107" s="22">
        <f t="shared" si="80"/>
        <v>0.3</v>
      </c>
      <c r="AB107" s="23">
        <f t="shared" si="81"/>
        <v>1.7532467532467533</v>
      </c>
      <c r="AC107" s="23">
        <f t="shared" si="69"/>
        <v>3</v>
      </c>
      <c r="AD107" s="23">
        <f t="shared" si="69"/>
        <v>0.58441558441558439</v>
      </c>
      <c r="AE107" s="23">
        <f t="shared" si="82"/>
        <v>1.831168831168831</v>
      </c>
      <c r="AF107" s="23">
        <f t="shared" si="71"/>
        <v>3.6</v>
      </c>
      <c r="AG107" s="23">
        <f t="shared" si="71"/>
        <v>0.50865800865800859</v>
      </c>
      <c r="AH107" s="23">
        <f t="shared" si="83"/>
        <v>1.9870129870129871</v>
      </c>
      <c r="AI107" s="23">
        <f t="shared" si="73"/>
        <v>4</v>
      </c>
      <c r="AJ107" s="23">
        <f t="shared" si="73"/>
        <v>0.49675324675324672</v>
      </c>
      <c r="AK107" s="27">
        <v>4</v>
      </c>
      <c r="AL107">
        <v>2.5499999999999998</v>
      </c>
      <c r="AM107">
        <v>6.1800000000000001E-2</v>
      </c>
      <c r="AN107">
        <f t="shared" si="84"/>
        <v>61.800000000000004</v>
      </c>
      <c r="AO107">
        <v>312</v>
      </c>
      <c r="AP107">
        <v>1.86</v>
      </c>
      <c r="AQ107">
        <v>3</v>
      </c>
      <c r="AR107">
        <v>28.24</v>
      </c>
      <c r="AS107" s="24">
        <v>5.7163065843621395</v>
      </c>
      <c r="AT107" s="25">
        <v>0.36473062671202416</v>
      </c>
      <c r="AU107" s="25">
        <v>1.2124146226415093</v>
      </c>
      <c r="AV107" s="25">
        <v>0.20008997231447728</v>
      </c>
      <c r="AW107" s="25">
        <v>4.545430116981132</v>
      </c>
      <c r="AX107" s="25">
        <v>0.12335203491254675</v>
      </c>
      <c r="AY107" s="25">
        <v>5.2286320754716988E-2</v>
      </c>
      <c r="AZ107" s="25">
        <f t="shared" si="85"/>
        <v>3.749072332266929</v>
      </c>
      <c r="BA107">
        <f t="shared" si="59"/>
        <v>1.8715645219491518E-2</v>
      </c>
      <c r="BB107">
        <f t="shared" si="60"/>
        <v>2.8990074626492539E-3</v>
      </c>
      <c r="BC107">
        <f t="shared" si="61"/>
        <v>5.4452020676178199E-3</v>
      </c>
    </row>
    <row r="108" spans="1:55" x14ac:dyDescent="0.4">
      <c r="A108" s="26" t="s">
        <v>142</v>
      </c>
      <c r="B108" s="17">
        <v>3</v>
      </c>
      <c r="C108" s="27">
        <v>2</v>
      </c>
      <c r="D108" s="18">
        <v>42823</v>
      </c>
      <c r="E108" s="19">
        <v>87</v>
      </c>
      <c r="F108" s="20">
        <v>12.7</v>
      </c>
      <c r="G108" s="17">
        <v>5</v>
      </c>
      <c r="H108" s="17">
        <v>5</v>
      </c>
      <c r="I108" s="21">
        <f t="shared" si="76"/>
        <v>2.54</v>
      </c>
      <c r="J108" s="17">
        <v>20.3</v>
      </c>
      <c r="K108">
        <v>13</v>
      </c>
      <c r="L108">
        <v>13</v>
      </c>
      <c r="M108" s="17">
        <f t="shared" si="77"/>
        <v>1.5615384615384615</v>
      </c>
      <c r="N108" s="21">
        <v>3</v>
      </c>
      <c r="O108" s="22">
        <v>0</v>
      </c>
      <c r="P108">
        <v>22.2</v>
      </c>
      <c r="Q108">
        <v>16</v>
      </c>
      <c r="R108">
        <v>16</v>
      </c>
      <c r="S108" s="17">
        <f t="shared" si="78"/>
        <v>1.3875</v>
      </c>
      <c r="T108">
        <v>3</v>
      </c>
      <c r="U108" s="22">
        <v>0</v>
      </c>
      <c r="V108" s="27">
        <v>24.4</v>
      </c>
      <c r="W108" s="27">
        <v>11</v>
      </c>
      <c r="X108" s="27">
        <v>21</v>
      </c>
      <c r="Y108" s="17">
        <f t="shared" si="79"/>
        <v>1.1619047619047618</v>
      </c>
      <c r="Z108" s="27">
        <v>4</v>
      </c>
      <c r="AA108" s="22">
        <f t="shared" si="80"/>
        <v>0.47619047619047616</v>
      </c>
      <c r="AB108" s="23">
        <f t="shared" si="81"/>
        <v>1.5984251968503937</v>
      </c>
      <c r="AC108" s="23">
        <f t="shared" si="69"/>
        <v>2.6</v>
      </c>
      <c r="AD108" s="23">
        <f t="shared" si="69"/>
        <v>0.61477892186553607</v>
      </c>
      <c r="AE108" s="23">
        <f t="shared" si="82"/>
        <v>1.7480314960629921</v>
      </c>
      <c r="AF108" s="23">
        <f t="shared" si="71"/>
        <v>3.2</v>
      </c>
      <c r="AG108" s="23">
        <f t="shared" si="71"/>
        <v>0.54625984251968507</v>
      </c>
      <c r="AH108" s="23">
        <f t="shared" si="83"/>
        <v>1.921259842519685</v>
      </c>
      <c r="AI108" s="23">
        <f t="shared" si="73"/>
        <v>4.2</v>
      </c>
      <c r="AJ108" s="23">
        <f t="shared" si="73"/>
        <v>0.45744281964754402</v>
      </c>
      <c r="AK108" s="27">
        <v>4.5</v>
      </c>
      <c r="AL108">
        <v>2.21</v>
      </c>
      <c r="AM108">
        <v>4.8500000000000001E-2</v>
      </c>
      <c r="AN108">
        <f t="shared" si="84"/>
        <v>48.5</v>
      </c>
      <c r="AO108">
        <v>306</v>
      </c>
      <c r="AP108">
        <v>1.45</v>
      </c>
      <c r="AQ108">
        <v>2.98</v>
      </c>
      <c r="AR108">
        <v>27.18</v>
      </c>
      <c r="AS108" s="24">
        <v>5.6898066783831283</v>
      </c>
      <c r="AT108" s="25">
        <v>0.2478454091853611</v>
      </c>
      <c r="AU108" s="25">
        <v>0.84102722772277239</v>
      </c>
      <c r="AV108" s="25">
        <v>0.14618108108982444</v>
      </c>
      <c r="AW108" s="25">
        <v>5.6462354554455443</v>
      </c>
      <c r="AX108" s="25">
        <v>0.1235640880402592</v>
      </c>
      <c r="AY108" s="25">
        <v>3.1820544554455446E-2</v>
      </c>
      <c r="AZ108" s="25">
        <f t="shared" si="85"/>
        <v>6.7134990037524824</v>
      </c>
      <c r="BA108">
        <f t="shared" si="59"/>
        <v>1.5633963086106532E-2</v>
      </c>
      <c r="BB108">
        <f t="shared" si="60"/>
        <v>5.9647601886994766E-3</v>
      </c>
      <c r="BC108">
        <f t="shared" si="61"/>
        <v>6.2993895613948263E-3</v>
      </c>
    </row>
    <row r="109" spans="1:55" x14ac:dyDescent="0.4">
      <c r="A109" s="26" t="s">
        <v>143</v>
      </c>
      <c r="B109" s="17">
        <v>3</v>
      </c>
      <c r="C109" s="27">
        <v>2</v>
      </c>
      <c r="D109" s="18">
        <v>42824</v>
      </c>
      <c r="E109" s="19">
        <v>88</v>
      </c>
      <c r="F109" s="20">
        <v>16.100000000000001</v>
      </c>
      <c r="G109" s="17">
        <v>6</v>
      </c>
      <c r="H109" s="17">
        <v>6</v>
      </c>
      <c r="I109" s="21">
        <f t="shared" si="76"/>
        <v>2.6833333333333336</v>
      </c>
      <c r="J109" s="17">
        <v>26</v>
      </c>
      <c r="K109">
        <v>13</v>
      </c>
      <c r="L109">
        <v>13</v>
      </c>
      <c r="M109" s="17">
        <f t="shared" si="77"/>
        <v>2</v>
      </c>
      <c r="N109" s="21">
        <v>3</v>
      </c>
      <c r="O109" s="22">
        <v>0</v>
      </c>
      <c r="P109">
        <v>27.6</v>
      </c>
      <c r="Q109">
        <v>11</v>
      </c>
      <c r="R109">
        <v>13</v>
      </c>
      <c r="S109" s="17">
        <f t="shared" si="78"/>
        <v>2.1230769230769231</v>
      </c>
      <c r="T109">
        <v>3</v>
      </c>
      <c r="U109" s="22">
        <v>0.15384615384615385</v>
      </c>
      <c r="V109" s="27">
        <v>30</v>
      </c>
      <c r="W109" s="27">
        <v>16</v>
      </c>
      <c r="X109" s="27">
        <v>20</v>
      </c>
      <c r="Y109" s="17">
        <f t="shared" si="79"/>
        <v>1.5</v>
      </c>
      <c r="Z109" s="27">
        <v>3</v>
      </c>
      <c r="AA109" s="22">
        <f t="shared" si="80"/>
        <v>0.2</v>
      </c>
      <c r="AB109" s="23">
        <f t="shared" si="81"/>
        <v>1.6149068322981366</v>
      </c>
      <c r="AC109" s="23">
        <f t="shared" si="69"/>
        <v>2.1666666666666665</v>
      </c>
      <c r="AD109" s="23">
        <f t="shared" si="69"/>
        <v>0.74534161490683226</v>
      </c>
      <c r="AE109" s="23">
        <f t="shared" si="82"/>
        <v>1.7142857142857142</v>
      </c>
      <c r="AF109" s="23">
        <f t="shared" si="71"/>
        <v>2.1666666666666665</v>
      </c>
      <c r="AG109" s="23">
        <f t="shared" si="71"/>
        <v>0.79120879120879117</v>
      </c>
      <c r="AH109" s="23">
        <f t="shared" si="83"/>
        <v>1.8633540372670805</v>
      </c>
      <c r="AI109" s="23">
        <f t="shared" si="73"/>
        <v>3.3333333333333335</v>
      </c>
      <c r="AJ109" s="23">
        <f t="shared" si="73"/>
        <v>0.55900621118012417</v>
      </c>
      <c r="AK109" s="27">
        <v>3.5</v>
      </c>
      <c r="AL109">
        <v>1.55</v>
      </c>
      <c r="AM109">
        <v>3.6499999999999998E-2</v>
      </c>
      <c r="AN109">
        <f t="shared" si="84"/>
        <v>36.5</v>
      </c>
      <c r="AO109">
        <v>312</v>
      </c>
      <c r="AP109">
        <v>1.0900000000000001</v>
      </c>
      <c r="AQ109">
        <v>2.97</v>
      </c>
      <c r="AR109">
        <v>26.66</v>
      </c>
      <c r="AS109" s="24">
        <v>5.4858934169278992</v>
      </c>
      <c r="AT109" s="25">
        <v>0.35440898937411802</v>
      </c>
      <c r="AU109" s="25">
        <v>0.90166866952789704</v>
      </c>
      <c r="AV109" s="25">
        <v>0.19546088831241559</v>
      </c>
      <c r="AW109" s="25">
        <v>4.9512068017167383</v>
      </c>
      <c r="AX109" s="25">
        <v>0.10723588905232992</v>
      </c>
      <c r="AY109" s="25">
        <v>6.7005150214592274E-2</v>
      </c>
      <c r="AZ109" s="25">
        <f t="shared" si="85"/>
        <v>5.4911598562131818</v>
      </c>
      <c r="BA109">
        <f t="shared" si="59"/>
        <v>1.5975908867702164E-2</v>
      </c>
      <c r="BB109">
        <f t="shared" si="60"/>
        <v>3.9812823134414959E-3</v>
      </c>
      <c r="BC109">
        <f t="shared" si="61"/>
        <v>5.5587739292700588E-3</v>
      </c>
    </row>
    <row r="110" spans="1:55" ht="15" thickBot="1" x14ac:dyDescent="0.45">
      <c r="A110" s="26" t="s">
        <v>144</v>
      </c>
      <c r="B110" s="17">
        <v>3</v>
      </c>
      <c r="C110" s="27">
        <v>2</v>
      </c>
      <c r="D110" s="18">
        <v>42823</v>
      </c>
      <c r="E110" s="19">
        <v>87</v>
      </c>
      <c r="F110" s="20">
        <v>13.7</v>
      </c>
      <c r="G110" s="17">
        <v>5</v>
      </c>
      <c r="H110" s="17">
        <v>5</v>
      </c>
      <c r="I110" s="21">
        <f t="shared" si="76"/>
        <v>2.7399999999999998</v>
      </c>
      <c r="J110" s="17">
        <v>20.8</v>
      </c>
      <c r="K110">
        <v>12</v>
      </c>
      <c r="L110">
        <v>12</v>
      </c>
      <c r="M110" s="17">
        <f t="shared" si="77"/>
        <v>1.7333333333333334</v>
      </c>
      <c r="N110" s="21">
        <v>3</v>
      </c>
      <c r="O110" s="22">
        <v>0</v>
      </c>
      <c r="P110">
        <v>21.2</v>
      </c>
      <c r="Q110">
        <v>13</v>
      </c>
      <c r="R110">
        <v>15</v>
      </c>
      <c r="S110" s="17">
        <f t="shared" si="78"/>
        <v>1.4133333333333333</v>
      </c>
      <c r="T110">
        <v>3</v>
      </c>
      <c r="U110" s="22">
        <v>0.1333333333333333</v>
      </c>
      <c r="V110" s="27">
        <v>23</v>
      </c>
      <c r="W110" s="27">
        <v>14</v>
      </c>
      <c r="X110" s="27">
        <v>18</v>
      </c>
      <c r="Y110" s="17">
        <f t="shared" si="79"/>
        <v>1.2777777777777777</v>
      </c>
      <c r="Z110" s="27">
        <v>3</v>
      </c>
      <c r="AA110" s="22">
        <f t="shared" si="80"/>
        <v>0.22222222222222221</v>
      </c>
      <c r="AB110" s="23">
        <f t="shared" si="81"/>
        <v>1.5182481751824819</v>
      </c>
      <c r="AC110" s="23">
        <f t="shared" si="69"/>
        <v>2.4</v>
      </c>
      <c r="AD110" s="23">
        <f t="shared" si="69"/>
        <v>0.63260340632603418</v>
      </c>
      <c r="AE110" s="23">
        <f t="shared" si="82"/>
        <v>1.5474452554744527</v>
      </c>
      <c r="AF110" s="23">
        <f t="shared" si="71"/>
        <v>3</v>
      </c>
      <c r="AG110" s="23">
        <f t="shared" si="71"/>
        <v>0.51581508515815089</v>
      </c>
      <c r="AH110" s="23">
        <f t="shared" si="83"/>
        <v>1.6788321167883213</v>
      </c>
      <c r="AI110" s="23">
        <f t="shared" si="73"/>
        <v>3.6</v>
      </c>
      <c r="AJ110" s="23">
        <f t="shared" si="73"/>
        <v>0.46634225466342255</v>
      </c>
      <c r="AK110" s="27">
        <v>3.5</v>
      </c>
      <c r="AL110">
        <v>0.68799999999999994</v>
      </c>
      <c r="AM110">
        <v>3.9E-2</v>
      </c>
      <c r="AN110">
        <f t="shared" si="84"/>
        <v>39</v>
      </c>
      <c r="AO110">
        <v>354</v>
      </c>
      <c r="AP110">
        <v>1.0900000000000001</v>
      </c>
      <c r="AQ110">
        <v>2.78</v>
      </c>
      <c r="AR110">
        <v>27.72</v>
      </c>
      <c r="AS110" s="24">
        <v>5.3128371089536142</v>
      </c>
      <c r="AT110" s="25">
        <v>0.24365363244054497</v>
      </c>
      <c r="AU110" s="25">
        <v>0.86816266094420602</v>
      </c>
      <c r="AV110" s="25">
        <v>0.16459465719391148</v>
      </c>
      <c r="AW110" s="25">
        <v>5.0670866300429189</v>
      </c>
      <c r="AX110" s="25">
        <v>0.12542674733170223</v>
      </c>
      <c r="AY110" s="25">
        <v>4.8335622317596569E-2</v>
      </c>
      <c r="AZ110" s="25">
        <f t="shared" si="85"/>
        <v>5.8365636510236465</v>
      </c>
      <c r="BA110">
        <f t="shared" si="59"/>
        <v>1.3918571795773108E-2</v>
      </c>
      <c r="BB110">
        <f t="shared" si="60"/>
        <v>1.2698796647129622E-3</v>
      </c>
      <c r="BC110">
        <f t="shared" si="61"/>
        <v>5.4328689500788546E-3</v>
      </c>
    </row>
    <row r="111" spans="1:55" x14ac:dyDescent="0.4">
      <c r="A111" s="28" t="s">
        <v>145</v>
      </c>
      <c r="B111" s="29">
        <v>3</v>
      </c>
      <c r="C111" s="29"/>
      <c r="D111" s="30">
        <v>42821</v>
      </c>
      <c r="E111" s="31">
        <v>85</v>
      </c>
      <c r="F111" s="32">
        <v>10.199999999999999</v>
      </c>
      <c r="G111" s="29">
        <v>5</v>
      </c>
      <c r="H111" s="29">
        <v>5</v>
      </c>
      <c r="I111" s="21">
        <f>F111/H111</f>
        <v>2.04</v>
      </c>
      <c r="J111" s="29">
        <v>36.6</v>
      </c>
      <c r="K111" s="29">
        <v>15</v>
      </c>
      <c r="L111" s="29">
        <v>15</v>
      </c>
      <c r="M111" s="17">
        <f>J111/L111</f>
        <v>2.44</v>
      </c>
      <c r="N111" s="33">
        <v>0</v>
      </c>
      <c r="O111" s="34">
        <v>0</v>
      </c>
      <c r="P111" s="29">
        <v>52.4</v>
      </c>
      <c r="Q111" s="29">
        <v>24</v>
      </c>
      <c r="R111" s="29">
        <v>24</v>
      </c>
      <c r="S111" s="17">
        <f>P111/R111</f>
        <v>2.1833333333333331</v>
      </c>
      <c r="T111" s="29">
        <v>0</v>
      </c>
      <c r="U111" s="34">
        <v>0</v>
      </c>
      <c r="V111" s="53">
        <v>69.8</v>
      </c>
      <c r="W111" s="29">
        <v>39</v>
      </c>
      <c r="X111" s="29">
        <v>39</v>
      </c>
      <c r="Y111" s="17">
        <f>V111/X111</f>
        <v>1.7897435897435896</v>
      </c>
      <c r="Z111" s="29">
        <v>0</v>
      </c>
      <c r="AA111" s="34">
        <f>(X111-W111)/X111</f>
        <v>0</v>
      </c>
      <c r="AB111" s="23">
        <f>J111/F111</f>
        <v>3.5882352941176476</v>
      </c>
      <c r="AC111" s="23">
        <f t="shared" si="69"/>
        <v>3</v>
      </c>
      <c r="AD111" s="23">
        <f t="shared" si="69"/>
        <v>1.196078431372549</v>
      </c>
      <c r="AE111" s="23">
        <f>P111/F111</f>
        <v>5.1372549019607847</v>
      </c>
      <c r="AF111" s="23">
        <f t="shared" si="71"/>
        <v>4.8</v>
      </c>
      <c r="AG111" s="23">
        <f t="shared" si="71"/>
        <v>1.0702614379084967</v>
      </c>
      <c r="AH111" s="23">
        <f>V111/F111</f>
        <v>6.8431372549019613</v>
      </c>
      <c r="AI111" s="23">
        <f t="shared" si="73"/>
        <v>7.8</v>
      </c>
      <c r="AJ111" s="23">
        <f t="shared" si="73"/>
        <v>0.87732528908999485</v>
      </c>
      <c r="AK111" s="29">
        <v>10</v>
      </c>
      <c r="AL111">
        <v>8.69</v>
      </c>
      <c r="AM111">
        <v>8.7099999999999997E-2</v>
      </c>
      <c r="AN111">
        <f>AM111*1000</f>
        <v>87.1</v>
      </c>
      <c r="AO111">
        <v>211</v>
      </c>
      <c r="AP111">
        <v>2.42</v>
      </c>
      <c r="AQ111">
        <v>2.8</v>
      </c>
      <c r="AR111">
        <v>33.03</v>
      </c>
      <c r="AS111" s="35">
        <v>0.51674515960230238</v>
      </c>
      <c r="AT111" s="25">
        <v>0.59273180436780326</v>
      </c>
      <c r="AU111" s="25">
        <v>1.7671615740740743</v>
      </c>
      <c r="AV111" s="25">
        <v>0.19106230670325774</v>
      </c>
      <c r="AW111" s="25">
        <v>0.29404857677011548</v>
      </c>
      <c r="AX111" s="25">
        <v>8.1982817017504372E-2</v>
      </c>
      <c r="AY111" s="25">
        <v>9.9199999999999997E-2</v>
      </c>
      <c r="AZ111" s="25">
        <f>AW111/AU111</f>
        <v>0.16639597707650802</v>
      </c>
      <c r="BA111">
        <f t="shared" si="59"/>
        <v>4.2588684003903171E-2</v>
      </c>
      <c r="BB111">
        <f t="shared" si="60"/>
        <v>2.392389006131174E-2</v>
      </c>
      <c r="BC111">
        <f t="shared" si="61"/>
        <v>1.9115161229421997E-2</v>
      </c>
    </row>
    <row r="112" spans="1:55" x14ac:dyDescent="0.4">
      <c r="A112" s="36" t="s">
        <v>146</v>
      </c>
      <c r="B112" s="17">
        <v>3</v>
      </c>
      <c r="C112" s="17"/>
      <c r="D112" s="18">
        <v>42820</v>
      </c>
      <c r="E112" s="19">
        <v>84</v>
      </c>
      <c r="F112" s="20">
        <v>13</v>
      </c>
      <c r="G112" s="17">
        <v>5</v>
      </c>
      <c r="H112" s="17">
        <v>5</v>
      </c>
      <c r="I112" s="21">
        <f>F112/H112</f>
        <v>2.6</v>
      </c>
      <c r="J112" s="17">
        <v>50.9</v>
      </c>
      <c r="K112" s="17">
        <v>16</v>
      </c>
      <c r="L112" s="17">
        <v>16</v>
      </c>
      <c r="M112" s="17">
        <f>J112/L112</f>
        <v>3.1812499999999999</v>
      </c>
      <c r="N112" s="21">
        <v>0</v>
      </c>
      <c r="O112" s="22">
        <v>0</v>
      </c>
      <c r="P112" s="17">
        <v>66.8</v>
      </c>
      <c r="Q112" s="17">
        <v>26</v>
      </c>
      <c r="R112" s="17">
        <v>28</v>
      </c>
      <c r="S112" s="17">
        <f>P112/R112</f>
        <v>2.3857142857142857</v>
      </c>
      <c r="T112" s="17">
        <v>0</v>
      </c>
      <c r="U112" s="22">
        <v>7.1428571428571397E-2</v>
      </c>
      <c r="V112" s="27">
        <v>59.7</v>
      </c>
      <c r="W112" s="27">
        <v>28</v>
      </c>
      <c r="X112" s="27">
        <v>28</v>
      </c>
      <c r="Y112" s="17">
        <f>V112/X112</f>
        <v>2.1321428571428571</v>
      </c>
      <c r="Z112" s="17">
        <v>0</v>
      </c>
      <c r="AA112" s="22">
        <f>(X112-W112)/X112</f>
        <v>0</v>
      </c>
      <c r="AB112" s="23">
        <f>J112/F112</f>
        <v>3.9153846153846152</v>
      </c>
      <c r="AC112" s="23">
        <f t="shared" si="69"/>
        <v>3.2</v>
      </c>
      <c r="AD112" s="23">
        <f t="shared" si="69"/>
        <v>1.2235576923076923</v>
      </c>
      <c r="AE112" s="23">
        <f>P112/F112</f>
        <v>5.138461538461538</v>
      </c>
      <c r="AF112" s="23">
        <f t="shared" si="71"/>
        <v>5.6</v>
      </c>
      <c r="AG112" s="23">
        <f t="shared" si="71"/>
        <v>0.91758241758241754</v>
      </c>
      <c r="AH112" s="23">
        <f>V112/F112</f>
        <v>4.5923076923076929</v>
      </c>
      <c r="AI112" s="23">
        <f t="shared" si="73"/>
        <v>5.6</v>
      </c>
      <c r="AJ112" s="23">
        <f t="shared" si="73"/>
        <v>0.82005494505494503</v>
      </c>
      <c r="AK112" s="27">
        <v>7.5</v>
      </c>
      <c r="AL112" s="119">
        <v>14.7</v>
      </c>
      <c r="AM112" s="119">
        <v>0.55600000000000005</v>
      </c>
      <c r="AN112" s="119">
        <f>AM112*1000</f>
        <v>556</v>
      </c>
      <c r="AO112" s="119">
        <v>321</v>
      </c>
      <c r="AP112" s="119">
        <v>7.8</v>
      </c>
      <c r="AQ112" s="119">
        <v>1.64</v>
      </c>
      <c r="AR112" s="119">
        <v>47.51</v>
      </c>
      <c r="AS112" s="23">
        <v>0.39215686274509803</v>
      </c>
      <c r="AT112" s="25">
        <v>0.70380607939449524</v>
      </c>
      <c r="AU112" s="25">
        <v>1.6500333333333332</v>
      </c>
      <c r="AV112" s="25">
        <v>0.18077536811815215</v>
      </c>
      <c r="AW112" s="25">
        <v>0.15207815962450069</v>
      </c>
      <c r="AX112" s="25">
        <v>5.9105897205381189E-2</v>
      </c>
      <c r="AY112" s="25">
        <v>0.11106135265700483</v>
      </c>
      <c r="AZ112" s="25">
        <f>AW112/AU112</f>
        <v>9.216671963667443E-2</v>
      </c>
      <c r="BA112">
        <f t="shared" si="59"/>
        <v>4.5497118869831342E-2</v>
      </c>
      <c r="BB112">
        <f t="shared" si="60"/>
        <v>1.812267713240822E-2</v>
      </c>
      <c r="BC112">
        <f t="shared" si="61"/>
        <v>-7.4914040096029314E-3</v>
      </c>
    </row>
    <row r="113" spans="1:55" x14ac:dyDescent="0.4">
      <c r="A113" s="36" t="s">
        <v>147</v>
      </c>
      <c r="B113" s="17">
        <v>3</v>
      </c>
      <c r="C113" s="17"/>
      <c r="D113" s="18">
        <v>42821</v>
      </c>
      <c r="E113" s="19">
        <v>85</v>
      </c>
      <c r="F113" s="20">
        <v>11.2</v>
      </c>
      <c r="G113" s="17">
        <v>4</v>
      </c>
      <c r="H113" s="17">
        <v>4</v>
      </c>
      <c r="I113" s="21">
        <f>F113/H113</f>
        <v>2.8</v>
      </c>
      <c r="J113" s="17">
        <v>38.4</v>
      </c>
      <c r="K113" s="17">
        <v>15</v>
      </c>
      <c r="L113" s="17">
        <v>15</v>
      </c>
      <c r="M113" s="17">
        <f>J113/L113</f>
        <v>2.56</v>
      </c>
      <c r="N113" s="21">
        <v>0</v>
      </c>
      <c r="O113" s="22">
        <v>0</v>
      </c>
      <c r="P113" s="17">
        <v>59.2</v>
      </c>
      <c r="Q113" s="17">
        <v>24</v>
      </c>
      <c r="R113" s="17">
        <v>24</v>
      </c>
      <c r="S113" s="17">
        <f>P113/R113</f>
        <v>2.4666666666666668</v>
      </c>
      <c r="T113" s="17">
        <v>0</v>
      </c>
      <c r="U113" s="22">
        <v>0</v>
      </c>
      <c r="V113" s="27">
        <v>98.7</v>
      </c>
      <c r="W113" s="27">
        <v>37</v>
      </c>
      <c r="X113" s="27">
        <v>37</v>
      </c>
      <c r="Y113" s="17">
        <f>V113/X113</f>
        <v>2.6675675675675676</v>
      </c>
      <c r="Z113" s="17">
        <v>0</v>
      </c>
      <c r="AA113" s="22">
        <f>(X113-W113)/X113</f>
        <v>0</v>
      </c>
      <c r="AB113" s="23">
        <f>J113/F113</f>
        <v>3.4285714285714288</v>
      </c>
      <c r="AC113" s="23">
        <f t="shared" si="69"/>
        <v>3.75</v>
      </c>
      <c r="AD113" s="23">
        <f t="shared" si="69"/>
        <v>0.91428571428571437</v>
      </c>
      <c r="AE113" s="23">
        <f>P113/F113</f>
        <v>5.2857142857142865</v>
      </c>
      <c r="AF113" s="23">
        <f t="shared" si="71"/>
        <v>6</v>
      </c>
      <c r="AG113" s="23">
        <f t="shared" si="71"/>
        <v>0.88095238095238104</v>
      </c>
      <c r="AH113" s="23">
        <f>V113/F113</f>
        <v>8.8125</v>
      </c>
      <c r="AI113" s="23">
        <f t="shared" si="73"/>
        <v>9.25</v>
      </c>
      <c r="AJ113" s="23">
        <f t="shared" si="73"/>
        <v>0.95270270270270274</v>
      </c>
      <c r="AK113" s="27">
        <v>7</v>
      </c>
      <c r="AL113">
        <v>10.4</v>
      </c>
      <c r="AM113">
        <v>0.11799999999999999</v>
      </c>
      <c r="AN113">
        <f>AM113*1000</f>
        <v>118</v>
      </c>
      <c r="AO113">
        <v>229</v>
      </c>
      <c r="AP113">
        <v>2.64</v>
      </c>
      <c r="AQ113">
        <v>2.2799999999999998</v>
      </c>
      <c r="AR113">
        <v>34.17</v>
      </c>
      <c r="AS113" s="23">
        <v>0.57379236722711502</v>
      </c>
      <c r="AT113" s="25">
        <v>0.58505266326056549</v>
      </c>
      <c r="AU113" s="25">
        <v>1.3089533980582528</v>
      </c>
      <c r="AV113" s="25">
        <v>0.16439683613310022</v>
      </c>
      <c r="AW113" s="25">
        <v>0.18553249086768919</v>
      </c>
      <c r="AX113" s="25">
        <v>5.1755404482401478E-2</v>
      </c>
      <c r="AY113" s="25">
        <v>0.14533834951456309</v>
      </c>
      <c r="AZ113" s="25">
        <f>AW113/AU113</f>
        <v>0.14174109723303716</v>
      </c>
      <c r="BA113">
        <f t="shared" si="59"/>
        <v>4.1071456043087741E-2</v>
      </c>
      <c r="BB113">
        <f t="shared" si="60"/>
        <v>2.8857605486418633E-2</v>
      </c>
      <c r="BC113">
        <f t="shared" si="61"/>
        <v>3.4077560303298365E-2</v>
      </c>
    </row>
    <row r="114" spans="1:55" ht="15" thickBot="1" x14ac:dyDescent="0.45">
      <c r="A114" s="37" t="s">
        <v>148</v>
      </c>
      <c r="B114" s="38">
        <v>3</v>
      </c>
      <c r="C114" s="38"/>
      <c r="D114" s="39">
        <v>42819</v>
      </c>
      <c r="E114" s="40">
        <v>83</v>
      </c>
      <c r="F114" s="41">
        <v>12.6</v>
      </c>
      <c r="G114" s="38">
        <v>4</v>
      </c>
      <c r="H114" s="38">
        <v>4</v>
      </c>
      <c r="I114" s="21">
        <f>F114/H114</f>
        <v>3.15</v>
      </c>
      <c r="J114" s="38">
        <v>44</v>
      </c>
      <c r="K114" s="38">
        <v>16</v>
      </c>
      <c r="L114" s="38">
        <v>16</v>
      </c>
      <c r="M114" s="17">
        <f>J114/L114</f>
        <v>2.75</v>
      </c>
      <c r="N114" s="42">
        <v>0</v>
      </c>
      <c r="O114" s="43">
        <v>0</v>
      </c>
      <c r="P114" s="38">
        <v>60.2</v>
      </c>
      <c r="Q114" s="38">
        <v>25</v>
      </c>
      <c r="R114" s="38">
        <v>25</v>
      </c>
      <c r="S114" s="17">
        <f>P114/R114</f>
        <v>2.4079999999999999</v>
      </c>
      <c r="T114" s="38">
        <v>0</v>
      </c>
      <c r="U114" s="43">
        <v>0</v>
      </c>
      <c r="V114" s="52">
        <v>82.3</v>
      </c>
      <c r="W114" s="38">
        <v>39</v>
      </c>
      <c r="X114" s="38">
        <v>43</v>
      </c>
      <c r="Y114" s="17">
        <f>V114/X114</f>
        <v>1.913953488372093</v>
      </c>
      <c r="Z114" s="38">
        <v>0</v>
      </c>
      <c r="AA114" s="43">
        <f>(X114-W114)/X114</f>
        <v>9.3023255813953487E-2</v>
      </c>
      <c r="AB114" s="23">
        <f>J114/F114</f>
        <v>3.4920634920634921</v>
      </c>
      <c r="AC114" s="23">
        <f t="shared" si="69"/>
        <v>4</v>
      </c>
      <c r="AD114" s="23">
        <f t="shared" si="69"/>
        <v>0.87301587301587302</v>
      </c>
      <c r="AE114" s="23">
        <f>P114/F114</f>
        <v>4.7777777777777786</v>
      </c>
      <c r="AF114" s="23">
        <f t="shared" si="71"/>
        <v>6.25</v>
      </c>
      <c r="AG114" s="23">
        <f t="shared" si="71"/>
        <v>0.76444444444444448</v>
      </c>
      <c r="AH114" s="23">
        <f>V114/F114</f>
        <v>6.5317460317460316</v>
      </c>
      <c r="AI114" s="23">
        <f t="shared" si="73"/>
        <v>10.75</v>
      </c>
      <c r="AJ114" s="23">
        <f t="shared" si="73"/>
        <v>0.60760428202288663</v>
      </c>
      <c r="AK114" s="38">
        <v>8</v>
      </c>
      <c r="AL114">
        <v>8.81</v>
      </c>
      <c r="AM114">
        <v>9.9000000000000005E-2</v>
      </c>
      <c r="AN114">
        <f>AM114*1000</f>
        <v>99</v>
      </c>
      <c r="AO114">
        <v>229</v>
      </c>
      <c r="AP114">
        <v>2.46</v>
      </c>
      <c r="AQ114">
        <v>2.52</v>
      </c>
      <c r="AR114">
        <v>33.36</v>
      </c>
      <c r="AS114" s="44">
        <v>0.50906555090655503</v>
      </c>
      <c r="AT114" s="25">
        <v>0.36065768106883511</v>
      </c>
      <c r="AU114" s="25">
        <v>0.9381942477876104</v>
      </c>
      <c r="AV114" s="25">
        <v>0.1704490292659675</v>
      </c>
      <c r="AW114" s="25">
        <v>0.20429104604634885</v>
      </c>
      <c r="AX114" s="25">
        <v>5.1234131364477263E-2</v>
      </c>
      <c r="AY114" s="25">
        <v>8.4556194690265471E-2</v>
      </c>
      <c r="AZ114" s="25">
        <f>AW114/AU114</f>
        <v>0.21774919908973531</v>
      </c>
      <c r="BA114">
        <f t="shared" si="59"/>
        <v>4.1683093998694298E-2</v>
      </c>
      <c r="BB114">
        <f t="shared" si="60"/>
        <v>2.0898847893100984E-2</v>
      </c>
      <c r="BC114">
        <f t="shared" si="61"/>
        <v>2.0846583691216541E-2</v>
      </c>
    </row>
  </sheetData>
  <sortState xmlns:xlrd2="http://schemas.microsoft.com/office/spreadsheetml/2017/richdata2" ref="A95:AZ110">
    <sortCondition ref="C95:C110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40"/>
  <sheetViews>
    <sheetView workbookViewId="0">
      <selection activeCell="AH3" sqref="AH3"/>
    </sheetView>
  </sheetViews>
  <sheetFormatPr baseColWidth="10" defaultRowHeight="14.6" x14ac:dyDescent="0.4"/>
  <cols>
    <col min="1" max="1" width="5.3046875" bestFit="1" customWidth="1"/>
    <col min="2" max="3" width="5.53515625" bestFit="1" customWidth="1"/>
    <col min="4" max="4" width="7.3828125" bestFit="1" customWidth="1"/>
    <col min="5" max="5" width="6.3828125" bestFit="1" customWidth="1"/>
    <col min="6" max="6" width="5" bestFit="1" customWidth="1"/>
    <col min="7" max="8" width="4.69140625" bestFit="1" customWidth="1"/>
    <col min="9" max="9" width="12" bestFit="1" customWidth="1"/>
    <col min="10" max="10" width="5" bestFit="1" customWidth="1"/>
    <col min="11" max="12" width="4.69140625" bestFit="1" customWidth="1"/>
    <col min="13" max="13" width="12" bestFit="1" customWidth="1"/>
    <col min="14" max="15" width="4.69140625" bestFit="1" customWidth="1"/>
    <col min="16" max="16" width="5" bestFit="1" customWidth="1"/>
    <col min="17" max="18" width="4.69140625" bestFit="1" customWidth="1"/>
    <col min="19" max="19" width="12" bestFit="1" customWidth="1"/>
    <col min="20" max="21" width="4.69140625" bestFit="1" customWidth="1"/>
    <col min="22" max="22" width="6" bestFit="1" customWidth="1"/>
    <col min="23" max="24" width="4.69140625" bestFit="1" customWidth="1"/>
    <col min="25" max="25" width="12" bestFit="1" customWidth="1"/>
    <col min="26" max="34" width="4.69140625" bestFit="1" customWidth="1"/>
    <col min="35" max="35" width="5.3828125" bestFit="1" customWidth="1"/>
    <col min="36" max="36" width="4.69140625" bestFit="1" customWidth="1"/>
    <col min="37" max="37" width="5" bestFit="1" customWidth="1"/>
    <col min="38" max="38" width="16.69140625" bestFit="1" customWidth="1"/>
    <col min="39" max="39" width="19.84375" bestFit="1" customWidth="1"/>
    <col min="40" max="40" width="21" bestFit="1" customWidth="1"/>
    <col min="41" max="41" width="21.84375" bestFit="1" customWidth="1"/>
    <col min="42" max="42" width="18.15234375" bestFit="1" customWidth="1"/>
    <col min="43" max="43" width="21.69140625" bestFit="1" customWidth="1"/>
    <col min="44" max="44" width="15.3828125" bestFit="1" customWidth="1"/>
    <col min="45" max="51" width="4.3828125" bestFit="1" customWidth="1"/>
    <col min="52" max="52" width="5.15234375" bestFit="1" customWidth="1"/>
  </cols>
  <sheetData>
    <row r="1" spans="1:55" ht="120" thickBot="1" x14ac:dyDescent="0.4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6" t="s">
        <v>8</v>
      </c>
      <c r="J1" s="2" t="s">
        <v>5</v>
      </c>
      <c r="K1" s="2" t="s">
        <v>6</v>
      </c>
      <c r="L1" s="2" t="s">
        <v>7</v>
      </c>
      <c r="M1" s="2" t="s">
        <v>8</v>
      </c>
      <c r="N1" s="7" t="s">
        <v>9</v>
      </c>
      <c r="O1" s="8" t="s">
        <v>10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8" t="s">
        <v>10</v>
      </c>
      <c r="V1" s="5" t="s">
        <v>5</v>
      </c>
      <c r="W1" s="2" t="s">
        <v>6</v>
      </c>
      <c r="X1" s="2" t="s">
        <v>7</v>
      </c>
      <c r="Y1" s="2" t="s">
        <v>8</v>
      </c>
      <c r="Z1" s="2" t="s">
        <v>9</v>
      </c>
      <c r="AA1" s="8" t="s">
        <v>10</v>
      </c>
      <c r="AB1" s="9" t="s">
        <v>11</v>
      </c>
      <c r="AC1" s="9" t="s">
        <v>12</v>
      </c>
      <c r="AD1" s="9" t="s">
        <v>13</v>
      </c>
      <c r="AE1" s="9" t="s">
        <v>14</v>
      </c>
      <c r="AF1" s="9" t="s">
        <v>15</v>
      </c>
      <c r="AG1" s="9" t="s">
        <v>16</v>
      </c>
      <c r="AH1" s="9" t="s">
        <v>17</v>
      </c>
      <c r="AI1" s="9" t="s">
        <v>18</v>
      </c>
      <c r="AJ1" s="9" t="s">
        <v>19</v>
      </c>
      <c r="AK1" s="10" t="s">
        <v>20</v>
      </c>
      <c r="AL1" s="11" t="s">
        <v>21</v>
      </c>
      <c r="AM1" s="11" t="s">
        <v>22</v>
      </c>
      <c r="AN1" s="11" t="s">
        <v>23</v>
      </c>
      <c r="AO1" s="11" t="s">
        <v>24</v>
      </c>
      <c r="AP1" s="11" t="s">
        <v>25</v>
      </c>
      <c r="AQ1" s="11" t="s">
        <v>26</v>
      </c>
      <c r="AR1" s="11" t="s">
        <v>27</v>
      </c>
      <c r="AS1" s="12" t="s">
        <v>28</v>
      </c>
      <c r="AT1" s="13" t="s">
        <v>29</v>
      </c>
      <c r="AU1" s="13" t="s">
        <v>30</v>
      </c>
      <c r="AV1" s="13" t="s">
        <v>31</v>
      </c>
      <c r="AW1" s="14" t="s">
        <v>32</v>
      </c>
      <c r="AX1" s="14" t="s">
        <v>33</v>
      </c>
      <c r="AY1" s="14" t="s">
        <v>34</v>
      </c>
      <c r="AZ1" s="15" t="s">
        <v>35</v>
      </c>
      <c r="BA1" s="55" t="s">
        <v>164</v>
      </c>
      <c r="BB1" s="55" t="s">
        <v>166</v>
      </c>
      <c r="BC1" s="55" t="s">
        <v>165</v>
      </c>
    </row>
    <row r="2" spans="1:55" x14ac:dyDescent="0.4">
      <c r="A2" s="16" t="s">
        <v>36</v>
      </c>
      <c r="B2" s="17">
        <v>4</v>
      </c>
      <c r="C2" s="17">
        <v>1</v>
      </c>
      <c r="D2" s="18">
        <v>42831</v>
      </c>
      <c r="E2" s="19">
        <v>95</v>
      </c>
      <c r="F2" s="20">
        <v>10.7</v>
      </c>
      <c r="G2" s="17">
        <v>4</v>
      </c>
      <c r="H2" s="17">
        <v>4</v>
      </c>
      <c r="I2" s="21">
        <f t="shared" ref="I2:I65" si="0">F2/H2</f>
        <v>2.6749999999999998</v>
      </c>
      <c r="J2" s="17">
        <v>32.4</v>
      </c>
      <c r="K2" s="17">
        <v>14</v>
      </c>
      <c r="L2" s="17">
        <v>14</v>
      </c>
      <c r="M2" s="17">
        <f t="shared" ref="M2:M65" si="1">J2/L2</f>
        <v>2.3142857142857141</v>
      </c>
      <c r="N2" s="21">
        <v>0</v>
      </c>
      <c r="O2" s="22">
        <v>0</v>
      </c>
      <c r="P2" s="17">
        <v>49.8</v>
      </c>
      <c r="Q2" s="17">
        <v>23</v>
      </c>
      <c r="R2" s="17">
        <v>23</v>
      </c>
      <c r="S2" s="17">
        <f t="shared" ref="S2:S65" si="2">P2/R2</f>
        <v>2.1652173913043478</v>
      </c>
      <c r="T2" s="17">
        <v>0</v>
      </c>
      <c r="U2" s="22">
        <v>0</v>
      </c>
      <c r="V2" s="17">
        <v>69.5</v>
      </c>
      <c r="W2" s="17">
        <v>41</v>
      </c>
      <c r="X2" s="17">
        <v>41</v>
      </c>
      <c r="Y2" s="17">
        <f t="shared" ref="Y2:Y65" si="3">V2/X2</f>
        <v>1.6951219512195121</v>
      </c>
      <c r="Z2" s="17">
        <v>0</v>
      </c>
      <c r="AA2" s="22">
        <f t="shared" ref="AA2:AA65" si="4">(X2-W2)/X2</f>
        <v>0</v>
      </c>
      <c r="AB2" s="23">
        <f>J2/F2</f>
        <v>3.02803738317757</v>
      </c>
      <c r="AC2" s="23">
        <f t="shared" ref="AC2:AD21" si="5">L2/H2</f>
        <v>3.5</v>
      </c>
      <c r="AD2" s="23">
        <f t="shared" si="5"/>
        <v>0.86515353805073425</v>
      </c>
      <c r="AE2" s="23">
        <f>P2/F2</f>
        <v>4.6542056074766354</v>
      </c>
      <c r="AF2" s="23">
        <f t="shared" ref="AF2:AG17" si="6">R2/H2</f>
        <v>5.75</v>
      </c>
      <c r="AG2" s="23">
        <f t="shared" si="6"/>
        <v>0.80942706216984972</v>
      </c>
      <c r="AH2" s="23">
        <f>V2/F2</f>
        <v>6.4953271028037385</v>
      </c>
      <c r="AI2" s="23">
        <f t="shared" ref="AI2:AJ17" si="7">X2/H2</f>
        <v>10.25</v>
      </c>
      <c r="AJ2" s="23">
        <f t="shared" si="7"/>
        <v>0.63369044905402327</v>
      </c>
      <c r="AK2">
        <v>10</v>
      </c>
      <c r="AL2">
        <v>7.67</v>
      </c>
      <c r="AM2">
        <v>9.5100000000000004E-2</v>
      </c>
      <c r="AN2">
        <f t="shared" ref="AN2:AN65" si="8">AM2*1000</f>
        <v>95.100000000000009</v>
      </c>
      <c r="AO2">
        <v>248</v>
      </c>
      <c r="AP2">
        <v>1.93</v>
      </c>
      <c r="AQ2">
        <v>2.08</v>
      </c>
      <c r="AR2">
        <v>31.39</v>
      </c>
      <c r="AS2" s="24">
        <v>1.1678543151227236</v>
      </c>
      <c r="AT2" s="25">
        <v>0.28131979233719573</v>
      </c>
      <c r="AU2" s="25">
        <v>0.78724641148325369</v>
      </c>
      <c r="AV2" s="25">
        <v>7.5085364421358894E-2</v>
      </c>
      <c r="AW2" s="25">
        <v>0.38320645909089401</v>
      </c>
      <c r="AX2" s="25">
        <v>3.0774616033059182E-2</v>
      </c>
      <c r="AY2" s="25">
        <v>6.5916267942583748E-2</v>
      </c>
      <c r="AZ2" s="25">
        <f t="shared" ref="AZ2:AZ17" si="9">AW2/AU2</f>
        <v>0.48676812431433431</v>
      </c>
      <c r="BA2">
        <f>AW2/AT2</f>
        <v>1.362173830384372</v>
      </c>
      <c r="BB2">
        <f>AS2/AU2</f>
        <v>1.4834673084407781</v>
      </c>
      <c r="BC2">
        <f>AS2/AT2</f>
        <v>4.1513407407997418</v>
      </c>
    </row>
    <row r="3" spans="1:55" x14ac:dyDescent="0.4">
      <c r="A3" s="16" t="s">
        <v>39</v>
      </c>
      <c r="B3" s="17">
        <v>4</v>
      </c>
      <c r="C3" s="27">
        <v>1</v>
      </c>
      <c r="D3" s="18">
        <v>42831</v>
      </c>
      <c r="E3" s="19">
        <v>95</v>
      </c>
      <c r="F3" s="20">
        <v>8.9</v>
      </c>
      <c r="G3" s="17">
        <v>4</v>
      </c>
      <c r="H3" s="17">
        <v>4</v>
      </c>
      <c r="I3" s="21">
        <f t="shared" si="0"/>
        <v>2.2250000000000001</v>
      </c>
      <c r="J3" s="17">
        <v>36</v>
      </c>
      <c r="K3" s="17">
        <v>15</v>
      </c>
      <c r="L3" s="17">
        <v>15</v>
      </c>
      <c r="M3" s="17">
        <f t="shared" si="1"/>
        <v>2.4</v>
      </c>
      <c r="N3" s="21">
        <v>0</v>
      </c>
      <c r="O3" s="22">
        <v>0</v>
      </c>
      <c r="P3" s="17">
        <v>55.2</v>
      </c>
      <c r="Q3" s="17">
        <v>25</v>
      </c>
      <c r="R3" s="17">
        <v>25</v>
      </c>
      <c r="S3" s="17">
        <f t="shared" si="2"/>
        <v>2.2080000000000002</v>
      </c>
      <c r="T3" s="17">
        <v>0</v>
      </c>
      <c r="U3" s="22">
        <v>0</v>
      </c>
      <c r="V3" s="27">
        <v>67.2</v>
      </c>
      <c r="W3" s="27">
        <v>31</v>
      </c>
      <c r="X3" s="27">
        <v>36</v>
      </c>
      <c r="Y3" s="17">
        <f t="shared" si="3"/>
        <v>1.8666666666666667</v>
      </c>
      <c r="Z3" s="27">
        <v>0</v>
      </c>
      <c r="AA3" s="22">
        <f t="shared" si="4"/>
        <v>0.1388888888888889</v>
      </c>
      <c r="AB3" s="23">
        <f t="shared" ref="AB3:AB65" si="10">J3/F3</f>
        <v>4.0449438202247192</v>
      </c>
      <c r="AC3" s="23">
        <f t="shared" si="5"/>
        <v>3.75</v>
      </c>
      <c r="AD3" s="23">
        <f t="shared" si="5"/>
        <v>1.0786516853932584</v>
      </c>
      <c r="AE3" s="23">
        <f t="shared" ref="AE3:AE65" si="11">P3/F3</f>
        <v>6.202247191011236</v>
      </c>
      <c r="AF3" s="23">
        <f t="shared" si="6"/>
        <v>6.25</v>
      </c>
      <c r="AG3" s="23">
        <f t="shared" si="6"/>
        <v>0.99235955056179781</v>
      </c>
      <c r="AH3" s="23">
        <f t="shared" ref="AH3:AH65" si="12">V3/F3</f>
        <v>7.5505617977528088</v>
      </c>
      <c r="AI3" s="23">
        <f t="shared" si="7"/>
        <v>9</v>
      </c>
      <c r="AJ3" s="23">
        <f t="shared" si="7"/>
        <v>0.83895131086142316</v>
      </c>
      <c r="AK3">
        <v>9</v>
      </c>
      <c r="AL3">
        <v>5.0999999999999996</v>
      </c>
      <c r="AM3">
        <v>5.7299999999999997E-2</v>
      </c>
      <c r="AN3">
        <f t="shared" si="8"/>
        <v>57.3</v>
      </c>
      <c r="AO3">
        <v>237</v>
      </c>
      <c r="AP3">
        <v>1.42</v>
      </c>
      <c r="AQ3">
        <v>2.5</v>
      </c>
      <c r="AR3">
        <v>28.08</v>
      </c>
      <c r="AS3" s="24">
        <v>2.2647138595063732</v>
      </c>
      <c r="AT3" s="25">
        <v>0.32496542266210149</v>
      </c>
      <c r="AU3" s="25">
        <v>1.4009389671361503</v>
      </c>
      <c r="AV3" s="25">
        <v>9.3857114483175991E-2</v>
      </c>
      <c r="AW3" s="25">
        <v>0.53835012265539373</v>
      </c>
      <c r="AX3" s="25">
        <v>3.3052795722172394E-2</v>
      </c>
      <c r="AY3" s="25">
        <v>6.6186619718309858E-2</v>
      </c>
      <c r="AZ3" s="25">
        <f t="shared" si="9"/>
        <v>0.38427807012600151</v>
      </c>
      <c r="BA3">
        <f t="shared" ref="BA3:BA66" si="13">AW3/AT3</f>
        <v>1.6566381685942302</v>
      </c>
      <c r="BB3">
        <f t="shared" ref="BB3:BB17" si="14">AS3/AU3</f>
        <v>1.6165685391248574</v>
      </c>
      <c r="BC3">
        <f t="shared" ref="BC3:BC66" si="15">AS3/AT3</f>
        <v>6.9690917912248738</v>
      </c>
    </row>
    <row r="4" spans="1:55" x14ac:dyDescent="0.4">
      <c r="A4" s="16" t="s">
        <v>40</v>
      </c>
      <c r="B4" s="17">
        <v>4</v>
      </c>
      <c r="C4" s="27">
        <v>1</v>
      </c>
      <c r="D4" s="18">
        <v>42818</v>
      </c>
      <c r="E4" s="19">
        <v>82</v>
      </c>
      <c r="F4" s="20">
        <v>13.4</v>
      </c>
      <c r="G4" s="17">
        <v>7</v>
      </c>
      <c r="H4" s="17">
        <v>7</v>
      </c>
      <c r="I4" s="21">
        <f t="shared" si="0"/>
        <v>1.9142857142857144</v>
      </c>
      <c r="J4" s="17">
        <v>45.2</v>
      </c>
      <c r="K4" s="17">
        <v>22</v>
      </c>
      <c r="L4" s="17">
        <v>22</v>
      </c>
      <c r="M4" s="17">
        <f t="shared" si="1"/>
        <v>2.0545454545454547</v>
      </c>
      <c r="N4" s="21">
        <v>0</v>
      </c>
      <c r="O4" s="22">
        <v>0</v>
      </c>
      <c r="P4" s="17">
        <v>59.5</v>
      </c>
      <c r="Q4" s="17">
        <v>23</v>
      </c>
      <c r="R4" s="17">
        <v>23</v>
      </c>
      <c r="S4" s="17">
        <f t="shared" si="2"/>
        <v>2.5869565217391304</v>
      </c>
      <c r="T4" s="17">
        <v>0</v>
      </c>
      <c r="U4" s="22">
        <v>0</v>
      </c>
      <c r="V4" s="27">
        <v>79.3</v>
      </c>
      <c r="W4" s="27">
        <v>39</v>
      </c>
      <c r="X4" s="27">
        <v>42</v>
      </c>
      <c r="Y4" s="17">
        <f t="shared" si="3"/>
        <v>1.888095238095238</v>
      </c>
      <c r="Z4" s="27">
        <v>0</v>
      </c>
      <c r="AA4" s="22">
        <f t="shared" si="4"/>
        <v>7.1428571428571425E-2</v>
      </c>
      <c r="AB4" s="23">
        <f t="shared" si="10"/>
        <v>3.3731343283582089</v>
      </c>
      <c r="AC4" s="23">
        <f t="shared" si="5"/>
        <v>3.1428571428571428</v>
      </c>
      <c r="AD4" s="23">
        <f t="shared" si="5"/>
        <v>1.0732700135685211</v>
      </c>
      <c r="AE4" s="23">
        <f t="shared" si="11"/>
        <v>4.4402985074626864</v>
      </c>
      <c r="AF4" s="23">
        <f t="shared" si="6"/>
        <v>3.2857142857142856</v>
      </c>
      <c r="AG4" s="23">
        <f t="shared" si="6"/>
        <v>1.3513951979234262</v>
      </c>
      <c r="AH4" s="23">
        <f t="shared" si="12"/>
        <v>5.9179104477611935</v>
      </c>
      <c r="AI4" s="23">
        <f t="shared" si="7"/>
        <v>6</v>
      </c>
      <c r="AJ4" s="23">
        <f t="shared" si="7"/>
        <v>0.98631840796019898</v>
      </c>
      <c r="AK4">
        <v>10</v>
      </c>
      <c r="AL4">
        <v>5.56</v>
      </c>
      <c r="AM4">
        <v>5.5E-2</v>
      </c>
      <c r="AN4">
        <f t="shared" si="8"/>
        <v>55</v>
      </c>
      <c r="AO4">
        <v>218</v>
      </c>
      <c r="AP4">
        <v>1.27</v>
      </c>
      <c r="AQ4">
        <v>2.33</v>
      </c>
      <c r="AR4">
        <v>28.46</v>
      </c>
      <c r="AS4" s="24">
        <v>1.5076335877862594</v>
      </c>
      <c r="AT4" s="25">
        <v>0.31967300766969586</v>
      </c>
      <c r="AU4" s="25">
        <v>1.0127644927536232</v>
      </c>
      <c r="AV4" s="25">
        <v>9.4966215384354541E-2</v>
      </c>
      <c r="AW4" s="25">
        <v>0.35587498650828131</v>
      </c>
      <c r="AX4" s="25">
        <v>2.4130036935836603E-2</v>
      </c>
      <c r="AY4" s="25">
        <v>7.679468599033816E-2</v>
      </c>
      <c r="AZ4" s="25">
        <f t="shared" si="9"/>
        <v>0.35138967554113842</v>
      </c>
      <c r="BA4">
        <f t="shared" si="13"/>
        <v>1.1132469053376923</v>
      </c>
      <c r="BB4">
        <f t="shared" si="14"/>
        <v>1.4886319559714498</v>
      </c>
      <c r="BC4">
        <f t="shared" si="15"/>
        <v>4.7161741892954296</v>
      </c>
    </row>
    <row r="5" spans="1:55" x14ac:dyDescent="0.4">
      <c r="A5" s="16" t="s">
        <v>44</v>
      </c>
      <c r="B5" s="17">
        <v>4</v>
      </c>
      <c r="C5" s="27">
        <v>1</v>
      </c>
      <c r="D5" s="18">
        <v>42823</v>
      </c>
      <c r="E5" s="19">
        <v>87</v>
      </c>
      <c r="F5" s="20">
        <v>8.1999999999999993</v>
      </c>
      <c r="G5" s="17">
        <v>6</v>
      </c>
      <c r="H5" s="17">
        <v>6</v>
      </c>
      <c r="I5" s="21">
        <f t="shared" si="0"/>
        <v>1.3666666666666665</v>
      </c>
      <c r="J5" s="17">
        <v>24.7</v>
      </c>
      <c r="K5" s="17">
        <v>13</v>
      </c>
      <c r="L5" s="17">
        <v>13</v>
      </c>
      <c r="M5" s="17">
        <f t="shared" si="1"/>
        <v>1.9</v>
      </c>
      <c r="N5" s="21">
        <v>0</v>
      </c>
      <c r="O5" s="22">
        <v>0</v>
      </c>
      <c r="P5" s="17">
        <v>38.1</v>
      </c>
      <c r="Q5" s="17">
        <v>28</v>
      </c>
      <c r="R5" s="17">
        <v>28</v>
      </c>
      <c r="S5" s="17">
        <f t="shared" si="2"/>
        <v>1.3607142857142858</v>
      </c>
      <c r="T5" s="17">
        <v>0</v>
      </c>
      <c r="U5" s="22">
        <v>0</v>
      </c>
      <c r="V5" s="27">
        <v>63</v>
      </c>
      <c r="W5" s="27">
        <v>45</v>
      </c>
      <c r="X5" s="27">
        <v>45</v>
      </c>
      <c r="Y5" s="17">
        <f t="shared" si="3"/>
        <v>1.4</v>
      </c>
      <c r="Z5" s="27">
        <v>0</v>
      </c>
      <c r="AA5" s="22">
        <f t="shared" si="4"/>
        <v>0</v>
      </c>
      <c r="AB5" s="23">
        <f t="shared" si="10"/>
        <v>3.0121951219512195</v>
      </c>
      <c r="AC5" s="23">
        <f t="shared" si="5"/>
        <v>2.1666666666666665</v>
      </c>
      <c r="AD5" s="23">
        <f t="shared" si="5"/>
        <v>1.3902439024390245</v>
      </c>
      <c r="AE5" s="23">
        <f t="shared" si="11"/>
        <v>4.6463414634146352</v>
      </c>
      <c r="AF5" s="23">
        <f t="shared" si="6"/>
        <v>4.666666666666667</v>
      </c>
      <c r="AG5" s="23">
        <f t="shared" si="6"/>
        <v>0.99564459930313609</v>
      </c>
      <c r="AH5" s="23">
        <f t="shared" si="12"/>
        <v>7.6829268292682933</v>
      </c>
      <c r="AI5" s="23">
        <f t="shared" si="7"/>
        <v>7.5</v>
      </c>
      <c r="AJ5" s="23">
        <f t="shared" si="7"/>
        <v>1.024390243902439</v>
      </c>
      <c r="AK5">
        <v>9</v>
      </c>
      <c r="AL5">
        <v>8.16</v>
      </c>
      <c r="AM5">
        <v>0.109</v>
      </c>
      <c r="AN5">
        <f t="shared" si="8"/>
        <v>109</v>
      </c>
      <c r="AO5">
        <v>253</v>
      </c>
      <c r="AP5">
        <v>2.56</v>
      </c>
      <c r="AQ5">
        <v>2.41</v>
      </c>
      <c r="AR5">
        <v>31.08</v>
      </c>
      <c r="AS5" s="24">
        <v>0.75168481078278904</v>
      </c>
      <c r="AT5" s="25">
        <v>0.2943664296153895</v>
      </c>
      <c r="AU5" s="25">
        <v>1.5024784482758622</v>
      </c>
      <c r="AV5" s="25">
        <v>0.12299101246501182</v>
      </c>
      <c r="AW5" s="25">
        <v>0.1107562080174658</v>
      </c>
      <c r="AX5" s="25">
        <v>2.4901865954883404E-2</v>
      </c>
      <c r="AY5" s="25">
        <v>5.8751077586206901E-2</v>
      </c>
      <c r="AZ5" s="25">
        <f t="shared" si="9"/>
        <v>7.3715671692037771E-2</v>
      </c>
      <c r="BA5">
        <f t="shared" si="13"/>
        <v>0.37625284976339385</v>
      </c>
      <c r="BB5">
        <f t="shared" si="14"/>
        <v>0.500296567744695</v>
      </c>
      <c r="BC5">
        <f t="shared" si="15"/>
        <v>2.553568393532232</v>
      </c>
    </row>
    <row r="6" spans="1:55" x14ac:dyDescent="0.4">
      <c r="A6" s="16" t="s">
        <v>45</v>
      </c>
      <c r="B6" s="17">
        <v>4</v>
      </c>
      <c r="C6" s="27">
        <v>1</v>
      </c>
      <c r="D6" s="18">
        <v>42818</v>
      </c>
      <c r="E6" s="19">
        <v>82</v>
      </c>
      <c r="F6" s="20">
        <v>12.5</v>
      </c>
      <c r="G6" s="17">
        <v>6</v>
      </c>
      <c r="H6" s="17">
        <v>6</v>
      </c>
      <c r="I6" s="21">
        <f t="shared" si="0"/>
        <v>2.0833333333333335</v>
      </c>
      <c r="J6" s="17">
        <v>41.6</v>
      </c>
      <c r="K6" s="17">
        <v>18</v>
      </c>
      <c r="L6" s="17">
        <v>18</v>
      </c>
      <c r="M6" s="17">
        <f t="shared" si="1"/>
        <v>2.3111111111111113</v>
      </c>
      <c r="N6" s="21">
        <v>0</v>
      </c>
      <c r="O6" s="22">
        <v>0</v>
      </c>
      <c r="P6" s="17">
        <v>51</v>
      </c>
      <c r="Q6" s="17">
        <v>25</v>
      </c>
      <c r="R6" s="17">
        <v>25</v>
      </c>
      <c r="S6" s="17">
        <f t="shared" si="2"/>
        <v>2.04</v>
      </c>
      <c r="T6" s="17">
        <v>0</v>
      </c>
      <c r="U6" s="22">
        <v>0</v>
      </c>
      <c r="V6" s="27">
        <v>61.4</v>
      </c>
      <c r="W6" s="27">
        <v>41</v>
      </c>
      <c r="X6" s="27">
        <v>41</v>
      </c>
      <c r="Y6" s="17">
        <f t="shared" si="3"/>
        <v>1.4975609756097561</v>
      </c>
      <c r="Z6" s="27">
        <v>0</v>
      </c>
      <c r="AA6" s="22">
        <f t="shared" si="4"/>
        <v>0</v>
      </c>
      <c r="AB6" s="23">
        <f t="shared" si="10"/>
        <v>3.3280000000000003</v>
      </c>
      <c r="AC6" s="23">
        <f t="shared" si="5"/>
        <v>3</v>
      </c>
      <c r="AD6" s="23">
        <f t="shared" si="5"/>
        <v>1.1093333333333333</v>
      </c>
      <c r="AE6" s="23">
        <f t="shared" si="11"/>
        <v>4.08</v>
      </c>
      <c r="AF6" s="23">
        <f t="shared" si="6"/>
        <v>4.166666666666667</v>
      </c>
      <c r="AG6" s="23">
        <f t="shared" si="6"/>
        <v>0.97919999999999996</v>
      </c>
      <c r="AH6" s="23">
        <f t="shared" si="12"/>
        <v>4.9119999999999999</v>
      </c>
      <c r="AI6" s="23">
        <f t="shared" si="7"/>
        <v>6.833333333333333</v>
      </c>
      <c r="AJ6" s="23">
        <f t="shared" si="7"/>
        <v>0.7188292682926829</v>
      </c>
      <c r="AK6">
        <v>9.5</v>
      </c>
      <c r="AL6">
        <v>4.93</v>
      </c>
      <c r="AM6">
        <v>5.6899999999999999E-2</v>
      </c>
      <c r="AN6">
        <f t="shared" si="8"/>
        <v>56.9</v>
      </c>
      <c r="AO6">
        <v>240</v>
      </c>
      <c r="AP6">
        <v>1.43</v>
      </c>
      <c r="AQ6">
        <v>2.54</v>
      </c>
      <c r="AR6">
        <v>27.14</v>
      </c>
      <c r="AS6" s="24">
        <v>0.74685534591194969</v>
      </c>
      <c r="AT6" s="25">
        <v>0.31580174853002552</v>
      </c>
      <c r="AU6" s="25">
        <v>0.8459522727272728</v>
      </c>
      <c r="AV6" s="25">
        <v>7.6670620911334461E-2</v>
      </c>
      <c r="AW6" s="25">
        <v>0.16477687298686147</v>
      </c>
      <c r="AX6" s="25">
        <v>1.6514382247945485E-2</v>
      </c>
      <c r="AY6" s="25">
        <v>7.0847727272727271E-2</v>
      </c>
      <c r="AZ6" s="25">
        <f t="shared" si="9"/>
        <v>0.19478270618700025</v>
      </c>
      <c r="BA6">
        <f t="shared" si="13"/>
        <v>0.52177314962268162</v>
      </c>
      <c r="BB6">
        <f t="shared" si="14"/>
        <v>0.88285754408361161</v>
      </c>
      <c r="BC6">
        <f t="shared" si="15"/>
        <v>2.3649500022984857</v>
      </c>
    </row>
    <row r="7" spans="1:55" x14ac:dyDescent="0.4">
      <c r="A7" s="16" t="s">
        <v>48</v>
      </c>
      <c r="B7" s="17">
        <v>4</v>
      </c>
      <c r="C7" s="27">
        <v>1</v>
      </c>
      <c r="D7" s="18">
        <v>42831</v>
      </c>
      <c r="E7" s="19">
        <v>95</v>
      </c>
      <c r="F7" s="20">
        <v>10</v>
      </c>
      <c r="G7" s="17">
        <v>4</v>
      </c>
      <c r="H7" s="17">
        <v>4</v>
      </c>
      <c r="I7" s="21">
        <f t="shared" si="0"/>
        <v>2.5</v>
      </c>
      <c r="J7" s="17">
        <v>30</v>
      </c>
      <c r="K7" s="17">
        <v>13</v>
      </c>
      <c r="L7" s="17">
        <v>13</v>
      </c>
      <c r="M7" s="17">
        <f t="shared" si="1"/>
        <v>2.3076923076923075</v>
      </c>
      <c r="N7" s="21">
        <v>0</v>
      </c>
      <c r="O7" s="22">
        <v>0</v>
      </c>
      <c r="P7" s="17">
        <v>43.5</v>
      </c>
      <c r="Q7" s="17">
        <v>18</v>
      </c>
      <c r="R7" s="17">
        <v>18</v>
      </c>
      <c r="S7" s="17">
        <f t="shared" si="2"/>
        <v>2.4166666666666665</v>
      </c>
      <c r="T7" s="17">
        <v>0</v>
      </c>
      <c r="U7" s="22">
        <v>0</v>
      </c>
      <c r="V7" s="27">
        <v>60.2</v>
      </c>
      <c r="W7" s="27">
        <v>26</v>
      </c>
      <c r="X7" s="27">
        <v>26</v>
      </c>
      <c r="Y7" s="17">
        <f t="shared" si="3"/>
        <v>2.3153846153846156</v>
      </c>
      <c r="Z7" s="27">
        <v>0</v>
      </c>
      <c r="AA7" s="22">
        <f t="shared" si="4"/>
        <v>0</v>
      </c>
      <c r="AB7" s="23">
        <f t="shared" si="10"/>
        <v>3</v>
      </c>
      <c r="AC7" s="23">
        <f t="shared" si="5"/>
        <v>3.25</v>
      </c>
      <c r="AD7" s="23">
        <f t="shared" si="5"/>
        <v>0.92307692307692302</v>
      </c>
      <c r="AE7" s="23">
        <f t="shared" si="11"/>
        <v>4.3499999999999996</v>
      </c>
      <c r="AF7" s="23">
        <f t="shared" si="6"/>
        <v>4.5</v>
      </c>
      <c r="AG7" s="23">
        <f t="shared" si="6"/>
        <v>0.96666666666666656</v>
      </c>
      <c r="AH7" s="23">
        <f t="shared" si="12"/>
        <v>6.0200000000000005</v>
      </c>
      <c r="AI7" s="23">
        <f t="shared" si="7"/>
        <v>6.5</v>
      </c>
      <c r="AJ7" s="23">
        <f t="shared" si="7"/>
        <v>0.92615384615384622</v>
      </c>
      <c r="AK7">
        <v>9.5</v>
      </c>
      <c r="AL7">
        <v>4.46</v>
      </c>
      <c r="AM7">
        <v>5.0900000000000001E-2</v>
      </c>
      <c r="AN7">
        <f t="shared" si="8"/>
        <v>50.9</v>
      </c>
      <c r="AO7">
        <v>239</v>
      </c>
      <c r="AP7">
        <v>1.36</v>
      </c>
      <c r="AQ7">
        <v>2.68</v>
      </c>
      <c r="AR7">
        <v>27.15</v>
      </c>
      <c r="AS7" s="24">
        <v>1.2768817204301075</v>
      </c>
      <c r="AT7" s="25">
        <v>0.32610282918307076</v>
      </c>
      <c r="AU7" s="25">
        <v>0.74438443396226417</v>
      </c>
      <c r="AV7" s="25">
        <v>0.10453654220359637</v>
      </c>
      <c r="AW7" s="25">
        <v>0.23210953498891437</v>
      </c>
      <c r="AX7" s="25">
        <v>1.9317078534870795E-2</v>
      </c>
      <c r="AY7" s="25">
        <v>8.0714622641509429E-2</v>
      </c>
      <c r="AZ7" s="25">
        <f t="shared" si="9"/>
        <v>0.31181406327027111</v>
      </c>
      <c r="BA7">
        <f t="shared" si="13"/>
        <v>0.71176792783545728</v>
      </c>
      <c r="BB7">
        <f t="shared" si="14"/>
        <v>1.7153525277703989</v>
      </c>
      <c r="BC7">
        <f t="shared" si="15"/>
        <v>3.9155800139141976</v>
      </c>
    </row>
    <row r="8" spans="1:55" x14ac:dyDescent="0.4">
      <c r="A8" s="16" t="s">
        <v>50</v>
      </c>
      <c r="B8" s="17">
        <v>4</v>
      </c>
      <c r="C8" s="27">
        <v>1</v>
      </c>
      <c r="D8" s="18">
        <v>42815</v>
      </c>
      <c r="E8" s="19">
        <v>79</v>
      </c>
      <c r="F8" s="20">
        <v>14.3</v>
      </c>
      <c r="G8" s="17">
        <v>9</v>
      </c>
      <c r="H8" s="17">
        <v>9</v>
      </c>
      <c r="I8" s="21">
        <f t="shared" si="0"/>
        <v>1.588888888888889</v>
      </c>
      <c r="J8" s="17">
        <v>43</v>
      </c>
      <c r="K8" s="17">
        <v>23</v>
      </c>
      <c r="L8" s="17">
        <v>23</v>
      </c>
      <c r="M8" s="17">
        <f t="shared" si="1"/>
        <v>1.8695652173913044</v>
      </c>
      <c r="N8" s="21">
        <v>0</v>
      </c>
      <c r="O8" s="22">
        <v>0</v>
      </c>
      <c r="P8" s="17">
        <v>52.3</v>
      </c>
      <c r="Q8" s="17">
        <v>36</v>
      </c>
      <c r="R8" s="17">
        <v>36</v>
      </c>
      <c r="S8" s="17">
        <f t="shared" si="2"/>
        <v>1.4527777777777777</v>
      </c>
      <c r="T8" s="17">
        <v>0</v>
      </c>
      <c r="U8" s="22">
        <v>0</v>
      </c>
      <c r="V8" s="27">
        <v>89.2</v>
      </c>
      <c r="W8" s="27">
        <v>50</v>
      </c>
      <c r="X8" s="27">
        <v>50</v>
      </c>
      <c r="Y8" s="17">
        <f t="shared" si="3"/>
        <v>1.784</v>
      </c>
      <c r="Z8" s="27">
        <v>0</v>
      </c>
      <c r="AA8" s="22">
        <f t="shared" si="4"/>
        <v>0</v>
      </c>
      <c r="AB8" s="23">
        <f t="shared" si="10"/>
        <v>3.0069930069930066</v>
      </c>
      <c r="AC8" s="23">
        <f t="shared" si="5"/>
        <v>2.5555555555555554</v>
      </c>
      <c r="AD8" s="23">
        <f t="shared" si="5"/>
        <v>1.1766494375190026</v>
      </c>
      <c r="AE8" s="23">
        <f t="shared" si="11"/>
        <v>3.6573426573426571</v>
      </c>
      <c r="AF8" s="23">
        <f t="shared" si="6"/>
        <v>4</v>
      </c>
      <c r="AG8" s="23">
        <f t="shared" si="6"/>
        <v>0.91433566433566427</v>
      </c>
      <c r="AH8" s="23">
        <f t="shared" si="12"/>
        <v>6.2377622377622375</v>
      </c>
      <c r="AI8" s="23">
        <f t="shared" si="7"/>
        <v>5.5555555555555554</v>
      </c>
      <c r="AJ8" s="23">
        <f t="shared" si="7"/>
        <v>1.1227972027972026</v>
      </c>
      <c r="AK8">
        <v>9</v>
      </c>
      <c r="AL8">
        <v>2.9</v>
      </c>
      <c r="AM8">
        <v>3.73E-2</v>
      </c>
      <c r="AN8">
        <f t="shared" si="8"/>
        <v>37.299999999999997</v>
      </c>
      <c r="AO8">
        <v>256</v>
      </c>
      <c r="AP8">
        <v>1.1200000000000001</v>
      </c>
      <c r="AQ8">
        <v>2.99</v>
      </c>
      <c r="AR8">
        <v>25.15</v>
      </c>
      <c r="AS8" s="24">
        <v>1.3227513227513228</v>
      </c>
      <c r="AT8" s="25">
        <v>0.49025009825743959</v>
      </c>
      <c r="AU8" s="25">
        <v>0.97145601851851859</v>
      </c>
      <c r="AV8" s="25">
        <v>0.12259118280140105</v>
      </c>
      <c r="AW8" s="25">
        <v>0.47569915538802154</v>
      </c>
      <c r="AX8" s="25">
        <v>4.668092041184102E-2</v>
      </c>
      <c r="AY8" s="25">
        <v>8.3224537037037041E-2</v>
      </c>
      <c r="AZ8" s="25">
        <f t="shared" si="9"/>
        <v>0.4896764715230939</v>
      </c>
      <c r="BA8">
        <f t="shared" si="13"/>
        <v>0.97031934736752046</v>
      </c>
      <c r="BB8">
        <f t="shared" si="14"/>
        <v>1.3616173017987305</v>
      </c>
      <c r="BC8">
        <f t="shared" si="15"/>
        <v>2.6981153648983485</v>
      </c>
    </row>
    <row r="9" spans="1:55" x14ac:dyDescent="0.4">
      <c r="A9" s="16" t="s">
        <v>53</v>
      </c>
      <c r="B9" s="17">
        <v>4</v>
      </c>
      <c r="C9" s="27">
        <v>1</v>
      </c>
      <c r="D9" s="18">
        <v>42821</v>
      </c>
      <c r="E9" s="19">
        <v>85</v>
      </c>
      <c r="F9" s="20">
        <v>12.5</v>
      </c>
      <c r="G9" s="17">
        <v>6</v>
      </c>
      <c r="H9" s="17">
        <v>6</v>
      </c>
      <c r="I9" s="21">
        <f t="shared" si="0"/>
        <v>2.0833333333333335</v>
      </c>
      <c r="J9" s="17">
        <v>31.2</v>
      </c>
      <c r="K9" s="17">
        <v>15</v>
      </c>
      <c r="L9" s="17">
        <v>15</v>
      </c>
      <c r="M9" s="17">
        <f t="shared" si="1"/>
        <v>2.08</v>
      </c>
      <c r="N9" s="21">
        <v>0</v>
      </c>
      <c r="O9" s="22">
        <v>0</v>
      </c>
      <c r="P9" s="17">
        <v>49.5</v>
      </c>
      <c r="Q9" s="17">
        <v>25</v>
      </c>
      <c r="R9" s="17">
        <v>25</v>
      </c>
      <c r="S9" s="17">
        <f t="shared" si="2"/>
        <v>1.98</v>
      </c>
      <c r="T9" s="17">
        <v>0</v>
      </c>
      <c r="U9" s="22">
        <v>0</v>
      </c>
      <c r="V9" s="27">
        <v>79.8</v>
      </c>
      <c r="W9" s="27">
        <v>42</v>
      </c>
      <c r="X9" s="27">
        <v>42</v>
      </c>
      <c r="Y9" s="17">
        <f t="shared" si="3"/>
        <v>1.9</v>
      </c>
      <c r="Z9" s="27">
        <v>0</v>
      </c>
      <c r="AA9" s="22">
        <f t="shared" si="4"/>
        <v>0</v>
      </c>
      <c r="AB9" s="23">
        <f t="shared" si="10"/>
        <v>2.496</v>
      </c>
      <c r="AC9" s="23">
        <f t="shared" si="5"/>
        <v>2.5</v>
      </c>
      <c r="AD9" s="23">
        <f t="shared" si="5"/>
        <v>0.99839999999999995</v>
      </c>
      <c r="AE9" s="23">
        <f t="shared" si="11"/>
        <v>3.96</v>
      </c>
      <c r="AF9" s="23">
        <f t="shared" si="6"/>
        <v>4.166666666666667</v>
      </c>
      <c r="AG9" s="23">
        <f t="shared" si="6"/>
        <v>0.95039999999999991</v>
      </c>
      <c r="AH9" s="23">
        <f t="shared" si="12"/>
        <v>6.3839999999999995</v>
      </c>
      <c r="AI9" s="23">
        <f t="shared" si="7"/>
        <v>7</v>
      </c>
      <c r="AJ9" s="23">
        <f t="shared" si="7"/>
        <v>0.91199999999999992</v>
      </c>
      <c r="AK9">
        <v>7.5</v>
      </c>
      <c r="AL9">
        <v>7.57</v>
      </c>
      <c r="AM9">
        <v>0.104</v>
      </c>
      <c r="AN9">
        <f t="shared" si="8"/>
        <v>104</v>
      </c>
      <c r="AO9">
        <v>256</v>
      </c>
      <c r="AP9">
        <v>2.85</v>
      </c>
      <c r="AQ9">
        <v>2.8</v>
      </c>
      <c r="AR9">
        <v>29.3</v>
      </c>
      <c r="AS9" s="24">
        <v>0.67466266866566715</v>
      </c>
      <c r="AT9" s="25">
        <v>0.25791392422619031</v>
      </c>
      <c r="AU9" s="25">
        <v>0.79103125000000007</v>
      </c>
      <c r="AV9" s="25">
        <v>0.10337759345523997</v>
      </c>
      <c r="AW9" s="25">
        <v>0.19982950726356108</v>
      </c>
      <c r="AX9" s="25">
        <v>2.2079762017272159E-2</v>
      </c>
      <c r="AY9" s="25">
        <v>6.7603365384615394E-2</v>
      </c>
      <c r="AZ9" s="25">
        <f t="shared" si="9"/>
        <v>0.25261897967186642</v>
      </c>
      <c r="BA9">
        <f t="shared" si="13"/>
        <v>0.77479146526540676</v>
      </c>
      <c r="BB9">
        <f t="shared" si="14"/>
        <v>0.85289003268286445</v>
      </c>
      <c r="BC9">
        <f t="shared" si="15"/>
        <v>2.6158443003410259</v>
      </c>
    </row>
    <row r="10" spans="1:55" x14ac:dyDescent="0.4">
      <c r="A10" s="16" t="s">
        <v>54</v>
      </c>
      <c r="B10" s="17">
        <v>4</v>
      </c>
      <c r="C10" s="27">
        <v>1</v>
      </c>
      <c r="D10" s="18">
        <v>42837</v>
      </c>
      <c r="E10" s="19">
        <v>101</v>
      </c>
      <c r="F10" s="20">
        <v>12</v>
      </c>
      <c r="G10" s="17">
        <v>4</v>
      </c>
      <c r="H10" s="17">
        <v>4</v>
      </c>
      <c r="I10" s="21">
        <f t="shared" si="0"/>
        <v>3</v>
      </c>
      <c r="J10" s="17">
        <v>25</v>
      </c>
      <c r="K10" s="17">
        <v>12</v>
      </c>
      <c r="L10" s="17">
        <v>12</v>
      </c>
      <c r="M10" s="17">
        <f t="shared" si="1"/>
        <v>2.0833333333333335</v>
      </c>
      <c r="N10" s="21">
        <v>0</v>
      </c>
      <c r="O10" s="22">
        <v>0</v>
      </c>
      <c r="P10" s="17">
        <v>42.5</v>
      </c>
      <c r="Q10" s="17">
        <v>20</v>
      </c>
      <c r="R10" s="17">
        <v>20</v>
      </c>
      <c r="S10" s="17">
        <f t="shared" si="2"/>
        <v>2.125</v>
      </c>
      <c r="T10" s="17">
        <v>0</v>
      </c>
      <c r="U10" s="22">
        <v>0</v>
      </c>
      <c r="V10" s="27">
        <v>60.8</v>
      </c>
      <c r="W10" s="27">
        <v>30</v>
      </c>
      <c r="X10" s="27">
        <v>30</v>
      </c>
      <c r="Y10" s="17">
        <f t="shared" si="3"/>
        <v>2.0266666666666664</v>
      </c>
      <c r="Z10" s="27">
        <v>0</v>
      </c>
      <c r="AA10" s="22">
        <f t="shared" si="4"/>
        <v>0</v>
      </c>
      <c r="AB10" s="23">
        <f t="shared" si="10"/>
        <v>2.0833333333333335</v>
      </c>
      <c r="AC10" s="23">
        <f t="shared" si="5"/>
        <v>3</v>
      </c>
      <c r="AD10" s="23">
        <f t="shared" si="5"/>
        <v>0.69444444444444453</v>
      </c>
      <c r="AE10" s="23">
        <f t="shared" si="11"/>
        <v>3.5416666666666665</v>
      </c>
      <c r="AF10" s="23">
        <f t="shared" si="6"/>
        <v>5</v>
      </c>
      <c r="AG10" s="23">
        <f t="shared" si="6"/>
        <v>0.70833333333333337</v>
      </c>
      <c r="AH10" s="23">
        <f t="shared" si="12"/>
        <v>5.0666666666666664</v>
      </c>
      <c r="AI10" s="23">
        <f t="shared" si="7"/>
        <v>7.5</v>
      </c>
      <c r="AJ10" s="23">
        <f t="shared" si="7"/>
        <v>0.67555555555555546</v>
      </c>
      <c r="AK10">
        <v>8.5</v>
      </c>
      <c r="AL10">
        <v>7.34</v>
      </c>
      <c r="AM10">
        <v>0.127</v>
      </c>
      <c r="AN10">
        <f t="shared" si="8"/>
        <v>127</v>
      </c>
      <c r="AO10">
        <v>281</v>
      </c>
      <c r="AP10">
        <v>3.25</v>
      </c>
      <c r="AQ10">
        <v>2.63</v>
      </c>
      <c r="AR10">
        <v>30.56</v>
      </c>
      <c r="AS10" s="24">
        <v>0.97342804525124971</v>
      </c>
      <c r="AT10" s="25">
        <v>0.32477899415163375</v>
      </c>
      <c r="AU10" s="25">
        <v>0.70250995575221231</v>
      </c>
      <c r="AV10" s="25">
        <v>8.5280590121210462E-2</v>
      </c>
      <c r="AW10" s="25">
        <v>0.25668664106182409</v>
      </c>
      <c r="AX10" s="25">
        <v>3.5012323518907089E-2</v>
      </c>
      <c r="AY10" s="25">
        <v>7.0913716814159283E-2</v>
      </c>
      <c r="AZ10" s="25">
        <f t="shared" si="9"/>
        <v>0.36538505819035255</v>
      </c>
      <c r="BA10">
        <f t="shared" si="13"/>
        <v>0.79034249654083688</v>
      </c>
      <c r="BB10">
        <f t="shared" si="14"/>
        <v>1.3856430606865235</v>
      </c>
      <c r="BC10">
        <f t="shared" si="15"/>
        <v>2.997201367021824</v>
      </c>
    </row>
    <row r="11" spans="1:55" x14ac:dyDescent="0.4">
      <c r="A11" s="16" t="s">
        <v>55</v>
      </c>
      <c r="B11" s="17">
        <v>4</v>
      </c>
      <c r="C11" s="27">
        <v>1</v>
      </c>
      <c r="D11" s="18">
        <v>42828</v>
      </c>
      <c r="E11" s="19">
        <v>92</v>
      </c>
      <c r="F11" s="20">
        <v>14.2</v>
      </c>
      <c r="G11" s="17">
        <v>6</v>
      </c>
      <c r="H11" s="17">
        <v>6</v>
      </c>
      <c r="I11" s="21">
        <f t="shared" si="0"/>
        <v>2.3666666666666667</v>
      </c>
      <c r="J11" s="17">
        <v>47</v>
      </c>
      <c r="K11" s="17">
        <v>21</v>
      </c>
      <c r="L11" s="17">
        <v>21</v>
      </c>
      <c r="M11" s="17">
        <f t="shared" si="1"/>
        <v>2.2380952380952381</v>
      </c>
      <c r="N11" s="21">
        <v>0</v>
      </c>
      <c r="O11" s="22">
        <v>0</v>
      </c>
      <c r="P11" s="17">
        <v>60.8</v>
      </c>
      <c r="Q11" s="17">
        <v>27</v>
      </c>
      <c r="R11" s="17">
        <v>27</v>
      </c>
      <c r="S11" s="17">
        <f t="shared" si="2"/>
        <v>2.2518518518518515</v>
      </c>
      <c r="T11" s="17">
        <v>0</v>
      </c>
      <c r="U11" s="22">
        <v>0</v>
      </c>
      <c r="V11" s="17">
        <v>78.8</v>
      </c>
      <c r="W11" s="17">
        <v>32</v>
      </c>
      <c r="X11" s="17">
        <v>34</v>
      </c>
      <c r="Y11" s="17">
        <f t="shared" si="3"/>
        <v>2.3176470588235292</v>
      </c>
      <c r="Z11" s="17">
        <v>0</v>
      </c>
      <c r="AA11" s="22">
        <f t="shared" si="4"/>
        <v>5.8823529411764705E-2</v>
      </c>
      <c r="AB11" s="23">
        <f t="shared" si="10"/>
        <v>3.3098591549295775</v>
      </c>
      <c r="AC11" s="23">
        <f t="shared" si="5"/>
        <v>3.5</v>
      </c>
      <c r="AD11" s="23">
        <f t="shared" si="5"/>
        <v>0.94567404426559354</v>
      </c>
      <c r="AE11" s="23">
        <f t="shared" si="11"/>
        <v>4.28169014084507</v>
      </c>
      <c r="AF11" s="23">
        <f t="shared" si="6"/>
        <v>4.5</v>
      </c>
      <c r="AG11" s="23">
        <f t="shared" si="6"/>
        <v>0.95148669796557106</v>
      </c>
      <c r="AH11" s="23">
        <f t="shared" si="12"/>
        <v>5.549295774647887</v>
      </c>
      <c r="AI11" s="23">
        <f t="shared" si="7"/>
        <v>5.666666666666667</v>
      </c>
      <c r="AJ11" s="23">
        <f t="shared" si="7"/>
        <v>0.97928748964374468</v>
      </c>
      <c r="AK11">
        <v>8.5</v>
      </c>
      <c r="AL11">
        <v>4.1399999999999997</v>
      </c>
      <c r="AM11">
        <v>4.87E-2</v>
      </c>
      <c r="AN11">
        <f t="shared" si="8"/>
        <v>48.7</v>
      </c>
      <c r="AO11">
        <v>243</v>
      </c>
      <c r="AP11">
        <v>1.31</v>
      </c>
      <c r="AQ11">
        <v>2.69</v>
      </c>
      <c r="AR11">
        <v>26.15</v>
      </c>
      <c r="AS11" s="24">
        <v>1.0283119658119659</v>
      </c>
      <c r="AT11" s="25">
        <v>0.46958463844881199</v>
      </c>
      <c r="AU11" s="25">
        <v>0.85029601990049741</v>
      </c>
      <c r="AV11" s="25">
        <v>0.12528707258457969</v>
      </c>
      <c r="AW11" s="25">
        <v>0.37095832694236308</v>
      </c>
      <c r="AX11" s="25">
        <v>4.072117156569563E-2</v>
      </c>
      <c r="AY11" s="25">
        <v>8.2893034825870654E-2</v>
      </c>
      <c r="AZ11" s="25">
        <f t="shared" si="9"/>
        <v>0.43626962641289679</v>
      </c>
      <c r="BA11">
        <f t="shared" si="13"/>
        <v>0.78997117147561913</v>
      </c>
      <c r="BB11">
        <f t="shared" si="14"/>
        <v>1.2093576139898905</v>
      </c>
      <c r="BC11">
        <f t="shared" si="15"/>
        <v>2.1898330601461087</v>
      </c>
    </row>
    <row r="12" spans="1:55" x14ac:dyDescent="0.4">
      <c r="A12" s="26" t="s">
        <v>37</v>
      </c>
      <c r="B12" s="17">
        <v>4</v>
      </c>
      <c r="C12" s="17">
        <v>2</v>
      </c>
      <c r="D12" s="18">
        <v>42815</v>
      </c>
      <c r="E12" s="19">
        <v>79</v>
      </c>
      <c r="F12" s="20">
        <v>13.7</v>
      </c>
      <c r="G12" s="17">
        <v>8</v>
      </c>
      <c r="H12" s="17">
        <v>8</v>
      </c>
      <c r="I12" s="21">
        <f t="shared" si="0"/>
        <v>1.7124999999999999</v>
      </c>
      <c r="J12" s="17">
        <v>46.6</v>
      </c>
      <c r="K12" s="17">
        <v>21</v>
      </c>
      <c r="L12" s="17">
        <v>21</v>
      </c>
      <c r="M12" s="17">
        <f t="shared" si="1"/>
        <v>2.2190476190476192</v>
      </c>
      <c r="N12" s="21">
        <v>1</v>
      </c>
      <c r="O12" s="22">
        <v>0</v>
      </c>
      <c r="P12" s="17">
        <v>58.2</v>
      </c>
      <c r="Q12" s="17">
        <v>26</v>
      </c>
      <c r="R12" s="17">
        <v>26</v>
      </c>
      <c r="S12" s="17">
        <f t="shared" si="2"/>
        <v>2.2384615384615385</v>
      </c>
      <c r="T12" s="17">
        <v>1</v>
      </c>
      <c r="U12" s="22">
        <v>0</v>
      </c>
      <c r="V12" s="27">
        <v>64.8</v>
      </c>
      <c r="W12" s="27">
        <v>30</v>
      </c>
      <c r="X12" s="27">
        <v>38</v>
      </c>
      <c r="Y12" s="17">
        <f t="shared" si="3"/>
        <v>1.7052631578947368</v>
      </c>
      <c r="Z12" s="27">
        <v>1</v>
      </c>
      <c r="AA12" s="22">
        <f t="shared" si="4"/>
        <v>0.21052631578947367</v>
      </c>
      <c r="AB12" s="23">
        <f t="shared" si="10"/>
        <v>3.4014598540145986</v>
      </c>
      <c r="AC12" s="23">
        <f t="shared" si="5"/>
        <v>2.625</v>
      </c>
      <c r="AD12" s="23">
        <f t="shared" si="5"/>
        <v>1.2957942301007996</v>
      </c>
      <c r="AE12" s="23">
        <f t="shared" si="11"/>
        <v>4.2481751824817522</v>
      </c>
      <c r="AF12" s="23">
        <f t="shared" si="6"/>
        <v>3.25</v>
      </c>
      <c r="AG12" s="23">
        <f t="shared" si="6"/>
        <v>1.3071308253790006</v>
      </c>
      <c r="AH12" s="23">
        <f t="shared" si="12"/>
        <v>4.7299270072992705</v>
      </c>
      <c r="AI12" s="23">
        <f t="shared" si="7"/>
        <v>4.75</v>
      </c>
      <c r="AJ12" s="23">
        <f t="shared" si="7"/>
        <v>0.99577410679984635</v>
      </c>
      <c r="AK12">
        <v>9</v>
      </c>
      <c r="AL12">
        <v>1.87</v>
      </c>
      <c r="AM12">
        <v>1.89E-2</v>
      </c>
      <c r="AN12">
        <f t="shared" si="8"/>
        <v>18.899999999999999</v>
      </c>
      <c r="AO12">
        <v>228</v>
      </c>
      <c r="AP12">
        <v>0.48199999999999998</v>
      </c>
      <c r="AQ12">
        <v>2.54</v>
      </c>
      <c r="AR12">
        <v>26.45</v>
      </c>
      <c r="AS12" s="24">
        <v>1.3911182450508295</v>
      </c>
      <c r="AT12" s="25">
        <v>0.23978856396439788</v>
      </c>
      <c r="AU12" s="25">
        <v>0.81173310810810806</v>
      </c>
      <c r="AV12" s="25">
        <v>7.7464452939584233E-2</v>
      </c>
      <c r="AW12" s="25">
        <v>0.54765593791593681</v>
      </c>
      <c r="AX12" s="25">
        <v>3.2964350711431424E-2</v>
      </c>
      <c r="AY12" s="25">
        <v>7.077252252252253E-2</v>
      </c>
      <c r="AZ12" s="25">
        <f t="shared" si="9"/>
        <v>0.67467488075279913</v>
      </c>
      <c r="BA12">
        <f t="shared" si="13"/>
        <v>2.2839118299121592</v>
      </c>
      <c r="BB12">
        <f t="shared" si="14"/>
        <v>1.7137630967068525</v>
      </c>
      <c r="BC12">
        <f t="shared" si="15"/>
        <v>5.8014369912043549</v>
      </c>
    </row>
    <row r="13" spans="1:55" x14ac:dyDescent="0.4">
      <c r="A13" s="26" t="s">
        <v>38</v>
      </c>
      <c r="B13" s="17">
        <v>4</v>
      </c>
      <c r="C13" s="17">
        <v>2</v>
      </c>
      <c r="D13" s="18">
        <v>42828</v>
      </c>
      <c r="E13" s="19">
        <v>92</v>
      </c>
      <c r="F13" s="20">
        <v>10.3</v>
      </c>
      <c r="G13" s="17">
        <v>6</v>
      </c>
      <c r="H13" s="17">
        <v>6</v>
      </c>
      <c r="I13" s="21">
        <f t="shared" si="0"/>
        <v>1.7166666666666668</v>
      </c>
      <c r="J13" s="17">
        <v>27.7</v>
      </c>
      <c r="K13" s="17">
        <v>17</v>
      </c>
      <c r="L13" s="17">
        <v>17</v>
      </c>
      <c r="M13" s="17">
        <f t="shared" si="1"/>
        <v>1.6294117647058823</v>
      </c>
      <c r="N13" s="21">
        <v>1</v>
      </c>
      <c r="O13" s="22">
        <v>0</v>
      </c>
      <c r="P13" s="17">
        <v>42.2</v>
      </c>
      <c r="Q13" s="17">
        <v>30</v>
      </c>
      <c r="R13" s="17">
        <v>30</v>
      </c>
      <c r="S13" s="17">
        <f t="shared" si="2"/>
        <v>1.4066666666666667</v>
      </c>
      <c r="T13" s="17">
        <v>2</v>
      </c>
      <c r="U13" s="22">
        <v>0</v>
      </c>
      <c r="V13" s="27">
        <v>57.7</v>
      </c>
      <c r="W13" s="27">
        <v>38</v>
      </c>
      <c r="X13" s="27">
        <v>41</v>
      </c>
      <c r="Y13" s="17">
        <f t="shared" si="3"/>
        <v>1.4073170731707318</v>
      </c>
      <c r="Z13" s="27">
        <v>2</v>
      </c>
      <c r="AA13" s="22">
        <f t="shared" si="4"/>
        <v>7.3170731707317069E-2</v>
      </c>
      <c r="AB13" s="23">
        <f t="shared" si="10"/>
        <v>2.6893203883495143</v>
      </c>
      <c r="AC13" s="23">
        <f t="shared" si="5"/>
        <v>2.8333333333333335</v>
      </c>
      <c r="AD13" s="23">
        <f t="shared" si="5"/>
        <v>0.94917190177041688</v>
      </c>
      <c r="AE13" s="23">
        <f t="shared" si="11"/>
        <v>4.0970873786407767</v>
      </c>
      <c r="AF13" s="23">
        <f t="shared" si="6"/>
        <v>5</v>
      </c>
      <c r="AG13" s="23">
        <f t="shared" si="6"/>
        <v>0.81941747572815538</v>
      </c>
      <c r="AH13" s="23">
        <f t="shared" si="12"/>
        <v>5.6019417475728153</v>
      </c>
      <c r="AI13" s="23">
        <f t="shared" si="7"/>
        <v>6.833333333333333</v>
      </c>
      <c r="AJ13" s="23">
        <f t="shared" si="7"/>
        <v>0.81979635330333889</v>
      </c>
      <c r="AK13">
        <v>9.5</v>
      </c>
      <c r="AL13">
        <v>4.54</v>
      </c>
      <c r="AM13">
        <v>4.6899999999999997E-2</v>
      </c>
      <c r="AN13">
        <f t="shared" si="8"/>
        <v>46.9</v>
      </c>
      <c r="AO13">
        <v>226</v>
      </c>
      <c r="AP13">
        <v>1.1399999999999999</v>
      </c>
      <c r="AQ13">
        <v>2.44</v>
      </c>
      <c r="AR13">
        <v>28.16</v>
      </c>
      <c r="AS13" s="24">
        <v>0.73274713562483351</v>
      </c>
      <c r="AT13" s="25">
        <v>0.16220596932621062</v>
      </c>
      <c r="AU13" s="25">
        <v>0.67512195121951224</v>
      </c>
      <c r="AV13" s="25">
        <v>7.7199964147114344E-2</v>
      </c>
      <c r="AW13" s="25">
        <v>0.27716442174762557</v>
      </c>
      <c r="AX13" s="25">
        <v>2.8266872333073699E-2</v>
      </c>
      <c r="AY13" s="25">
        <v>4.785487804878049E-2</v>
      </c>
      <c r="AZ13" s="25">
        <f t="shared" si="9"/>
        <v>0.41053978654814477</v>
      </c>
      <c r="BA13">
        <f t="shared" si="13"/>
        <v>1.7087190002867483</v>
      </c>
      <c r="BB13">
        <f t="shared" si="14"/>
        <v>1.0853552225656855</v>
      </c>
      <c r="BC13">
        <f t="shared" si="15"/>
        <v>4.5173869905565187</v>
      </c>
    </row>
    <row r="14" spans="1:55" x14ac:dyDescent="0.4">
      <c r="A14" s="26" t="s">
        <v>41</v>
      </c>
      <c r="B14" s="17">
        <v>4</v>
      </c>
      <c r="C14" s="27">
        <v>2</v>
      </c>
      <c r="D14" s="18">
        <v>42817</v>
      </c>
      <c r="E14" s="19">
        <v>81</v>
      </c>
      <c r="F14" s="20">
        <v>11</v>
      </c>
      <c r="G14" s="17">
        <v>6</v>
      </c>
      <c r="H14" s="17">
        <v>6</v>
      </c>
      <c r="I14" s="21">
        <f t="shared" si="0"/>
        <v>1.8333333333333333</v>
      </c>
      <c r="J14" s="17">
        <v>28.5</v>
      </c>
      <c r="K14" s="17">
        <v>16</v>
      </c>
      <c r="L14" s="17">
        <v>16</v>
      </c>
      <c r="M14" s="17">
        <f t="shared" si="1"/>
        <v>1.78125</v>
      </c>
      <c r="N14" s="21">
        <v>1</v>
      </c>
      <c r="O14" s="22">
        <v>0</v>
      </c>
      <c r="P14" s="17">
        <v>40</v>
      </c>
      <c r="Q14" s="17">
        <v>23</v>
      </c>
      <c r="R14" s="17">
        <v>23</v>
      </c>
      <c r="S14" s="17">
        <f t="shared" si="2"/>
        <v>1.7391304347826086</v>
      </c>
      <c r="T14" s="17">
        <v>1</v>
      </c>
      <c r="U14" s="22">
        <v>0</v>
      </c>
      <c r="V14" s="27">
        <v>57.8</v>
      </c>
      <c r="W14" s="27">
        <v>37</v>
      </c>
      <c r="X14" s="27">
        <v>37</v>
      </c>
      <c r="Y14" s="17">
        <f t="shared" si="3"/>
        <v>1.5621621621621622</v>
      </c>
      <c r="Z14" s="27">
        <v>1</v>
      </c>
      <c r="AA14" s="22">
        <f t="shared" si="4"/>
        <v>0</v>
      </c>
      <c r="AB14" s="23">
        <f t="shared" si="10"/>
        <v>2.5909090909090908</v>
      </c>
      <c r="AC14" s="23">
        <f t="shared" si="5"/>
        <v>2.6666666666666665</v>
      </c>
      <c r="AD14" s="23">
        <f t="shared" si="5"/>
        <v>0.97159090909090917</v>
      </c>
      <c r="AE14" s="23">
        <f t="shared" si="11"/>
        <v>3.6363636363636362</v>
      </c>
      <c r="AF14" s="23">
        <f t="shared" si="6"/>
        <v>3.8333333333333335</v>
      </c>
      <c r="AG14" s="23">
        <f t="shared" si="6"/>
        <v>0.9486166007905138</v>
      </c>
      <c r="AH14" s="23">
        <f t="shared" si="12"/>
        <v>5.254545454545454</v>
      </c>
      <c r="AI14" s="23">
        <f t="shared" si="7"/>
        <v>6.166666666666667</v>
      </c>
      <c r="AJ14" s="23">
        <f t="shared" si="7"/>
        <v>0.85208845208845219</v>
      </c>
      <c r="AK14">
        <v>8.5</v>
      </c>
      <c r="AL14">
        <v>8.15</v>
      </c>
      <c r="AM14">
        <v>0.113</v>
      </c>
      <c r="AN14">
        <f t="shared" si="8"/>
        <v>113</v>
      </c>
      <c r="AO14">
        <v>256</v>
      </c>
      <c r="AP14">
        <v>3.05</v>
      </c>
      <c r="AQ14">
        <v>2.76</v>
      </c>
      <c r="AR14">
        <v>29.95</v>
      </c>
      <c r="AS14" s="24">
        <v>1.1686586985391765</v>
      </c>
      <c r="AT14" s="25">
        <v>0.29627626021849834</v>
      </c>
      <c r="AU14" s="25">
        <v>0.92026715686274518</v>
      </c>
      <c r="AV14" s="25">
        <v>8.2033573551200667E-2</v>
      </c>
      <c r="AW14" s="25">
        <v>0.37803202921129181</v>
      </c>
      <c r="AX14" s="25">
        <v>2.3257510613742181E-2</v>
      </c>
      <c r="AY14" s="25">
        <v>0.11098774509803926</v>
      </c>
      <c r="AZ14" s="25">
        <f t="shared" si="9"/>
        <v>0.41078509255945778</v>
      </c>
      <c r="BA14">
        <f t="shared" si="13"/>
        <v>1.2759443801960375</v>
      </c>
      <c r="BB14">
        <f t="shared" si="14"/>
        <v>1.2699124268687534</v>
      </c>
      <c r="BC14">
        <f t="shared" si="15"/>
        <v>3.9444898409251961</v>
      </c>
    </row>
    <row r="15" spans="1:55" x14ac:dyDescent="0.4">
      <c r="A15" s="26" t="s">
        <v>42</v>
      </c>
      <c r="B15" s="17">
        <v>4</v>
      </c>
      <c r="C15" s="27">
        <v>2</v>
      </c>
      <c r="D15" s="18">
        <v>42818</v>
      </c>
      <c r="E15" s="19">
        <v>82</v>
      </c>
      <c r="F15" s="20">
        <v>13.1</v>
      </c>
      <c r="G15" s="17">
        <v>7</v>
      </c>
      <c r="H15" s="17">
        <v>7</v>
      </c>
      <c r="I15" s="21">
        <f t="shared" si="0"/>
        <v>1.8714285714285714</v>
      </c>
      <c r="J15" s="17">
        <v>37</v>
      </c>
      <c r="K15" s="17">
        <v>18</v>
      </c>
      <c r="L15" s="17">
        <v>18</v>
      </c>
      <c r="M15" s="17">
        <f t="shared" si="1"/>
        <v>2.0555555555555554</v>
      </c>
      <c r="N15" s="21">
        <v>2</v>
      </c>
      <c r="O15" s="22">
        <v>0</v>
      </c>
      <c r="P15" s="17">
        <v>53</v>
      </c>
      <c r="Q15" s="17">
        <v>29</v>
      </c>
      <c r="R15" s="17">
        <v>29</v>
      </c>
      <c r="S15" s="17">
        <f t="shared" si="2"/>
        <v>1.8275862068965518</v>
      </c>
      <c r="T15" s="17">
        <v>1</v>
      </c>
      <c r="U15" s="22">
        <v>0</v>
      </c>
      <c r="V15" s="27">
        <v>68.599999999999994</v>
      </c>
      <c r="W15" s="27">
        <v>35</v>
      </c>
      <c r="X15" s="27">
        <v>42</v>
      </c>
      <c r="Y15" s="17">
        <f t="shared" si="3"/>
        <v>1.6333333333333333</v>
      </c>
      <c r="Z15" s="27">
        <v>1</v>
      </c>
      <c r="AA15" s="22">
        <f t="shared" si="4"/>
        <v>0.16666666666666666</v>
      </c>
      <c r="AB15" s="23">
        <f t="shared" si="10"/>
        <v>2.8244274809160306</v>
      </c>
      <c r="AC15" s="23">
        <f t="shared" si="5"/>
        <v>2.5714285714285716</v>
      </c>
      <c r="AD15" s="23">
        <f t="shared" si="5"/>
        <v>1.0983884648006785</v>
      </c>
      <c r="AE15" s="23">
        <f t="shared" si="11"/>
        <v>4.0458015267175576</v>
      </c>
      <c r="AF15" s="23">
        <f t="shared" si="6"/>
        <v>4.1428571428571432</v>
      </c>
      <c r="AG15" s="23">
        <f t="shared" si="6"/>
        <v>0.97657278231113454</v>
      </c>
      <c r="AH15" s="23">
        <f t="shared" si="12"/>
        <v>5.2366412213740459</v>
      </c>
      <c r="AI15" s="23">
        <f t="shared" si="7"/>
        <v>6</v>
      </c>
      <c r="AJ15" s="23">
        <f t="shared" si="7"/>
        <v>0.87277353689567427</v>
      </c>
      <c r="AK15">
        <v>8.5</v>
      </c>
      <c r="AL15">
        <v>2.38</v>
      </c>
      <c r="AM15">
        <v>2.93E-2</v>
      </c>
      <c r="AN15">
        <f t="shared" si="8"/>
        <v>29.3</v>
      </c>
      <c r="AO15">
        <v>251</v>
      </c>
      <c r="AP15">
        <v>0.84799999999999998</v>
      </c>
      <c r="AQ15">
        <v>2.89</v>
      </c>
      <c r="AR15">
        <v>25.01</v>
      </c>
      <c r="AS15" s="24">
        <v>1.3168086754453912</v>
      </c>
      <c r="AT15" s="25">
        <v>0.26450886267497675</v>
      </c>
      <c r="AU15" s="25">
        <v>0.75830063291139238</v>
      </c>
      <c r="AV15" s="25">
        <v>7.5360330421341368E-2</v>
      </c>
      <c r="AW15" s="25">
        <v>0.72243393654358168</v>
      </c>
      <c r="AX15" s="25">
        <v>4.8800601295683449E-2</v>
      </c>
      <c r="AY15" s="25">
        <v>6.350843881856541E-2</v>
      </c>
      <c r="AZ15" s="25">
        <f t="shared" si="9"/>
        <v>0.95270121794557205</v>
      </c>
      <c r="BA15">
        <f t="shared" si="13"/>
        <v>2.7312277147828281</v>
      </c>
      <c r="BB15">
        <f t="shared" si="14"/>
        <v>1.7365258820761931</v>
      </c>
      <c r="BC15">
        <f t="shared" si="15"/>
        <v>4.9783158950838615</v>
      </c>
    </row>
    <row r="16" spans="1:55" x14ac:dyDescent="0.4">
      <c r="A16" s="26" t="s">
        <v>43</v>
      </c>
      <c r="B16" s="17">
        <v>4</v>
      </c>
      <c r="C16" s="27">
        <v>2</v>
      </c>
      <c r="D16" s="18">
        <v>42821</v>
      </c>
      <c r="E16" s="19">
        <v>85</v>
      </c>
      <c r="F16" s="20">
        <v>10</v>
      </c>
      <c r="G16" s="17">
        <v>4</v>
      </c>
      <c r="H16" s="17">
        <v>4</v>
      </c>
      <c r="I16" s="21">
        <f t="shared" si="0"/>
        <v>2.5</v>
      </c>
      <c r="J16" s="17">
        <v>37.799999999999997</v>
      </c>
      <c r="K16" s="17">
        <v>20</v>
      </c>
      <c r="L16" s="17">
        <v>20</v>
      </c>
      <c r="M16" s="17">
        <f t="shared" si="1"/>
        <v>1.89</v>
      </c>
      <c r="N16" s="21">
        <v>2</v>
      </c>
      <c r="O16" s="22">
        <v>0</v>
      </c>
      <c r="P16" s="17">
        <v>52.5</v>
      </c>
      <c r="Q16" s="17">
        <v>27</v>
      </c>
      <c r="R16" s="17">
        <v>27</v>
      </c>
      <c r="S16" s="17">
        <f t="shared" si="2"/>
        <v>1.9444444444444444</v>
      </c>
      <c r="T16" s="17">
        <v>2</v>
      </c>
      <c r="U16" s="22">
        <v>0</v>
      </c>
      <c r="V16" s="27">
        <v>69.3</v>
      </c>
      <c r="W16" s="27">
        <v>36</v>
      </c>
      <c r="X16" s="27">
        <v>36</v>
      </c>
      <c r="Y16" s="17">
        <f t="shared" si="3"/>
        <v>1.9249999999999998</v>
      </c>
      <c r="Z16" s="27">
        <v>2</v>
      </c>
      <c r="AA16" s="22">
        <f t="shared" si="4"/>
        <v>0</v>
      </c>
      <c r="AB16" s="23">
        <f t="shared" si="10"/>
        <v>3.78</v>
      </c>
      <c r="AC16" s="23">
        <f t="shared" si="5"/>
        <v>5</v>
      </c>
      <c r="AD16" s="23">
        <f t="shared" si="5"/>
        <v>0.75600000000000001</v>
      </c>
      <c r="AE16" s="23">
        <f t="shared" si="11"/>
        <v>5.25</v>
      </c>
      <c r="AF16" s="23">
        <f t="shared" si="6"/>
        <v>6.75</v>
      </c>
      <c r="AG16" s="23">
        <f t="shared" si="6"/>
        <v>0.77777777777777779</v>
      </c>
      <c r="AH16" s="23">
        <f t="shared" si="12"/>
        <v>6.93</v>
      </c>
      <c r="AI16" s="23">
        <f t="shared" si="7"/>
        <v>9</v>
      </c>
      <c r="AJ16" s="23">
        <f t="shared" si="7"/>
        <v>0.76999999999999991</v>
      </c>
      <c r="AK16">
        <v>9.5</v>
      </c>
      <c r="AL16">
        <v>3.95</v>
      </c>
      <c r="AM16">
        <v>4.3499999999999997E-2</v>
      </c>
      <c r="AN16">
        <f t="shared" si="8"/>
        <v>43.5</v>
      </c>
      <c r="AO16">
        <v>234</v>
      </c>
      <c r="AP16">
        <v>1.23</v>
      </c>
      <c r="AQ16">
        <v>2.83</v>
      </c>
      <c r="AR16">
        <v>26.12</v>
      </c>
      <c r="AS16" s="24">
        <v>1.4417989417989419</v>
      </c>
      <c r="AT16" s="25">
        <v>0.41013348707956099</v>
      </c>
      <c r="AU16" s="25">
        <v>1.2111982323232322</v>
      </c>
      <c r="AV16" s="25">
        <v>8.5277542802908321E-2</v>
      </c>
      <c r="AW16" s="25">
        <v>0.49211358598367749</v>
      </c>
      <c r="AX16" s="25">
        <v>3.2900959274034344E-2</v>
      </c>
      <c r="AY16" s="25">
        <v>8.4174242424242401E-2</v>
      </c>
      <c r="AZ16" s="25">
        <f t="shared" si="9"/>
        <v>0.40630309131127201</v>
      </c>
      <c r="BA16">
        <f t="shared" si="13"/>
        <v>1.1998863820847026</v>
      </c>
      <c r="BB16">
        <f t="shared" si="14"/>
        <v>1.1903905597958051</v>
      </c>
      <c r="BC16">
        <f t="shared" si="15"/>
        <v>3.5154382346722399</v>
      </c>
    </row>
    <row r="17" spans="1:55" x14ac:dyDescent="0.4">
      <c r="A17" s="26" t="s">
        <v>46</v>
      </c>
      <c r="B17" s="17">
        <v>4</v>
      </c>
      <c r="C17" s="27">
        <v>2</v>
      </c>
      <c r="D17" s="18">
        <v>42823</v>
      </c>
      <c r="E17" s="19">
        <v>87</v>
      </c>
      <c r="F17" s="20">
        <v>9.9</v>
      </c>
      <c r="G17" s="17">
        <v>5</v>
      </c>
      <c r="H17" s="17">
        <v>5</v>
      </c>
      <c r="I17" s="21">
        <f t="shared" si="0"/>
        <v>1.98</v>
      </c>
      <c r="J17" s="17">
        <v>27.5</v>
      </c>
      <c r="K17" s="17">
        <v>14</v>
      </c>
      <c r="L17" s="17">
        <v>14</v>
      </c>
      <c r="M17" s="17">
        <f t="shared" si="1"/>
        <v>1.9642857142857142</v>
      </c>
      <c r="N17" s="21">
        <v>2</v>
      </c>
      <c r="O17" s="22">
        <v>0</v>
      </c>
      <c r="P17" s="17">
        <v>38.5</v>
      </c>
      <c r="Q17" s="17">
        <v>20</v>
      </c>
      <c r="R17" s="17">
        <v>20</v>
      </c>
      <c r="S17" s="17">
        <f t="shared" si="2"/>
        <v>1.925</v>
      </c>
      <c r="T17" s="17">
        <v>2</v>
      </c>
      <c r="U17" s="22">
        <v>0</v>
      </c>
      <c r="V17" s="27">
        <v>53.2</v>
      </c>
      <c r="W17" s="27">
        <v>25</v>
      </c>
      <c r="X17" s="27">
        <v>31</v>
      </c>
      <c r="Y17" s="17">
        <f t="shared" si="3"/>
        <v>1.7161290322580647</v>
      </c>
      <c r="Z17" s="27">
        <v>2</v>
      </c>
      <c r="AA17" s="22">
        <f t="shared" si="4"/>
        <v>0.19354838709677419</v>
      </c>
      <c r="AB17" s="23">
        <f t="shared" si="10"/>
        <v>2.7777777777777777</v>
      </c>
      <c r="AC17" s="23">
        <f t="shared" si="5"/>
        <v>2.8</v>
      </c>
      <c r="AD17" s="23">
        <f t="shared" si="5"/>
        <v>0.99206349206349198</v>
      </c>
      <c r="AE17" s="23">
        <f t="shared" si="11"/>
        <v>3.8888888888888888</v>
      </c>
      <c r="AF17" s="23">
        <f t="shared" si="6"/>
        <v>4</v>
      </c>
      <c r="AG17" s="23">
        <f t="shared" si="6"/>
        <v>0.97222222222222221</v>
      </c>
      <c r="AH17" s="23">
        <f t="shared" si="12"/>
        <v>5.3737373737373737</v>
      </c>
      <c r="AI17" s="23">
        <f t="shared" si="7"/>
        <v>6.2</v>
      </c>
      <c r="AJ17" s="23">
        <f t="shared" si="7"/>
        <v>0.86673183447377</v>
      </c>
      <c r="AK17">
        <v>9.5</v>
      </c>
      <c r="AL17">
        <v>8.6999999999999993</v>
      </c>
      <c r="AM17">
        <v>0.104</v>
      </c>
      <c r="AN17">
        <f t="shared" si="8"/>
        <v>104</v>
      </c>
      <c r="AO17">
        <v>238</v>
      </c>
      <c r="AP17">
        <v>2.57</v>
      </c>
      <c r="AQ17">
        <v>2.5299999999999998</v>
      </c>
      <c r="AR17">
        <v>30.76</v>
      </c>
      <c r="AS17" s="24">
        <v>1.333872271624899</v>
      </c>
      <c r="AT17" s="25">
        <v>0.29437287737919693</v>
      </c>
      <c r="AU17" s="25">
        <v>0.97338205128205135</v>
      </c>
      <c r="AV17" s="25">
        <v>9.070017929667068E-2</v>
      </c>
      <c r="AW17" s="25">
        <v>0.628388972161805</v>
      </c>
      <c r="AX17" s="25">
        <v>2.3472134373881095E-2</v>
      </c>
      <c r="AY17" s="25">
        <v>8.3828205128205116E-2</v>
      </c>
      <c r="AZ17" s="25">
        <f t="shared" si="9"/>
        <v>0.64557279573231041</v>
      </c>
      <c r="BA17">
        <f t="shared" si="13"/>
        <v>2.134670074758092</v>
      </c>
      <c r="BB17">
        <f t="shared" si="14"/>
        <v>1.3703481278168652</v>
      </c>
      <c r="BC17">
        <f t="shared" si="15"/>
        <v>4.5312335956368326</v>
      </c>
    </row>
    <row r="18" spans="1:55" x14ac:dyDescent="0.4">
      <c r="A18" s="26" t="s">
        <v>47</v>
      </c>
      <c r="B18" s="17">
        <v>4</v>
      </c>
      <c r="C18" s="27">
        <v>2</v>
      </c>
      <c r="D18" s="18">
        <v>42818</v>
      </c>
      <c r="E18" s="19">
        <v>82</v>
      </c>
      <c r="F18" s="20">
        <v>16</v>
      </c>
      <c r="G18" s="17">
        <v>10</v>
      </c>
      <c r="H18" s="17">
        <v>10</v>
      </c>
      <c r="I18" s="21">
        <f t="shared" si="0"/>
        <v>1.6</v>
      </c>
      <c r="J18" s="17">
        <v>44.3</v>
      </c>
      <c r="K18" s="17">
        <v>24</v>
      </c>
      <c r="L18" s="17">
        <v>24</v>
      </c>
      <c r="M18" s="17">
        <f t="shared" si="1"/>
        <v>1.8458333333333332</v>
      </c>
      <c r="N18" s="21">
        <v>1</v>
      </c>
      <c r="O18" s="22">
        <v>0</v>
      </c>
      <c r="P18" s="17">
        <v>51.6</v>
      </c>
      <c r="Q18" s="17">
        <v>35</v>
      </c>
      <c r="R18" s="17">
        <v>35</v>
      </c>
      <c r="S18" s="17">
        <f t="shared" si="2"/>
        <v>1.4742857142857144</v>
      </c>
      <c r="T18" s="17">
        <v>2</v>
      </c>
      <c r="U18" s="22">
        <v>0</v>
      </c>
      <c r="V18" s="27">
        <v>63.3</v>
      </c>
      <c r="W18" s="27">
        <v>36</v>
      </c>
      <c r="X18" s="27">
        <v>40</v>
      </c>
      <c r="Y18" s="17">
        <f t="shared" si="3"/>
        <v>1.5825</v>
      </c>
      <c r="Z18" s="27">
        <v>2</v>
      </c>
      <c r="AA18" s="22">
        <f t="shared" si="4"/>
        <v>0.1</v>
      </c>
      <c r="AB18" s="23">
        <f t="shared" si="10"/>
        <v>2.7687499999999998</v>
      </c>
      <c r="AC18" s="23">
        <f t="shared" si="5"/>
        <v>2.4</v>
      </c>
      <c r="AD18" s="23">
        <f t="shared" si="5"/>
        <v>1.1536458333333333</v>
      </c>
      <c r="AE18" s="23">
        <f t="shared" si="11"/>
        <v>3.2250000000000001</v>
      </c>
      <c r="AF18" s="23">
        <f t="shared" ref="AF18:AG36" si="16">R18/H18</f>
        <v>3.5</v>
      </c>
      <c r="AG18" s="23">
        <f t="shared" si="16"/>
        <v>0.92142857142857149</v>
      </c>
      <c r="AH18" s="23">
        <f t="shared" si="12"/>
        <v>3.9562499999999998</v>
      </c>
      <c r="AI18" s="23">
        <f t="shared" ref="AI18:AJ36" si="17">X18/H18</f>
        <v>4</v>
      </c>
      <c r="AJ18" s="23">
        <f t="shared" si="17"/>
        <v>0.98906249999999996</v>
      </c>
      <c r="AK18">
        <v>12.5</v>
      </c>
      <c r="AL18">
        <v>4.33</v>
      </c>
      <c r="AM18">
        <v>5.0599999999999999E-2</v>
      </c>
      <c r="AN18">
        <f t="shared" si="8"/>
        <v>50.6</v>
      </c>
      <c r="AO18">
        <v>241</v>
      </c>
      <c r="AP18">
        <v>1.42</v>
      </c>
      <c r="AQ18">
        <v>2.82</v>
      </c>
      <c r="AR18">
        <v>26.79</v>
      </c>
      <c r="AS18" s="24">
        <v>1.1723214500000001</v>
      </c>
      <c r="AT18" s="24"/>
      <c r="AU18" s="24"/>
      <c r="AV18" s="24"/>
      <c r="AW18" s="24"/>
      <c r="AX18" s="24"/>
      <c r="AY18" s="24"/>
      <c r="AZ18" s="25"/>
    </row>
    <row r="19" spans="1:55" x14ac:dyDescent="0.4">
      <c r="A19" s="26" t="s">
        <v>49</v>
      </c>
      <c r="B19" s="17">
        <v>4</v>
      </c>
      <c r="C19" s="27">
        <v>2</v>
      </c>
      <c r="D19" s="18">
        <v>42821</v>
      </c>
      <c r="E19" s="19">
        <v>85</v>
      </c>
      <c r="F19" s="20">
        <v>7.7</v>
      </c>
      <c r="G19" s="17">
        <v>6</v>
      </c>
      <c r="H19" s="17">
        <v>6</v>
      </c>
      <c r="I19" s="21">
        <f t="shared" si="0"/>
        <v>1.2833333333333334</v>
      </c>
      <c r="J19" s="17">
        <v>30</v>
      </c>
      <c r="K19" s="17">
        <v>14</v>
      </c>
      <c r="L19" s="17">
        <v>14</v>
      </c>
      <c r="M19" s="17">
        <f t="shared" si="1"/>
        <v>2.1428571428571428</v>
      </c>
      <c r="N19" s="21">
        <v>2</v>
      </c>
      <c r="O19" s="22">
        <v>0</v>
      </c>
      <c r="P19" s="17">
        <v>43.6</v>
      </c>
      <c r="Q19" s="17">
        <v>31</v>
      </c>
      <c r="R19" s="17">
        <v>31</v>
      </c>
      <c r="S19" s="17">
        <f t="shared" si="2"/>
        <v>1.4064516129032258</v>
      </c>
      <c r="T19" s="17">
        <v>2</v>
      </c>
      <c r="U19" s="22">
        <v>0</v>
      </c>
      <c r="V19" s="27">
        <v>58</v>
      </c>
      <c r="W19" s="27">
        <v>30</v>
      </c>
      <c r="X19" s="27">
        <v>39</v>
      </c>
      <c r="Y19" s="17">
        <f t="shared" si="3"/>
        <v>1.4871794871794872</v>
      </c>
      <c r="Z19" s="27">
        <v>2</v>
      </c>
      <c r="AA19" s="22">
        <f t="shared" si="4"/>
        <v>0.23076923076923078</v>
      </c>
      <c r="AB19" s="23">
        <f t="shared" si="10"/>
        <v>3.8961038961038961</v>
      </c>
      <c r="AC19" s="23">
        <f t="shared" si="5"/>
        <v>2.3333333333333335</v>
      </c>
      <c r="AD19" s="23">
        <f t="shared" si="5"/>
        <v>1.6697588126159553</v>
      </c>
      <c r="AE19" s="23">
        <f t="shared" si="11"/>
        <v>5.662337662337662</v>
      </c>
      <c r="AF19" s="23">
        <f t="shared" si="16"/>
        <v>5.166666666666667</v>
      </c>
      <c r="AG19" s="23">
        <f t="shared" si="16"/>
        <v>1.0959363217427733</v>
      </c>
      <c r="AH19" s="23">
        <f t="shared" si="12"/>
        <v>7.5324675324675319</v>
      </c>
      <c r="AI19" s="23">
        <f t="shared" si="17"/>
        <v>6.5</v>
      </c>
      <c r="AJ19" s="23">
        <f t="shared" si="17"/>
        <v>1.1588411588411587</v>
      </c>
      <c r="AK19">
        <v>9</v>
      </c>
      <c r="AL19">
        <v>5.01</v>
      </c>
      <c r="AM19">
        <v>5.5E-2</v>
      </c>
      <c r="AN19">
        <f t="shared" si="8"/>
        <v>55</v>
      </c>
      <c r="AO19">
        <v>232</v>
      </c>
      <c r="AP19">
        <v>1.53</v>
      </c>
      <c r="AQ19">
        <v>2.79</v>
      </c>
      <c r="AR19">
        <v>27.27</v>
      </c>
      <c r="AS19" s="24">
        <v>1.5724522292993632</v>
      </c>
      <c r="AT19" s="25">
        <v>0.40824975936502428</v>
      </c>
      <c r="AU19" s="25">
        <v>1.0007197674418606</v>
      </c>
      <c r="AV19" s="25">
        <v>0.10396344843747746</v>
      </c>
      <c r="AW19" s="25">
        <v>0.72287977824238836</v>
      </c>
      <c r="AX19" s="25">
        <v>4.498408060448067E-2</v>
      </c>
      <c r="AY19" s="25">
        <v>8.2355813953488385E-2</v>
      </c>
      <c r="AZ19" s="25">
        <f>AW19/AU19</f>
        <v>0.7223598471431073</v>
      </c>
      <c r="BA19">
        <f t="shared" si="13"/>
        <v>1.7706802310593577</v>
      </c>
      <c r="BB19">
        <f t="shared" ref="BB19:BB82" si="18">AS19/AU19</f>
        <v>1.57132124342764</v>
      </c>
      <c r="BC19">
        <f t="shared" si="15"/>
        <v>3.8516917480737622</v>
      </c>
    </row>
    <row r="20" spans="1:55" x14ac:dyDescent="0.4">
      <c r="A20" s="26" t="s">
        <v>51</v>
      </c>
      <c r="B20" s="17">
        <v>4</v>
      </c>
      <c r="C20" s="27">
        <v>2</v>
      </c>
      <c r="D20" s="18">
        <v>42818</v>
      </c>
      <c r="E20" s="19">
        <v>82</v>
      </c>
      <c r="F20" s="20">
        <v>15.6</v>
      </c>
      <c r="G20" s="17">
        <v>7</v>
      </c>
      <c r="H20" s="17">
        <v>7</v>
      </c>
      <c r="I20" s="21">
        <f t="shared" si="0"/>
        <v>2.2285714285714286</v>
      </c>
      <c r="J20" s="17">
        <v>31.6</v>
      </c>
      <c r="K20" s="17">
        <v>16</v>
      </c>
      <c r="L20" s="17">
        <v>16</v>
      </c>
      <c r="M20" s="17">
        <f t="shared" si="1"/>
        <v>1.9750000000000001</v>
      </c>
      <c r="N20" s="21">
        <v>0</v>
      </c>
      <c r="O20" s="22">
        <v>0</v>
      </c>
      <c r="P20" s="17">
        <v>52.4</v>
      </c>
      <c r="Q20" s="17">
        <v>24</v>
      </c>
      <c r="R20" s="17">
        <v>24</v>
      </c>
      <c r="S20" s="17">
        <f t="shared" si="2"/>
        <v>2.1833333333333331</v>
      </c>
      <c r="T20" s="17">
        <v>2</v>
      </c>
      <c r="U20" s="22">
        <v>0</v>
      </c>
      <c r="V20" s="27">
        <v>82.7</v>
      </c>
      <c r="W20" s="27">
        <v>32</v>
      </c>
      <c r="X20" s="27">
        <v>40</v>
      </c>
      <c r="Y20" s="17">
        <f t="shared" si="3"/>
        <v>2.0674999999999999</v>
      </c>
      <c r="Z20" s="27">
        <v>2</v>
      </c>
      <c r="AA20" s="22">
        <f t="shared" si="4"/>
        <v>0.2</v>
      </c>
      <c r="AB20" s="23">
        <f t="shared" si="10"/>
        <v>2.025641025641026</v>
      </c>
      <c r="AC20" s="23">
        <f t="shared" si="5"/>
        <v>2.2857142857142856</v>
      </c>
      <c r="AD20" s="23">
        <f t="shared" si="5"/>
        <v>0.88621794871794868</v>
      </c>
      <c r="AE20" s="23">
        <f t="shared" si="11"/>
        <v>3.358974358974359</v>
      </c>
      <c r="AF20" s="23">
        <f t="shared" si="16"/>
        <v>3.4285714285714284</v>
      </c>
      <c r="AG20" s="23">
        <f t="shared" si="16"/>
        <v>0.97970085470085455</v>
      </c>
      <c r="AH20" s="23">
        <f t="shared" si="12"/>
        <v>5.301282051282052</v>
      </c>
      <c r="AI20" s="23">
        <f t="shared" si="17"/>
        <v>5.7142857142857144</v>
      </c>
      <c r="AJ20" s="23">
        <f t="shared" si="17"/>
        <v>0.9277243589743589</v>
      </c>
      <c r="AK20">
        <v>6.5</v>
      </c>
      <c r="AL20">
        <v>7.37</v>
      </c>
      <c r="AM20">
        <v>9.0800000000000006E-2</v>
      </c>
      <c r="AN20">
        <f t="shared" si="8"/>
        <v>90.800000000000011</v>
      </c>
      <c r="AO20">
        <v>243</v>
      </c>
      <c r="AP20">
        <v>2.52</v>
      </c>
      <c r="AQ20">
        <v>2.82</v>
      </c>
      <c r="AR20">
        <v>28.87</v>
      </c>
      <c r="AS20" s="24">
        <v>1.1216679862760621</v>
      </c>
      <c r="AT20" s="25">
        <v>0.40510813963673176</v>
      </c>
      <c r="AU20" s="25">
        <v>1.0175489949748746</v>
      </c>
      <c r="AV20" s="25">
        <v>0.14620009245080184</v>
      </c>
      <c r="AW20" s="25">
        <v>0.34840996271669578</v>
      </c>
      <c r="AX20" s="25">
        <v>4.4197848135594124E-2</v>
      </c>
      <c r="AY20" s="25">
        <v>8.9932160804020111E-2</v>
      </c>
      <c r="AZ20" s="25">
        <f>AW20/AU20</f>
        <v>0.34240116636870027</v>
      </c>
      <c r="BA20">
        <f t="shared" si="13"/>
        <v>0.86004187185456626</v>
      </c>
      <c r="BB20">
        <f t="shared" si="18"/>
        <v>1.1023233198748905</v>
      </c>
      <c r="BC20">
        <f t="shared" si="15"/>
        <v>2.768811279086822</v>
      </c>
    </row>
    <row r="21" spans="1:55" ht="15" thickBot="1" x14ac:dyDescent="0.45">
      <c r="A21" s="26" t="s">
        <v>52</v>
      </c>
      <c r="B21" s="17">
        <v>4</v>
      </c>
      <c r="C21" s="27">
        <v>2</v>
      </c>
      <c r="D21" s="18">
        <v>42828</v>
      </c>
      <c r="E21" s="19">
        <v>92</v>
      </c>
      <c r="F21" s="20">
        <v>11</v>
      </c>
      <c r="G21" s="17">
        <v>4</v>
      </c>
      <c r="H21" s="17">
        <v>4</v>
      </c>
      <c r="I21" s="21">
        <f t="shared" si="0"/>
        <v>2.75</v>
      </c>
      <c r="J21" s="17">
        <v>16.3</v>
      </c>
      <c r="K21" s="17">
        <v>10</v>
      </c>
      <c r="L21" s="17">
        <v>10</v>
      </c>
      <c r="M21" s="17">
        <f t="shared" si="1"/>
        <v>1.6300000000000001</v>
      </c>
      <c r="N21" s="21">
        <v>0</v>
      </c>
      <c r="O21" s="22">
        <v>0</v>
      </c>
      <c r="P21" s="17">
        <v>28.5</v>
      </c>
      <c r="Q21" s="17">
        <v>16</v>
      </c>
      <c r="R21" s="17">
        <v>16</v>
      </c>
      <c r="S21" s="17">
        <f t="shared" si="2"/>
        <v>1.78125</v>
      </c>
      <c r="T21" s="17">
        <v>0</v>
      </c>
      <c r="U21" s="22">
        <v>0</v>
      </c>
      <c r="V21" s="27">
        <v>62.5</v>
      </c>
      <c r="W21" s="27">
        <v>25</v>
      </c>
      <c r="X21" s="27">
        <v>25</v>
      </c>
      <c r="Y21" s="17">
        <f t="shared" si="3"/>
        <v>2.5</v>
      </c>
      <c r="Z21" s="27">
        <v>1</v>
      </c>
      <c r="AA21" s="22">
        <f t="shared" si="4"/>
        <v>0</v>
      </c>
      <c r="AB21" s="23">
        <f t="shared" si="10"/>
        <v>1.4818181818181819</v>
      </c>
      <c r="AC21" s="23">
        <f t="shared" si="5"/>
        <v>2.5</v>
      </c>
      <c r="AD21" s="23">
        <f t="shared" si="5"/>
        <v>0.59272727272727277</v>
      </c>
      <c r="AE21" s="23">
        <f t="shared" si="11"/>
        <v>2.5909090909090908</v>
      </c>
      <c r="AF21" s="23">
        <f t="shared" si="16"/>
        <v>4</v>
      </c>
      <c r="AG21" s="23">
        <f t="shared" si="16"/>
        <v>0.64772727272727271</v>
      </c>
      <c r="AH21" s="23">
        <f t="shared" si="12"/>
        <v>5.6818181818181817</v>
      </c>
      <c r="AI21" s="23">
        <f t="shared" si="17"/>
        <v>6.25</v>
      </c>
      <c r="AJ21" s="23">
        <f t="shared" si="17"/>
        <v>0.90909090909090906</v>
      </c>
      <c r="AK21">
        <v>7</v>
      </c>
      <c r="AL21">
        <v>7.55</v>
      </c>
      <c r="AM21">
        <v>0.191</v>
      </c>
      <c r="AN21">
        <f t="shared" si="8"/>
        <v>191</v>
      </c>
      <c r="AO21">
        <v>310</v>
      </c>
      <c r="AP21">
        <v>4.3099999999999996</v>
      </c>
      <c r="AQ21">
        <v>2.37</v>
      </c>
      <c r="AR21">
        <v>33.58</v>
      </c>
      <c r="AS21" s="24">
        <v>0.78772802653399676</v>
      </c>
      <c r="AT21" s="25">
        <v>0.23514533175554667</v>
      </c>
      <c r="AU21" s="25">
        <v>1.1976973684210526</v>
      </c>
      <c r="AV21" s="25">
        <v>0.10041861303924746</v>
      </c>
      <c r="AW21" s="25">
        <v>0.21818251135658889</v>
      </c>
      <c r="AX21" s="25">
        <v>3.5473830065170422E-2</v>
      </c>
      <c r="AY21" s="25">
        <v>8.4040789473684208E-2</v>
      </c>
      <c r="AZ21" s="25">
        <f>AW21/AU21</f>
        <v>0.18216831489262023</v>
      </c>
      <c r="BA21">
        <f t="shared" si="13"/>
        <v>0.9278623978102527</v>
      </c>
      <c r="BB21">
        <f t="shared" si="18"/>
        <v>0.65770206005585008</v>
      </c>
      <c r="BC21">
        <f t="shared" si="15"/>
        <v>3.3499624281417004</v>
      </c>
    </row>
    <row r="22" spans="1:55" x14ac:dyDescent="0.4">
      <c r="A22" s="28" t="s">
        <v>56</v>
      </c>
      <c r="B22" s="29">
        <v>4</v>
      </c>
      <c r="C22" s="29"/>
      <c r="D22" s="30">
        <v>42827</v>
      </c>
      <c r="E22" s="31">
        <v>91</v>
      </c>
      <c r="F22" s="32">
        <v>13</v>
      </c>
      <c r="G22" s="29">
        <v>4</v>
      </c>
      <c r="H22" s="29">
        <v>4</v>
      </c>
      <c r="I22" s="21">
        <f t="shared" si="0"/>
        <v>3.25</v>
      </c>
      <c r="J22" s="29">
        <v>39</v>
      </c>
      <c r="K22" s="29">
        <v>12</v>
      </c>
      <c r="L22" s="29">
        <v>12</v>
      </c>
      <c r="M22" s="17">
        <f t="shared" si="1"/>
        <v>3.25</v>
      </c>
      <c r="N22" s="33">
        <v>0</v>
      </c>
      <c r="O22" s="34">
        <v>0</v>
      </c>
      <c r="P22" s="29">
        <v>63.2</v>
      </c>
      <c r="Q22" s="29">
        <v>19</v>
      </c>
      <c r="R22" s="29">
        <v>19</v>
      </c>
      <c r="S22" s="17">
        <f t="shared" si="2"/>
        <v>3.3263157894736843</v>
      </c>
      <c r="T22" s="29">
        <v>0</v>
      </c>
      <c r="U22" s="34">
        <v>0</v>
      </c>
      <c r="V22" s="29">
        <v>92.6</v>
      </c>
      <c r="W22" s="29">
        <v>32</v>
      </c>
      <c r="X22" s="29">
        <v>32</v>
      </c>
      <c r="Y22" s="17">
        <f t="shared" si="3"/>
        <v>2.8937499999999998</v>
      </c>
      <c r="Z22" s="29">
        <v>0</v>
      </c>
      <c r="AA22" s="34">
        <f t="shared" si="4"/>
        <v>0</v>
      </c>
      <c r="AB22" s="23">
        <f t="shared" si="10"/>
        <v>3</v>
      </c>
      <c r="AC22" s="23">
        <f t="shared" ref="AC22:AD62" si="19">L22/H22</f>
        <v>3</v>
      </c>
      <c r="AD22" s="23">
        <f t="shared" si="19"/>
        <v>1</v>
      </c>
      <c r="AE22" s="23">
        <f t="shared" si="11"/>
        <v>4.861538461538462</v>
      </c>
      <c r="AF22" s="23">
        <f t="shared" si="16"/>
        <v>4.75</v>
      </c>
      <c r="AG22" s="23">
        <f t="shared" si="16"/>
        <v>1.0234817813765182</v>
      </c>
      <c r="AH22" s="23">
        <f t="shared" si="12"/>
        <v>7.1230769230769226</v>
      </c>
      <c r="AI22" s="23">
        <f t="shared" si="17"/>
        <v>8</v>
      </c>
      <c r="AJ22" s="23">
        <f t="shared" si="17"/>
        <v>0.89038461538461533</v>
      </c>
      <c r="AK22" s="29">
        <v>10.5</v>
      </c>
      <c r="AL22">
        <v>6.77</v>
      </c>
      <c r="AM22">
        <v>6.9400000000000003E-2</v>
      </c>
      <c r="AN22">
        <f t="shared" si="8"/>
        <v>69.400000000000006</v>
      </c>
      <c r="AO22">
        <v>218</v>
      </c>
      <c r="AP22">
        <v>1.88</v>
      </c>
      <c r="AQ22">
        <v>2.72</v>
      </c>
      <c r="AR22">
        <v>32.200000000000003</v>
      </c>
      <c r="AS22" s="35">
        <v>0.15723270440251574</v>
      </c>
      <c r="AT22" s="25">
        <v>0.29579767110173077</v>
      </c>
      <c r="AU22" s="25">
        <v>0.69364695652173902</v>
      </c>
      <c r="AV22" s="25">
        <v>9.1640198198739142E-2</v>
      </c>
      <c r="AW22" s="25">
        <v>0.1470619023593335</v>
      </c>
      <c r="AX22" s="25">
        <v>2.8782032236374721E-2</v>
      </c>
      <c r="AY22" s="25">
        <v>7.8890000000000002E-2</v>
      </c>
      <c r="AZ22" s="25">
        <f t="shared" ref="AZ22:AZ85" si="20">AW22/AU22</f>
        <v>0.21201261099272847</v>
      </c>
      <c r="BA22">
        <f t="shared" si="13"/>
        <v>0.4971705889758542</v>
      </c>
      <c r="BB22">
        <f t="shared" si="18"/>
        <v>0.22667540443189135</v>
      </c>
      <c r="BC22">
        <f t="shared" si="15"/>
        <v>0.53155490987094434</v>
      </c>
    </row>
    <row r="23" spans="1:55" x14ac:dyDescent="0.4">
      <c r="A23" s="36" t="s">
        <v>57</v>
      </c>
      <c r="B23" s="17">
        <v>4</v>
      </c>
      <c r="C23" s="17"/>
      <c r="D23" s="18">
        <v>42815</v>
      </c>
      <c r="E23" s="19">
        <v>79</v>
      </c>
      <c r="F23" s="20">
        <v>15</v>
      </c>
      <c r="G23" s="17">
        <v>7</v>
      </c>
      <c r="H23" s="17">
        <v>7</v>
      </c>
      <c r="I23" s="21">
        <f t="shared" si="0"/>
        <v>2.1428571428571428</v>
      </c>
      <c r="J23" s="17">
        <v>43.6</v>
      </c>
      <c r="K23" s="17">
        <v>20</v>
      </c>
      <c r="L23" s="17">
        <v>20</v>
      </c>
      <c r="M23" s="17">
        <f t="shared" si="1"/>
        <v>2.1800000000000002</v>
      </c>
      <c r="N23" s="21">
        <v>0</v>
      </c>
      <c r="O23" s="22">
        <v>0</v>
      </c>
      <c r="P23" s="17">
        <v>66.3</v>
      </c>
      <c r="Q23" s="17">
        <v>29</v>
      </c>
      <c r="R23" s="17">
        <v>29</v>
      </c>
      <c r="S23" s="17">
        <f t="shared" si="2"/>
        <v>2.2862068965517239</v>
      </c>
      <c r="T23" s="17">
        <v>0</v>
      </c>
      <c r="U23" s="22">
        <v>0</v>
      </c>
      <c r="V23" s="27">
        <v>97.4</v>
      </c>
      <c r="W23" s="27">
        <v>50</v>
      </c>
      <c r="X23" s="27">
        <v>50</v>
      </c>
      <c r="Y23" s="17">
        <f t="shared" si="3"/>
        <v>1.9480000000000002</v>
      </c>
      <c r="Z23" s="27">
        <v>0</v>
      </c>
      <c r="AA23" s="22">
        <f t="shared" si="4"/>
        <v>0</v>
      </c>
      <c r="AB23" s="23">
        <f t="shared" si="10"/>
        <v>2.9066666666666667</v>
      </c>
      <c r="AC23" s="23">
        <f t="shared" si="19"/>
        <v>2.8571428571428572</v>
      </c>
      <c r="AD23" s="23">
        <f t="shared" si="19"/>
        <v>1.0173333333333334</v>
      </c>
      <c r="AE23" s="23">
        <f t="shared" si="11"/>
        <v>4.42</v>
      </c>
      <c r="AF23" s="23">
        <f t="shared" si="16"/>
        <v>4.1428571428571432</v>
      </c>
      <c r="AG23" s="23">
        <f t="shared" si="16"/>
        <v>1.0668965517241378</v>
      </c>
      <c r="AH23" s="23">
        <f t="shared" si="12"/>
        <v>6.4933333333333341</v>
      </c>
      <c r="AI23" s="23">
        <f t="shared" si="17"/>
        <v>7.1428571428571432</v>
      </c>
      <c r="AJ23" s="23">
        <f t="shared" si="17"/>
        <v>0.9090666666666668</v>
      </c>
      <c r="AK23" s="17">
        <v>8</v>
      </c>
      <c r="AL23">
        <v>10.9</v>
      </c>
      <c r="AM23">
        <v>0.128</v>
      </c>
      <c r="AN23">
        <f t="shared" si="8"/>
        <v>128</v>
      </c>
      <c r="AO23">
        <v>233</v>
      </c>
      <c r="AP23">
        <v>2.89</v>
      </c>
      <c r="AQ23">
        <v>2.2999999999999998</v>
      </c>
      <c r="AR23">
        <v>34.78</v>
      </c>
      <c r="AS23" s="23">
        <v>0.16288767266093301</v>
      </c>
      <c r="AT23" s="25">
        <v>0.37211156595695294</v>
      </c>
      <c r="AU23" s="25">
        <v>0.77309008620689657</v>
      </c>
      <c r="AV23" s="25">
        <v>6.907193501251821E-2</v>
      </c>
      <c r="AW23" s="25">
        <v>0.20342191947049815</v>
      </c>
      <c r="AX23" s="25">
        <v>4.9194061236394193E-2</v>
      </c>
      <c r="AY23" s="25">
        <v>7.5871551724137939E-2</v>
      </c>
      <c r="AZ23" s="25">
        <f t="shared" si="20"/>
        <v>0.26312835088672681</v>
      </c>
      <c r="BA23">
        <f t="shared" si="13"/>
        <v>0.5466691661339832</v>
      </c>
      <c r="BB23">
        <f t="shared" si="18"/>
        <v>0.21069688457670968</v>
      </c>
      <c r="BC23">
        <f t="shared" si="15"/>
        <v>0.43773880621538214</v>
      </c>
    </row>
    <row r="24" spans="1:55" x14ac:dyDescent="0.4">
      <c r="A24" s="36" t="s">
        <v>58</v>
      </c>
      <c r="B24" s="17">
        <v>4</v>
      </c>
      <c r="C24" s="17"/>
      <c r="D24" s="18">
        <v>42828</v>
      </c>
      <c r="E24" s="19">
        <v>92</v>
      </c>
      <c r="F24" s="20">
        <v>14.7</v>
      </c>
      <c r="G24" s="17">
        <v>5</v>
      </c>
      <c r="H24" s="17">
        <v>5</v>
      </c>
      <c r="I24" s="21">
        <f t="shared" si="0"/>
        <v>2.94</v>
      </c>
      <c r="J24" s="17">
        <v>34.9</v>
      </c>
      <c r="K24" s="17">
        <v>15</v>
      </c>
      <c r="L24" s="17">
        <v>15</v>
      </c>
      <c r="M24" s="17">
        <f t="shared" si="1"/>
        <v>2.3266666666666667</v>
      </c>
      <c r="N24" s="21">
        <v>0</v>
      </c>
      <c r="O24" s="22">
        <v>0</v>
      </c>
      <c r="P24" s="17">
        <v>58.2</v>
      </c>
      <c r="Q24" s="17">
        <v>25</v>
      </c>
      <c r="R24" s="17">
        <v>25</v>
      </c>
      <c r="S24" s="17">
        <f t="shared" si="2"/>
        <v>2.3280000000000003</v>
      </c>
      <c r="T24" s="17">
        <v>0</v>
      </c>
      <c r="U24" s="22">
        <v>0</v>
      </c>
      <c r="V24" s="27">
        <v>91.3</v>
      </c>
      <c r="W24" s="27">
        <v>39</v>
      </c>
      <c r="X24" s="27">
        <v>39</v>
      </c>
      <c r="Y24" s="17">
        <f t="shared" si="3"/>
        <v>2.3410256410256411</v>
      </c>
      <c r="Z24" s="27">
        <v>0</v>
      </c>
      <c r="AA24" s="22">
        <f t="shared" si="4"/>
        <v>0</v>
      </c>
      <c r="AB24" s="23">
        <f t="shared" si="10"/>
        <v>2.3741496598639458</v>
      </c>
      <c r="AC24" s="23">
        <f t="shared" si="19"/>
        <v>3</v>
      </c>
      <c r="AD24" s="23">
        <f t="shared" si="19"/>
        <v>0.79138321995464855</v>
      </c>
      <c r="AE24" s="23">
        <f t="shared" si="11"/>
        <v>3.9591836734693882</v>
      </c>
      <c r="AF24" s="23">
        <f t="shared" si="16"/>
        <v>5</v>
      </c>
      <c r="AG24" s="23">
        <f t="shared" si="16"/>
        <v>0.79183673469387772</v>
      </c>
      <c r="AH24" s="23">
        <f t="shared" si="12"/>
        <v>6.2108843537414966</v>
      </c>
      <c r="AI24" s="23">
        <f t="shared" si="17"/>
        <v>7.8</v>
      </c>
      <c r="AJ24" s="23">
        <f t="shared" si="17"/>
        <v>0.79626722483865342</v>
      </c>
      <c r="AK24" s="17">
        <v>7</v>
      </c>
      <c r="AL24">
        <v>11</v>
      </c>
      <c r="AM24">
        <v>0.19600000000000001</v>
      </c>
      <c r="AN24">
        <f t="shared" si="8"/>
        <v>196</v>
      </c>
      <c r="AO24">
        <v>279</v>
      </c>
      <c r="AP24">
        <v>3.94</v>
      </c>
      <c r="AQ24">
        <v>2.11</v>
      </c>
      <c r="AR24">
        <v>37.82</v>
      </c>
      <c r="AS24" s="23">
        <v>0.16920473773265651</v>
      </c>
      <c r="AT24" s="25">
        <v>0.32117837237101493</v>
      </c>
      <c r="AU24" s="25">
        <v>0.68245492227979265</v>
      </c>
      <c r="AV24" s="25">
        <v>0.11622931358859009</v>
      </c>
      <c r="AW24" s="25">
        <v>0.18642087914584243</v>
      </c>
      <c r="AX24" s="25">
        <v>3.4234160465186313E-2</v>
      </c>
      <c r="AY24" s="25">
        <v>9.2239378238341982E-2</v>
      </c>
      <c r="AZ24" s="25">
        <f t="shared" si="20"/>
        <v>0.2731621870688386</v>
      </c>
      <c r="BA24">
        <f t="shared" si="13"/>
        <v>0.58042787180730537</v>
      </c>
      <c r="BB24">
        <f t="shared" si="18"/>
        <v>0.24793540526810942</v>
      </c>
      <c r="BC24">
        <f t="shared" si="15"/>
        <v>0.52682481850676</v>
      </c>
    </row>
    <row r="25" spans="1:55" x14ac:dyDescent="0.4">
      <c r="A25" s="36" t="s">
        <v>59</v>
      </c>
      <c r="B25" s="17">
        <v>4</v>
      </c>
      <c r="C25" s="17"/>
      <c r="D25" s="18">
        <v>42815</v>
      </c>
      <c r="E25" s="19">
        <v>79</v>
      </c>
      <c r="F25" s="20">
        <v>19.5</v>
      </c>
      <c r="G25" s="17">
        <v>9</v>
      </c>
      <c r="H25" s="17">
        <v>9</v>
      </c>
      <c r="I25" s="21">
        <f t="shared" si="0"/>
        <v>2.1666666666666665</v>
      </c>
      <c r="J25" s="17">
        <v>54.1</v>
      </c>
      <c r="K25" s="17">
        <v>20</v>
      </c>
      <c r="L25" s="17">
        <v>20</v>
      </c>
      <c r="M25" s="17">
        <f t="shared" si="1"/>
        <v>2.7050000000000001</v>
      </c>
      <c r="N25" s="21">
        <v>0</v>
      </c>
      <c r="O25" s="22">
        <v>0</v>
      </c>
      <c r="P25" s="17">
        <v>73.8</v>
      </c>
      <c r="Q25" s="17">
        <v>32</v>
      </c>
      <c r="R25" s="17">
        <v>32</v>
      </c>
      <c r="S25" s="17">
        <f t="shared" si="2"/>
        <v>2.3062499999999999</v>
      </c>
      <c r="T25" s="17">
        <v>0</v>
      </c>
      <c r="U25" s="22">
        <v>0</v>
      </c>
      <c r="V25" s="27">
        <v>94.6</v>
      </c>
      <c r="W25" s="27">
        <v>43</v>
      </c>
      <c r="X25" s="27">
        <v>43</v>
      </c>
      <c r="Y25" s="17">
        <f t="shared" si="3"/>
        <v>2.1999999999999997</v>
      </c>
      <c r="Z25" s="27">
        <v>0</v>
      </c>
      <c r="AA25" s="22">
        <f t="shared" si="4"/>
        <v>0</v>
      </c>
      <c r="AB25" s="23">
        <f t="shared" si="10"/>
        <v>2.7743589743589743</v>
      </c>
      <c r="AC25" s="23">
        <f t="shared" si="19"/>
        <v>2.2222222222222223</v>
      </c>
      <c r="AD25" s="23">
        <f t="shared" si="19"/>
        <v>1.2484615384615385</v>
      </c>
      <c r="AE25" s="23">
        <f t="shared" si="11"/>
        <v>3.7846153846153845</v>
      </c>
      <c r="AF25" s="23">
        <f t="shared" si="16"/>
        <v>3.5555555555555554</v>
      </c>
      <c r="AG25" s="23">
        <f t="shared" si="16"/>
        <v>1.0644230769230769</v>
      </c>
      <c r="AH25" s="23">
        <f t="shared" si="12"/>
        <v>4.8512820512820509</v>
      </c>
      <c r="AI25" s="23">
        <f t="shared" si="17"/>
        <v>4.7777777777777777</v>
      </c>
      <c r="AJ25" s="23">
        <f t="shared" si="17"/>
        <v>1.0153846153846153</v>
      </c>
      <c r="AK25" s="17">
        <v>8</v>
      </c>
      <c r="AL25">
        <v>5.78</v>
      </c>
      <c r="AM25">
        <v>6.08E-2</v>
      </c>
      <c r="AN25">
        <f t="shared" si="8"/>
        <v>60.8</v>
      </c>
      <c r="AO25">
        <v>224</v>
      </c>
      <c r="AP25">
        <v>1.56</v>
      </c>
      <c r="AQ25">
        <v>2.57</v>
      </c>
      <c r="AR25">
        <v>30.84</v>
      </c>
      <c r="AS25" s="23">
        <v>0.19731649565903708</v>
      </c>
      <c r="AT25" s="25">
        <v>0.35380566342705838</v>
      </c>
      <c r="AU25" s="25">
        <v>0.58484260869565219</v>
      </c>
      <c r="AV25" s="25">
        <v>0.11436239433221029</v>
      </c>
      <c r="AW25" s="25">
        <v>0.24328558424246755</v>
      </c>
      <c r="AX25" s="25">
        <v>3.9816273726567403E-2</v>
      </c>
      <c r="AY25" s="25">
        <v>6.8498695652173924E-2</v>
      </c>
      <c r="AZ25" s="25">
        <f t="shared" si="20"/>
        <v>0.41598471216906768</v>
      </c>
      <c r="BA25">
        <f t="shared" si="13"/>
        <v>0.68762490087336892</v>
      </c>
      <c r="BB25">
        <f t="shared" si="18"/>
        <v>0.33738392641928583</v>
      </c>
      <c r="BC25">
        <f t="shared" si="15"/>
        <v>0.55769739169174271</v>
      </c>
    </row>
    <row r="26" spans="1:55" x14ac:dyDescent="0.4">
      <c r="A26" s="36" t="s">
        <v>60</v>
      </c>
      <c r="B26" s="17">
        <v>4</v>
      </c>
      <c r="C26" s="17"/>
      <c r="D26" s="18">
        <v>42821</v>
      </c>
      <c r="E26" s="19">
        <v>85</v>
      </c>
      <c r="F26" s="20">
        <v>18.5</v>
      </c>
      <c r="G26" s="17">
        <v>6</v>
      </c>
      <c r="H26" s="17">
        <v>6</v>
      </c>
      <c r="I26" s="21">
        <f t="shared" si="0"/>
        <v>3.0833333333333335</v>
      </c>
      <c r="J26" s="17">
        <v>55</v>
      </c>
      <c r="K26" s="17">
        <v>17</v>
      </c>
      <c r="L26" s="17">
        <v>17</v>
      </c>
      <c r="M26" s="17">
        <f t="shared" si="1"/>
        <v>3.2352941176470589</v>
      </c>
      <c r="N26" s="21">
        <v>0</v>
      </c>
      <c r="O26" s="22">
        <v>0</v>
      </c>
      <c r="P26" s="17">
        <v>76.7</v>
      </c>
      <c r="Q26" s="17">
        <v>28</v>
      </c>
      <c r="R26" s="17">
        <v>28</v>
      </c>
      <c r="S26" s="17">
        <f t="shared" si="2"/>
        <v>2.7392857142857143</v>
      </c>
      <c r="T26" s="17">
        <v>0</v>
      </c>
      <c r="U26" s="22">
        <v>0</v>
      </c>
      <c r="V26" s="27">
        <v>108.5</v>
      </c>
      <c r="W26" s="27">
        <v>48</v>
      </c>
      <c r="X26" s="27">
        <v>48</v>
      </c>
      <c r="Y26" s="17">
        <f t="shared" si="3"/>
        <v>2.2604166666666665</v>
      </c>
      <c r="Z26" s="27">
        <v>0</v>
      </c>
      <c r="AA26" s="22">
        <f t="shared" si="4"/>
        <v>0</v>
      </c>
      <c r="AB26" s="23">
        <f t="shared" si="10"/>
        <v>2.9729729729729728</v>
      </c>
      <c r="AC26" s="23">
        <f t="shared" si="19"/>
        <v>2.8333333333333335</v>
      </c>
      <c r="AD26" s="23">
        <f t="shared" si="19"/>
        <v>1.0492845786963434</v>
      </c>
      <c r="AE26" s="23">
        <f t="shared" si="11"/>
        <v>4.1459459459459458</v>
      </c>
      <c r="AF26" s="23">
        <f t="shared" si="16"/>
        <v>4.666666666666667</v>
      </c>
      <c r="AG26" s="23">
        <f t="shared" si="16"/>
        <v>0.88841698841698835</v>
      </c>
      <c r="AH26" s="23">
        <f t="shared" si="12"/>
        <v>5.8648648648648649</v>
      </c>
      <c r="AI26" s="23">
        <f t="shared" si="17"/>
        <v>8</v>
      </c>
      <c r="AJ26" s="23">
        <f t="shared" si="17"/>
        <v>0.733108108108108</v>
      </c>
      <c r="AK26" s="17">
        <v>7.5</v>
      </c>
      <c r="AL26">
        <v>9.01</v>
      </c>
      <c r="AM26">
        <v>0.14099999999999999</v>
      </c>
      <c r="AN26">
        <f t="shared" si="8"/>
        <v>141</v>
      </c>
      <c r="AO26">
        <v>268</v>
      </c>
      <c r="AP26">
        <v>3.08</v>
      </c>
      <c r="AQ26">
        <v>2.25</v>
      </c>
      <c r="AR26">
        <v>34.21</v>
      </c>
      <c r="AS26" s="23">
        <v>0.18131101813110179</v>
      </c>
      <c r="AT26" s="25">
        <v>0.42475194179497233</v>
      </c>
      <c r="AU26" s="25">
        <v>0.84885339805825244</v>
      </c>
      <c r="AV26" s="25">
        <v>0.12325686589113496</v>
      </c>
      <c r="AW26" s="25">
        <v>0.1769839722892203</v>
      </c>
      <c r="AX26" s="25">
        <v>4.1164586477698821E-2</v>
      </c>
      <c r="AY26" s="25">
        <v>8.3153883495145631E-2</v>
      </c>
      <c r="AZ26" s="25">
        <f t="shared" si="20"/>
        <v>0.20849768958228851</v>
      </c>
      <c r="BA26">
        <f t="shared" si="13"/>
        <v>0.41667607578507654</v>
      </c>
      <c r="BB26">
        <f t="shared" si="18"/>
        <v>0.21359520801336221</v>
      </c>
      <c r="BC26">
        <f t="shared" si="15"/>
        <v>0.42686330606257844</v>
      </c>
    </row>
    <row r="27" spans="1:55" x14ac:dyDescent="0.4">
      <c r="A27" s="36" t="s">
        <v>61</v>
      </c>
      <c r="B27" s="17">
        <v>4</v>
      </c>
      <c r="C27" s="17"/>
      <c r="D27" s="18">
        <v>42831</v>
      </c>
      <c r="E27" s="19">
        <v>95</v>
      </c>
      <c r="F27" s="20">
        <v>14.5</v>
      </c>
      <c r="G27" s="17">
        <v>5</v>
      </c>
      <c r="H27" s="17">
        <v>5</v>
      </c>
      <c r="I27" s="21">
        <f t="shared" si="0"/>
        <v>2.9</v>
      </c>
      <c r="J27" s="17">
        <v>38.799999999999997</v>
      </c>
      <c r="K27" s="17">
        <v>16</v>
      </c>
      <c r="L27" s="17">
        <v>16</v>
      </c>
      <c r="M27" s="17">
        <f t="shared" si="1"/>
        <v>2.4249999999999998</v>
      </c>
      <c r="N27" s="21">
        <v>0</v>
      </c>
      <c r="O27" s="22">
        <v>0</v>
      </c>
      <c r="P27" s="17">
        <v>60.5</v>
      </c>
      <c r="Q27" s="17">
        <v>24</v>
      </c>
      <c r="R27" s="17">
        <v>24</v>
      </c>
      <c r="S27" s="17">
        <f t="shared" si="2"/>
        <v>2.5208333333333335</v>
      </c>
      <c r="T27" s="17">
        <v>0</v>
      </c>
      <c r="U27" s="22">
        <v>0</v>
      </c>
      <c r="V27" s="27">
        <v>91.3</v>
      </c>
      <c r="W27" s="27">
        <v>45</v>
      </c>
      <c r="X27" s="27">
        <v>45</v>
      </c>
      <c r="Y27" s="17">
        <f t="shared" si="3"/>
        <v>2.028888888888889</v>
      </c>
      <c r="Z27" s="27">
        <v>0</v>
      </c>
      <c r="AA27" s="22">
        <f t="shared" si="4"/>
        <v>0</v>
      </c>
      <c r="AB27" s="23">
        <f t="shared" si="10"/>
        <v>2.6758620689655173</v>
      </c>
      <c r="AC27" s="23">
        <f t="shared" si="19"/>
        <v>3.2</v>
      </c>
      <c r="AD27" s="23">
        <f t="shared" si="19"/>
        <v>0.83620689655172409</v>
      </c>
      <c r="AE27" s="23">
        <f t="shared" si="11"/>
        <v>4.1724137931034484</v>
      </c>
      <c r="AF27" s="23">
        <f t="shared" si="16"/>
        <v>4.8</v>
      </c>
      <c r="AG27" s="23">
        <f t="shared" si="16"/>
        <v>0.86925287356321845</v>
      </c>
      <c r="AH27" s="23">
        <f t="shared" si="12"/>
        <v>6.296551724137931</v>
      </c>
      <c r="AI27" s="23">
        <f t="shared" si="17"/>
        <v>9</v>
      </c>
      <c r="AJ27" s="23">
        <f t="shared" si="17"/>
        <v>0.69961685823754793</v>
      </c>
      <c r="AK27" s="17">
        <v>7.5</v>
      </c>
      <c r="AL27">
        <v>9.2799999999999994</v>
      </c>
      <c r="AM27">
        <v>0.113</v>
      </c>
      <c r="AN27">
        <f t="shared" si="8"/>
        <v>113</v>
      </c>
      <c r="AO27">
        <v>240</v>
      </c>
      <c r="AP27">
        <v>2.69</v>
      </c>
      <c r="AQ27">
        <v>2.42</v>
      </c>
      <c r="AR27">
        <v>34.08</v>
      </c>
      <c r="AS27" s="23">
        <v>0.15432098765432098</v>
      </c>
      <c r="AT27" s="25">
        <v>0.33532760503383929</v>
      </c>
      <c r="AU27" s="25">
        <v>0.67197835051546395</v>
      </c>
      <c r="AV27" s="25">
        <v>8.9461970640049598E-2</v>
      </c>
      <c r="AW27" s="25">
        <v>0.16559659378052985</v>
      </c>
      <c r="AX27" s="25">
        <v>3.4945221487185124E-2</v>
      </c>
      <c r="AY27" s="25">
        <v>7.8477835051546402E-2</v>
      </c>
      <c r="AZ27" s="25">
        <f t="shared" si="20"/>
        <v>0.24643144180687268</v>
      </c>
      <c r="BA27">
        <f t="shared" si="13"/>
        <v>0.49383525631246139</v>
      </c>
      <c r="BB27">
        <f t="shared" si="18"/>
        <v>0.22965172544017792</v>
      </c>
      <c r="BC27">
        <f t="shared" si="15"/>
        <v>0.46020961393484983</v>
      </c>
    </row>
    <row r="28" spans="1:55" x14ac:dyDescent="0.4">
      <c r="A28" s="36" t="s">
        <v>62</v>
      </c>
      <c r="B28" s="17">
        <v>4</v>
      </c>
      <c r="C28" s="17"/>
      <c r="D28" s="18">
        <v>42815</v>
      </c>
      <c r="E28" s="19">
        <v>79</v>
      </c>
      <c r="F28" s="20">
        <v>13.9</v>
      </c>
      <c r="G28" s="17">
        <v>7</v>
      </c>
      <c r="H28" s="17">
        <v>7</v>
      </c>
      <c r="I28" s="21">
        <f t="shared" si="0"/>
        <v>1.9857142857142858</v>
      </c>
      <c r="J28" s="17">
        <v>29.6</v>
      </c>
      <c r="K28" s="17">
        <v>13</v>
      </c>
      <c r="L28" s="17">
        <v>13</v>
      </c>
      <c r="M28" s="17">
        <f t="shared" si="1"/>
        <v>2.2769230769230768</v>
      </c>
      <c r="N28" s="21">
        <v>0</v>
      </c>
      <c r="O28" s="22">
        <v>0</v>
      </c>
      <c r="P28" s="17">
        <v>46.3</v>
      </c>
      <c r="Q28" s="17">
        <v>26</v>
      </c>
      <c r="R28" s="17">
        <v>26</v>
      </c>
      <c r="S28" s="17">
        <f t="shared" si="2"/>
        <v>1.7807692307692307</v>
      </c>
      <c r="T28" s="17">
        <v>0</v>
      </c>
      <c r="U28" s="22">
        <v>0</v>
      </c>
      <c r="V28" s="27">
        <v>85.8</v>
      </c>
      <c r="W28" s="27">
        <v>38</v>
      </c>
      <c r="X28" s="27">
        <v>38</v>
      </c>
      <c r="Y28" s="17">
        <f t="shared" si="3"/>
        <v>2.2578947368421054</v>
      </c>
      <c r="Z28" s="27">
        <v>0</v>
      </c>
      <c r="AA28" s="22">
        <f>(X28-W28)/X28</f>
        <v>0</v>
      </c>
      <c r="AB28" s="23">
        <f t="shared" si="10"/>
        <v>2.1294964028776979</v>
      </c>
      <c r="AC28" s="23">
        <f t="shared" si="19"/>
        <v>1.8571428571428572</v>
      </c>
      <c r="AD28" s="23">
        <f t="shared" si="19"/>
        <v>1.1466519092418372</v>
      </c>
      <c r="AE28" s="23">
        <f t="shared" si="11"/>
        <v>3.3309352517985609</v>
      </c>
      <c r="AF28" s="23">
        <f t="shared" si="16"/>
        <v>3.7142857142857144</v>
      </c>
      <c r="AG28" s="23">
        <f t="shared" si="16"/>
        <v>0.89679026009961249</v>
      </c>
      <c r="AH28" s="23">
        <f t="shared" si="12"/>
        <v>6.1726618705035969</v>
      </c>
      <c r="AI28" s="23">
        <f t="shared" si="17"/>
        <v>5.4285714285714288</v>
      </c>
      <c r="AJ28" s="23">
        <f t="shared" si="17"/>
        <v>1.1370692919348733</v>
      </c>
      <c r="AK28" s="17">
        <v>5</v>
      </c>
      <c r="AL28">
        <v>11.5</v>
      </c>
      <c r="AM28">
        <v>0.254</v>
      </c>
      <c r="AN28">
        <f t="shared" si="8"/>
        <v>254</v>
      </c>
      <c r="AO28">
        <v>295</v>
      </c>
      <c r="AP28">
        <v>4.99</v>
      </c>
      <c r="AQ28">
        <v>2.1</v>
      </c>
      <c r="AR28">
        <v>39.950000000000003</v>
      </c>
      <c r="AS28" s="23">
        <v>0.14222911817946726</v>
      </c>
      <c r="AT28" s="25">
        <v>0.42020739261868501</v>
      </c>
      <c r="AU28" s="25">
        <v>1.0873067264573992</v>
      </c>
      <c r="AV28" s="25">
        <v>0.14850127476992661</v>
      </c>
      <c r="AW28" s="25">
        <v>0.11097738728744673</v>
      </c>
      <c r="AX28" s="25">
        <v>2.6941672524433063E-2</v>
      </c>
      <c r="AY28" s="25">
        <v>0.13031255605381167</v>
      </c>
      <c r="AZ28" s="25">
        <f t="shared" si="20"/>
        <v>0.10206631172882276</v>
      </c>
      <c r="BA28">
        <f t="shared" si="13"/>
        <v>0.26410146331754941</v>
      </c>
      <c r="BB28">
        <f t="shared" si="18"/>
        <v>0.13080864370523124</v>
      </c>
      <c r="BC28">
        <f t="shared" si="15"/>
        <v>0.33847362202057291</v>
      </c>
    </row>
    <row r="29" spans="1:55" x14ac:dyDescent="0.4">
      <c r="A29" s="36" t="s">
        <v>63</v>
      </c>
      <c r="B29" s="17">
        <v>4</v>
      </c>
      <c r="C29" s="17"/>
      <c r="D29" s="18">
        <v>42828</v>
      </c>
      <c r="E29" s="19">
        <v>92</v>
      </c>
      <c r="F29" s="20">
        <v>11.2</v>
      </c>
      <c r="G29" s="17">
        <v>5</v>
      </c>
      <c r="H29" s="17">
        <v>5</v>
      </c>
      <c r="I29" s="21">
        <f t="shared" si="0"/>
        <v>2.2399999999999998</v>
      </c>
      <c r="J29" s="17">
        <v>44.1</v>
      </c>
      <c r="K29" s="17">
        <v>17</v>
      </c>
      <c r="L29" s="17">
        <v>17</v>
      </c>
      <c r="M29" s="17">
        <f t="shared" si="1"/>
        <v>2.5941176470588236</v>
      </c>
      <c r="N29" s="21">
        <v>0</v>
      </c>
      <c r="O29" s="22">
        <v>0</v>
      </c>
      <c r="P29" s="17">
        <v>67.400000000000006</v>
      </c>
      <c r="Q29" s="17">
        <v>32</v>
      </c>
      <c r="R29" s="17">
        <v>32</v>
      </c>
      <c r="S29" s="17">
        <f t="shared" si="2"/>
        <v>2.1062500000000002</v>
      </c>
      <c r="T29" s="17">
        <v>0</v>
      </c>
      <c r="U29" s="22">
        <v>0</v>
      </c>
      <c r="V29" s="27">
        <v>96.3</v>
      </c>
      <c r="W29" s="27">
        <v>53</v>
      </c>
      <c r="X29" s="27">
        <v>53</v>
      </c>
      <c r="Y29" s="17">
        <f t="shared" si="3"/>
        <v>1.8169811320754716</v>
      </c>
      <c r="Z29" s="27">
        <v>0</v>
      </c>
      <c r="AA29" s="22">
        <f t="shared" si="4"/>
        <v>0</v>
      </c>
      <c r="AB29" s="23">
        <f t="shared" si="10"/>
        <v>3.9375000000000004</v>
      </c>
      <c r="AC29" s="23">
        <f t="shared" si="19"/>
        <v>3.4</v>
      </c>
      <c r="AD29" s="23">
        <f t="shared" si="19"/>
        <v>1.1580882352941178</v>
      </c>
      <c r="AE29" s="23">
        <f t="shared" si="11"/>
        <v>6.0178571428571441</v>
      </c>
      <c r="AF29" s="23">
        <f t="shared" si="16"/>
        <v>6.4</v>
      </c>
      <c r="AG29" s="23">
        <f t="shared" si="16"/>
        <v>0.94029017857142871</v>
      </c>
      <c r="AH29" s="23">
        <f t="shared" si="12"/>
        <v>8.5982142857142865</v>
      </c>
      <c r="AI29" s="23">
        <f t="shared" si="17"/>
        <v>10.6</v>
      </c>
      <c r="AJ29" s="23">
        <f t="shared" si="17"/>
        <v>0.81115229110512133</v>
      </c>
      <c r="AK29" s="17">
        <v>6</v>
      </c>
      <c r="AL29">
        <v>7.05</v>
      </c>
      <c r="AM29">
        <v>0.109</v>
      </c>
      <c r="AN29">
        <f t="shared" si="8"/>
        <v>109</v>
      </c>
      <c r="AO29">
        <v>271</v>
      </c>
      <c r="AP29">
        <v>2.65</v>
      </c>
      <c r="AQ29">
        <v>2.4700000000000002</v>
      </c>
      <c r="AR29">
        <v>33.700000000000003</v>
      </c>
      <c r="AS29" s="23">
        <v>0.1667949704901206</v>
      </c>
      <c r="AT29" s="25">
        <v>0.38873239221711192</v>
      </c>
      <c r="AU29" s="25">
        <v>0.71594218009478672</v>
      </c>
      <c r="AV29" s="25">
        <v>0.11237648681475471</v>
      </c>
      <c r="AW29" s="25">
        <v>0.13350462655514037</v>
      </c>
      <c r="AX29" s="25">
        <v>4.4609443534493434E-2</v>
      </c>
      <c r="AY29" s="25">
        <v>6.093459715639811E-2</v>
      </c>
      <c r="AZ29" s="25">
        <f t="shared" si="20"/>
        <v>0.18647403417055983</v>
      </c>
      <c r="BA29">
        <f t="shared" si="13"/>
        <v>0.34343581658761368</v>
      </c>
      <c r="BB29">
        <f t="shared" si="18"/>
        <v>0.23297268288905382</v>
      </c>
      <c r="BC29">
        <f t="shared" si="15"/>
        <v>0.42907402066191469</v>
      </c>
    </row>
    <row r="30" spans="1:55" x14ac:dyDescent="0.4">
      <c r="A30" s="36" t="s">
        <v>64</v>
      </c>
      <c r="B30" s="17">
        <v>4</v>
      </c>
      <c r="C30" s="17"/>
      <c r="D30" s="18">
        <v>42830</v>
      </c>
      <c r="E30" s="19">
        <v>94</v>
      </c>
      <c r="F30" s="20">
        <v>17.399999999999999</v>
      </c>
      <c r="G30" s="17">
        <v>6</v>
      </c>
      <c r="H30" s="17">
        <v>6</v>
      </c>
      <c r="I30" s="21">
        <f t="shared" si="0"/>
        <v>2.9</v>
      </c>
      <c r="J30" s="17">
        <v>50.4</v>
      </c>
      <c r="K30" s="17">
        <v>17</v>
      </c>
      <c r="L30" s="17">
        <v>17</v>
      </c>
      <c r="M30" s="17">
        <f t="shared" si="1"/>
        <v>2.9647058823529413</v>
      </c>
      <c r="N30" s="21">
        <v>0</v>
      </c>
      <c r="O30" s="22">
        <v>0</v>
      </c>
      <c r="P30" s="17">
        <v>72.5</v>
      </c>
      <c r="Q30" s="17">
        <v>28</v>
      </c>
      <c r="R30" s="17">
        <v>28</v>
      </c>
      <c r="S30" s="17">
        <f t="shared" si="2"/>
        <v>2.5892857142857144</v>
      </c>
      <c r="T30" s="17">
        <v>0</v>
      </c>
      <c r="U30" s="22">
        <v>0</v>
      </c>
      <c r="V30" s="27">
        <v>106</v>
      </c>
      <c r="W30" s="27">
        <v>45</v>
      </c>
      <c r="X30" s="27">
        <v>45</v>
      </c>
      <c r="Y30" s="17">
        <f t="shared" si="3"/>
        <v>2.3555555555555556</v>
      </c>
      <c r="Z30" s="27">
        <v>0</v>
      </c>
      <c r="AA30" s="22">
        <f t="shared" si="4"/>
        <v>0</v>
      </c>
      <c r="AB30" s="23">
        <f t="shared" si="10"/>
        <v>2.896551724137931</v>
      </c>
      <c r="AC30" s="23">
        <f t="shared" si="19"/>
        <v>2.8333333333333335</v>
      </c>
      <c r="AD30" s="23">
        <f t="shared" si="19"/>
        <v>1.0223123732251522</v>
      </c>
      <c r="AE30" s="23">
        <f t="shared" si="11"/>
        <v>4.166666666666667</v>
      </c>
      <c r="AF30" s="23">
        <f t="shared" si="16"/>
        <v>4.666666666666667</v>
      </c>
      <c r="AG30" s="23">
        <f t="shared" si="16"/>
        <v>0.8928571428571429</v>
      </c>
      <c r="AH30" s="23">
        <f t="shared" si="12"/>
        <v>6.0919540229885065</v>
      </c>
      <c r="AI30" s="23">
        <f t="shared" si="17"/>
        <v>7.5</v>
      </c>
      <c r="AJ30" s="23">
        <f t="shared" si="17"/>
        <v>0.81226053639846751</v>
      </c>
      <c r="AK30" s="17">
        <v>7.5</v>
      </c>
      <c r="AL30">
        <v>5.41</v>
      </c>
      <c r="AM30">
        <v>5.5E-2</v>
      </c>
      <c r="AN30">
        <f t="shared" si="8"/>
        <v>55</v>
      </c>
      <c r="AO30">
        <v>219</v>
      </c>
      <c r="AP30">
        <v>1.62</v>
      </c>
      <c r="AQ30">
        <v>2.94</v>
      </c>
      <c r="AR30">
        <v>28.88</v>
      </c>
      <c r="AS30" s="23">
        <v>0.13113034356150016</v>
      </c>
      <c r="AT30" s="25">
        <v>0.42379245187104297</v>
      </c>
      <c r="AU30" s="25">
        <v>0.61406133333333324</v>
      </c>
      <c r="AV30" s="25">
        <v>6.9087594654830581E-2</v>
      </c>
      <c r="AW30" s="25">
        <v>0.18069818129240087</v>
      </c>
      <c r="AX30" s="25">
        <v>2.5911206689391363E-2</v>
      </c>
      <c r="AY30" s="25">
        <v>7.515733333333334E-2</v>
      </c>
      <c r="AZ30" s="25">
        <f t="shared" si="20"/>
        <v>0.29426731742171397</v>
      </c>
      <c r="BA30">
        <f t="shared" si="13"/>
        <v>0.42638367081484979</v>
      </c>
      <c r="BB30">
        <f t="shared" si="18"/>
        <v>0.21354600337669882</v>
      </c>
      <c r="BC30">
        <f t="shared" si="15"/>
        <v>0.30942113995320092</v>
      </c>
    </row>
    <row r="31" spans="1:55" ht="15" thickBot="1" x14ac:dyDescent="0.45">
      <c r="A31" s="37" t="s">
        <v>65</v>
      </c>
      <c r="B31" s="38">
        <v>4</v>
      </c>
      <c r="C31" s="38"/>
      <c r="D31" s="39">
        <v>42821</v>
      </c>
      <c r="E31" s="40">
        <v>85</v>
      </c>
      <c r="F31" s="41">
        <v>15.5</v>
      </c>
      <c r="G31" s="38">
        <v>9</v>
      </c>
      <c r="H31" s="38">
        <v>9</v>
      </c>
      <c r="I31" s="21">
        <f t="shared" si="0"/>
        <v>1.7222222222222223</v>
      </c>
      <c r="J31" s="38">
        <v>56.2</v>
      </c>
      <c r="K31" s="38">
        <v>24</v>
      </c>
      <c r="L31" s="38">
        <v>24</v>
      </c>
      <c r="M31" s="17">
        <f t="shared" si="1"/>
        <v>2.3416666666666668</v>
      </c>
      <c r="N31" s="42">
        <v>0</v>
      </c>
      <c r="O31" s="43">
        <v>0</v>
      </c>
      <c r="P31" s="38">
        <v>77.3</v>
      </c>
      <c r="Q31" s="38">
        <v>35</v>
      </c>
      <c r="R31" s="38">
        <v>35</v>
      </c>
      <c r="S31" s="17">
        <f t="shared" si="2"/>
        <v>2.2085714285714286</v>
      </c>
      <c r="T31" s="38">
        <v>0</v>
      </c>
      <c r="U31" s="43">
        <v>0</v>
      </c>
      <c r="V31" s="38">
        <v>97</v>
      </c>
      <c r="W31" s="38">
        <v>36</v>
      </c>
      <c r="X31" s="38">
        <v>39</v>
      </c>
      <c r="Y31" s="17">
        <f t="shared" si="3"/>
        <v>2.4871794871794872</v>
      </c>
      <c r="Z31" s="38">
        <v>0</v>
      </c>
      <c r="AA31" s="43">
        <f t="shared" si="4"/>
        <v>7.6923076923076927E-2</v>
      </c>
      <c r="AB31" s="23">
        <f t="shared" si="10"/>
        <v>3.6258064516129034</v>
      </c>
      <c r="AC31" s="23">
        <f t="shared" si="19"/>
        <v>2.6666666666666665</v>
      </c>
      <c r="AD31" s="23">
        <f t="shared" si="19"/>
        <v>1.3596774193548387</v>
      </c>
      <c r="AE31" s="23">
        <f t="shared" si="11"/>
        <v>4.9870967741935486</v>
      </c>
      <c r="AF31" s="23">
        <f t="shared" si="16"/>
        <v>3.8888888888888888</v>
      </c>
      <c r="AG31" s="23">
        <f t="shared" si="16"/>
        <v>1.2823963133640552</v>
      </c>
      <c r="AH31" s="23">
        <f t="shared" si="12"/>
        <v>6.258064516129032</v>
      </c>
      <c r="AI31" s="23">
        <f t="shared" si="17"/>
        <v>4.333333333333333</v>
      </c>
      <c r="AJ31" s="23">
        <f t="shared" si="17"/>
        <v>1.444168734491315</v>
      </c>
      <c r="AK31" s="38">
        <v>9.5</v>
      </c>
      <c r="AL31">
        <v>2.76</v>
      </c>
      <c r="AM31">
        <v>2.8000000000000001E-2</v>
      </c>
      <c r="AN31">
        <f t="shared" si="8"/>
        <v>28</v>
      </c>
      <c r="AO31">
        <v>223</v>
      </c>
      <c r="AP31">
        <v>0.82499999999999996</v>
      </c>
      <c r="AQ31">
        <v>2.92</v>
      </c>
      <c r="AR31">
        <v>27.17</v>
      </c>
      <c r="AS31" s="44">
        <v>0.17847336628226246</v>
      </c>
      <c r="AT31" s="25">
        <v>0.46716099242994563</v>
      </c>
      <c r="AU31" s="25">
        <v>1.5082885321100918</v>
      </c>
      <c r="AV31" s="25">
        <v>0.12013474186365249</v>
      </c>
      <c r="AW31" s="25">
        <v>0.13643027562195265</v>
      </c>
      <c r="AX31" s="25">
        <v>3.5118542339629306E-2</v>
      </c>
      <c r="AY31" s="25">
        <v>0.16513623853211012</v>
      </c>
      <c r="AZ31" s="25">
        <f t="shared" si="20"/>
        <v>9.0453698160183602E-2</v>
      </c>
      <c r="BA31">
        <f t="shared" si="13"/>
        <v>0.29204124024205941</v>
      </c>
      <c r="BB31">
        <f t="shared" si="18"/>
        <v>0.1183283983685659</v>
      </c>
      <c r="BC31">
        <f t="shared" si="15"/>
        <v>0.38203824628835187</v>
      </c>
    </row>
    <row r="32" spans="1:55" x14ac:dyDescent="0.4">
      <c r="A32" s="16" t="s">
        <v>66</v>
      </c>
      <c r="B32" s="17">
        <v>1</v>
      </c>
      <c r="C32" s="17">
        <v>1</v>
      </c>
      <c r="D32" s="18">
        <v>42813</v>
      </c>
      <c r="E32" s="19">
        <v>77</v>
      </c>
      <c r="F32" s="20">
        <v>14.2</v>
      </c>
      <c r="G32" s="17">
        <v>5</v>
      </c>
      <c r="H32" s="17">
        <v>5</v>
      </c>
      <c r="I32" s="21">
        <f t="shared" si="0"/>
        <v>2.84</v>
      </c>
      <c r="J32" s="17">
        <v>29.3</v>
      </c>
      <c r="K32" s="17">
        <v>11</v>
      </c>
      <c r="L32" s="17">
        <v>11</v>
      </c>
      <c r="M32" s="17">
        <f t="shared" si="1"/>
        <v>2.6636363636363636</v>
      </c>
      <c r="N32" s="21">
        <v>1</v>
      </c>
      <c r="O32" s="22">
        <v>0</v>
      </c>
      <c r="P32" s="17">
        <v>39.1</v>
      </c>
      <c r="Q32" s="17">
        <v>14</v>
      </c>
      <c r="R32" s="17">
        <v>14</v>
      </c>
      <c r="S32" s="17">
        <f t="shared" si="2"/>
        <v>2.7928571428571431</v>
      </c>
      <c r="T32" s="17">
        <v>1</v>
      </c>
      <c r="U32" s="22">
        <v>0</v>
      </c>
      <c r="V32" s="17">
        <v>55.2</v>
      </c>
      <c r="W32" s="17">
        <v>18</v>
      </c>
      <c r="X32" s="17">
        <v>18</v>
      </c>
      <c r="Y32" s="17">
        <f t="shared" si="3"/>
        <v>3.0666666666666669</v>
      </c>
      <c r="Z32" s="17">
        <v>1</v>
      </c>
      <c r="AA32" s="22">
        <f t="shared" si="4"/>
        <v>0</v>
      </c>
      <c r="AB32" s="23">
        <f t="shared" si="10"/>
        <v>2.063380281690141</v>
      </c>
      <c r="AC32" s="23">
        <f t="shared" si="19"/>
        <v>2.2000000000000002</v>
      </c>
      <c r="AD32" s="23">
        <f t="shared" si="19"/>
        <v>0.93790012804097311</v>
      </c>
      <c r="AE32" s="23">
        <f t="shared" si="11"/>
        <v>2.7535211267605635</v>
      </c>
      <c r="AF32" s="23">
        <f t="shared" si="16"/>
        <v>2.8</v>
      </c>
      <c r="AG32" s="23">
        <f t="shared" si="16"/>
        <v>0.98340040241448712</v>
      </c>
      <c r="AH32" s="23">
        <f t="shared" si="12"/>
        <v>3.8873239436619724</v>
      </c>
      <c r="AI32" s="23">
        <f t="shared" si="17"/>
        <v>3.6</v>
      </c>
      <c r="AJ32" s="23">
        <f t="shared" si="17"/>
        <v>1.07981220657277</v>
      </c>
      <c r="AK32">
        <v>11</v>
      </c>
      <c r="AL32">
        <v>4.8600000000000003</v>
      </c>
      <c r="AM32">
        <v>6.1699999999999998E-2</v>
      </c>
      <c r="AN32">
        <f t="shared" si="8"/>
        <v>61.699999999999996</v>
      </c>
      <c r="AO32">
        <v>249</v>
      </c>
      <c r="AP32">
        <v>1.85</v>
      </c>
      <c r="AQ32">
        <v>3.02</v>
      </c>
      <c r="AR32">
        <v>26.17</v>
      </c>
      <c r="AS32" s="24">
        <v>2.5493210351012041</v>
      </c>
      <c r="AT32" s="25">
        <v>0.33582154072271697</v>
      </c>
      <c r="AU32" s="25">
        <v>2.248175965665236</v>
      </c>
      <c r="AV32" s="25">
        <v>0.10100041585294675</v>
      </c>
      <c r="AW32" s="25">
        <v>1.3706133433640824</v>
      </c>
      <c r="AX32" s="25">
        <v>8.1614407385992904E-2</v>
      </c>
      <c r="AY32" s="25">
        <v>7.4861587982832614E-2</v>
      </c>
      <c r="AZ32" s="25">
        <f t="shared" si="20"/>
        <v>0.60965572281550362</v>
      </c>
      <c r="BA32">
        <f t="shared" si="13"/>
        <v>4.0813741144013695</v>
      </c>
      <c r="BB32">
        <f t="shared" si="18"/>
        <v>1.1339508446114266</v>
      </c>
      <c r="BC32">
        <f t="shared" si="15"/>
        <v>7.5912969418663403</v>
      </c>
    </row>
    <row r="33" spans="1:55" x14ac:dyDescent="0.4">
      <c r="A33" s="16" t="s">
        <v>69</v>
      </c>
      <c r="B33" s="17">
        <v>1</v>
      </c>
      <c r="C33" s="27">
        <v>1</v>
      </c>
      <c r="D33" s="18">
        <v>42817</v>
      </c>
      <c r="E33" s="19">
        <v>81</v>
      </c>
      <c r="F33" s="20">
        <v>15.9</v>
      </c>
      <c r="G33" s="17">
        <v>5</v>
      </c>
      <c r="H33" s="17">
        <v>5</v>
      </c>
      <c r="I33" s="21">
        <f t="shared" si="0"/>
        <v>3.18</v>
      </c>
      <c r="J33" s="17">
        <v>40.6</v>
      </c>
      <c r="K33" s="17">
        <v>12</v>
      </c>
      <c r="L33" s="17">
        <v>12</v>
      </c>
      <c r="M33" s="17">
        <f t="shared" si="1"/>
        <v>3.3833333333333333</v>
      </c>
      <c r="N33" s="21">
        <v>1</v>
      </c>
      <c r="O33" s="22">
        <v>0</v>
      </c>
      <c r="P33" s="17">
        <v>53.4</v>
      </c>
      <c r="Q33" s="17">
        <v>16</v>
      </c>
      <c r="R33" s="17">
        <v>16</v>
      </c>
      <c r="S33" s="17">
        <f t="shared" si="2"/>
        <v>3.3374999999999999</v>
      </c>
      <c r="T33" s="17">
        <v>1</v>
      </c>
      <c r="U33" s="22">
        <v>0</v>
      </c>
      <c r="V33" s="17">
        <v>71.900000000000006</v>
      </c>
      <c r="W33" s="27">
        <v>21</v>
      </c>
      <c r="X33" s="27">
        <v>21</v>
      </c>
      <c r="Y33" s="17">
        <f t="shared" si="3"/>
        <v>3.4238095238095241</v>
      </c>
      <c r="Z33" s="27">
        <v>1</v>
      </c>
      <c r="AA33" s="22">
        <f t="shared" si="4"/>
        <v>0</v>
      </c>
      <c r="AB33" s="23">
        <f t="shared" si="10"/>
        <v>2.5534591194968552</v>
      </c>
      <c r="AC33" s="23">
        <f t="shared" si="19"/>
        <v>2.4</v>
      </c>
      <c r="AD33" s="23">
        <f t="shared" si="19"/>
        <v>1.0639412997903563</v>
      </c>
      <c r="AE33" s="23">
        <f t="shared" si="11"/>
        <v>3.3584905660377355</v>
      </c>
      <c r="AF33" s="23">
        <f t="shared" si="16"/>
        <v>3.2</v>
      </c>
      <c r="AG33" s="23">
        <f t="shared" si="16"/>
        <v>1.0495283018867925</v>
      </c>
      <c r="AH33" s="23">
        <f t="shared" si="12"/>
        <v>4.5220125786163523</v>
      </c>
      <c r="AI33" s="23">
        <f t="shared" si="17"/>
        <v>4.2</v>
      </c>
      <c r="AJ33" s="23">
        <f t="shared" si="17"/>
        <v>1.076669661575322</v>
      </c>
      <c r="AK33">
        <v>10.5</v>
      </c>
      <c r="AL33">
        <v>4.3</v>
      </c>
      <c r="AM33">
        <v>4.2799999999999998E-2</v>
      </c>
      <c r="AN33">
        <f t="shared" si="8"/>
        <v>42.8</v>
      </c>
      <c r="AO33">
        <v>218</v>
      </c>
      <c r="AP33">
        <v>1.27</v>
      </c>
      <c r="AQ33">
        <v>2.97</v>
      </c>
      <c r="AR33">
        <v>26.03</v>
      </c>
      <c r="AS33" s="24">
        <v>1.5283267457180501</v>
      </c>
      <c r="AT33" s="25">
        <v>0.24449246497821842</v>
      </c>
      <c r="AU33" s="25">
        <v>1.4817757009345796</v>
      </c>
      <c r="AV33" s="25">
        <v>6.0321899932827924E-2</v>
      </c>
      <c r="AW33" s="25">
        <v>0.83750129698659892</v>
      </c>
      <c r="AX33" s="25">
        <v>5.1268559633464258E-2</v>
      </c>
      <c r="AY33" s="25">
        <v>8.0959112149532692E-2</v>
      </c>
      <c r="AZ33" s="25">
        <f t="shared" si="20"/>
        <v>0.56520112757846785</v>
      </c>
      <c r="BA33">
        <f t="shared" si="13"/>
        <v>3.4254687442462126</v>
      </c>
      <c r="BB33">
        <f t="shared" si="18"/>
        <v>1.0314157161263409</v>
      </c>
      <c r="BC33">
        <f t="shared" si="15"/>
        <v>6.2510177802584108</v>
      </c>
    </row>
    <row r="34" spans="1:55" x14ac:dyDescent="0.4">
      <c r="A34" s="16" t="s">
        <v>71</v>
      </c>
      <c r="B34" s="17">
        <v>1</v>
      </c>
      <c r="C34" s="27">
        <v>1</v>
      </c>
      <c r="D34" s="18">
        <v>42815</v>
      </c>
      <c r="E34" s="19">
        <v>79</v>
      </c>
      <c r="F34" s="20">
        <v>10.1</v>
      </c>
      <c r="G34" s="17">
        <v>5</v>
      </c>
      <c r="H34" s="17">
        <v>5</v>
      </c>
      <c r="I34" s="21">
        <f t="shared" si="0"/>
        <v>2.02</v>
      </c>
      <c r="J34" s="17">
        <v>29</v>
      </c>
      <c r="K34" s="17">
        <v>12</v>
      </c>
      <c r="L34" s="17">
        <v>12</v>
      </c>
      <c r="M34" s="17">
        <f t="shared" si="1"/>
        <v>2.4166666666666665</v>
      </c>
      <c r="N34" s="21">
        <v>1</v>
      </c>
      <c r="O34" s="22">
        <v>0</v>
      </c>
      <c r="P34" s="17">
        <v>37.700000000000003</v>
      </c>
      <c r="Q34" s="17">
        <v>15</v>
      </c>
      <c r="R34" s="17">
        <v>15</v>
      </c>
      <c r="S34" s="17">
        <f t="shared" si="2"/>
        <v>2.5133333333333336</v>
      </c>
      <c r="T34" s="17">
        <v>1</v>
      </c>
      <c r="U34" s="22">
        <v>0</v>
      </c>
      <c r="V34" s="27">
        <v>47</v>
      </c>
      <c r="W34" s="27">
        <v>12</v>
      </c>
      <c r="X34" s="27">
        <v>16</v>
      </c>
      <c r="Y34" s="17">
        <f t="shared" si="3"/>
        <v>2.9375</v>
      </c>
      <c r="Z34" s="27">
        <v>1</v>
      </c>
      <c r="AA34" s="22">
        <f t="shared" si="4"/>
        <v>0.25</v>
      </c>
      <c r="AB34" s="23">
        <f t="shared" si="10"/>
        <v>2.8712871287128712</v>
      </c>
      <c r="AC34" s="23">
        <f t="shared" si="19"/>
        <v>2.4</v>
      </c>
      <c r="AD34" s="23">
        <f t="shared" si="19"/>
        <v>1.1963696369636962</v>
      </c>
      <c r="AE34" s="23">
        <f t="shared" si="11"/>
        <v>3.7326732673267329</v>
      </c>
      <c r="AF34" s="23">
        <f t="shared" si="16"/>
        <v>3</v>
      </c>
      <c r="AG34" s="23">
        <f t="shared" si="16"/>
        <v>1.2442244224422443</v>
      </c>
      <c r="AH34" s="23">
        <f t="shared" si="12"/>
        <v>4.653465346534654</v>
      </c>
      <c r="AI34" s="23">
        <f t="shared" si="17"/>
        <v>3.2</v>
      </c>
      <c r="AJ34" s="23">
        <f t="shared" si="17"/>
        <v>1.4542079207920793</v>
      </c>
      <c r="AK34">
        <v>8.5</v>
      </c>
      <c r="AL34">
        <v>5.45</v>
      </c>
      <c r="AM34">
        <v>5.5500000000000001E-2</v>
      </c>
      <c r="AN34">
        <f t="shared" si="8"/>
        <v>55.5</v>
      </c>
      <c r="AO34">
        <v>220</v>
      </c>
      <c r="AP34">
        <v>1.64</v>
      </c>
      <c r="AQ34">
        <v>2.97</v>
      </c>
      <c r="AR34">
        <v>27.23</v>
      </c>
      <c r="AS34" s="24">
        <v>2.0603674540682415</v>
      </c>
      <c r="AT34" s="25">
        <v>0.26098275952086331</v>
      </c>
      <c r="AU34" s="25">
        <v>2.4412499999999997</v>
      </c>
      <c r="AV34" s="25">
        <v>9.0980633017899867E-2</v>
      </c>
      <c r="AW34" s="25">
        <v>1.2570247452707268</v>
      </c>
      <c r="AX34" s="25">
        <v>9.8958098746288636E-2</v>
      </c>
      <c r="AY34" s="25">
        <v>7.8251136363636356E-2</v>
      </c>
      <c r="AZ34" s="25">
        <f t="shared" si="20"/>
        <v>0.51491028992144472</v>
      </c>
      <c r="BA34">
        <f t="shared" si="13"/>
        <v>4.8165049200126901</v>
      </c>
      <c r="BB34">
        <f t="shared" si="18"/>
        <v>0.84398052393988399</v>
      </c>
      <c r="BC34">
        <f t="shared" si="15"/>
        <v>7.8946496613449018</v>
      </c>
    </row>
    <row r="35" spans="1:55" x14ac:dyDescent="0.4">
      <c r="A35" s="16" t="s">
        <v>72</v>
      </c>
      <c r="B35" s="17">
        <v>1</v>
      </c>
      <c r="C35" s="27">
        <v>1</v>
      </c>
      <c r="D35" s="18">
        <v>42821</v>
      </c>
      <c r="E35" s="19">
        <v>85</v>
      </c>
      <c r="F35" s="20">
        <v>12.2</v>
      </c>
      <c r="G35" s="17">
        <v>5</v>
      </c>
      <c r="H35" s="17">
        <v>5</v>
      </c>
      <c r="I35" s="21">
        <f t="shared" si="0"/>
        <v>2.44</v>
      </c>
      <c r="J35" s="17">
        <v>34.799999999999997</v>
      </c>
      <c r="K35" s="17">
        <v>11</v>
      </c>
      <c r="L35" s="17">
        <v>11</v>
      </c>
      <c r="M35" s="17">
        <f t="shared" si="1"/>
        <v>3.1636363636363636</v>
      </c>
      <c r="N35" s="21">
        <v>1</v>
      </c>
      <c r="O35" s="22">
        <v>0</v>
      </c>
      <c r="P35" s="17">
        <v>51.3</v>
      </c>
      <c r="Q35" s="17">
        <v>18</v>
      </c>
      <c r="R35" s="17">
        <v>18</v>
      </c>
      <c r="S35" s="17">
        <f t="shared" si="2"/>
        <v>2.8499999999999996</v>
      </c>
      <c r="T35" s="17">
        <v>1</v>
      </c>
      <c r="U35" s="22">
        <v>0</v>
      </c>
      <c r="V35" s="27">
        <v>68.7</v>
      </c>
      <c r="W35" s="27">
        <v>23</v>
      </c>
      <c r="X35" s="27">
        <v>23</v>
      </c>
      <c r="Y35" s="17">
        <f t="shared" si="3"/>
        <v>2.9869565217391307</v>
      </c>
      <c r="Z35" s="27">
        <v>1</v>
      </c>
      <c r="AA35" s="22">
        <f t="shared" si="4"/>
        <v>0</v>
      </c>
      <c r="AB35" s="23">
        <f t="shared" si="10"/>
        <v>2.8524590163934427</v>
      </c>
      <c r="AC35" s="23">
        <f t="shared" si="19"/>
        <v>2.2000000000000002</v>
      </c>
      <c r="AD35" s="23">
        <f t="shared" si="19"/>
        <v>1.2965722801788375</v>
      </c>
      <c r="AE35" s="23">
        <f t="shared" si="11"/>
        <v>4.2049180327868854</v>
      </c>
      <c r="AF35" s="23">
        <f t="shared" si="16"/>
        <v>3.6</v>
      </c>
      <c r="AG35" s="23">
        <f t="shared" si="16"/>
        <v>1.1680327868852458</v>
      </c>
      <c r="AH35" s="23">
        <f t="shared" si="12"/>
        <v>5.6311475409836067</v>
      </c>
      <c r="AI35" s="23">
        <f t="shared" si="17"/>
        <v>4.5999999999999996</v>
      </c>
      <c r="AJ35" s="23">
        <f t="shared" si="17"/>
        <v>1.2241625089094799</v>
      </c>
      <c r="AK35">
        <v>10</v>
      </c>
      <c r="AL35">
        <v>5.57</v>
      </c>
      <c r="AM35">
        <v>6.3600000000000004E-2</v>
      </c>
      <c r="AN35">
        <f t="shared" si="8"/>
        <v>63.6</v>
      </c>
      <c r="AO35">
        <v>236</v>
      </c>
      <c r="AP35">
        <v>1.83</v>
      </c>
      <c r="AQ35">
        <v>2.9</v>
      </c>
      <c r="AR35">
        <v>27.44</v>
      </c>
      <c r="AS35" s="24">
        <v>2.0898641588296765</v>
      </c>
      <c r="AT35" s="25">
        <v>0.34177210350708781</v>
      </c>
      <c r="AU35" s="25">
        <v>2.2803749999999998</v>
      </c>
      <c r="AV35" s="25">
        <v>7.073351230299442E-2</v>
      </c>
      <c r="AW35" s="25">
        <v>0.57543152443610746</v>
      </c>
      <c r="AX35" s="25">
        <v>5.8227510642295394E-2</v>
      </c>
      <c r="AY35" s="25">
        <v>7.1088750000000006E-2</v>
      </c>
      <c r="AZ35" s="25">
        <f t="shared" si="20"/>
        <v>0.25234074414782987</v>
      </c>
      <c r="BA35">
        <f t="shared" si="13"/>
        <v>1.6836702543341835</v>
      </c>
      <c r="BB35">
        <f t="shared" si="18"/>
        <v>0.91645635425299643</v>
      </c>
      <c r="BC35">
        <f t="shared" si="15"/>
        <v>6.114788589778323</v>
      </c>
    </row>
    <row r="36" spans="1:55" x14ac:dyDescent="0.4">
      <c r="A36" s="16" t="s">
        <v>75</v>
      </c>
      <c r="B36" s="17">
        <v>1</v>
      </c>
      <c r="C36" s="27">
        <v>1</v>
      </c>
      <c r="D36" s="18">
        <v>42818</v>
      </c>
      <c r="E36" s="19">
        <v>82</v>
      </c>
      <c r="F36" s="20">
        <v>12.2</v>
      </c>
      <c r="G36" s="17">
        <v>4</v>
      </c>
      <c r="H36" s="17">
        <v>4</v>
      </c>
      <c r="I36" s="21">
        <f t="shared" si="0"/>
        <v>3.05</v>
      </c>
      <c r="J36" s="17">
        <v>30</v>
      </c>
      <c r="K36" s="17">
        <v>15</v>
      </c>
      <c r="L36" s="17">
        <v>15</v>
      </c>
      <c r="M36" s="17">
        <f t="shared" si="1"/>
        <v>2</v>
      </c>
      <c r="N36" s="21">
        <v>1</v>
      </c>
      <c r="O36" s="22">
        <v>0</v>
      </c>
      <c r="P36" s="17">
        <v>45</v>
      </c>
      <c r="Q36" s="17">
        <v>22</v>
      </c>
      <c r="R36" s="17">
        <v>22</v>
      </c>
      <c r="S36" s="17">
        <f t="shared" si="2"/>
        <v>2.0454545454545454</v>
      </c>
      <c r="T36" s="17">
        <v>1</v>
      </c>
      <c r="U36" s="22">
        <v>0</v>
      </c>
      <c r="V36" s="27">
        <v>61.6</v>
      </c>
      <c r="W36" s="27">
        <v>30</v>
      </c>
      <c r="X36" s="27">
        <v>30</v>
      </c>
      <c r="Y36" s="17">
        <f t="shared" si="3"/>
        <v>2.0533333333333332</v>
      </c>
      <c r="Z36" s="27">
        <v>1</v>
      </c>
      <c r="AA36" s="22">
        <f t="shared" si="4"/>
        <v>0</v>
      </c>
      <c r="AB36" s="23">
        <f t="shared" si="10"/>
        <v>2.459016393442623</v>
      </c>
      <c r="AC36" s="23">
        <f t="shared" si="19"/>
        <v>3.75</v>
      </c>
      <c r="AD36" s="23">
        <f t="shared" si="19"/>
        <v>0.65573770491803285</v>
      </c>
      <c r="AE36" s="23">
        <f t="shared" si="11"/>
        <v>3.6885245901639347</v>
      </c>
      <c r="AF36" s="23">
        <f t="shared" si="16"/>
        <v>5.5</v>
      </c>
      <c r="AG36" s="23">
        <f t="shared" si="16"/>
        <v>0.6706408345752608</v>
      </c>
      <c r="AH36" s="23">
        <f t="shared" si="12"/>
        <v>5.0491803278688527</v>
      </c>
      <c r="AI36" s="23">
        <f t="shared" si="17"/>
        <v>7.5</v>
      </c>
      <c r="AJ36" s="23">
        <f t="shared" si="17"/>
        <v>0.67322404371584699</v>
      </c>
      <c r="AK36">
        <v>9</v>
      </c>
      <c r="AL36">
        <v>4.82</v>
      </c>
      <c r="AM36">
        <v>4.8800000000000003E-2</v>
      </c>
      <c r="AN36">
        <f t="shared" si="8"/>
        <v>48.800000000000004</v>
      </c>
      <c r="AO36">
        <v>220</v>
      </c>
      <c r="AP36">
        <v>1.43</v>
      </c>
      <c r="AQ36">
        <v>2.94</v>
      </c>
      <c r="AR36">
        <v>26.94</v>
      </c>
      <c r="AS36" s="24">
        <v>1.1443187937533656</v>
      </c>
      <c r="AT36" s="25">
        <v>0.40553835312286862</v>
      </c>
      <c r="AU36" s="25">
        <v>1.9094065656565655</v>
      </c>
      <c r="AV36" s="25">
        <v>0.11330424165962998</v>
      </c>
      <c r="AW36" s="25">
        <v>0.66135740036545299</v>
      </c>
      <c r="AX36" s="25">
        <v>7.6750162210551448E-2</v>
      </c>
      <c r="AY36" s="45"/>
      <c r="AZ36" s="25">
        <f t="shared" si="20"/>
        <v>0.34636803510625808</v>
      </c>
      <c r="BA36">
        <f t="shared" si="13"/>
        <v>1.6308134490181676</v>
      </c>
      <c r="BB36">
        <f t="shared" si="18"/>
        <v>0.59930599084322411</v>
      </c>
      <c r="BC36">
        <f t="shared" si="15"/>
        <v>2.8217276736996166</v>
      </c>
    </row>
    <row r="37" spans="1:55" x14ac:dyDescent="0.4">
      <c r="A37" s="16" t="s">
        <v>77</v>
      </c>
      <c r="B37" s="17">
        <v>1</v>
      </c>
      <c r="C37" s="27">
        <v>1</v>
      </c>
      <c r="D37" s="18">
        <v>42815</v>
      </c>
      <c r="E37" s="19">
        <v>79</v>
      </c>
      <c r="F37" s="20">
        <v>14.6</v>
      </c>
      <c r="G37" s="17">
        <v>6</v>
      </c>
      <c r="H37" s="17">
        <v>6</v>
      </c>
      <c r="I37" s="21">
        <f t="shared" si="0"/>
        <v>2.4333333333333331</v>
      </c>
      <c r="J37" s="17">
        <v>41.2</v>
      </c>
      <c r="K37" s="17">
        <v>14</v>
      </c>
      <c r="L37" s="17">
        <v>14</v>
      </c>
      <c r="M37" s="17">
        <f t="shared" si="1"/>
        <v>2.9428571428571431</v>
      </c>
      <c r="N37" s="21">
        <v>1</v>
      </c>
      <c r="O37" s="22">
        <v>0</v>
      </c>
      <c r="P37" s="17">
        <v>57</v>
      </c>
      <c r="Q37" s="17">
        <v>18</v>
      </c>
      <c r="R37" s="17">
        <v>18</v>
      </c>
      <c r="S37" s="17">
        <f t="shared" si="2"/>
        <v>3.1666666666666665</v>
      </c>
      <c r="T37" s="17">
        <v>1</v>
      </c>
      <c r="U37" s="22">
        <v>0</v>
      </c>
      <c r="V37" s="27">
        <v>76</v>
      </c>
      <c r="W37" s="27">
        <v>29</v>
      </c>
      <c r="X37" s="27">
        <v>29</v>
      </c>
      <c r="Y37" s="17">
        <f t="shared" si="3"/>
        <v>2.6206896551724137</v>
      </c>
      <c r="Z37" s="27">
        <v>1</v>
      </c>
      <c r="AA37" s="22">
        <f t="shared" si="4"/>
        <v>0</v>
      </c>
      <c r="AB37" s="23">
        <f t="shared" si="10"/>
        <v>2.8219178082191783</v>
      </c>
      <c r="AC37" s="23">
        <f t="shared" si="19"/>
        <v>2.3333333333333335</v>
      </c>
      <c r="AD37" s="23">
        <f t="shared" si="19"/>
        <v>1.209393346379648</v>
      </c>
      <c r="AE37" s="23">
        <f t="shared" si="11"/>
        <v>3.904109589041096</v>
      </c>
      <c r="AF37" s="23">
        <f t="shared" ref="AF37:AG77" si="21">R37/H37</f>
        <v>3</v>
      </c>
      <c r="AG37" s="23">
        <f t="shared" si="21"/>
        <v>1.3013698630136987</v>
      </c>
      <c r="AH37" s="23">
        <f t="shared" si="12"/>
        <v>5.2054794520547949</v>
      </c>
      <c r="AI37" s="23">
        <f t="shared" ref="AI37:AJ77" si="22">X37/H37</f>
        <v>4.833333333333333</v>
      </c>
      <c r="AJ37" s="23">
        <f t="shared" si="22"/>
        <v>1.076995748700992</v>
      </c>
      <c r="AK37">
        <v>9.5</v>
      </c>
      <c r="AL37">
        <v>6.25</v>
      </c>
      <c r="AM37">
        <v>6.4500000000000002E-2</v>
      </c>
      <c r="AN37">
        <f t="shared" si="8"/>
        <v>64.5</v>
      </c>
      <c r="AO37">
        <v>221</v>
      </c>
      <c r="AP37">
        <v>1.81</v>
      </c>
      <c r="AQ37">
        <v>2.83</v>
      </c>
      <c r="AR37">
        <v>28.07</v>
      </c>
      <c r="AS37" s="24">
        <v>2.273891878042531</v>
      </c>
      <c r="AT37" s="25">
        <v>0.3441093222800114</v>
      </c>
      <c r="AU37" s="25">
        <v>2.9616197183098594</v>
      </c>
      <c r="AV37" s="25">
        <v>8.7370685021875408E-2</v>
      </c>
      <c r="AW37" s="25">
        <v>1.0862362565067998</v>
      </c>
      <c r="AX37" s="25">
        <v>0.1024894760113982</v>
      </c>
      <c r="AY37" s="25">
        <v>9.8721830985915499E-2</v>
      </c>
      <c r="AZ37" s="25">
        <f t="shared" si="20"/>
        <v>0.36677101040058391</v>
      </c>
      <c r="BA37">
        <f t="shared" si="13"/>
        <v>3.1566603581372865</v>
      </c>
      <c r="BB37">
        <f t="shared" si="18"/>
        <v>0.76778658110103293</v>
      </c>
      <c r="BC37">
        <f t="shared" si="15"/>
        <v>6.6080507873954124</v>
      </c>
    </row>
    <row r="38" spans="1:55" x14ac:dyDescent="0.4">
      <c r="A38" s="16" t="s">
        <v>80</v>
      </c>
      <c r="B38" s="17">
        <v>1</v>
      </c>
      <c r="C38" s="27">
        <v>1</v>
      </c>
      <c r="D38" s="18">
        <v>42815</v>
      </c>
      <c r="E38" s="19">
        <v>79</v>
      </c>
      <c r="F38" s="20">
        <v>11.5</v>
      </c>
      <c r="G38" s="17">
        <v>4</v>
      </c>
      <c r="H38" s="17">
        <v>4</v>
      </c>
      <c r="I38" s="21">
        <f t="shared" si="0"/>
        <v>2.875</v>
      </c>
      <c r="J38" s="17">
        <v>23.7</v>
      </c>
      <c r="K38" s="17">
        <v>10</v>
      </c>
      <c r="L38" s="17">
        <v>10</v>
      </c>
      <c r="M38" s="17">
        <f t="shared" si="1"/>
        <v>2.37</v>
      </c>
      <c r="N38" s="21">
        <v>1</v>
      </c>
      <c r="O38" s="22">
        <v>0</v>
      </c>
      <c r="P38" s="17">
        <v>40</v>
      </c>
      <c r="Q38" s="17">
        <v>14</v>
      </c>
      <c r="R38" s="17">
        <v>14</v>
      </c>
      <c r="S38" s="17">
        <f t="shared" si="2"/>
        <v>2.8571428571428572</v>
      </c>
      <c r="T38" s="17">
        <v>1</v>
      </c>
      <c r="U38" s="22">
        <v>0</v>
      </c>
      <c r="V38" s="27">
        <v>68.5</v>
      </c>
      <c r="W38" s="27">
        <v>23</v>
      </c>
      <c r="X38" s="27">
        <v>23</v>
      </c>
      <c r="Y38" s="17">
        <f t="shared" si="3"/>
        <v>2.9782608695652173</v>
      </c>
      <c r="Z38" s="27">
        <v>1</v>
      </c>
      <c r="AA38" s="22">
        <f t="shared" si="4"/>
        <v>0</v>
      </c>
      <c r="AB38" s="23">
        <f t="shared" si="10"/>
        <v>2.0608695652173914</v>
      </c>
      <c r="AC38" s="23">
        <f t="shared" si="19"/>
        <v>2.5</v>
      </c>
      <c r="AD38" s="23">
        <f t="shared" si="19"/>
        <v>0.82434782608695656</v>
      </c>
      <c r="AE38" s="23">
        <f t="shared" si="11"/>
        <v>3.4782608695652173</v>
      </c>
      <c r="AF38" s="23">
        <f t="shared" si="21"/>
        <v>3.5</v>
      </c>
      <c r="AG38" s="23">
        <f t="shared" si="21"/>
        <v>0.99378881987577639</v>
      </c>
      <c r="AH38" s="23">
        <f t="shared" si="12"/>
        <v>5.9565217391304346</v>
      </c>
      <c r="AI38" s="23">
        <f t="shared" si="22"/>
        <v>5.75</v>
      </c>
      <c r="AJ38" s="23">
        <f t="shared" si="22"/>
        <v>1.0359168241965973</v>
      </c>
      <c r="AK38">
        <v>8</v>
      </c>
      <c r="AL38">
        <v>6.97</v>
      </c>
      <c r="AM38">
        <v>9.8100000000000007E-2</v>
      </c>
      <c r="AN38">
        <f t="shared" si="8"/>
        <v>98.100000000000009</v>
      </c>
      <c r="AO38">
        <v>261</v>
      </c>
      <c r="AP38">
        <v>2.59</v>
      </c>
      <c r="AQ38">
        <v>2.69</v>
      </c>
      <c r="AR38">
        <v>29.41</v>
      </c>
      <c r="AS38" s="24">
        <v>0.99709455890121512</v>
      </c>
      <c r="AT38" s="25">
        <v>0.31826066583575557</v>
      </c>
      <c r="AU38" s="25">
        <v>2.0711340206185569</v>
      </c>
      <c r="AV38" s="25">
        <v>0.15430088629684185</v>
      </c>
      <c r="AW38" s="25">
        <v>0.62399229909452514</v>
      </c>
      <c r="AX38" s="25">
        <v>8.4350929196880781E-2</v>
      </c>
      <c r="AY38" s="25">
        <v>9.4279639175257751E-2</v>
      </c>
      <c r="AZ38" s="25">
        <f t="shared" si="20"/>
        <v>0.30128050279825253</v>
      </c>
      <c r="BA38">
        <f t="shared" si="13"/>
        <v>1.9606327959376173</v>
      </c>
      <c r="BB38">
        <f t="shared" si="18"/>
        <v>0.48142445103742088</v>
      </c>
      <c r="BC38">
        <f t="shared" si="15"/>
        <v>3.1329493900317065</v>
      </c>
    </row>
    <row r="39" spans="1:55" x14ac:dyDescent="0.4">
      <c r="A39" s="16" t="s">
        <v>81</v>
      </c>
      <c r="B39" s="17">
        <v>1</v>
      </c>
      <c r="C39" s="27">
        <v>1</v>
      </c>
      <c r="D39" s="18">
        <v>42818</v>
      </c>
      <c r="E39" s="19">
        <v>82</v>
      </c>
      <c r="F39" s="20">
        <v>12.4</v>
      </c>
      <c r="G39" s="17">
        <v>4</v>
      </c>
      <c r="H39" s="17">
        <v>4</v>
      </c>
      <c r="I39" s="21">
        <f t="shared" si="0"/>
        <v>3.1</v>
      </c>
      <c r="J39" s="17">
        <v>31.5</v>
      </c>
      <c r="K39" s="17">
        <v>11</v>
      </c>
      <c r="L39" s="17">
        <v>11</v>
      </c>
      <c r="M39" s="17">
        <f t="shared" si="1"/>
        <v>2.8636363636363638</v>
      </c>
      <c r="N39" s="21">
        <v>1</v>
      </c>
      <c r="O39" s="22">
        <v>0</v>
      </c>
      <c r="P39" s="17">
        <v>48.1</v>
      </c>
      <c r="Q39" s="17">
        <v>15</v>
      </c>
      <c r="R39" s="17">
        <v>15</v>
      </c>
      <c r="S39" s="17">
        <f t="shared" si="2"/>
        <v>3.2066666666666666</v>
      </c>
      <c r="T39" s="17">
        <v>0</v>
      </c>
      <c r="U39" s="22">
        <v>0</v>
      </c>
      <c r="V39" s="27">
        <v>65.3</v>
      </c>
      <c r="W39" s="27">
        <v>19</v>
      </c>
      <c r="X39" s="27">
        <v>23</v>
      </c>
      <c r="Y39" s="17">
        <f t="shared" si="3"/>
        <v>2.8391304347826085</v>
      </c>
      <c r="Z39" s="27">
        <v>1</v>
      </c>
      <c r="AA39" s="22">
        <f t="shared" si="4"/>
        <v>0.17391304347826086</v>
      </c>
      <c r="AB39" s="23">
        <f t="shared" si="10"/>
        <v>2.540322580645161</v>
      </c>
      <c r="AC39" s="23">
        <f t="shared" si="19"/>
        <v>2.75</v>
      </c>
      <c r="AD39" s="23">
        <f t="shared" si="19"/>
        <v>0.92375366568914963</v>
      </c>
      <c r="AE39" s="23">
        <f t="shared" si="11"/>
        <v>3.879032258064516</v>
      </c>
      <c r="AF39" s="23">
        <f t="shared" si="21"/>
        <v>3.75</v>
      </c>
      <c r="AG39" s="23">
        <f t="shared" si="21"/>
        <v>1.0344086021505376</v>
      </c>
      <c r="AH39" s="23">
        <f t="shared" si="12"/>
        <v>5.2661290322580641</v>
      </c>
      <c r="AI39" s="23">
        <f t="shared" si="22"/>
        <v>5.75</v>
      </c>
      <c r="AJ39" s="23">
        <f t="shared" si="22"/>
        <v>0.9158485273492285</v>
      </c>
      <c r="AK39">
        <v>10.5</v>
      </c>
      <c r="AL39">
        <v>5.0999999999999996</v>
      </c>
      <c r="AM39">
        <v>5.3100000000000001E-2</v>
      </c>
      <c r="AN39">
        <f t="shared" si="8"/>
        <v>53.1</v>
      </c>
      <c r="AO39">
        <v>224</v>
      </c>
      <c r="AP39">
        <v>1.42</v>
      </c>
      <c r="AQ39">
        <v>2.69</v>
      </c>
      <c r="AR39">
        <v>27.5</v>
      </c>
      <c r="AS39" s="24">
        <v>1.9720624486442069</v>
      </c>
      <c r="AT39" s="25">
        <v>0.51707081891823903</v>
      </c>
      <c r="AU39" s="25">
        <v>2.3471198156682029</v>
      </c>
      <c r="AV39" s="25">
        <v>9.1430507047107756E-2</v>
      </c>
      <c r="AW39" s="25">
        <v>0.943510809866281</v>
      </c>
      <c r="AX39" s="25">
        <v>9.0613558061368782E-2</v>
      </c>
      <c r="AY39" s="25">
        <v>9.1291474654377897E-2</v>
      </c>
      <c r="AZ39" s="25">
        <f t="shared" si="20"/>
        <v>0.40198664063413925</v>
      </c>
      <c r="BA39">
        <f t="shared" si="13"/>
        <v>1.8247226015194489</v>
      </c>
      <c r="BB39">
        <f t="shared" si="18"/>
        <v>0.84020527434505055</v>
      </c>
      <c r="BC39">
        <f t="shared" si="15"/>
        <v>3.8139117051121696</v>
      </c>
    </row>
    <row r="40" spans="1:55" x14ac:dyDescent="0.4">
      <c r="A40" s="16" t="s">
        <v>82</v>
      </c>
      <c r="B40" s="17">
        <v>1</v>
      </c>
      <c r="C40" s="27">
        <v>1</v>
      </c>
      <c r="D40" s="18">
        <v>42815</v>
      </c>
      <c r="E40" s="19">
        <v>79</v>
      </c>
      <c r="F40" s="20">
        <v>11.2</v>
      </c>
      <c r="G40" s="17">
        <v>5</v>
      </c>
      <c r="H40" s="17">
        <v>5</v>
      </c>
      <c r="I40" s="21">
        <f t="shared" si="0"/>
        <v>2.2399999999999998</v>
      </c>
      <c r="J40" s="17">
        <v>33.6</v>
      </c>
      <c r="K40" s="17">
        <v>12</v>
      </c>
      <c r="L40" s="17">
        <v>12</v>
      </c>
      <c r="M40" s="17">
        <f t="shared" si="1"/>
        <v>2.8000000000000003</v>
      </c>
      <c r="N40" s="21">
        <v>1</v>
      </c>
      <c r="O40" s="22">
        <v>0</v>
      </c>
      <c r="P40" s="17">
        <v>48.8</v>
      </c>
      <c r="Q40" s="17">
        <v>17</v>
      </c>
      <c r="R40" s="17">
        <v>17</v>
      </c>
      <c r="S40" s="17">
        <f t="shared" si="2"/>
        <v>2.8705882352941177</v>
      </c>
      <c r="T40" s="17">
        <v>1</v>
      </c>
      <c r="U40" s="22">
        <v>0</v>
      </c>
      <c r="V40" s="27">
        <v>70</v>
      </c>
      <c r="W40" s="27">
        <v>23</v>
      </c>
      <c r="X40" s="27">
        <v>25</v>
      </c>
      <c r="Y40" s="17">
        <f t="shared" si="3"/>
        <v>2.8</v>
      </c>
      <c r="Z40" s="27">
        <v>1</v>
      </c>
      <c r="AA40" s="22">
        <f t="shared" si="4"/>
        <v>0.08</v>
      </c>
      <c r="AB40" s="23">
        <f t="shared" si="10"/>
        <v>3.0000000000000004</v>
      </c>
      <c r="AC40" s="23">
        <f t="shared" si="19"/>
        <v>2.4</v>
      </c>
      <c r="AD40" s="23">
        <f t="shared" si="19"/>
        <v>1.2500000000000002</v>
      </c>
      <c r="AE40" s="23">
        <f t="shared" si="11"/>
        <v>4.3571428571428568</v>
      </c>
      <c r="AF40" s="23">
        <f t="shared" si="21"/>
        <v>3.4</v>
      </c>
      <c r="AG40" s="23">
        <f t="shared" si="21"/>
        <v>1.2815126050420169</v>
      </c>
      <c r="AH40" s="23">
        <f t="shared" si="12"/>
        <v>6.25</v>
      </c>
      <c r="AI40" s="23">
        <f t="shared" si="22"/>
        <v>5</v>
      </c>
      <c r="AJ40" s="23">
        <f t="shared" si="22"/>
        <v>1.25</v>
      </c>
      <c r="AK40">
        <v>9.5</v>
      </c>
      <c r="AL40">
        <v>4.7300000000000004</v>
      </c>
      <c r="AM40">
        <v>5.0500000000000003E-2</v>
      </c>
      <c r="AN40">
        <f t="shared" si="8"/>
        <v>50.5</v>
      </c>
      <c r="AO40">
        <v>228</v>
      </c>
      <c r="AP40">
        <v>1.35</v>
      </c>
      <c r="AQ40">
        <v>2.68</v>
      </c>
      <c r="AR40">
        <v>27.19</v>
      </c>
      <c r="AS40" s="24">
        <v>2.1589147286821708</v>
      </c>
      <c r="AT40" s="25">
        <v>0.50267667558784657</v>
      </c>
      <c r="AU40" s="25">
        <v>1.8347031963470322</v>
      </c>
      <c r="AV40" s="25">
        <v>0.11514376521967058</v>
      </c>
      <c r="AW40" s="25">
        <v>0.67234553339045711</v>
      </c>
      <c r="AX40" s="25">
        <v>4.8596490412627077E-2</v>
      </c>
      <c r="AY40" s="25">
        <v>7.0058219178082193E-2</v>
      </c>
      <c r="AZ40" s="25">
        <f t="shared" si="20"/>
        <v>0.36646010904059256</v>
      </c>
      <c r="BA40">
        <f t="shared" si="13"/>
        <v>1.337530794728429</v>
      </c>
      <c r="BB40">
        <f t="shared" si="18"/>
        <v>1.1767106161806753</v>
      </c>
      <c r="BC40">
        <f t="shared" si="15"/>
        <v>4.2948376830046175</v>
      </c>
    </row>
    <row r="41" spans="1:55" x14ac:dyDescent="0.4">
      <c r="A41" s="16" t="s">
        <v>85</v>
      </c>
      <c r="B41" s="17">
        <v>1</v>
      </c>
      <c r="C41" s="27">
        <v>1</v>
      </c>
      <c r="D41" s="18">
        <v>42818</v>
      </c>
      <c r="E41" s="19">
        <v>82</v>
      </c>
      <c r="F41" s="20">
        <v>13</v>
      </c>
      <c r="G41" s="17">
        <v>6</v>
      </c>
      <c r="H41" s="17">
        <v>6</v>
      </c>
      <c r="I41" s="21">
        <f t="shared" si="0"/>
        <v>2.1666666666666665</v>
      </c>
      <c r="J41" s="17">
        <v>40.6</v>
      </c>
      <c r="K41" s="17">
        <v>11</v>
      </c>
      <c r="L41" s="17">
        <v>11</v>
      </c>
      <c r="M41" s="17">
        <f t="shared" si="1"/>
        <v>3.6909090909090909</v>
      </c>
      <c r="N41" s="21">
        <v>1</v>
      </c>
      <c r="O41" s="22">
        <v>0</v>
      </c>
      <c r="P41" s="17">
        <v>54.5</v>
      </c>
      <c r="Q41" s="17">
        <v>17</v>
      </c>
      <c r="R41" s="17">
        <v>17</v>
      </c>
      <c r="S41" s="17">
        <f t="shared" si="2"/>
        <v>3.2058823529411766</v>
      </c>
      <c r="T41" s="17">
        <v>1</v>
      </c>
      <c r="U41" s="22">
        <v>0</v>
      </c>
      <c r="V41" s="17">
        <v>62</v>
      </c>
      <c r="W41" s="17">
        <v>19</v>
      </c>
      <c r="X41" s="17">
        <v>21</v>
      </c>
      <c r="Y41" s="17">
        <f t="shared" si="3"/>
        <v>2.9523809523809526</v>
      </c>
      <c r="Z41" s="17">
        <v>1</v>
      </c>
      <c r="AA41" s="22">
        <f t="shared" si="4"/>
        <v>9.5238095238095233E-2</v>
      </c>
      <c r="AB41" s="23">
        <f t="shared" si="10"/>
        <v>3.1230769230769231</v>
      </c>
      <c r="AC41" s="23">
        <f t="shared" si="19"/>
        <v>1.8333333333333333</v>
      </c>
      <c r="AD41" s="23">
        <f t="shared" si="19"/>
        <v>1.7034965034965037</v>
      </c>
      <c r="AE41" s="23">
        <f t="shared" si="11"/>
        <v>4.1923076923076925</v>
      </c>
      <c r="AF41" s="23">
        <f t="shared" si="21"/>
        <v>2.8333333333333335</v>
      </c>
      <c r="AG41" s="23">
        <f t="shared" si="21"/>
        <v>1.4796380090497738</v>
      </c>
      <c r="AH41" s="23">
        <f t="shared" si="12"/>
        <v>4.7692307692307692</v>
      </c>
      <c r="AI41" s="23">
        <f t="shared" si="22"/>
        <v>3.5</v>
      </c>
      <c r="AJ41" s="23">
        <f t="shared" si="22"/>
        <v>1.3626373626373629</v>
      </c>
      <c r="AK41">
        <v>10.5</v>
      </c>
      <c r="AL41">
        <v>5.0599999999999996</v>
      </c>
      <c r="AM41">
        <v>5.2499999999999998E-2</v>
      </c>
      <c r="AN41">
        <f t="shared" si="8"/>
        <v>52.5</v>
      </c>
      <c r="AO41">
        <v>224</v>
      </c>
      <c r="AP41">
        <v>1.38</v>
      </c>
      <c r="AQ41">
        <v>2.63</v>
      </c>
      <c r="AR41">
        <v>27.39</v>
      </c>
      <c r="AS41" s="24">
        <v>2.0628415300546452</v>
      </c>
      <c r="AT41" s="25">
        <v>0.28296443092434198</v>
      </c>
      <c r="AU41" s="25">
        <v>1.9908653846153845</v>
      </c>
      <c r="AV41" s="25">
        <v>5.6659136936007881E-2</v>
      </c>
      <c r="AW41" s="25">
        <v>1.0160767650386964</v>
      </c>
      <c r="AX41" s="25">
        <v>7.9715688592556191E-2</v>
      </c>
      <c r="AY41" s="25">
        <v>7.3462740384615394E-2</v>
      </c>
      <c r="AZ41" s="25">
        <f t="shared" si="20"/>
        <v>0.51036939659031355</v>
      </c>
      <c r="BA41">
        <f t="shared" si="13"/>
        <v>3.5908285777104307</v>
      </c>
      <c r="BB41">
        <f t="shared" si="18"/>
        <v>1.0361531954874819</v>
      </c>
      <c r="BC41">
        <f t="shared" si="15"/>
        <v>7.290108948732855</v>
      </c>
    </row>
    <row r="42" spans="1:55" x14ac:dyDescent="0.4">
      <c r="A42" s="26" t="s">
        <v>67</v>
      </c>
      <c r="B42" s="17">
        <v>1</v>
      </c>
      <c r="C42" s="17">
        <v>2</v>
      </c>
      <c r="D42" s="18">
        <v>42819</v>
      </c>
      <c r="E42" s="19">
        <v>83</v>
      </c>
      <c r="F42" s="20">
        <v>17.3</v>
      </c>
      <c r="G42" s="17">
        <v>5</v>
      </c>
      <c r="H42" s="17">
        <v>5</v>
      </c>
      <c r="I42" s="21">
        <f t="shared" si="0"/>
        <v>3.46</v>
      </c>
      <c r="J42" s="17">
        <v>32.700000000000003</v>
      </c>
      <c r="K42" s="17">
        <v>10</v>
      </c>
      <c r="L42" s="17">
        <v>10</v>
      </c>
      <c r="M42" s="17">
        <f t="shared" si="1"/>
        <v>3.2700000000000005</v>
      </c>
      <c r="N42" s="21">
        <v>1</v>
      </c>
      <c r="O42" s="22">
        <v>0</v>
      </c>
      <c r="P42" s="17">
        <v>38.700000000000003</v>
      </c>
      <c r="Q42" s="17">
        <v>12</v>
      </c>
      <c r="R42" s="17">
        <v>12</v>
      </c>
      <c r="S42" s="17">
        <f t="shared" si="2"/>
        <v>3.2250000000000001</v>
      </c>
      <c r="T42" s="17">
        <v>3</v>
      </c>
      <c r="U42" s="22">
        <v>0</v>
      </c>
      <c r="V42" s="27">
        <v>43</v>
      </c>
      <c r="W42" s="27">
        <v>9</v>
      </c>
      <c r="X42" s="27">
        <v>13</v>
      </c>
      <c r="Y42" s="17">
        <f t="shared" si="3"/>
        <v>3.3076923076923075</v>
      </c>
      <c r="Z42" s="27">
        <v>3</v>
      </c>
      <c r="AA42" s="22">
        <f t="shared" si="4"/>
        <v>0.30769230769230771</v>
      </c>
      <c r="AB42" s="23">
        <f t="shared" si="10"/>
        <v>1.8901734104046244</v>
      </c>
      <c r="AC42" s="23">
        <f t="shared" si="19"/>
        <v>2</v>
      </c>
      <c r="AD42" s="23">
        <f t="shared" si="19"/>
        <v>0.9450867052023123</v>
      </c>
      <c r="AE42" s="23">
        <f t="shared" si="11"/>
        <v>2.2369942196531793</v>
      </c>
      <c r="AF42" s="23">
        <f t="shared" si="21"/>
        <v>2.4</v>
      </c>
      <c r="AG42" s="23">
        <f t="shared" si="21"/>
        <v>0.93208092485549132</v>
      </c>
      <c r="AH42" s="23">
        <f t="shared" si="12"/>
        <v>2.4855491329479769</v>
      </c>
      <c r="AI42" s="23">
        <f t="shared" si="22"/>
        <v>2.6</v>
      </c>
      <c r="AJ42" s="23">
        <f t="shared" si="22"/>
        <v>0.95598043574922187</v>
      </c>
      <c r="AK42">
        <v>8.5</v>
      </c>
      <c r="AL42">
        <v>5.09</v>
      </c>
      <c r="AM42">
        <v>6.3299999999999995E-2</v>
      </c>
      <c r="AN42">
        <f t="shared" si="8"/>
        <v>63.3</v>
      </c>
      <c r="AO42">
        <v>246</v>
      </c>
      <c r="AP42">
        <v>1.95</v>
      </c>
      <c r="AQ42">
        <v>3.1</v>
      </c>
      <c r="AR42">
        <v>26.46</v>
      </c>
      <c r="AS42" s="24">
        <v>2.4160206718346258</v>
      </c>
      <c r="AT42" s="25">
        <v>0.45265115909048831</v>
      </c>
      <c r="AU42" s="25">
        <v>1.5576219512195122</v>
      </c>
      <c r="AV42" s="25">
        <v>0.11773299977635145</v>
      </c>
      <c r="AW42" s="25">
        <v>2.0191039437233851</v>
      </c>
      <c r="AX42" s="25">
        <v>7.8699948904054795E-2</v>
      </c>
      <c r="AY42" s="25">
        <v>0.15902560975609759</v>
      </c>
      <c r="AZ42" s="25">
        <f t="shared" si="20"/>
        <v>1.2962734263872975</v>
      </c>
      <c r="BA42">
        <f t="shared" si="13"/>
        <v>4.4606180790089427</v>
      </c>
      <c r="BB42">
        <f t="shared" si="18"/>
        <v>1.5510956750083329</v>
      </c>
      <c r="BC42">
        <f t="shared" si="15"/>
        <v>5.3374891973968088</v>
      </c>
    </row>
    <row r="43" spans="1:55" x14ac:dyDescent="0.4">
      <c r="A43" s="26" t="s">
        <v>68</v>
      </c>
      <c r="B43" s="17">
        <v>1</v>
      </c>
      <c r="C43" s="17">
        <v>2</v>
      </c>
      <c r="D43" s="18">
        <v>42821</v>
      </c>
      <c r="E43" s="19">
        <v>85</v>
      </c>
      <c r="F43" s="20">
        <v>16.100000000000001</v>
      </c>
      <c r="G43" s="17">
        <v>5</v>
      </c>
      <c r="H43" s="17">
        <v>5</v>
      </c>
      <c r="I43" s="21">
        <f t="shared" si="0"/>
        <v>3.22</v>
      </c>
      <c r="J43" s="17">
        <v>36.5</v>
      </c>
      <c r="K43" s="17">
        <v>13</v>
      </c>
      <c r="L43" s="17">
        <v>13</v>
      </c>
      <c r="M43" s="17">
        <f t="shared" si="1"/>
        <v>2.8076923076923075</v>
      </c>
      <c r="N43" s="21">
        <v>2</v>
      </c>
      <c r="O43" s="22">
        <v>0</v>
      </c>
      <c r="P43" s="17">
        <v>44.6</v>
      </c>
      <c r="Q43" s="17">
        <v>17</v>
      </c>
      <c r="R43" s="17">
        <v>17</v>
      </c>
      <c r="S43" s="17">
        <f t="shared" si="2"/>
        <v>2.6235294117647059</v>
      </c>
      <c r="T43" s="17">
        <v>3</v>
      </c>
      <c r="U43" s="22">
        <v>0</v>
      </c>
      <c r="V43" s="27">
        <v>51.7</v>
      </c>
      <c r="W43" s="27">
        <v>17</v>
      </c>
      <c r="X43" s="27">
        <v>18</v>
      </c>
      <c r="Y43" s="17">
        <f t="shared" si="3"/>
        <v>2.8722222222222222</v>
      </c>
      <c r="Z43" s="27">
        <v>3</v>
      </c>
      <c r="AA43" s="22">
        <f t="shared" si="4"/>
        <v>5.5555555555555552E-2</v>
      </c>
      <c r="AB43" s="23">
        <f t="shared" si="10"/>
        <v>2.2670807453416146</v>
      </c>
      <c r="AC43" s="23">
        <f t="shared" si="19"/>
        <v>2.6</v>
      </c>
      <c r="AD43" s="23">
        <f t="shared" si="19"/>
        <v>0.87195413282369794</v>
      </c>
      <c r="AE43" s="23">
        <f t="shared" si="11"/>
        <v>2.7701863354037264</v>
      </c>
      <c r="AF43" s="23">
        <f t="shared" si="21"/>
        <v>3.4</v>
      </c>
      <c r="AG43" s="23">
        <f t="shared" si="21"/>
        <v>0.81476068688344894</v>
      </c>
      <c r="AH43" s="23">
        <f t="shared" si="12"/>
        <v>3.2111801242236022</v>
      </c>
      <c r="AI43" s="23">
        <f t="shared" si="22"/>
        <v>3.6</v>
      </c>
      <c r="AJ43" s="23">
        <f t="shared" si="22"/>
        <v>0.89199447895100059</v>
      </c>
      <c r="AK43">
        <v>7.5</v>
      </c>
      <c r="AL43">
        <v>2.38</v>
      </c>
      <c r="AM43">
        <v>3.9600000000000003E-2</v>
      </c>
      <c r="AN43">
        <f t="shared" si="8"/>
        <v>39.6</v>
      </c>
      <c r="AO43">
        <v>285</v>
      </c>
      <c r="AP43">
        <v>1.1399999999999999</v>
      </c>
      <c r="AQ43">
        <v>2.87</v>
      </c>
      <c r="AR43">
        <v>26.09</v>
      </c>
      <c r="AS43" s="24">
        <v>3.3894984326018807</v>
      </c>
      <c r="AT43" s="25">
        <v>0.26801870224857494</v>
      </c>
      <c r="AU43" s="25">
        <v>1.0065068493150684</v>
      </c>
      <c r="AV43" s="25">
        <v>0.10906901795417839</v>
      </c>
      <c r="AW43" s="25">
        <v>4.3195421675983061</v>
      </c>
      <c r="AX43" s="25">
        <v>0.10232122890087421</v>
      </c>
      <c r="AY43" s="25">
        <v>0.14287785388127855</v>
      </c>
      <c r="AZ43" s="25">
        <f t="shared" si="20"/>
        <v>4.2916172607645642</v>
      </c>
      <c r="BA43">
        <f t="shared" si="13"/>
        <v>16.116569968285759</v>
      </c>
      <c r="BB43">
        <f t="shared" si="18"/>
        <v>3.3675860575697492</v>
      </c>
      <c r="BC43">
        <f t="shared" si="15"/>
        <v>12.646499681422522</v>
      </c>
    </row>
    <row r="44" spans="1:55" x14ac:dyDescent="0.4">
      <c r="A44" s="26" t="s">
        <v>70</v>
      </c>
      <c r="B44" s="17">
        <v>1</v>
      </c>
      <c r="C44" s="27">
        <v>2</v>
      </c>
      <c r="D44" s="18">
        <v>42813</v>
      </c>
      <c r="E44" s="19">
        <v>77</v>
      </c>
      <c r="F44" s="20">
        <v>16.600000000000001</v>
      </c>
      <c r="G44" s="17">
        <v>5</v>
      </c>
      <c r="H44" s="17">
        <v>5</v>
      </c>
      <c r="I44" s="21">
        <f t="shared" si="0"/>
        <v>3.3200000000000003</v>
      </c>
      <c r="J44" s="17">
        <v>34</v>
      </c>
      <c r="K44" s="17">
        <v>12</v>
      </c>
      <c r="L44" s="17">
        <v>12</v>
      </c>
      <c r="M44" s="17">
        <f t="shared" si="1"/>
        <v>2.8333333333333335</v>
      </c>
      <c r="N44" s="21">
        <v>2</v>
      </c>
      <c r="O44" s="22">
        <v>0</v>
      </c>
      <c r="P44" s="17">
        <v>42.2</v>
      </c>
      <c r="Q44" s="17">
        <v>13</v>
      </c>
      <c r="R44" s="17">
        <v>15</v>
      </c>
      <c r="S44" s="17">
        <f t="shared" si="2"/>
        <v>2.8133333333333335</v>
      </c>
      <c r="T44" s="17">
        <v>3</v>
      </c>
      <c r="U44" s="22">
        <v>0.1333333333333333</v>
      </c>
      <c r="V44" s="27">
        <v>55</v>
      </c>
      <c r="W44" s="27">
        <v>11</v>
      </c>
      <c r="X44" s="27">
        <v>23</v>
      </c>
      <c r="Y44" s="17">
        <f t="shared" si="3"/>
        <v>2.3913043478260869</v>
      </c>
      <c r="Z44" s="27">
        <v>4</v>
      </c>
      <c r="AA44" s="22">
        <f t="shared" si="4"/>
        <v>0.52173913043478259</v>
      </c>
      <c r="AB44" s="23">
        <f t="shared" si="10"/>
        <v>2.0481927710843371</v>
      </c>
      <c r="AC44" s="23">
        <f t="shared" si="19"/>
        <v>2.4</v>
      </c>
      <c r="AD44" s="23">
        <f t="shared" si="19"/>
        <v>0.85341365461847385</v>
      </c>
      <c r="AE44" s="23">
        <f t="shared" si="11"/>
        <v>2.5421686746987953</v>
      </c>
      <c r="AF44" s="23">
        <f t="shared" si="21"/>
        <v>3</v>
      </c>
      <c r="AG44" s="23">
        <f t="shared" si="21"/>
        <v>0.84738955823293172</v>
      </c>
      <c r="AH44" s="23">
        <f t="shared" si="12"/>
        <v>3.3132530120481927</v>
      </c>
      <c r="AI44" s="23">
        <f t="shared" si="22"/>
        <v>4.5999999999999996</v>
      </c>
      <c r="AJ44" s="23">
        <f t="shared" si="22"/>
        <v>0.72027239392352005</v>
      </c>
      <c r="AK44">
        <v>7.5</v>
      </c>
      <c r="AL44">
        <v>7.26</v>
      </c>
      <c r="AM44">
        <v>0.122</v>
      </c>
      <c r="AN44">
        <f t="shared" si="8"/>
        <v>122</v>
      </c>
      <c r="AO44">
        <v>277</v>
      </c>
      <c r="AP44">
        <v>3.32</v>
      </c>
      <c r="AQ44">
        <v>2.79</v>
      </c>
      <c r="AR44">
        <v>30.87</v>
      </c>
      <c r="AS44" s="24">
        <v>3.3388293487221765</v>
      </c>
      <c r="AT44" s="25">
        <v>0.36185655950843759</v>
      </c>
      <c r="AU44" s="25">
        <v>2.2077188940092167</v>
      </c>
      <c r="AV44" s="25">
        <v>0.10860291026392122</v>
      </c>
      <c r="AW44" s="25">
        <v>2.1925868027482984</v>
      </c>
      <c r="AX44" s="25">
        <v>7.8396713915526717E-2</v>
      </c>
      <c r="AY44" s="25">
        <v>8.4321428571428575E-2</v>
      </c>
      <c r="AZ44" s="25">
        <f t="shared" si="20"/>
        <v>0.99314582517639349</v>
      </c>
      <c r="BA44">
        <f t="shared" si="13"/>
        <v>6.0592705731984191</v>
      </c>
      <c r="BB44">
        <f t="shared" si="18"/>
        <v>1.512343513380394</v>
      </c>
      <c r="BC44">
        <f t="shared" si="15"/>
        <v>9.2269416181312121</v>
      </c>
    </row>
    <row r="45" spans="1:55" x14ac:dyDescent="0.4">
      <c r="A45" s="26" t="s">
        <v>73</v>
      </c>
      <c r="B45" s="17">
        <v>1</v>
      </c>
      <c r="C45" s="27">
        <v>2</v>
      </c>
      <c r="D45" s="18">
        <v>42815</v>
      </c>
      <c r="E45" s="19">
        <v>79</v>
      </c>
      <c r="F45" s="20">
        <v>10.3</v>
      </c>
      <c r="G45" s="17">
        <v>4</v>
      </c>
      <c r="H45" s="17">
        <v>4</v>
      </c>
      <c r="I45" s="21">
        <f t="shared" si="0"/>
        <v>2.5750000000000002</v>
      </c>
      <c r="J45" s="17">
        <v>23</v>
      </c>
      <c r="K45" s="17">
        <v>10</v>
      </c>
      <c r="L45" s="17">
        <v>10</v>
      </c>
      <c r="M45" s="17">
        <f t="shared" si="1"/>
        <v>2.2999999999999998</v>
      </c>
      <c r="N45" s="21">
        <v>2</v>
      </c>
      <c r="O45" s="22">
        <v>0</v>
      </c>
      <c r="P45" s="17">
        <v>32.9</v>
      </c>
      <c r="Q45" s="17">
        <v>15</v>
      </c>
      <c r="R45" s="17">
        <v>15</v>
      </c>
      <c r="S45" s="17">
        <f t="shared" si="2"/>
        <v>2.1933333333333334</v>
      </c>
      <c r="T45" s="17">
        <v>2</v>
      </c>
      <c r="U45" s="22">
        <v>0</v>
      </c>
      <c r="V45" s="27">
        <v>40.5</v>
      </c>
      <c r="W45" s="27">
        <v>17</v>
      </c>
      <c r="X45" s="27">
        <v>17</v>
      </c>
      <c r="Y45" s="17">
        <f t="shared" si="3"/>
        <v>2.3823529411764706</v>
      </c>
      <c r="Z45" s="27">
        <v>3</v>
      </c>
      <c r="AA45" s="22">
        <f t="shared" si="4"/>
        <v>0</v>
      </c>
      <c r="AB45" s="23">
        <f t="shared" si="10"/>
        <v>2.233009708737864</v>
      </c>
      <c r="AC45" s="23">
        <f t="shared" si="19"/>
        <v>2.5</v>
      </c>
      <c r="AD45" s="23">
        <f t="shared" si="19"/>
        <v>0.89320388349514546</v>
      </c>
      <c r="AE45" s="23">
        <f t="shared" si="11"/>
        <v>3.1941747572815529</v>
      </c>
      <c r="AF45" s="23">
        <f t="shared" si="21"/>
        <v>3.75</v>
      </c>
      <c r="AG45" s="23">
        <f t="shared" si="21"/>
        <v>0.85177993527508089</v>
      </c>
      <c r="AH45" s="23">
        <f t="shared" si="12"/>
        <v>3.9320388349514559</v>
      </c>
      <c r="AI45" s="23">
        <f t="shared" si="22"/>
        <v>4.25</v>
      </c>
      <c r="AJ45" s="23">
        <f t="shared" si="22"/>
        <v>0.92518560822387197</v>
      </c>
      <c r="AK45">
        <v>7</v>
      </c>
      <c r="AL45">
        <v>3.82</v>
      </c>
      <c r="AM45">
        <v>4.8899999999999999E-2</v>
      </c>
      <c r="AN45">
        <f t="shared" si="8"/>
        <v>48.9</v>
      </c>
      <c r="AO45">
        <v>253</v>
      </c>
      <c r="AP45">
        <v>1.43</v>
      </c>
      <c r="AQ45">
        <v>2.92</v>
      </c>
      <c r="AR45">
        <v>27.11</v>
      </c>
      <c r="AS45" s="24">
        <v>2.719955592561754</v>
      </c>
      <c r="AT45" s="25">
        <v>0.27800001171758482</v>
      </c>
      <c r="AU45" s="25">
        <v>2.2205223880597011</v>
      </c>
      <c r="AV45" s="25">
        <v>6.5023209629010661E-2</v>
      </c>
      <c r="AW45" s="25">
        <v>2.1982599522513961</v>
      </c>
      <c r="AX45" s="25">
        <v>0.10532384863255585</v>
      </c>
      <c r="AY45" s="25">
        <v>7.3123134328358208E-2</v>
      </c>
      <c r="AZ45" s="25">
        <f t="shared" si="20"/>
        <v>0.98997423492417114</v>
      </c>
      <c r="BA45">
        <f t="shared" si="13"/>
        <v>7.9074095668908413</v>
      </c>
      <c r="BB45">
        <f t="shared" si="18"/>
        <v>1.2249169867359271</v>
      </c>
      <c r="BC45">
        <f t="shared" si="15"/>
        <v>9.7840125104919338</v>
      </c>
    </row>
    <row r="46" spans="1:55" x14ac:dyDescent="0.4">
      <c r="A46" s="26" t="s">
        <v>74</v>
      </c>
      <c r="B46" s="17">
        <v>1</v>
      </c>
      <c r="C46" s="27">
        <v>2</v>
      </c>
      <c r="D46" s="18">
        <v>42815</v>
      </c>
      <c r="E46" s="19">
        <v>79</v>
      </c>
      <c r="F46" s="20">
        <v>16.399999999999999</v>
      </c>
      <c r="G46" s="17">
        <v>6</v>
      </c>
      <c r="H46" s="17">
        <v>6</v>
      </c>
      <c r="I46" s="21">
        <f t="shared" si="0"/>
        <v>2.7333333333333329</v>
      </c>
      <c r="J46" s="17">
        <v>40.5</v>
      </c>
      <c r="K46" s="17">
        <v>11</v>
      </c>
      <c r="L46" s="17">
        <v>11</v>
      </c>
      <c r="M46" s="17">
        <f t="shared" si="1"/>
        <v>3.6818181818181817</v>
      </c>
      <c r="N46" s="21">
        <v>1</v>
      </c>
      <c r="O46" s="22">
        <v>0</v>
      </c>
      <c r="P46" s="17">
        <v>49.2</v>
      </c>
      <c r="Q46" s="17">
        <v>14</v>
      </c>
      <c r="R46" s="17">
        <v>14</v>
      </c>
      <c r="S46" s="17">
        <f t="shared" si="2"/>
        <v>3.5142857142857147</v>
      </c>
      <c r="T46" s="17">
        <v>3</v>
      </c>
      <c r="U46" s="22">
        <v>0</v>
      </c>
      <c r="V46" s="27">
        <v>66.5</v>
      </c>
      <c r="W46" s="27">
        <v>13</v>
      </c>
      <c r="X46" s="27">
        <v>20</v>
      </c>
      <c r="Y46" s="17">
        <f t="shared" si="3"/>
        <v>3.3250000000000002</v>
      </c>
      <c r="Z46" s="27">
        <v>2</v>
      </c>
      <c r="AA46" s="22">
        <f t="shared" si="4"/>
        <v>0.35</v>
      </c>
      <c r="AB46" s="23">
        <f t="shared" si="10"/>
        <v>2.4695121951219514</v>
      </c>
      <c r="AC46" s="23">
        <f t="shared" si="19"/>
        <v>1.8333333333333333</v>
      </c>
      <c r="AD46" s="23">
        <f t="shared" si="19"/>
        <v>1.3470066518847008</v>
      </c>
      <c r="AE46" s="23">
        <f t="shared" si="11"/>
        <v>3.0000000000000004</v>
      </c>
      <c r="AF46" s="23">
        <f t="shared" si="21"/>
        <v>2.3333333333333335</v>
      </c>
      <c r="AG46" s="23">
        <f t="shared" si="21"/>
        <v>1.285714285714286</v>
      </c>
      <c r="AH46" s="23">
        <f t="shared" si="12"/>
        <v>4.0548780487804885</v>
      </c>
      <c r="AI46" s="23">
        <f t="shared" si="22"/>
        <v>3.3333333333333335</v>
      </c>
      <c r="AJ46" s="23">
        <f t="shared" si="22"/>
        <v>1.2164634146341466</v>
      </c>
      <c r="AK46">
        <v>8</v>
      </c>
      <c r="AL46">
        <v>5.24</v>
      </c>
      <c r="AM46">
        <v>5.67E-2</v>
      </c>
      <c r="AN46">
        <f t="shared" si="8"/>
        <v>56.7</v>
      </c>
      <c r="AO46">
        <v>229</v>
      </c>
      <c r="AP46">
        <v>1.68</v>
      </c>
      <c r="AQ46">
        <v>2.98</v>
      </c>
      <c r="AR46">
        <v>27.44</v>
      </c>
      <c r="AS46" s="24">
        <v>1.5919158361018826</v>
      </c>
      <c r="AT46" s="25">
        <v>0.37877628910658839</v>
      </c>
      <c r="AU46" s="25">
        <v>1.8646412037037035</v>
      </c>
      <c r="AV46" s="25">
        <v>9.9482114852424211E-2</v>
      </c>
      <c r="AW46" s="25">
        <v>1.0047809672627006</v>
      </c>
      <c r="AX46" s="25">
        <v>6.3533314035400829E-2</v>
      </c>
      <c r="AY46" s="25">
        <v>0.12750115740740742</v>
      </c>
      <c r="AZ46" s="25">
        <f t="shared" si="20"/>
        <v>0.53886021893483971</v>
      </c>
      <c r="BA46">
        <f t="shared" si="13"/>
        <v>2.6527029176843571</v>
      </c>
      <c r="BB46">
        <f t="shared" si="18"/>
        <v>0.85373842052824356</v>
      </c>
      <c r="BC46">
        <f t="shared" si="15"/>
        <v>4.2027863989498941</v>
      </c>
    </row>
    <row r="47" spans="1:55" x14ac:dyDescent="0.4">
      <c r="A47" s="26" t="s">
        <v>76</v>
      </c>
      <c r="B47" s="17">
        <v>1</v>
      </c>
      <c r="C47" s="27">
        <v>2</v>
      </c>
      <c r="D47" s="18">
        <v>42818</v>
      </c>
      <c r="E47" s="19">
        <v>82</v>
      </c>
      <c r="F47" s="20">
        <v>17.100000000000001</v>
      </c>
      <c r="G47" s="17">
        <v>5</v>
      </c>
      <c r="H47" s="17">
        <v>5</v>
      </c>
      <c r="I47" s="21">
        <f t="shared" si="0"/>
        <v>3.4200000000000004</v>
      </c>
      <c r="J47" s="17">
        <v>42.2</v>
      </c>
      <c r="K47" s="17">
        <v>14</v>
      </c>
      <c r="L47" s="17">
        <v>14</v>
      </c>
      <c r="M47" s="17">
        <f t="shared" si="1"/>
        <v>3.0142857142857147</v>
      </c>
      <c r="N47" s="21">
        <v>2</v>
      </c>
      <c r="O47" s="22">
        <v>0</v>
      </c>
      <c r="P47" s="17">
        <v>51.2</v>
      </c>
      <c r="Q47" s="17">
        <v>17</v>
      </c>
      <c r="R47" s="17">
        <v>17</v>
      </c>
      <c r="S47" s="17">
        <f t="shared" si="2"/>
        <v>3.0117647058823529</v>
      </c>
      <c r="T47" s="17">
        <v>3</v>
      </c>
      <c r="U47" s="22">
        <v>0</v>
      </c>
      <c r="V47" s="27">
        <v>73.400000000000006</v>
      </c>
      <c r="W47" s="27">
        <v>25</v>
      </c>
      <c r="X47" s="27">
        <v>25</v>
      </c>
      <c r="Y47" s="17">
        <f t="shared" si="3"/>
        <v>2.9360000000000004</v>
      </c>
      <c r="Z47" s="27">
        <v>3</v>
      </c>
      <c r="AA47" s="22">
        <f t="shared" si="4"/>
        <v>0</v>
      </c>
      <c r="AB47" s="23">
        <f t="shared" si="10"/>
        <v>2.4678362573099415</v>
      </c>
      <c r="AC47" s="23">
        <f t="shared" si="19"/>
        <v>2.8</v>
      </c>
      <c r="AD47" s="23">
        <f t="shared" si="19"/>
        <v>0.88137009189640769</v>
      </c>
      <c r="AE47" s="23">
        <f t="shared" si="11"/>
        <v>2.9941520467836256</v>
      </c>
      <c r="AF47" s="23">
        <f t="shared" si="21"/>
        <v>3.4</v>
      </c>
      <c r="AG47" s="23">
        <f t="shared" si="21"/>
        <v>0.8806329549363604</v>
      </c>
      <c r="AH47" s="23">
        <f t="shared" si="12"/>
        <v>4.2923976608187138</v>
      </c>
      <c r="AI47" s="23">
        <f t="shared" si="22"/>
        <v>5</v>
      </c>
      <c r="AJ47" s="23">
        <f t="shared" si="22"/>
        <v>0.85847953216374273</v>
      </c>
      <c r="AK47">
        <v>8.5</v>
      </c>
      <c r="AL47">
        <v>5.85</v>
      </c>
      <c r="AM47">
        <v>7.6799999999999993E-2</v>
      </c>
      <c r="AN47">
        <f t="shared" si="8"/>
        <v>76.8</v>
      </c>
      <c r="AO47">
        <v>253</v>
      </c>
      <c r="AP47">
        <v>2.21</v>
      </c>
      <c r="AQ47">
        <v>2.91</v>
      </c>
      <c r="AR47">
        <v>28.24</v>
      </c>
      <c r="AS47" s="24">
        <v>2.1836734693877551</v>
      </c>
      <c r="AT47" s="25">
        <v>0.29104485851638606</v>
      </c>
      <c r="AU47" s="25">
        <v>1.8668781725888324</v>
      </c>
      <c r="AV47" s="25">
        <v>9.0823273142355401E-2</v>
      </c>
      <c r="AW47" s="25">
        <v>2.4448887343847621</v>
      </c>
      <c r="AX47" s="25">
        <v>0.1033349721294069</v>
      </c>
      <c r="AY47" s="25">
        <v>0.15873223350253807</v>
      </c>
      <c r="AZ47" s="25">
        <f t="shared" si="20"/>
        <v>1.3096134339577137</v>
      </c>
      <c r="BA47">
        <f t="shared" si="13"/>
        <v>8.4003845553145648</v>
      </c>
      <c r="BB47">
        <f t="shared" si="18"/>
        <v>1.1696925388332209</v>
      </c>
      <c r="BC47">
        <f t="shared" si="15"/>
        <v>7.5028759501855706</v>
      </c>
    </row>
    <row r="48" spans="1:55" x14ac:dyDescent="0.4">
      <c r="A48" s="26" t="s">
        <v>78</v>
      </c>
      <c r="B48" s="17">
        <v>1</v>
      </c>
      <c r="C48" s="27">
        <v>2</v>
      </c>
      <c r="D48" s="18">
        <v>42820</v>
      </c>
      <c r="E48" s="19">
        <v>84</v>
      </c>
      <c r="F48" s="20">
        <v>18.7</v>
      </c>
      <c r="G48" s="17">
        <v>5</v>
      </c>
      <c r="H48" s="17">
        <v>5</v>
      </c>
      <c r="I48" s="21">
        <f t="shared" si="0"/>
        <v>3.7399999999999998</v>
      </c>
      <c r="J48" s="17">
        <v>33.5</v>
      </c>
      <c r="K48" s="17">
        <v>11</v>
      </c>
      <c r="L48" s="17">
        <v>11</v>
      </c>
      <c r="M48" s="17">
        <f t="shared" si="1"/>
        <v>3.0454545454545454</v>
      </c>
      <c r="N48" s="21">
        <v>1</v>
      </c>
      <c r="O48" s="22">
        <v>0</v>
      </c>
      <c r="P48" s="17">
        <v>39</v>
      </c>
      <c r="Q48" s="17">
        <v>13</v>
      </c>
      <c r="R48" s="17">
        <v>13</v>
      </c>
      <c r="S48" s="17">
        <f t="shared" si="2"/>
        <v>3</v>
      </c>
      <c r="T48" s="17">
        <v>3</v>
      </c>
      <c r="U48" s="22">
        <v>0</v>
      </c>
      <c r="V48" s="27">
        <v>52.1</v>
      </c>
      <c r="W48" s="27">
        <v>19</v>
      </c>
      <c r="X48" s="27">
        <v>19</v>
      </c>
      <c r="Y48" s="17">
        <f t="shared" si="3"/>
        <v>2.7421052631578946</v>
      </c>
      <c r="Z48" s="27">
        <v>3</v>
      </c>
      <c r="AA48" s="22">
        <f t="shared" si="4"/>
        <v>0</v>
      </c>
      <c r="AB48" s="23">
        <f t="shared" si="10"/>
        <v>1.7914438502673797</v>
      </c>
      <c r="AC48" s="23">
        <f t="shared" si="19"/>
        <v>2.2000000000000002</v>
      </c>
      <c r="AD48" s="23">
        <f t="shared" si="19"/>
        <v>0.81429265921244531</v>
      </c>
      <c r="AE48" s="23">
        <f t="shared" si="11"/>
        <v>2.0855614973262031</v>
      </c>
      <c r="AF48" s="23">
        <f t="shared" si="21"/>
        <v>2.6</v>
      </c>
      <c r="AG48" s="23">
        <f t="shared" si="21"/>
        <v>0.80213903743315518</v>
      </c>
      <c r="AH48" s="23">
        <f t="shared" si="12"/>
        <v>2.786096256684492</v>
      </c>
      <c r="AI48" s="23">
        <f t="shared" si="22"/>
        <v>3.8</v>
      </c>
      <c r="AJ48" s="23">
        <f t="shared" si="22"/>
        <v>0.7331832254432874</v>
      </c>
      <c r="AK48">
        <v>7</v>
      </c>
      <c r="AL48">
        <v>6.62</v>
      </c>
      <c r="AM48">
        <v>7.8299999999999995E-2</v>
      </c>
      <c r="AN48">
        <f t="shared" si="8"/>
        <v>78.3</v>
      </c>
      <c r="AO48">
        <v>240</v>
      </c>
      <c r="AP48">
        <v>2.09</v>
      </c>
      <c r="AQ48">
        <v>2.71</v>
      </c>
      <c r="AR48">
        <v>28.98</v>
      </c>
      <c r="AS48" s="24">
        <v>2.4027005559968226</v>
      </c>
      <c r="AT48" s="25">
        <v>0.34273440124897248</v>
      </c>
      <c r="AU48" s="25">
        <v>1.9521390374331555</v>
      </c>
      <c r="AV48" s="25">
        <v>6.3580560144424814E-2</v>
      </c>
      <c r="AW48" s="25">
        <v>2.4937476413515456</v>
      </c>
      <c r="AX48" s="25">
        <v>0.1474246951740944</v>
      </c>
      <c r="AY48" s="25">
        <v>0.23279545454545458</v>
      </c>
      <c r="AZ48" s="25">
        <f t="shared" si="20"/>
        <v>1.277443662327733</v>
      </c>
      <c r="BA48">
        <f t="shared" si="13"/>
        <v>7.2760354147817603</v>
      </c>
      <c r="BB48">
        <f t="shared" si="18"/>
        <v>1.2308040103312032</v>
      </c>
      <c r="BC48">
        <f t="shared" si="15"/>
        <v>7.0103863144202716</v>
      </c>
    </row>
    <row r="49" spans="1:55" x14ac:dyDescent="0.4">
      <c r="A49" s="26" t="s">
        <v>79</v>
      </c>
      <c r="B49" s="17">
        <v>1</v>
      </c>
      <c r="C49" s="27">
        <v>2</v>
      </c>
      <c r="D49" s="18">
        <v>42815</v>
      </c>
      <c r="E49" s="19">
        <v>79</v>
      </c>
      <c r="F49" s="20">
        <v>17.2</v>
      </c>
      <c r="G49" s="17">
        <v>5</v>
      </c>
      <c r="H49" s="17">
        <v>5</v>
      </c>
      <c r="I49" s="21">
        <f t="shared" si="0"/>
        <v>3.44</v>
      </c>
      <c r="J49" s="17">
        <v>39.799999999999997</v>
      </c>
      <c r="K49" s="17">
        <v>13</v>
      </c>
      <c r="L49" s="17">
        <v>13</v>
      </c>
      <c r="M49" s="17">
        <f t="shared" si="1"/>
        <v>3.0615384615384613</v>
      </c>
      <c r="N49" s="21">
        <v>2</v>
      </c>
      <c r="O49" s="22">
        <v>0</v>
      </c>
      <c r="P49" s="17">
        <v>52.2</v>
      </c>
      <c r="Q49" s="17">
        <v>17</v>
      </c>
      <c r="R49" s="17">
        <v>17</v>
      </c>
      <c r="S49" s="17">
        <f t="shared" si="2"/>
        <v>3.0705882352941178</v>
      </c>
      <c r="T49" s="17">
        <v>3</v>
      </c>
      <c r="U49" s="22">
        <v>0</v>
      </c>
      <c r="V49" s="27">
        <v>66.7</v>
      </c>
      <c r="W49" s="27">
        <v>22</v>
      </c>
      <c r="X49" s="27">
        <v>23</v>
      </c>
      <c r="Y49" s="17">
        <f t="shared" si="3"/>
        <v>2.9</v>
      </c>
      <c r="Z49" s="27">
        <v>3</v>
      </c>
      <c r="AA49" s="22">
        <f t="shared" si="4"/>
        <v>4.3478260869565216E-2</v>
      </c>
      <c r="AB49" s="23">
        <f t="shared" si="10"/>
        <v>2.3139534883720931</v>
      </c>
      <c r="AC49" s="23">
        <f t="shared" si="19"/>
        <v>2.6</v>
      </c>
      <c r="AD49" s="23">
        <f t="shared" si="19"/>
        <v>0.88998211091234347</v>
      </c>
      <c r="AE49" s="23">
        <f t="shared" si="11"/>
        <v>3.0348837209302331</v>
      </c>
      <c r="AF49" s="23">
        <f t="shared" si="21"/>
        <v>3.4</v>
      </c>
      <c r="AG49" s="23">
        <f t="shared" si="21"/>
        <v>0.89261285909712729</v>
      </c>
      <c r="AH49" s="23">
        <f t="shared" si="12"/>
        <v>3.8779069767441863</v>
      </c>
      <c r="AI49" s="23">
        <f t="shared" si="22"/>
        <v>4.5999999999999996</v>
      </c>
      <c r="AJ49" s="23">
        <f t="shared" si="22"/>
        <v>0.84302325581395343</v>
      </c>
      <c r="AK49">
        <v>7</v>
      </c>
      <c r="AL49">
        <v>4.24</v>
      </c>
      <c r="AM49">
        <v>6.0499999999999998E-2</v>
      </c>
      <c r="AN49">
        <f t="shared" si="8"/>
        <v>60.5</v>
      </c>
      <c r="AO49">
        <v>266</v>
      </c>
      <c r="AP49">
        <v>1.69</v>
      </c>
      <c r="AQ49">
        <v>2.82</v>
      </c>
      <c r="AR49">
        <v>27.62</v>
      </c>
      <c r="AS49" s="24">
        <v>1.9983686786296899</v>
      </c>
      <c r="AT49" s="25">
        <v>0.27675623062305749</v>
      </c>
      <c r="AU49" s="25">
        <v>1.8914179104477613</v>
      </c>
      <c r="AV49" s="25">
        <v>0.1076554474516872</v>
      </c>
      <c r="AW49" s="25">
        <v>2.2617651973609165</v>
      </c>
      <c r="AX49" s="25">
        <v>0.12896235233420386</v>
      </c>
      <c r="AY49" s="25">
        <v>9.3023631840796012E-2</v>
      </c>
      <c r="AZ49" s="25">
        <f t="shared" si="20"/>
        <v>1.1958040498968743</v>
      </c>
      <c r="BA49">
        <f t="shared" si="13"/>
        <v>8.1724093158410049</v>
      </c>
      <c r="BB49">
        <f t="shared" si="18"/>
        <v>1.0565452867878415</v>
      </c>
      <c r="BC49">
        <f t="shared" si="15"/>
        <v>7.2206818040944913</v>
      </c>
    </row>
    <row r="50" spans="1:55" x14ac:dyDescent="0.4">
      <c r="A50" s="26" t="s">
        <v>83</v>
      </c>
      <c r="B50" s="17">
        <v>1</v>
      </c>
      <c r="C50" s="27">
        <v>2</v>
      </c>
      <c r="D50" s="18">
        <v>42821</v>
      </c>
      <c r="E50" s="19">
        <v>85</v>
      </c>
      <c r="F50" s="20">
        <v>14.8</v>
      </c>
      <c r="G50" s="17">
        <v>5</v>
      </c>
      <c r="H50" s="17">
        <v>5</v>
      </c>
      <c r="I50" s="21">
        <f t="shared" si="0"/>
        <v>2.96</v>
      </c>
      <c r="J50" s="17">
        <v>33.6</v>
      </c>
      <c r="K50" s="17">
        <v>10</v>
      </c>
      <c r="L50" s="17">
        <v>10</v>
      </c>
      <c r="M50" s="17">
        <f t="shared" si="1"/>
        <v>3.3600000000000003</v>
      </c>
      <c r="N50" s="21">
        <v>2</v>
      </c>
      <c r="O50" s="22">
        <v>0</v>
      </c>
      <c r="P50" s="17">
        <v>46</v>
      </c>
      <c r="Q50" s="17">
        <v>13</v>
      </c>
      <c r="R50" s="17">
        <v>13</v>
      </c>
      <c r="S50" s="17">
        <f t="shared" si="2"/>
        <v>3.5384615384615383</v>
      </c>
      <c r="T50" s="17">
        <v>3</v>
      </c>
      <c r="U50" s="22">
        <v>0</v>
      </c>
      <c r="V50" s="27">
        <v>61.5</v>
      </c>
      <c r="W50" s="27">
        <v>13</v>
      </c>
      <c r="X50" s="27">
        <v>19</v>
      </c>
      <c r="Y50" s="17">
        <f t="shared" si="3"/>
        <v>3.236842105263158</v>
      </c>
      <c r="Z50" s="27">
        <v>2</v>
      </c>
      <c r="AA50" s="22">
        <f t="shared" si="4"/>
        <v>0.31578947368421051</v>
      </c>
      <c r="AB50" s="23">
        <f t="shared" si="10"/>
        <v>2.2702702702702702</v>
      </c>
      <c r="AC50" s="23">
        <f t="shared" si="19"/>
        <v>2</v>
      </c>
      <c r="AD50" s="23">
        <f t="shared" si="19"/>
        <v>1.1351351351351353</v>
      </c>
      <c r="AE50" s="23">
        <f t="shared" si="11"/>
        <v>3.1081081081081079</v>
      </c>
      <c r="AF50" s="23">
        <f t="shared" si="21"/>
        <v>2.6</v>
      </c>
      <c r="AG50" s="23">
        <f t="shared" si="21"/>
        <v>1.1954261954261953</v>
      </c>
      <c r="AH50" s="23">
        <f t="shared" si="12"/>
        <v>4.1554054054054053</v>
      </c>
      <c r="AI50" s="23">
        <f t="shared" si="22"/>
        <v>3.8</v>
      </c>
      <c r="AJ50" s="23">
        <f t="shared" si="22"/>
        <v>1.0935277382645805</v>
      </c>
      <c r="AK50">
        <v>6.5</v>
      </c>
      <c r="AL50">
        <v>5.61</v>
      </c>
      <c r="AM50">
        <v>7.3400000000000007E-2</v>
      </c>
      <c r="AN50">
        <f t="shared" si="8"/>
        <v>73.400000000000006</v>
      </c>
      <c r="AO50">
        <v>255</v>
      </c>
      <c r="AP50">
        <v>1.77</v>
      </c>
      <c r="AQ50">
        <v>2.4500000000000002</v>
      </c>
      <c r="AR50">
        <v>28.48</v>
      </c>
      <c r="AS50" s="24">
        <v>2.0033933698773163</v>
      </c>
      <c r="AT50" s="25">
        <v>0.33689874490971605</v>
      </c>
      <c r="AU50" s="25">
        <v>1.5045893719806767</v>
      </c>
      <c r="AV50" s="25">
        <v>7.9221823999114552E-2</v>
      </c>
      <c r="AW50" s="25">
        <v>2.3485690577316305</v>
      </c>
      <c r="AX50" s="25">
        <v>0.12201231636692454</v>
      </c>
      <c r="AY50" s="25">
        <v>0.10652294685990339</v>
      </c>
      <c r="AZ50" s="25">
        <f t="shared" si="20"/>
        <v>1.5609368917978725</v>
      </c>
      <c r="BA50">
        <f t="shared" si="13"/>
        <v>6.9711421998945493</v>
      </c>
      <c r="BB50">
        <f t="shared" si="18"/>
        <v>1.3315216810550792</v>
      </c>
      <c r="BC50">
        <f t="shared" si="15"/>
        <v>5.9465741566184711</v>
      </c>
    </row>
    <row r="51" spans="1:55" ht="15" thickBot="1" x14ac:dyDescent="0.45">
      <c r="A51" s="26" t="s">
        <v>84</v>
      </c>
      <c r="B51" s="17">
        <v>1</v>
      </c>
      <c r="C51" s="27">
        <v>2</v>
      </c>
      <c r="D51" s="18">
        <v>42821</v>
      </c>
      <c r="E51" s="19">
        <v>85</v>
      </c>
      <c r="F51" s="20">
        <v>8</v>
      </c>
      <c r="G51" s="17">
        <v>2</v>
      </c>
      <c r="H51" s="17">
        <v>2</v>
      </c>
      <c r="I51" s="21">
        <f t="shared" si="0"/>
        <v>4</v>
      </c>
      <c r="J51" s="17">
        <v>18</v>
      </c>
      <c r="K51" s="17">
        <v>7</v>
      </c>
      <c r="L51" s="17">
        <v>7</v>
      </c>
      <c r="M51" s="17">
        <f t="shared" si="1"/>
        <v>2.5714285714285716</v>
      </c>
      <c r="N51" s="21">
        <v>1</v>
      </c>
      <c r="O51" s="22">
        <v>0</v>
      </c>
      <c r="P51" s="17">
        <v>24.6</v>
      </c>
      <c r="Q51" s="17">
        <v>9</v>
      </c>
      <c r="R51" s="17">
        <v>9</v>
      </c>
      <c r="S51" s="17">
        <f t="shared" si="2"/>
        <v>2.7333333333333334</v>
      </c>
      <c r="T51" s="17">
        <v>2</v>
      </c>
      <c r="U51" s="22">
        <v>0</v>
      </c>
      <c r="V51" s="27">
        <v>37</v>
      </c>
      <c r="W51" s="27">
        <v>15</v>
      </c>
      <c r="X51" s="27">
        <v>15</v>
      </c>
      <c r="Y51" s="17">
        <f t="shared" si="3"/>
        <v>2.4666666666666668</v>
      </c>
      <c r="Z51" s="27">
        <v>3</v>
      </c>
      <c r="AA51" s="22">
        <f t="shared" si="4"/>
        <v>0</v>
      </c>
      <c r="AB51" s="23">
        <f t="shared" si="10"/>
        <v>2.25</v>
      </c>
      <c r="AC51" s="23">
        <f t="shared" si="19"/>
        <v>3.5</v>
      </c>
      <c r="AD51" s="23">
        <f t="shared" si="19"/>
        <v>0.6428571428571429</v>
      </c>
      <c r="AE51" s="23">
        <f t="shared" si="11"/>
        <v>3.0750000000000002</v>
      </c>
      <c r="AF51" s="23">
        <f t="shared" si="21"/>
        <v>4.5</v>
      </c>
      <c r="AG51" s="23">
        <f t="shared" si="21"/>
        <v>0.68333333333333335</v>
      </c>
      <c r="AH51" s="23">
        <f t="shared" si="12"/>
        <v>4.625</v>
      </c>
      <c r="AI51" s="23">
        <f t="shared" si="22"/>
        <v>7.5</v>
      </c>
      <c r="AJ51" s="23">
        <f t="shared" si="22"/>
        <v>0.6166666666666667</v>
      </c>
      <c r="AK51">
        <v>6.5</v>
      </c>
      <c r="AL51">
        <v>5.98</v>
      </c>
      <c r="AM51">
        <v>7.7600000000000002E-2</v>
      </c>
      <c r="AN51">
        <f t="shared" si="8"/>
        <v>77.600000000000009</v>
      </c>
      <c r="AO51">
        <v>252</v>
      </c>
      <c r="AP51">
        <v>2</v>
      </c>
      <c r="AQ51">
        <v>2.62</v>
      </c>
      <c r="AR51">
        <v>28.96</v>
      </c>
      <c r="AS51" s="24">
        <v>1.9328517924023541</v>
      </c>
      <c r="AT51" s="25">
        <v>0.27059583300368539</v>
      </c>
      <c r="AU51" s="25">
        <v>1.7348654708520181</v>
      </c>
      <c r="AV51" s="25">
        <v>0.1044379486706425</v>
      </c>
      <c r="AW51" s="25">
        <v>2.1742470755761687</v>
      </c>
      <c r="AX51" s="25">
        <v>8.2644086855108462E-2</v>
      </c>
      <c r="AY51" s="25">
        <v>0.15413789237668163</v>
      </c>
      <c r="AZ51" s="25">
        <f t="shared" si="20"/>
        <v>1.2532655194920468</v>
      </c>
      <c r="BA51">
        <f t="shared" si="13"/>
        <v>8.035035319803157</v>
      </c>
      <c r="BB51">
        <f t="shared" si="18"/>
        <v>1.1141220024703713</v>
      </c>
      <c r="BC51">
        <f t="shared" si="15"/>
        <v>7.1429473652538817</v>
      </c>
    </row>
    <row r="52" spans="1:55" x14ac:dyDescent="0.4">
      <c r="A52" s="46" t="s">
        <v>86</v>
      </c>
      <c r="B52" s="28">
        <v>1</v>
      </c>
      <c r="C52" s="28"/>
      <c r="D52" s="47">
        <v>42815</v>
      </c>
      <c r="E52" s="35">
        <v>79</v>
      </c>
      <c r="F52" s="32">
        <v>13.2</v>
      </c>
      <c r="G52" s="29">
        <v>4</v>
      </c>
      <c r="H52" s="29">
        <v>4</v>
      </c>
      <c r="I52" s="21">
        <f t="shared" si="0"/>
        <v>3.3</v>
      </c>
      <c r="J52" s="29">
        <v>26.6</v>
      </c>
      <c r="K52" s="29">
        <v>14</v>
      </c>
      <c r="L52" s="29">
        <v>14</v>
      </c>
      <c r="M52" s="17">
        <f t="shared" si="1"/>
        <v>1.9000000000000001</v>
      </c>
      <c r="N52" s="29">
        <v>0</v>
      </c>
      <c r="O52" s="34">
        <v>0</v>
      </c>
      <c r="P52" s="29">
        <v>41.6</v>
      </c>
      <c r="Q52" s="29">
        <v>19</v>
      </c>
      <c r="R52" s="29">
        <v>19</v>
      </c>
      <c r="S52" s="17">
        <f t="shared" si="2"/>
        <v>2.1894736842105265</v>
      </c>
      <c r="T52" s="29">
        <v>0</v>
      </c>
      <c r="U52" s="34">
        <v>0</v>
      </c>
      <c r="V52" s="29">
        <v>64.7</v>
      </c>
      <c r="W52" s="29">
        <v>29</v>
      </c>
      <c r="X52" s="29">
        <v>29</v>
      </c>
      <c r="Y52" s="17">
        <f t="shared" si="3"/>
        <v>2.2310344827586208</v>
      </c>
      <c r="Z52" s="29">
        <v>0</v>
      </c>
      <c r="AA52" s="34">
        <f t="shared" si="4"/>
        <v>0</v>
      </c>
      <c r="AB52" s="23">
        <f t="shared" si="10"/>
        <v>2.0151515151515156</v>
      </c>
      <c r="AC52" s="23">
        <f t="shared" si="19"/>
        <v>3.5</v>
      </c>
      <c r="AD52" s="23">
        <f t="shared" si="19"/>
        <v>0.5757575757575758</v>
      </c>
      <c r="AE52" s="23">
        <f t="shared" si="11"/>
        <v>3.1515151515151518</v>
      </c>
      <c r="AF52" s="23">
        <f t="shared" si="21"/>
        <v>4.75</v>
      </c>
      <c r="AG52" s="23">
        <f t="shared" si="21"/>
        <v>0.66347687400318989</v>
      </c>
      <c r="AH52" s="23">
        <f t="shared" si="12"/>
        <v>4.9015151515151523</v>
      </c>
      <c r="AI52" s="23">
        <f t="shared" si="22"/>
        <v>7.25</v>
      </c>
      <c r="AJ52" s="23">
        <f t="shared" si="22"/>
        <v>0.67607105538140033</v>
      </c>
      <c r="AK52" s="29">
        <v>7</v>
      </c>
      <c r="AL52">
        <v>13.8</v>
      </c>
      <c r="AM52">
        <v>0.28799999999999998</v>
      </c>
      <c r="AN52">
        <f t="shared" si="8"/>
        <v>288</v>
      </c>
      <c r="AO52">
        <v>288</v>
      </c>
      <c r="AP52">
        <v>5.35</v>
      </c>
      <c r="AQ52">
        <v>2</v>
      </c>
      <c r="AR52">
        <v>40.770000000000003</v>
      </c>
      <c r="AS52" s="35">
        <v>0.25419071173399288</v>
      </c>
      <c r="AT52" s="25">
        <v>0.5493480060792727</v>
      </c>
      <c r="AU52" s="25">
        <v>1.9388886956521738</v>
      </c>
      <c r="AV52" s="25">
        <v>0.12403498253601371</v>
      </c>
      <c r="AW52" s="25">
        <v>0.20019028698577326</v>
      </c>
      <c r="AX52" s="25">
        <v>3.8107800336708214E-2</v>
      </c>
      <c r="AY52" s="25">
        <v>0.15850173913043478</v>
      </c>
      <c r="AZ52" s="25">
        <f t="shared" si="20"/>
        <v>0.10325001503938126</v>
      </c>
      <c r="BA52">
        <f t="shared" si="13"/>
        <v>0.36441433257315792</v>
      </c>
      <c r="BB52">
        <f t="shared" si="18"/>
        <v>0.13110123974831472</v>
      </c>
      <c r="BC52">
        <f t="shared" si="15"/>
        <v>0.46271345107478618</v>
      </c>
    </row>
    <row r="53" spans="1:55" x14ac:dyDescent="0.4">
      <c r="A53" s="48" t="s">
        <v>87</v>
      </c>
      <c r="B53" s="36">
        <v>1</v>
      </c>
      <c r="C53" s="36"/>
      <c r="D53" s="49">
        <v>42815</v>
      </c>
      <c r="E53" s="23">
        <v>79</v>
      </c>
      <c r="F53" s="20">
        <v>9</v>
      </c>
      <c r="G53" s="17">
        <v>3</v>
      </c>
      <c r="H53" s="17">
        <v>3</v>
      </c>
      <c r="I53" s="21">
        <f t="shared" si="0"/>
        <v>3</v>
      </c>
      <c r="J53" s="17">
        <v>20.5</v>
      </c>
      <c r="K53" s="17">
        <v>8</v>
      </c>
      <c r="L53" s="17">
        <v>8</v>
      </c>
      <c r="M53" s="17">
        <f t="shared" si="1"/>
        <v>2.5625</v>
      </c>
      <c r="N53" s="17">
        <v>0</v>
      </c>
      <c r="O53" s="22">
        <v>0</v>
      </c>
      <c r="P53" s="17">
        <v>39</v>
      </c>
      <c r="Q53" s="17">
        <v>10</v>
      </c>
      <c r="R53" s="17">
        <v>10</v>
      </c>
      <c r="S53" s="17">
        <f t="shared" si="2"/>
        <v>3.9</v>
      </c>
      <c r="T53" s="17">
        <v>0</v>
      </c>
      <c r="U53" s="22">
        <v>0</v>
      </c>
      <c r="V53" s="27">
        <v>66</v>
      </c>
      <c r="W53" s="27">
        <v>20</v>
      </c>
      <c r="X53" s="27">
        <v>20</v>
      </c>
      <c r="Y53" s="17">
        <f t="shared" si="3"/>
        <v>3.3</v>
      </c>
      <c r="Z53" s="27">
        <v>0</v>
      </c>
      <c r="AA53" s="22">
        <f t="shared" si="4"/>
        <v>0</v>
      </c>
      <c r="AB53" s="23">
        <f t="shared" si="10"/>
        <v>2.2777777777777777</v>
      </c>
      <c r="AC53" s="23">
        <f t="shared" si="19"/>
        <v>2.6666666666666665</v>
      </c>
      <c r="AD53" s="23">
        <f t="shared" si="19"/>
        <v>0.85416666666666663</v>
      </c>
      <c r="AE53" s="23">
        <f t="shared" si="11"/>
        <v>4.333333333333333</v>
      </c>
      <c r="AF53" s="23">
        <f t="shared" si="21"/>
        <v>3.3333333333333335</v>
      </c>
      <c r="AG53" s="23">
        <f t="shared" si="21"/>
        <v>1.3</v>
      </c>
      <c r="AH53" s="23">
        <f t="shared" si="12"/>
        <v>7.333333333333333</v>
      </c>
      <c r="AI53" s="23">
        <f t="shared" si="22"/>
        <v>6.666666666666667</v>
      </c>
      <c r="AJ53" s="23">
        <f t="shared" si="22"/>
        <v>1.0999999999999999</v>
      </c>
      <c r="AK53" s="17">
        <v>6</v>
      </c>
      <c r="AL53">
        <v>9.59</v>
      </c>
      <c r="AM53">
        <v>0.151</v>
      </c>
      <c r="AN53">
        <f t="shared" si="8"/>
        <v>151</v>
      </c>
      <c r="AO53">
        <v>269</v>
      </c>
      <c r="AP53">
        <v>3.42</v>
      </c>
      <c r="AQ53">
        <v>2.34</v>
      </c>
      <c r="AR53">
        <v>36.17</v>
      </c>
      <c r="AS53" s="23">
        <v>0.22292158405455026</v>
      </c>
      <c r="AT53" s="25">
        <v>0.46935028688352531</v>
      </c>
      <c r="AU53" s="25">
        <v>1.5323751020408163</v>
      </c>
      <c r="AV53" s="25">
        <v>0.16061949979933487</v>
      </c>
      <c r="AW53" s="25">
        <v>0.2514663620935485</v>
      </c>
      <c r="AX53" s="25">
        <v>5.5775000633996916E-2</v>
      </c>
      <c r="AY53" s="25">
        <v>8.1641632653061236E-2</v>
      </c>
      <c r="AZ53" s="25">
        <f t="shared" si="20"/>
        <v>0.1641023544161255</v>
      </c>
      <c r="BA53">
        <f t="shared" si="13"/>
        <v>0.53577545198337717</v>
      </c>
      <c r="BB53">
        <f t="shared" si="18"/>
        <v>0.14547455368966999</v>
      </c>
      <c r="BC53">
        <f t="shared" si="15"/>
        <v>0.47495780930431353</v>
      </c>
    </row>
    <row r="54" spans="1:55" x14ac:dyDescent="0.4">
      <c r="A54" s="48" t="s">
        <v>88</v>
      </c>
      <c r="B54" s="36">
        <v>1</v>
      </c>
      <c r="C54" s="36"/>
      <c r="D54" s="49">
        <v>42819</v>
      </c>
      <c r="E54" s="23">
        <v>83</v>
      </c>
      <c r="F54" s="20">
        <v>10.1</v>
      </c>
      <c r="G54" s="17">
        <v>4</v>
      </c>
      <c r="H54" s="17">
        <v>4</v>
      </c>
      <c r="I54" s="21">
        <f t="shared" si="0"/>
        <v>2.5249999999999999</v>
      </c>
      <c r="J54" s="17">
        <v>35.4</v>
      </c>
      <c r="K54" s="17">
        <v>12</v>
      </c>
      <c r="L54" s="17">
        <v>12</v>
      </c>
      <c r="M54" s="17">
        <f t="shared" si="1"/>
        <v>2.9499999999999997</v>
      </c>
      <c r="N54" s="17">
        <v>0</v>
      </c>
      <c r="O54" s="22">
        <v>0</v>
      </c>
      <c r="P54" s="17">
        <v>54.5</v>
      </c>
      <c r="Q54" s="17">
        <v>17</v>
      </c>
      <c r="R54" s="17">
        <v>17</v>
      </c>
      <c r="S54" s="17">
        <f t="shared" si="2"/>
        <v>3.2058823529411766</v>
      </c>
      <c r="T54" s="17">
        <v>0</v>
      </c>
      <c r="U54" s="22">
        <v>0</v>
      </c>
      <c r="V54" s="27">
        <v>74.900000000000006</v>
      </c>
      <c r="W54" s="27">
        <v>27</v>
      </c>
      <c r="X54" s="27">
        <v>27</v>
      </c>
      <c r="Y54" s="17">
        <f t="shared" si="3"/>
        <v>2.7740740740740741</v>
      </c>
      <c r="Z54" s="27">
        <v>0</v>
      </c>
      <c r="AA54" s="22">
        <f t="shared" si="4"/>
        <v>0</v>
      </c>
      <c r="AB54" s="23">
        <f t="shared" si="10"/>
        <v>3.504950495049505</v>
      </c>
      <c r="AC54" s="23">
        <f t="shared" si="19"/>
        <v>3</v>
      </c>
      <c r="AD54" s="23">
        <f t="shared" si="19"/>
        <v>1.1683168316831682</v>
      </c>
      <c r="AE54" s="23">
        <f t="shared" si="11"/>
        <v>5.3960396039603964</v>
      </c>
      <c r="AF54" s="23">
        <f t="shared" si="21"/>
        <v>4.25</v>
      </c>
      <c r="AG54" s="23">
        <f t="shared" si="21"/>
        <v>1.2696563774024463</v>
      </c>
      <c r="AH54" s="23">
        <f t="shared" si="12"/>
        <v>7.4158415841584171</v>
      </c>
      <c r="AI54" s="23">
        <f t="shared" si="22"/>
        <v>6.75</v>
      </c>
      <c r="AJ54" s="23">
        <f t="shared" si="22"/>
        <v>1.0986431976530988</v>
      </c>
      <c r="AK54" s="17">
        <v>7.5</v>
      </c>
      <c r="AL54">
        <v>4.07</v>
      </c>
      <c r="AM54">
        <v>4.7E-2</v>
      </c>
      <c r="AN54">
        <f t="shared" si="8"/>
        <v>47</v>
      </c>
      <c r="AO54">
        <v>241</v>
      </c>
      <c r="AP54">
        <v>1.21</v>
      </c>
      <c r="AQ54">
        <v>2.56</v>
      </c>
      <c r="AR54">
        <v>30.37</v>
      </c>
      <c r="AS54" s="23">
        <v>0.25410476935105553</v>
      </c>
      <c r="AT54" s="25">
        <v>0.48792350856998229</v>
      </c>
      <c r="AU54" s="25">
        <v>1.4462471153846155</v>
      </c>
      <c r="AV54" s="25">
        <v>0.13890384985373666</v>
      </c>
      <c r="AW54" s="25">
        <v>0.18354355009174131</v>
      </c>
      <c r="AX54" s="25">
        <v>6.5306942542953647E-2</v>
      </c>
      <c r="AY54" s="25">
        <v>7.7342307692307682E-2</v>
      </c>
      <c r="AZ54" s="25">
        <f t="shared" si="20"/>
        <v>0.12691022726287662</v>
      </c>
      <c r="BA54">
        <f t="shared" si="13"/>
        <v>0.37617279525980429</v>
      </c>
      <c r="BB54">
        <f t="shared" si="18"/>
        <v>0.17569941308645501</v>
      </c>
      <c r="BC54">
        <f t="shared" si="15"/>
        <v>0.52078812536783026</v>
      </c>
    </row>
    <row r="55" spans="1:55" x14ac:dyDescent="0.4">
      <c r="A55" s="48" t="s">
        <v>89</v>
      </c>
      <c r="B55" s="36">
        <v>1</v>
      </c>
      <c r="C55" s="36"/>
      <c r="D55" s="49">
        <v>42820</v>
      </c>
      <c r="E55" s="23">
        <v>84</v>
      </c>
      <c r="F55" s="20">
        <v>11.5</v>
      </c>
      <c r="G55" s="17">
        <v>4</v>
      </c>
      <c r="H55" s="17">
        <v>4</v>
      </c>
      <c r="I55" s="21">
        <f t="shared" si="0"/>
        <v>2.875</v>
      </c>
      <c r="J55" s="17">
        <v>31</v>
      </c>
      <c r="K55" s="17">
        <v>9</v>
      </c>
      <c r="L55" s="17">
        <v>9</v>
      </c>
      <c r="M55" s="17">
        <f t="shared" si="1"/>
        <v>3.4444444444444446</v>
      </c>
      <c r="N55" s="17">
        <v>0</v>
      </c>
      <c r="O55" s="22">
        <v>0</v>
      </c>
      <c r="P55" s="17">
        <v>51.5</v>
      </c>
      <c r="Q55" s="17">
        <v>11</v>
      </c>
      <c r="R55" s="17">
        <v>11</v>
      </c>
      <c r="S55" s="17">
        <f t="shared" si="2"/>
        <v>4.6818181818181817</v>
      </c>
      <c r="T55" s="17">
        <v>0</v>
      </c>
      <c r="U55" s="22">
        <v>0</v>
      </c>
      <c r="V55" s="27">
        <v>84.3</v>
      </c>
      <c r="W55" s="27">
        <v>24</v>
      </c>
      <c r="X55" s="27">
        <v>24</v>
      </c>
      <c r="Y55" s="17">
        <f t="shared" si="3"/>
        <v>3.5124999999999997</v>
      </c>
      <c r="Z55" s="27">
        <v>0</v>
      </c>
      <c r="AA55" s="22">
        <f t="shared" si="4"/>
        <v>0</v>
      </c>
      <c r="AB55" s="23">
        <f t="shared" si="10"/>
        <v>2.6956521739130435</v>
      </c>
      <c r="AC55" s="23">
        <f t="shared" si="19"/>
        <v>2.25</v>
      </c>
      <c r="AD55" s="23">
        <f t="shared" si="19"/>
        <v>1.1980676328502415</v>
      </c>
      <c r="AE55" s="23">
        <f t="shared" si="11"/>
        <v>4.4782608695652177</v>
      </c>
      <c r="AF55" s="23">
        <f t="shared" si="21"/>
        <v>2.75</v>
      </c>
      <c r="AG55" s="23">
        <f t="shared" si="21"/>
        <v>1.6284584980237153</v>
      </c>
      <c r="AH55" s="23">
        <f t="shared" si="12"/>
        <v>7.3304347826086955</v>
      </c>
      <c r="AI55" s="23">
        <f t="shared" si="22"/>
        <v>6</v>
      </c>
      <c r="AJ55" s="23">
        <f t="shared" si="22"/>
        <v>1.2217391304347824</v>
      </c>
      <c r="AK55" s="17">
        <v>8.5</v>
      </c>
      <c r="AL55">
        <v>8.09</v>
      </c>
      <c r="AM55">
        <v>0.105</v>
      </c>
      <c r="AN55">
        <f t="shared" si="8"/>
        <v>105</v>
      </c>
      <c r="AO55">
        <v>250</v>
      </c>
      <c r="AP55">
        <v>2.3199999999999998</v>
      </c>
      <c r="AQ55">
        <v>2.25</v>
      </c>
      <c r="AR55">
        <v>33.869999999999997</v>
      </c>
      <c r="AS55" s="23">
        <v>0.23709902370990238</v>
      </c>
      <c r="AT55" s="25">
        <v>0.32215702724738465</v>
      </c>
      <c r="AU55" s="25">
        <v>0.85457396694214882</v>
      </c>
      <c r="AV55" s="25">
        <v>9.6976060446208615E-2</v>
      </c>
      <c r="AW55" s="25">
        <v>0.1897643212188404</v>
      </c>
      <c r="AX55" s="25">
        <v>3.8084562269450797E-2</v>
      </c>
      <c r="AY55" s="25">
        <v>6.4471900826446271E-2</v>
      </c>
      <c r="AZ55" s="25">
        <f t="shared" si="20"/>
        <v>0.22205722214761392</v>
      </c>
      <c r="BA55">
        <f t="shared" si="13"/>
        <v>0.5890429361117745</v>
      </c>
      <c r="BB55">
        <f t="shared" si="18"/>
        <v>0.27744704716233537</v>
      </c>
      <c r="BC55">
        <f t="shared" si="15"/>
        <v>0.73597346528726759</v>
      </c>
    </row>
    <row r="56" spans="1:55" x14ac:dyDescent="0.4">
      <c r="A56" s="48" t="s">
        <v>90</v>
      </c>
      <c r="B56" s="36">
        <v>1</v>
      </c>
      <c r="C56" s="50"/>
      <c r="D56" s="18">
        <v>42818</v>
      </c>
      <c r="E56" s="19">
        <v>82</v>
      </c>
      <c r="F56" s="20">
        <v>17.100000000000001</v>
      </c>
      <c r="G56" s="17">
        <v>6</v>
      </c>
      <c r="H56" s="17">
        <v>6</v>
      </c>
      <c r="I56" s="21">
        <f t="shared" si="0"/>
        <v>2.85</v>
      </c>
      <c r="J56" s="17">
        <v>43.4</v>
      </c>
      <c r="K56">
        <v>12</v>
      </c>
      <c r="L56">
        <v>12</v>
      </c>
      <c r="M56" s="17">
        <f t="shared" si="1"/>
        <v>3.6166666666666667</v>
      </c>
      <c r="N56" s="21">
        <v>0</v>
      </c>
      <c r="O56" s="22">
        <f>1-(L56/K56)</f>
        <v>0</v>
      </c>
      <c r="P56">
        <v>62</v>
      </c>
      <c r="Q56">
        <v>17</v>
      </c>
      <c r="R56">
        <v>17</v>
      </c>
      <c r="S56" s="17">
        <f t="shared" si="2"/>
        <v>3.6470588235294117</v>
      </c>
      <c r="T56">
        <v>0</v>
      </c>
      <c r="U56" s="22">
        <f>1-(Q56/R56)</f>
        <v>0</v>
      </c>
      <c r="V56" s="27">
        <v>90.1</v>
      </c>
      <c r="W56" s="27">
        <v>29</v>
      </c>
      <c r="X56" s="27">
        <v>29</v>
      </c>
      <c r="Y56" s="17">
        <f t="shared" si="3"/>
        <v>3.1068965517241378</v>
      </c>
      <c r="Z56" s="27">
        <v>0</v>
      </c>
      <c r="AA56" s="22">
        <f t="shared" si="4"/>
        <v>0</v>
      </c>
      <c r="AB56" s="23">
        <f t="shared" si="10"/>
        <v>2.5380116959064325</v>
      </c>
      <c r="AC56" s="23">
        <f t="shared" si="19"/>
        <v>2</v>
      </c>
      <c r="AD56" s="23">
        <f t="shared" si="19"/>
        <v>1.2690058479532162</v>
      </c>
      <c r="AE56" s="23">
        <f t="shared" si="11"/>
        <v>3.6257309941520464</v>
      </c>
      <c r="AF56" s="23">
        <f t="shared" si="21"/>
        <v>2.8333333333333335</v>
      </c>
      <c r="AG56" s="23">
        <f t="shared" si="21"/>
        <v>1.2796697626418987</v>
      </c>
      <c r="AH56" s="23">
        <f t="shared" si="12"/>
        <v>5.269005847953216</v>
      </c>
      <c r="AI56" s="23">
        <f t="shared" si="22"/>
        <v>4.833333333333333</v>
      </c>
      <c r="AJ56" s="23">
        <f t="shared" si="22"/>
        <v>1.0901391409558379</v>
      </c>
      <c r="AK56" s="27">
        <v>8</v>
      </c>
      <c r="AL56">
        <v>7.65</v>
      </c>
      <c r="AM56">
        <v>8.1699999999999995E-2</v>
      </c>
      <c r="AN56">
        <f t="shared" si="8"/>
        <v>81.699999999999989</v>
      </c>
      <c r="AO56">
        <v>223</v>
      </c>
      <c r="AP56">
        <v>2.21</v>
      </c>
      <c r="AQ56">
        <v>2.73</v>
      </c>
      <c r="AR56">
        <v>31.44</v>
      </c>
      <c r="AS56" s="23">
        <v>0.25599568849366744</v>
      </c>
      <c r="AT56" s="25">
        <v>0.48208366057001145</v>
      </c>
      <c r="AU56" s="25">
        <v>1.343702542372881</v>
      </c>
      <c r="AV56" s="25">
        <v>8.3130668558861531E-2</v>
      </c>
      <c r="AW56" s="25">
        <v>0.34401730373061951</v>
      </c>
      <c r="AX56" s="25">
        <v>6.3357950266911767E-2</v>
      </c>
      <c r="AY56" s="25">
        <v>8.4500847457627121E-2</v>
      </c>
      <c r="AZ56" s="25">
        <f t="shared" si="20"/>
        <v>0.25602191919880568</v>
      </c>
      <c r="BA56">
        <f t="shared" si="13"/>
        <v>0.71360498574844144</v>
      </c>
      <c r="BB56">
        <f t="shared" si="18"/>
        <v>0.19051514782549839</v>
      </c>
      <c r="BC56">
        <f t="shared" si="15"/>
        <v>0.53101921809791353</v>
      </c>
    </row>
    <row r="57" spans="1:55" x14ac:dyDescent="0.4">
      <c r="A57" s="48" t="s">
        <v>91</v>
      </c>
      <c r="B57" s="36">
        <v>1</v>
      </c>
      <c r="C57" s="50"/>
      <c r="D57" s="18">
        <v>42821</v>
      </c>
      <c r="E57" s="19">
        <v>85</v>
      </c>
      <c r="F57" s="20">
        <v>11.4</v>
      </c>
      <c r="G57" s="17">
        <v>6</v>
      </c>
      <c r="H57" s="17">
        <v>6</v>
      </c>
      <c r="I57" s="21">
        <f t="shared" si="0"/>
        <v>1.9000000000000001</v>
      </c>
      <c r="J57" s="17">
        <v>31.4</v>
      </c>
      <c r="K57">
        <v>12</v>
      </c>
      <c r="L57">
        <v>12</v>
      </c>
      <c r="M57" s="17">
        <f t="shared" si="1"/>
        <v>2.6166666666666667</v>
      </c>
      <c r="N57" s="21">
        <v>0</v>
      </c>
      <c r="O57" s="22">
        <f>1-(L57/K57)</f>
        <v>0</v>
      </c>
      <c r="P57">
        <v>53.4</v>
      </c>
      <c r="Q57">
        <v>18</v>
      </c>
      <c r="R57">
        <v>18</v>
      </c>
      <c r="S57" s="17">
        <f t="shared" si="2"/>
        <v>2.9666666666666668</v>
      </c>
      <c r="T57">
        <v>0</v>
      </c>
      <c r="U57" s="22">
        <f>1-(Q57/R57)</f>
        <v>0</v>
      </c>
      <c r="V57" s="27">
        <v>87.6</v>
      </c>
      <c r="W57" s="27">
        <v>28</v>
      </c>
      <c r="X57" s="27">
        <v>28</v>
      </c>
      <c r="Y57" s="17">
        <f t="shared" si="3"/>
        <v>3.1285714285714286</v>
      </c>
      <c r="Z57" s="27">
        <v>0</v>
      </c>
      <c r="AA57" s="22">
        <f t="shared" si="4"/>
        <v>0</v>
      </c>
      <c r="AB57" s="23">
        <f t="shared" si="10"/>
        <v>2.7543859649122804</v>
      </c>
      <c r="AC57" s="23">
        <f t="shared" si="19"/>
        <v>2</v>
      </c>
      <c r="AD57" s="23">
        <f t="shared" si="19"/>
        <v>1.3771929824561402</v>
      </c>
      <c r="AE57" s="23">
        <f t="shared" si="11"/>
        <v>4.6842105263157894</v>
      </c>
      <c r="AF57" s="23">
        <f t="shared" si="21"/>
        <v>3</v>
      </c>
      <c r="AG57" s="23">
        <f t="shared" si="21"/>
        <v>1.5614035087719298</v>
      </c>
      <c r="AH57" s="23">
        <f t="shared" si="12"/>
        <v>7.6842105263157885</v>
      </c>
      <c r="AI57" s="23">
        <f t="shared" si="22"/>
        <v>4.666666666666667</v>
      </c>
      <c r="AJ57" s="23">
        <f t="shared" si="22"/>
        <v>1.6466165413533833</v>
      </c>
      <c r="AK57" s="27">
        <v>7.5</v>
      </c>
      <c r="AL57">
        <v>7.8</v>
      </c>
      <c r="AM57">
        <v>0.114</v>
      </c>
      <c r="AN57">
        <f t="shared" si="8"/>
        <v>114</v>
      </c>
      <c r="AO57">
        <v>264</v>
      </c>
      <c r="AP57">
        <v>2.69</v>
      </c>
      <c r="AQ57">
        <v>2.39</v>
      </c>
      <c r="AR57">
        <v>34.25</v>
      </c>
      <c r="AS57" s="23">
        <v>0.23584905660377359</v>
      </c>
      <c r="AT57" s="25">
        <v>0.47906379099485907</v>
      </c>
      <c r="AU57" s="25">
        <v>1.4534041025641027</v>
      </c>
      <c r="AV57" s="25">
        <v>0.12955207039115407</v>
      </c>
      <c r="AW57" s="25">
        <v>0.19596054914617841</v>
      </c>
      <c r="AX57" s="25">
        <v>5.4088275341228086E-2</v>
      </c>
      <c r="AY57" s="25">
        <v>8.8318974358974359E-2</v>
      </c>
      <c r="AZ57" s="25">
        <f t="shared" si="20"/>
        <v>0.13482867483342303</v>
      </c>
      <c r="BA57">
        <f t="shared" si="13"/>
        <v>0.40904896765257992</v>
      </c>
      <c r="BB57">
        <f t="shared" si="18"/>
        <v>0.16227355914826957</v>
      </c>
      <c r="BC57">
        <f t="shared" si="15"/>
        <v>0.49231242485263205</v>
      </c>
    </row>
    <row r="58" spans="1:55" x14ac:dyDescent="0.4">
      <c r="A58" s="36" t="s">
        <v>92</v>
      </c>
      <c r="B58" s="36">
        <v>1</v>
      </c>
      <c r="C58" s="36"/>
      <c r="D58" s="49">
        <v>42815</v>
      </c>
      <c r="E58" s="23">
        <v>79</v>
      </c>
      <c r="F58" s="20">
        <v>7.9</v>
      </c>
      <c r="G58" s="17">
        <v>2</v>
      </c>
      <c r="H58" s="17">
        <v>2</v>
      </c>
      <c r="I58" s="21">
        <f t="shared" si="0"/>
        <v>3.95</v>
      </c>
      <c r="J58" s="17">
        <v>26.2</v>
      </c>
      <c r="K58" s="17">
        <v>9</v>
      </c>
      <c r="L58" s="17">
        <v>9</v>
      </c>
      <c r="M58" s="17">
        <f t="shared" si="1"/>
        <v>2.911111111111111</v>
      </c>
      <c r="N58" s="17">
        <v>0</v>
      </c>
      <c r="O58" s="22">
        <v>0</v>
      </c>
      <c r="P58" s="17">
        <v>45.5</v>
      </c>
      <c r="Q58" s="17">
        <v>12</v>
      </c>
      <c r="R58" s="17">
        <v>12</v>
      </c>
      <c r="S58" s="17">
        <f t="shared" si="2"/>
        <v>3.7916666666666665</v>
      </c>
      <c r="T58" s="17">
        <v>0</v>
      </c>
      <c r="U58" s="22">
        <v>0</v>
      </c>
      <c r="V58" s="17">
        <v>58.5</v>
      </c>
      <c r="W58" s="27">
        <v>17</v>
      </c>
      <c r="X58" s="27">
        <v>17</v>
      </c>
      <c r="Y58" s="17">
        <f t="shared" si="3"/>
        <v>3.4411764705882355</v>
      </c>
      <c r="Z58" s="27">
        <v>0</v>
      </c>
      <c r="AA58" s="22">
        <f t="shared" si="4"/>
        <v>0</v>
      </c>
      <c r="AB58" s="23">
        <f t="shared" si="10"/>
        <v>3.3164556962025316</v>
      </c>
      <c r="AC58" s="23">
        <f t="shared" si="19"/>
        <v>4.5</v>
      </c>
      <c r="AD58" s="23">
        <f t="shared" si="19"/>
        <v>0.73699015471167362</v>
      </c>
      <c r="AE58" s="23">
        <f t="shared" si="11"/>
        <v>5.7594936708860756</v>
      </c>
      <c r="AF58" s="23">
        <f t="shared" si="21"/>
        <v>6</v>
      </c>
      <c r="AG58" s="23">
        <f t="shared" si="21"/>
        <v>0.95991561181434593</v>
      </c>
      <c r="AH58" s="23">
        <f t="shared" si="12"/>
        <v>7.40506329113924</v>
      </c>
      <c r="AI58" s="23">
        <f t="shared" si="22"/>
        <v>8.5</v>
      </c>
      <c r="AJ58" s="23">
        <f t="shared" si="22"/>
        <v>0.87118391660461658</v>
      </c>
      <c r="AK58" s="17">
        <v>6.5</v>
      </c>
      <c r="AL58">
        <v>8.6300000000000008</v>
      </c>
      <c r="AM58">
        <v>8.72E-2</v>
      </c>
      <c r="AN58">
        <f t="shared" si="8"/>
        <v>87.2</v>
      </c>
      <c r="AO58">
        <v>214</v>
      </c>
      <c r="AP58">
        <v>2.2799999999999998</v>
      </c>
      <c r="AQ58">
        <v>2.64</v>
      </c>
      <c r="AR58">
        <v>32.69</v>
      </c>
      <c r="AS58" s="23">
        <v>0.26167471819645732</v>
      </c>
      <c r="AT58" s="25">
        <v>0.69513782682993142</v>
      </c>
      <c r="AU58" s="25">
        <v>1.298001754385965</v>
      </c>
      <c r="AV58" s="25">
        <v>0.15350972362207888</v>
      </c>
      <c r="AW58" s="25">
        <v>0.2193859359550614</v>
      </c>
      <c r="AX58" s="25">
        <v>6.9401052474903968E-2</v>
      </c>
      <c r="AY58" s="25">
        <v>0.17969166666666664</v>
      </c>
      <c r="AZ58" s="25">
        <f t="shared" si="20"/>
        <v>0.16901821219713567</v>
      </c>
      <c r="BA58">
        <f t="shared" si="13"/>
        <v>0.31560062981399967</v>
      </c>
      <c r="BB58">
        <f t="shared" si="18"/>
        <v>0.20159812366374313</v>
      </c>
      <c r="BC58">
        <f t="shared" si="15"/>
        <v>0.3764357341763207</v>
      </c>
    </row>
    <row r="59" spans="1:55" x14ac:dyDescent="0.4">
      <c r="A59" s="36" t="s">
        <v>93</v>
      </c>
      <c r="B59" s="36">
        <v>1</v>
      </c>
      <c r="C59" s="36"/>
      <c r="D59" s="49">
        <v>42822</v>
      </c>
      <c r="E59" s="23">
        <v>86</v>
      </c>
      <c r="F59" s="20">
        <v>13.2</v>
      </c>
      <c r="G59" s="17">
        <v>5</v>
      </c>
      <c r="H59" s="17">
        <v>5</v>
      </c>
      <c r="I59" s="21">
        <f t="shared" si="0"/>
        <v>2.6399999999999997</v>
      </c>
      <c r="J59" s="17">
        <v>45.9</v>
      </c>
      <c r="K59" s="17">
        <v>16</v>
      </c>
      <c r="L59" s="17">
        <v>16</v>
      </c>
      <c r="M59" s="17">
        <f t="shared" si="1"/>
        <v>2.8687499999999999</v>
      </c>
      <c r="N59" s="17">
        <v>0</v>
      </c>
      <c r="O59" s="22">
        <v>0</v>
      </c>
      <c r="P59" s="17">
        <v>68.2</v>
      </c>
      <c r="Q59" s="17">
        <v>23</v>
      </c>
      <c r="R59" s="17">
        <v>23</v>
      </c>
      <c r="S59" s="17">
        <f t="shared" si="2"/>
        <v>2.965217391304348</v>
      </c>
      <c r="T59" s="17">
        <v>0</v>
      </c>
      <c r="U59" s="22">
        <v>0</v>
      </c>
      <c r="V59" s="17">
        <v>96.3</v>
      </c>
      <c r="W59" s="27">
        <v>32</v>
      </c>
      <c r="X59" s="27">
        <v>32</v>
      </c>
      <c r="Y59" s="17">
        <f t="shared" si="3"/>
        <v>3.0093749999999999</v>
      </c>
      <c r="Z59" s="27">
        <v>0</v>
      </c>
      <c r="AA59" s="22">
        <f t="shared" si="4"/>
        <v>0</v>
      </c>
      <c r="AB59" s="23">
        <f t="shared" si="10"/>
        <v>3.4772727272727275</v>
      </c>
      <c r="AC59" s="23">
        <f t="shared" si="19"/>
        <v>3.2</v>
      </c>
      <c r="AD59" s="23">
        <f t="shared" si="19"/>
        <v>1.0866477272727273</v>
      </c>
      <c r="AE59" s="23">
        <f t="shared" si="11"/>
        <v>5.166666666666667</v>
      </c>
      <c r="AF59" s="23">
        <f t="shared" si="21"/>
        <v>4.5999999999999996</v>
      </c>
      <c r="AG59" s="23">
        <f t="shared" si="21"/>
        <v>1.1231884057971016</v>
      </c>
      <c r="AH59" s="23">
        <f t="shared" si="12"/>
        <v>7.2954545454545459</v>
      </c>
      <c r="AI59" s="23">
        <f t="shared" si="22"/>
        <v>6.4</v>
      </c>
      <c r="AJ59" s="23">
        <f t="shared" si="22"/>
        <v>1.1399147727272729</v>
      </c>
      <c r="AK59" s="17">
        <v>6</v>
      </c>
      <c r="AL59">
        <v>2.15</v>
      </c>
      <c r="AM59">
        <v>3.1300000000000001E-2</v>
      </c>
      <c r="AN59">
        <f t="shared" si="8"/>
        <v>31.3</v>
      </c>
      <c r="AO59">
        <v>271</v>
      </c>
      <c r="AP59">
        <v>0.89800000000000002</v>
      </c>
      <c r="AQ59">
        <v>2.84</v>
      </c>
      <c r="AR59">
        <v>28.94</v>
      </c>
      <c r="AS59" s="23">
        <v>0.22106109324758841</v>
      </c>
      <c r="AT59" s="25">
        <v>0.718421096623863</v>
      </c>
      <c r="AU59" s="25">
        <v>2.0732460829493089</v>
      </c>
      <c r="AV59" s="25">
        <v>0.14829380663362615</v>
      </c>
      <c r="AW59" s="25">
        <v>0.48088898319920553</v>
      </c>
      <c r="AX59" s="25">
        <v>9.1395231069240856E-2</v>
      </c>
      <c r="AY59" s="25">
        <v>0.1045410138248848</v>
      </c>
      <c r="AZ59" s="25">
        <f t="shared" si="20"/>
        <v>0.23194978500338656</v>
      </c>
      <c r="BA59">
        <f t="shared" si="13"/>
        <v>0.66936923965497086</v>
      </c>
      <c r="BB59">
        <f t="shared" si="18"/>
        <v>0.10662559310524132</v>
      </c>
      <c r="BC59">
        <f t="shared" si="15"/>
        <v>0.30770406699697361</v>
      </c>
    </row>
    <row r="60" spans="1:55" x14ac:dyDescent="0.4">
      <c r="A60" s="36" t="s">
        <v>94</v>
      </c>
      <c r="B60" s="36">
        <v>1</v>
      </c>
      <c r="C60" s="36"/>
      <c r="D60" s="49">
        <v>42818</v>
      </c>
      <c r="E60" s="23">
        <v>82</v>
      </c>
      <c r="F60" s="20">
        <v>13.9</v>
      </c>
      <c r="G60" s="17">
        <v>6</v>
      </c>
      <c r="H60" s="17">
        <v>6</v>
      </c>
      <c r="I60" s="21">
        <f t="shared" si="0"/>
        <v>2.3166666666666669</v>
      </c>
      <c r="J60" s="17">
        <v>52.7</v>
      </c>
      <c r="K60" s="17">
        <v>15</v>
      </c>
      <c r="L60" s="17">
        <v>15</v>
      </c>
      <c r="M60" s="17">
        <f t="shared" si="1"/>
        <v>3.5133333333333336</v>
      </c>
      <c r="N60" s="17">
        <v>0</v>
      </c>
      <c r="O60" s="22">
        <v>0</v>
      </c>
      <c r="P60" s="17">
        <v>67.900000000000006</v>
      </c>
      <c r="Q60" s="17">
        <v>19</v>
      </c>
      <c r="R60" s="17">
        <v>19</v>
      </c>
      <c r="S60" s="17">
        <f t="shared" si="2"/>
        <v>3.573684210526316</v>
      </c>
      <c r="T60" s="17">
        <v>0</v>
      </c>
      <c r="U60" s="22">
        <v>0</v>
      </c>
      <c r="V60" s="17">
        <v>92.2</v>
      </c>
      <c r="W60" s="27">
        <v>28</v>
      </c>
      <c r="X60" s="27">
        <v>28</v>
      </c>
      <c r="Y60" s="17">
        <f t="shared" si="3"/>
        <v>3.2928571428571431</v>
      </c>
      <c r="Z60" s="27">
        <v>0</v>
      </c>
      <c r="AA60" s="22">
        <f>(X60-W60)/X60</f>
        <v>0</v>
      </c>
      <c r="AB60" s="23">
        <f t="shared" si="10"/>
        <v>3.7913669064748201</v>
      </c>
      <c r="AC60" s="23">
        <f t="shared" si="19"/>
        <v>2.5</v>
      </c>
      <c r="AD60" s="23">
        <f t="shared" si="19"/>
        <v>1.516546762589928</v>
      </c>
      <c r="AE60" s="23">
        <f t="shared" si="11"/>
        <v>4.884892086330936</v>
      </c>
      <c r="AF60" s="23">
        <f t="shared" si="21"/>
        <v>3.1666666666666665</v>
      </c>
      <c r="AG60" s="23">
        <f t="shared" si="21"/>
        <v>1.5425975009466111</v>
      </c>
      <c r="AH60" s="23">
        <f t="shared" si="12"/>
        <v>6.6330935251798557</v>
      </c>
      <c r="AI60" s="23">
        <f t="shared" si="22"/>
        <v>4.666666666666667</v>
      </c>
      <c r="AJ60" s="23">
        <f t="shared" si="22"/>
        <v>1.4213771839671121</v>
      </c>
      <c r="AK60" s="17">
        <v>11</v>
      </c>
      <c r="AL60">
        <v>5.4</v>
      </c>
      <c r="AM60">
        <v>6.4799999999999996E-2</v>
      </c>
      <c r="AN60">
        <f t="shared" si="8"/>
        <v>64.8</v>
      </c>
      <c r="AO60">
        <v>244</v>
      </c>
      <c r="AP60">
        <v>1.64</v>
      </c>
      <c r="AQ60">
        <v>2.54</v>
      </c>
      <c r="AR60">
        <v>30.17</v>
      </c>
      <c r="AS60" s="23">
        <v>0.5182760501909438</v>
      </c>
      <c r="AT60" s="25">
        <v>0.39781505674564627</v>
      </c>
      <c r="AU60" s="25">
        <v>1.0190832599118944</v>
      </c>
      <c r="AV60" s="25">
        <v>0.12311264290296783</v>
      </c>
      <c r="AW60" s="25">
        <v>0.332818575503528</v>
      </c>
      <c r="AX60" s="25">
        <v>5.7633086862170793E-2</v>
      </c>
      <c r="AY60" s="25">
        <v>8.4679295154185041E-2</v>
      </c>
      <c r="AZ60" s="25">
        <f t="shared" si="20"/>
        <v>0.32658624530080305</v>
      </c>
      <c r="BA60">
        <f t="shared" si="13"/>
        <v>0.83661633681282332</v>
      </c>
      <c r="BB60">
        <f t="shared" si="18"/>
        <v>0.50857086028059351</v>
      </c>
      <c r="BC60">
        <f t="shared" si="15"/>
        <v>1.3028065212783475</v>
      </c>
    </row>
    <row r="61" spans="1:55" ht="15" thickBot="1" x14ac:dyDescent="0.45">
      <c r="A61" s="37" t="s">
        <v>95</v>
      </c>
      <c r="B61" s="37">
        <v>1</v>
      </c>
      <c r="C61" s="37"/>
      <c r="D61" s="51">
        <v>42818</v>
      </c>
      <c r="E61" s="44">
        <v>82</v>
      </c>
      <c r="F61" s="41">
        <v>10</v>
      </c>
      <c r="G61" s="38">
        <v>3</v>
      </c>
      <c r="H61" s="38">
        <v>3</v>
      </c>
      <c r="I61" s="21">
        <f t="shared" si="0"/>
        <v>3.3333333333333335</v>
      </c>
      <c r="J61" s="38">
        <v>27.2</v>
      </c>
      <c r="K61" s="38">
        <v>9</v>
      </c>
      <c r="L61" s="38">
        <v>9</v>
      </c>
      <c r="M61" s="17">
        <f t="shared" si="1"/>
        <v>3.0222222222222221</v>
      </c>
      <c r="N61" s="38">
        <v>0</v>
      </c>
      <c r="O61" s="43">
        <v>0</v>
      </c>
      <c r="P61" s="38">
        <v>52.6</v>
      </c>
      <c r="Q61" s="38">
        <v>16</v>
      </c>
      <c r="R61" s="38">
        <v>16</v>
      </c>
      <c r="S61" s="17">
        <f t="shared" si="2"/>
        <v>3.2875000000000001</v>
      </c>
      <c r="T61" s="38">
        <v>0</v>
      </c>
      <c r="U61" s="43">
        <v>0</v>
      </c>
      <c r="V61" s="52">
        <v>89.4</v>
      </c>
      <c r="W61" s="52">
        <v>24</v>
      </c>
      <c r="X61" s="52">
        <v>24</v>
      </c>
      <c r="Y61" s="17">
        <f t="shared" si="3"/>
        <v>3.7250000000000001</v>
      </c>
      <c r="Z61" s="52">
        <v>0</v>
      </c>
      <c r="AA61" s="43">
        <f>(X61-W61)/X61</f>
        <v>0</v>
      </c>
      <c r="AB61" s="23">
        <f t="shared" si="10"/>
        <v>2.7199999999999998</v>
      </c>
      <c r="AC61" s="23">
        <f t="shared" si="19"/>
        <v>3</v>
      </c>
      <c r="AD61" s="23">
        <f t="shared" si="19"/>
        <v>0.90666666666666662</v>
      </c>
      <c r="AE61" s="23">
        <f t="shared" si="11"/>
        <v>5.26</v>
      </c>
      <c r="AF61" s="23">
        <f t="shared" si="21"/>
        <v>5.333333333333333</v>
      </c>
      <c r="AG61" s="23">
        <f t="shared" si="21"/>
        <v>0.98624999999999996</v>
      </c>
      <c r="AH61" s="23">
        <f t="shared" si="12"/>
        <v>8.9400000000000013</v>
      </c>
      <c r="AI61" s="23">
        <f t="shared" si="22"/>
        <v>8</v>
      </c>
      <c r="AJ61" s="23">
        <f t="shared" si="22"/>
        <v>1.1174999999999999</v>
      </c>
      <c r="AK61" s="38">
        <v>8</v>
      </c>
      <c r="AL61">
        <v>6.17</v>
      </c>
      <c r="AM61">
        <v>6.8000000000000005E-2</v>
      </c>
      <c r="AN61">
        <f t="shared" si="8"/>
        <v>68</v>
      </c>
      <c r="AO61">
        <v>232</v>
      </c>
      <c r="AP61">
        <v>1.74</v>
      </c>
      <c r="AQ61">
        <v>2.58</v>
      </c>
      <c r="AR61">
        <v>30.19</v>
      </c>
      <c r="AS61" s="44">
        <v>0.23828976034858385</v>
      </c>
      <c r="AT61" s="25">
        <v>0.43868036628288604</v>
      </c>
      <c r="AU61" s="25">
        <v>1.1619873786407766</v>
      </c>
      <c r="AV61" s="25">
        <v>0.10727022230959452</v>
      </c>
      <c r="AW61" s="25">
        <v>0.22355983121263986</v>
      </c>
      <c r="AX61" s="25">
        <v>5.049677269402162E-2</v>
      </c>
      <c r="AY61" s="25">
        <v>7.380922330097088E-2</v>
      </c>
      <c r="AZ61" s="25">
        <f t="shared" si="20"/>
        <v>0.19239437133486492</v>
      </c>
      <c r="BA61">
        <f t="shared" si="13"/>
        <v>0.50961895811967062</v>
      </c>
      <c r="BB61">
        <f t="shared" si="18"/>
        <v>0.20507086800488397</v>
      </c>
      <c r="BC61">
        <f t="shared" si="15"/>
        <v>0.54319677529155952</v>
      </c>
    </row>
    <row r="62" spans="1:55" x14ac:dyDescent="0.4">
      <c r="A62" s="16" t="s">
        <v>96</v>
      </c>
      <c r="B62" s="17">
        <v>2</v>
      </c>
      <c r="C62" s="17">
        <v>1</v>
      </c>
      <c r="D62" s="18">
        <v>42815</v>
      </c>
      <c r="E62" s="19">
        <v>79</v>
      </c>
      <c r="F62" s="20">
        <v>13.1</v>
      </c>
      <c r="G62" s="17">
        <v>5</v>
      </c>
      <c r="H62" s="17">
        <v>5</v>
      </c>
      <c r="I62" s="21">
        <f t="shared" si="0"/>
        <v>2.62</v>
      </c>
      <c r="J62" s="17">
        <v>23.5</v>
      </c>
      <c r="K62">
        <v>11</v>
      </c>
      <c r="L62">
        <v>11</v>
      </c>
      <c r="M62" s="17">
        <f t="shared" si="1"/>
        <v>2.1363636363636362</v>
      </c>
      <c r="N62" s="21">
        <v>1</v>
      </c>
      <c r="O62" s="22">
        <v>0</v>
      </c>
      <c r="P62">
        <v>26.5</v>
      </c>
      <c r="Q62">
        <v>16</v>
      </c>
      <c r="R62">
        <v>16</v>
      </c>
      <c r="S62" s="17">
        <f t="shared" si="2"/>
        <v>1.65625</v>
      </c>
      <c r="T62">
        <v>2</v>
      </c>
      <c r="U62" s="22">
        <v>0</v>
      </c>
      <c r="V62" s="27">
        <v>34.6</v>
      </c>
      <c r="W62" s="27">
        <v>20</v>
      </c>
      <c r="X62" s="27">
        <v>20</v>
      </c>
      <c r="Y62" s="17">
        <f t="shared" si="3"/>
        <v>1.73</v>
      </c>
      <c r="Z62" s="27">
        <v>2</v>
      </c>
      <c r="AA62" s="22">
        <f t="shared" si="4"/>
        <v>0</v>
      </c>
      <c r="AB62" s="23">
        <f t="shared" si="10"/>
        <v>1.7938931297709924</v>
      </c>
      <c r="AC62" s="23">
        <f t="shared" si="19"/>
        <v>2.2000000000000002</v>
      </c>
      <c r="AD62" s="23">
        <f t="shared" si="19"/>
        <v>0.8154059680777237</v>
      </c>
      <c r="AE62" s="23">
        <f t="shared" si="11"/>
        <v>2.0229007633587788</v>
      </c>
      <c r="AF62" s="23">
        <f t="shared" si="21"/>
        <v>3.2</v>
      </c>
      <c r="AG62" s="23">
        <f t="shared" si="21"/>
        <v>0.63215648854961826</v>
      </c>
      <c r="AH62" s="23">
        <f t="shared" si="12"/>
        <v>2.6412213740458017</v>
      </c>
      <c r="AI62" s="23">
        <f t="shared" si="22"/>
        <v>4</v>
      </c>
      <c r="AJ62" s="23">
        <f t="shared" si="22"/>
        <v>0.66030534351145032</v>
      </c>
      <c r="AK62">
        <v>8</v>
      </c>
      <c r="AL62">
        <v>6.89</v>
      </c>
      <c r="AM62">
        <v>0.156</v>
      </c>
      <c r="AN62">
        <f t="shared" si="8"/>
        <v>156</v>
      </c>
      <c r="AO62">
        <v>304</v>
      </c>
      <c r="AP62">
        <v>3.27</v>
      </c>
      <c r="AQ62">
        <v>2.17</v>
      </c>
      <c r="AR62">
        <v>33.58</v>
      </c>
      <c r="AS62" s="24">
        <v>2.1255850234009364</v>
      </c>
      <c r="AT62" s="25">
        <v>0.34330692062342211</v>
      </c>
      <c r="AU62" s="25">
        <v>2.6271560267857139</v>
      </c>
      <c r="AV62" s="25">
        <v>0.1251398848293151</v>
      </c>
      <c r="AW62" s="25">
        <v>1.8695257500210511</v>
      </c>
      <c r="AX62" s="25">
        <v>0.11975937793256505</v>
      </c>
      <c r="AY62" s="25">
        <v>0.1600098214285714</v>
      </c>
      <c r="AZ62" s="25">
        <f t="shared" si="20"/>
        <v>0.71161580468000907</v>
      </c>
      <c r="BA62">
        <f t="shared" si="13"/>
        <v>5.4456395653956493</v>
      </c>
      <c r="BB62">
        <f t="shared" si="18"/>
        <v>0.80908214119340216</v>
      </c>
      <c r="BC62">
        <f t="shared" si="15"/>
        <v>6.1915006535289701</v>
      </c>
    </row>
    <row r="63" spans="1:55" x14ac:dyDescent="0.4">
      <c r="A63" s="16" t="s">
        <v>97</v>
      </c>
      <c r="B63" s="17">
        <v>2</v>
      </c>
      <c r="C63" s="17">
        <v>1</v>
      </c>
      <c r="D63" s="18">
        <v>42814</v>
      </c>
      <c r="E63" s="19">
        <v>78</v>
      </c>
      <c r="F63" s="20">
        <v>11.6</v>
      </c>
      <c r="G63" s="17">
        <v>5</v>
      </c>
      <c r="H63" s="17">
        <v>5</v>
      </c>
      <c r="I63" s="21">
        <f t="shared" si="0"/>
        <v>2.3199999999999998</v>
      </c>
      <c r="J63" s="17">
        <v>23</v>
      </c>
      <c r="K63">
        <v>9</v>
      </c>
      <c r="L63">
        <v>9</v>
      </c>
      <c r="M63" s="17">
        <f t="shared" si="1"/>
        <v>2.5555555555555554</v>
      </c>
      <c r="N63" s="21">
        <v>1</v>
      </c>
      <c r="O63" s="22">
        <v>0</v>
      </c>
      <c r="P63">
        <v>24.2</v>
      </c>
      <c r="Q63">
        <v>12</v>
      </c>
      <c r="R63">
        <v>12</v>
      </c>
      <c r="S63" s="17">
        <f t="shared" si="2"/>
        <v>2.0166666666666666</v>
      </c>
      <c r="T63">
        <v>2</v>
      </c>
      <c r="U63" s="22">
        <v>0</v>
      </c>
      <c r="V63" s="27">
        <v>27</v>
      </c>
      <c r="W63" s="27">
        <v>15</v>
      </c>
      <c r="X63" s="27">
        <v>16</v>
      </c>
      <c r="Y63" s="17">
        <f t="shared" si="3"/>
        <v>1.6875</v>
      </c>
      <c r="Z63" s="27">
        <v>2</v>
      </c>
      <c r="AA63" s="22">
        <f t="shared" si="4"/>
        <v>6.25E-2</v>
      </c>
      <c r="AB63" s="23">
        <f t="shared" si="10"/>
        <v>1.9827586206896552</v>
      </c>
      <c r="AC63" s="23">
        <f t="shared" ref="AC63:AD83" si="23">L63/H63</f>
        <v>1.8</v>
      </c>
      <c r="AD63" s="23">
        <f t="shared" si="23"/>
        <v>1.1015325670498084</v>
      </c>
      <c r="AE63" s="23">
        <f t="shared" si="11"/>
        <v>2.0862068965517242</v>
      </c>
      <c r="AF63" s="23">
        <f t="shared" si="21"/>
        <v>2.4</v>
      </c>
      <c r="AG63" s="23">
        <f t="shared" si="21"/>
        <v>0.86925287356321845</v>
      </c>
      <c r="AH63" s="23">
        <f t="shared" si="12"/>
        <v>2.3275862068965516</v>
      </c>
      <c r="AI63" s="23">
        <f t="shared" si="22"/>
        <v>3.2</v>
      </c>
      <c r="AJ63" s="23">
        <f t="shared" si="22"/>
        <v>0.72737068965517249</v>
      </c>
      <c r="AK63">
        <v>4.5</v>
      </c>
      <c r="AL63">
        <v>3.45</v>
      </c>
      <c r="AM63">
        <v>0.105</v>
      </c>
      <c r="AN63">
        <f t="shared" si="8"/>
        <v>105</v>
      </c>
      <c r="AO63">
        <v>329</v>
      </c>
      <c r="AP63">
        <v>2.12</v>
      </c>
      <c r="AQ63">
        <v>2.06</v>
      </c>
      <c r="AR63">
        <v>30.61</v>
      </c>
      <c r="AS63" s="24">
        <v>2.5133333333333336</v>
      </c>
      <c r="AT63" s="25">
        <v>0.38726791708759101</v>
      </c>
      <c r="AU63" s="25">
        <v>3.0930487804878046</v>
      </c>
      <c r="AV63" s="25">
        <v>0.18263610896301413</v>
      </c>
      <c r="AW63" s="25">
        <v>2.1480497401554661</v>
      </c>
      <c r="AX63" s="25">
        <v>0.11356478344887183</v>
      </c>
      <c r="AY63" s="25">
        <v>0.16842804878048781</v>
      </c>
      <c r="AZ63" s="25">
        <f t="shared" si="20"/>
        <v>0.69447651576212688</v>
      </c>
      <c r="BA63">
        <f t="shared" si="13"/>
        <v>5.5466762036722681</v>
      </c>
      <c r="BB63">
        <f t="shared" si="18"/>
        <v>0.81257474799248264</v>
      </c>
      <c r="BC63">
        <f t="shared" si="15"/>
        <v>6.4899084650094476</v>
      </c>
    </row>
    <row r="64" spans="1:55" x14ac:dyDescent="0.4">
      <c r="A64" s="16" t="s">
        <v>103</v>
      </c>
      <c r="B64" s="17">
        <v>2</v>
      </c>
      <c r="C64" s="27">
        <v>1</v>
      </c>
      <c r="D64" s="18">
        <v>42815</v>
      </c>
      <c r="E64" s="19">
        <v>79</v>
      </c>
      <c r="F64" s="20">
        <v>10.9</v>
      </c>
      <c r="G64" s="17">
        <v>4</v>
      </c>
      <c r="H64" s="17">
        <v>4</v>
      </c>
      <c r="I64" s="21">
        <f t="shared" si="0"/>
        <v>2.7250000000000001</v>
      </c>
      <c r="J64" s="17">
        <v>17.5</v>
      </c>
      <c r="K64">
        <v>8</v>
      </c>
      <c r="L64">
        <v>8</v>
      </c>
      <c r="M64" s="17">
        <f t="shared" si="1"/>
        <v>2.1875</v>
      </c>
      <c r="N64" s="21">
        <v>1</v>
      </c>
      <c r="O64" s="22">
        <v>0</v>
      </c>
      <c r="P64">
        <v>21</v>
      </c>
      <c r="Q64">
        <v>13</v>
      </c>
      <c r="R64">
        <v>13</v>
      </c>
      <c r="S64" s="17">
        <f t="shared" si="2"/>
        <v>1.6153846153846154</v>
      </c>
      <c r="T64">
        <v>1</v>
      </c>
      <c r="U64" s="22">
        <v>0</v>
      </c>
      <c r="V64" s="27">
        <v>25</v>
      </c>
      <c r="W64" s="27">
        <v>14</v>
      </c>
      <c r="X64" s="27">
        <v>14</v>
      </c>
      <c r="Y64" s="17">
        <f t="shared" si="3"/>
        <v>1.7857142857142858</v>
      </c>
      <c r="Z64" s="27">
        <v>2</v>
      </c>
      <c r="AA64" s="22">
        <f t="shared" si="4"/>
        <v>0</v>
      </c>
      <c r="AB64" s="23">
        <f t="shared" si="10"/>
        <v>1.6055045871559632</v>
      </c>
      <c r="AC64" s="23">
        <f t="shared" si="23"/>
        <v>2</v>
      </c>
      <c r="AD64" s="23">
        <f t="shared" si="23"/>
        <v>0.80275229357798161</v>
      </c>
      <c r="AE64" s="23">
        <f t="shared" si="11"/>
        <v>1.926605504587156</v>
      </c>
      <c r="AF64" s="23">
        <f t="shared" si="21"/>
        <v>3.25</v>
      </c>
      <c r="AG64" s="23">
        <f t="shared" si="21"/>
        <v>0.59280169371912494</v>
      </c>
      <c r="AH64" s="23">
        <f t="shared" si="12"/>
        <v>2.2935779816513762</v>
      </c>
      <c r="AI64" s="23">
        <f t="shared" si="22"/>
        <v>3.5</v>
      </c>
      <c r="AJ64" s="23">
        <f t="shared" si="22"/>
        <v>0.65530799475753609</v>
      </c>
      <c r="AK64">
        <v>7.5</v>
      </c>
      <c r="AL64">
        <v>5.5</v>
      </c>
      <c r="AM64">
        <v>0.185</v>
      </c>
      <c r="AN64">
        <f t="shared" si="8"/>
        <v>185</v>
      </c>
      <c r="AO64">
        <v>328</v>
      </c>
      <c r="AP64">
        <v>4.1900000000000004</v>
      </c>
      <c r="AQ64">
        <v>2.37</v>
      </c>
      <c r="AR64">
        <v>34.51</v>
      </c>
      <c r="AS64" s="24">
        <v>2.604593929450369</v>
      </c>
      <c r="AT64" s="45"/>
      <c r="AU64" s="25">
        <v>1.8121859296482414</v>
      </c>
      <c r="AV64" s="25">
        <v>0.10088912317582452</v>
      </c>
      <c r="AW64" s="25">
        <v>2.7570744863724719</v>
      </c>
      <c r="AX64" s="25">
        <v>0.10397417022993652</v>
      </c>
      <c r="AY64" s="25">
        <v>0.27957286432160811</v>
      </c>
      <c r="AZ64" s="25">
        <f t="shared" si="20"/>
        <v>1.5214081741091767</v>
      </c>
      <c r="BB64">
        <f t="shared" si="18"/>
        <v>1.4372663901854374</v>
      </c>
    </row>
    <row r="65" spans="1:55" x14ac:dyDescent="0.4">
      <c r="A65" s="16" t="s">
        <v>106</v>
      </c>
      <c r="B65" s="17">
        <v>2</v>
      </c>
      <c r="C65" s="27">
        <v>1</v>
      </c>
      <c r="D65" s="18">
        <v>42813</v>
      </c>
      <c r="E65" s="19">
        <v>77</v>
      </c>
      <c r="F65" s="20">
        <v>11.3</v>
      </c>
      <c r="G65" s="17">
        <v>5</v>
      </c>
      <c r="H65" s="17">
        <v>5</v>
      </c>
      <c r="I65" s="21">
        <f t="shared" si="0"/>
        <v>2.2600000000000002</v>
      </c>
      <c r="J65" s="17">
        <v>22.6</v>
      </c>
      <c r="K65">
        <v>12</v>
      </c>
      <c r="L65">
        <v>12</v>
      </c>
      <c r="M65" s="17">
        <f t="shared" si="1"/>
        <v>1.8833333333333335</v>
      </c>
      <c r="N65" s="21">
        <v>2</v>
      </c>
      <c r="O65" s="22">
        <v>0</v>
      </c>
      <c r="P65">
        <v>31.2</v>
      </c>
      <c r="Q65">
        <v>15</v>
      </c>
      <c r="R65">
        <v>15</v>
      </c>
      <c r="S65" s="17">
        <f t="shared" si="2"/>
        <v>2.08</v>
      </c>
      <c r="T65">
        <v>2</v>
      </c>
      <c r="U65" s="22">
        <v>0</v>
      </c>
      <c r="V65" s="27">
        <v>36.799999999999997</v>
      </c>
      <c r="W65" s="27">
        <v>16</v>
      </c>
      <c r="X65" s="27">
        <v>19</v>
      </c>
      <c r="Y65" s="17">
        <f t="shared" si="3"/>
        <v>1.9368421052631577</v>
      </c>
      <c r="Z65" s="27">
        <v>1</v>
      </c>
      <c r="AA65" s="22">
        <f t="shared" si="4"/>
        <v>0.15789473684210525</v>
      </c>
      <c r="AB65" s="23">
        <f t="shared" si="10"/>
        <v>2</v>
      </c>
      <c r="AC65" s="23">
        <f t="shared" si="23"/>
        <v>2.4</v>
      </c>
      <c r="AD65" s="23">
        <f t="shared" si="23"/>
        <v>0.83333333333333337</v>
      </c>
      <c r="AE65" s="23">
        <f t="shared" si="11"/>
        <v>2.7610619469026547</v>
      </c>
      <c r="AF65" s="23">
        <f t="shared" si="21"/>
        <v>3</v>
      </c>
      <c r="AG65" s="23">
        <f t="shared" si="21"/>
        <v>0.92035398230088494</v>
      </c>
      <c r="AH65" s="23">
        <f t="shared" si="12"/>
        <v>3.2566371681415927</v>
      </c>
      <c r="AI65" s="23">
        <f t="shared" si="22"/>
        <v>3.8</v>
      </c>
      <c r="AJ65" s="23">
        <f t="shared" si="22"/>
        <v>0.85700978108989267</v>
      </c>
      <c r="AK65">
        <v>9.5</v>
      </c>
      <c r="AL65">
        <v>9.4</v>
      </c>
      <c r="AM65">
        <v>0.19600000000000001</v>
      </c>
      <c r="AN65">
        <f t="shared" si="8"/>
        <v>196</v>
      </c>
      <c r="AO65">
        <v>294</v>
      </c>
      <c r="AP65">
        <v>4.41</v>
      </c>
      <c r="AQ65">
        <v>2.36</v>
      </c>
      <c r="AR65">
        <v>34.96</v>
      </c>
      <c r="AS65" s="24">
        <v>1.8549511854951188</v>
      </c>
      <c r="AT65" s="25">
        <v>0.31842160704401296</v>
      </c>
      <c r="AU65" s="25">
        <v>2.488480392156863</v>
      </c>
      <c r="AV65" s="25">
        <v>7.5894714689764803E-2</v>
      </c>
      <c r="AW65" s="25">
        <v>1.2194375557734753</v>
      </c>
      <c r="AX65" s="25">
        <v>8.1556328452576238E-2</v>
      </c>
      <c r="AY65" s="25">
        <v>0.2849889705882353</v>
      </c>
      <c r="AZ65" s="25">
        <f t="shared" si="20"/>
        <v>0.49003301758650436</v>
      </c>
      <c r="BA65">
        <f t="shared" si="13"/>
        <v>3.8296319370215413</v>
      </c>
      <c r="BB65">
        <f t="shared" si="18"/>
        <v>0.74541523065301729</v>
      </c>
      <c r="BC65">
        <f t="shared" si="15"/>
        <v>5.8254563900832377</v>
      </c>
    </row>
    <row r="66" spans="1:55" x14ac:dyDescent="0.4">
      <c r="A66" s="16" t="s">
        <v>108</v>
      </c>
      <c r="B66" s="17">
        <v>2</v>
      </c>
      <c r="C66" s="27">
        <v>1</v>
      </c>
      <c r="D66" s="18">
        <v>42814</v>
      </c>
      <c r="E66" s="19">
        <v>78</v>
      </c>
      <c r="F66" s="20">
        <v>9.6999999999999993</v>
      </c>
      <c r="G66" s="17">
        <v>5</v>
      </c>
      <c r="H66" s="17">
        <v>5</v>
      </c>
      <c r="I66" s="21">
        <f t="shared" ref="I66:I114" si="24">F66/H66</f>
        <v>1.94</v>
      </c>
      <c r="J66" s="17">
        <v>18.5</v>
      </c>
      <c r="K66">
        <v>9</v>
      </c>
      <c r="L66">
        <v>9</v>
      </c>
      <c r="M66" s="17">
        <f t="shared" ref="M66:M114" si="25">J66/L66</f>
        <v>2.0555555555555554</v>
      </c>
      <c r="N66" s="21">
        <v>1</v>
      </c>
      <c r="O66" s="22">
        <v>0</v>
      </c>
      <c r="P66">
        <v>23</v>
      </c>
      <c r="Q66">
        <v>13</v>
      </c>
      <c r="R66">
        <v>13</v>
      </c>
      <c r="S66" s="17">
        <f t="shared" ref="S66:S114" si="26">P66/R66</f>
        <v>1.7692307692307692</v>
      </c>
      <c r="T66">
        <v>1</v>
      </c>
      <c r="U66" s="22">
        <v>0</v>
      </c>
      <c r="V66" s="27">
        <v>27.5</v>
      </c>
      <c r="W66" s="27">
        <v>10</v>
      </c>
      <c r="X66" s="27">
        <v>14</v>
      </c>
      <c r="Y66" s="17">
        <f t="shared" ref="Y66:Y114" si="27">V66/X66</f>
        <v>1.9642857142857142</v>
      </c>
      <c r="Z66" s="27">
        <v>2</v>
      </c>
      <c r="AA66" s="22">
        <f t="shared" ref="AA66:AA114" si="28">(X66-W66)/X66</f>
        <v>0.2857142857142857</v>
      </c>
      <c r="AB66" s="23">
        <f t="shared" ref="AB66:AB114" si="29">J66/F66</f>
        <v>1.9072164948453609</v>
      </c>
      <c r="AC66" s="23">
        <f t="shared" si="23"/>
        <v>1.8</v>
      </c>
      <c r="AD66" s="23">
        <f t="shared" si="23"/>
        <v>1.0595647193585338</v>
      </c>
      <c r="AE66" s="23">
        <f t="shared" ref="AE66:AE114" si="30">P66/F66</f>
        <v>2.3711340206185567</v>
      </c>
      <c r="AF66" s="23">
        <f t="shared" si="21"/>
        <v>2.6</v>
      </c>
      <c r="AG66" s="23">
        <f t="shared" si="21"/>
        <v>0.91197462331482948</v>
      </c>
      <c r="AH66" s="23">
        <f t="shared" ref="AH66:AH114" si="31">V66/F66</f>
        <v>2.8350515463917527</v>
      </c>
      <c r="AI66" s="23">
        <f t="shared" si="22"/>
        <v>2.8</v>
      </c>
      <c r="AJ66" s="23">
        <f t="shared" si="22"/>
        <v>1.0125184094256259</v>
      </c>
      <c r="AK66">
        <v>7.5</v>
      </c>
      <c r="AL66">
        <v>7.97</v>
      </c>
      <c r="AM66">
        <v>0.24199999999999999</v>
      </c>
      <c r="AN66">
        <f>AM66*1000</f>
        <v>242</v>
      </c>
      <c r="AO66">
        <v>318</v>
      </c>
      <c r="AP66">
        <v>5.41</v>
      </c>
      <c r="AQ66">
        <v>2.37</v>
      </c>
      <c r="AR66">
        <v>37.11</v>
      </c>
      <c r="AS66" s="24">
        <v>2.3553507424475173</v>
      </c>
      <c r="AT66" s="25">
        <v>0.35784916566621772</v>
      </c>
      <c r="AU66" s="25">
        <v>2.6779914529914537</v>
      </c>
      <c r="AV66" s="25">
        <v>0.12945497290210262</v>
      </c>
      <c r="AW66" s="25">
        <v>1.9736484439629902</v>
      </c>
      <c r="AX66" s="25">
        <v>9.3893324862514477E-2</v>
      </c>
      <c r="AY66" s="25">
        <v>0.25896474358974364</v>
      </c>
      <c r="AZ66" s="25">
        <f t="shared" si="20"/>
        <v>0.7369883282332077</v>
      </c>
      <c r="BA66">
        <f t="shared" si="13"/>
        <v>5.5153082173283661</v>
      </c>
      <c r="BB66">
        <f t="shared" si="18"/>
        <v>0.87952138152512394</v>
      </c>
      <c r="BC66">
        <f t="shared" si="15"/>
        <v>6.5819651641844557</v>
      </c>
    </row>
    <row r="67" spans="1:55" x14ac:dyDescent="0.4">
      <c r="A67" s="16" t="s">
        <v>109</v>
      </c>
      <c r="B67" s="17">
        <v>2</v>
      </c>
      <c r="C67" s="27">
        <v>1</v>
      </c>
      <c r="D67" s="18">
        <v>42814</v>
      </c>
      <c r="E67" s="19">
        <v>78</v>
      </c>
      <c r="F67" s="20">
        <v>9.6999999999999993</v>
      </c>
      <c r="G67" s="17">
        <v>6</v>
      </c>
      <c r="H67" s="17">
        <v>6</v>
      </c>
      <c r="I67" s="21">
        <f t="shared" si="24"/>
        <v>1.6166666666666665</v>
      </c>
      <c r="J67" s="17">
        <v>15.4</v>
      </c>
      <c r="K67">
        <v>11</v>
      </c>
      <c r="L67">
        <v>11</v>
      </c>
      <c r="M67" s="17">
        <f t="shared" si="25"/>
        <v>1.4000000000000001</v>
      </c>
      <c r="N67" s="21">
        <v>1</v>
      </c>
      <c r="O67" s="22">
        <v>0</v>
      </c>
      <c r="P67">
        <v>18.5</v>
      </c>
      <c r="Q67">
        <v>13</v>
      </c>
      <c r="R67">
        <v>13</v>
      </c>
      <c r="S67" s="17">
        <f t="shared" si="26"/>
        <v>1.4230769230769231</v>
      </c>
      <c r="T67">
        <v>2</v>
      </c>
      <c r="U67" s="22">
        <v>0</v>
      </c>
      <c r="V67" s="27">
        <v>25.6</v>
      </c>
      <c r="W67" s="27">
        <v>19</v>
      </c>
      <c r="X67" s="27">
        <v>19</v>
      </c>
      <c r="Y67" s="17">
        <f t="shared" si="27"/>
        <v>1.3473684210526315</v>
      </c>
      <c r="Z67" s="27">
        <v>1</v>
      </c>
      <c r="AA67" s="22">
        <f t="shared" si="28"/>
        <v>0</v>
      </c>
      <c r="AB67" s="23">
        <f t="shared" si="29"/>
        <v>1.5876288659793816</v>
      </c>
      <c r="AC67" s="23">
        <f t="shared" si="23"/>
        <v>1.8333333333333333</v>
      </c>
      <c r="AD67" s="23">
        <f t="shared" si="23"/>
        <v>0.86597938144329911</v>
      </c>
      <c r="AE67" s="23">
        <f t="shared" si="30"/>
        <v>1.9072164948453609</v>
      </c>
      <c r="AF67" s="23">
        <f t="shared" si="21"/>
        <v>2.1666666666666665</v>
      </c>
      <c r="AG67" s="23">
        <f t="shared" si="21"/>
        <v>0.88025376685170509</v>
      </c>
      <c r="AH67" s="23">
        <f t="shared" si="31"/>
        <v>2.6391752577319592</v>
      </c>
      <c r="AI67" s="23">
        <f t="shared" si="22"/>
        <v>3.1666666666666665</v>
      </c>
      <c r="AJ67" s="23">
        <f t="shared" si="22"/>
        <v>0.83342376559956599</v>
      </c>
      <c r="AK67">
        <v>5.5</v>
      </c>
      <c r="AL67">
        <v>10.5</v>
      </c>
      <c r="AM67">
        <v>0.61499999999999999</v>
      </c>
      <c r="AN67">
        <f>AM67*1000</f>
        <v>615</v>
      </c>
      <c r="AO67">
        <v>342</v>
      </c>
      <c r="AP67">
        <v>8.4</v>
      </c>
      <c r="AQ67">
        <v>1.62</v>
      </c>
      <c r="AR67">
        <v>45.63</v>
      </c>
      <c r="AS67" s="24">
        <v>1.4459075651949393</v>
      </c>
      <c r="AT67" s="25">
        <v>0.2882213915001029</v>
      </c>
      <c r="AU67" s="25">
        <v>2.3649563318777291</v>
      </c>
      <c r="AV67" s="25">
        <v>0.12523314628429227</v>
      </c>
      <c r="AW67" s="25">
        <v>1.1881242797967195</v>
      </c>
      <c r="AX67" s="25">
        <v>8.3983863301788822E-2</v>
      </c>
      <c r="AY67" s="25">
        <v>0.14204257641921397</v>
      </c>
      <c r="AZ67" s="25">
        <f t="shared" si="20"/>
        <v>0.50238740723528374</v>
      </c>
      <c r="BA67">
        <f t="shared" ref="BA67:BA114" si="32">AW67/AT67</f>
        <v>4.1222626593151235</v>
      </c>
      <c r="BB67">
        <f t="shared" si="18"/>
        <v>0.61138869488000946</v>
      </c>
      <c r="BC67">
        <f t="shared" ref="BC67:BC114" si="33">AS67/AT67</f>
        <v>5.01665597292914</v>
      </c>
    </row>
    <row r="68" spans="1:55" x14ac:dyDescent="0.4">
      <c r="A68" s="16" t="s">
        <v>110</v>
      </c>
      <c r="B68" s="17">
        <v>2</v>
      </c>
      <c r="C68" s="27">
        <v>1</v>
      </c>
      <c r="D68" s="18">
        <v>42818</v>
      </c>
      <c r="E68" s="19">
        <v>82</v>
      </c>
      <c r="F68" s="20">
        <v>8.9</v>
      </c>
      <c r="G68" s="17">
        <v>4</v>
      </c>
      <c r="H68" s="17">
        <v>4</v>
      </c>
      <c r="I68" s="21">
        <f t="shared" si="24"/>
        <v>2.2250000000000001</v>
      </c>
      <c r="J68" s="17">
        <v>18.5</v>
      </c>
      <c r="K68">
        <v>9</v>
      </c>
      <c r="L68">
        <v>9</v>
      </c>
      <c r="M68" s="17">
        <f t="shared" si="25"/>
        <v>2.0555555555555554</v>
      </c>
      <c r="N68" s="21">
        <v>1</v>
      </c>
      <c r="O68" s="22">
        <v>0</v>
      </c>
      <c r="P68">
        <v>21.4</v>
      </c>
      <c r="Q68">
        <v>9</v>
      </c>
      <c r="R68">
        <v>9</v>
      </c>
      <c r="S68" s="17">
        <f t="shared" si="26"/>
        <v>2.3777777777777778</v>
      </c>
      <c r="T68">
        <v>2</v>
      </c>
      <c r="U68" s="22">
        <v>0</v>
      </c>
      <c r="V68" s="27">
        <v>23.3</v>
      </c>
      <c r="W68" s="27">
        <v>9</v>
      </c>
      <c r="X68" s="27">
        <v>11</v>
      </c>
      <c r="Y68" s="17">
        <f t="shared" si="27"/>
        <v>2.1181818181818182</v>
      </c>
      <c r="Z68" s="27">
        <v>2</v>
      </c>
      <c r="AA68" s="22">
        <f t="shared" si="28"/>
        <v>0.18181818181818182</v>
      </c>
      <c r="AB68" s="23">
        <f t="shared" si="29"/>
        <v>2.0786516853932584</v>
      </c>
      <c r="AC68" s="23">
        <f t="shared" si="23"/>
        <v>2.25</v>
      </c>
      <c r="AD68" s="23">
        <f t="shared" si="23"/>
        <v>0.92384519350811478</v>
      </c>
      <c r="AE68" s="23">
        <f t="shared" si="30"/>
        <v>2.4044943820224716</v>
      </c>
      <c r="AF68" s="23">
        <f t="shared" si="21"/>
        <v>2.25</v>
      </c>
      <c r="AG68" s="23">
        <f t="shared" si="21"/>
        <v>1.0686641697877652</v>
      </c>
      <c r="AH68" s="23">
        <f t="shared" si="31"/>
        <v>2.6179775280898876</v>
      </c>
      <c r="AI68" s="23">
        <f t="shared" si="22"/>
        <v>2.75</v>
      </c>
      <c r="AJ68" s="23">
        <f t="shared" si="22"/>
        <v>0.95199182839632268</v>
      </c>
      <c r="AK68">
        <v>7</v>
      </c>
      <c r="AL68">
        <v>7.16</v>
      </c>
      <c r="AM68">
        <v>0.185</v>
      </c>
      <c r="AN68">
        <f>AM68*1000</f>
        <v>185</v>
      </c>
      <c r="AO68">
        <v>312</v>
      </c>
      <c r="AP68">
        <v>3.97</v>
      </c>
      <c r="AQ68">
        <v>2.2400000000000002</v>
      </c>
      <c r="AR68">
        <v>34.92</v>
      </c>
      <c r="AS68" s="24">
        <v>1.6897969673605762</v>
      </c>
      <c r="AT68" s="25">
        <v>0.36767458124223723</v>
      </c>
      <c r="AU68" s="25">
        <v>2.089240506329114</v>
      </c>
      <c r="AV68" s="25">
        <v>6.7657493999286888E-2</v>
      </c>
      <c r="AW68" s="25">
        <v>1.0500733449993873</v>
      </c>
      <c r="AX68" s="25">
        <v>8.9561529395984274E-2</v>
      </c>
      <c r="AY68" s="25">
        <v>9.5866033755274277E-2</v>
      </c>
      <c r="AZ68" s="25">
        <f t="shared" si="20"/>
        <v>0.5026100833380891</v>
      </c>
      <c r="BA68">
        <f t="shared" si="32"/>
        <v>2.8559856965134101</v>
      </c>
      <c r="BB68">
        <f t="shared" si="18"/>
        <v>0.80880921188418975</v>
      </c>
      <c r="BC68">
        <f t="shared" si="33"/>
        <v>4.5959036973711198</v>
      </c>
    </row>
    <row r="69" spans="1:55" x14ac:dyDescent="0.4">
      <c r="A69" s="16" t="s">
        <v>111</v>
      </c>
      <c r="B69" s="17">
        <v>2</v>
      </c>
      <c r="C69" s="27">
        <v>1</v>
      </c>
      <c r="D69" s="18">
        <v>42815</v>
      </c>
      <c r="E69" s="19">
        <v>79</v>
      </c>
      <c r="F69" s="20">
        <v>10.3</v>
      </c>
      <c r="G69" s="17">
        <v>4</v>
      </c>
      <c r="H69" s="17">
        <v>4</v>
      </c>
      <c r="I69" s="21">
        <f t="shared" si="24"/>
        <v>2.5750000000000002</v>
      </c>
      <c r="J69" s="17">
        <v>21.5</v>
      </c>
      <c r="K69">
        <v>10</v>
      </c>
      <c r="L69">
        <v>10</v>
      </c>
      <c r="M69" s="17">
        <f t="shared" si="25"/>
        <v>2.15</v>
      </c>
      <c r="N69" s="21">
        <v>2</v>
      </c>
      <c r="O69" s="22">
        <v>0</v>
      </c>
      <c r="P69">
        <v>30.5</v>
      </c>
      <c r="Q69">
        <v>14</v>
      </c>
      <c r="R69">
        <v>14</v>
      </c>
      <c r="S69" s="17">
        <f t="shared" si="26"/>
        <v>2.1785714285714284</v>
      </c>
      <c r="T69">
        <v>3</v>
      </c>
      <c r="U69" s="22">
        <v>0</v>
      </c>
      <c r="V69" s="27">
        <v>39.5</v>
      </c>
      <c r="W69" s="27">
        <v>17</v>
      </c>
      <c r="X69" s="27">
        <v>17</v>
      </c>
      <c r="Y69" s="17">
        <f t="shared" si="27"/>
        <v>2.3235294117647061</v>
      </c>
      <c r="Z69" s="27">
        <v>2</v>
      </c>
      <c r="AA69" s="22">
        <f t="shared" si="28"/>
        <v>0</v>
      </c>
      <c r="AB69" s="23">
        <f t="shared" si="29"/>
        <v>2.087378640776699</v>
      </c>
      <c r="AC69" s="23">
        <f t="shared" si="23"/>
        <v>2.5</v>
      </c>
      <c r="AD69" s="23">
        <f t="shared" si="23"/>
        <v>0.83495145631067957</v>
      </c>
      <c r="AE69" s="23">
        <f t="shared" si="30"/>
        <v>2.9611650485436893</v>
      </c>
      <c r="AF69" s="23">
        <f t="shared" si="21"/>
        <v>3.5</v>
      </c>
      <c r="AG69" s="23">
        <f t="shared" si="21"/>
        <v>0.84604715672676822</v>
      </c>
      <c r="AH69" s="23">
        <f t="shared" si="31"/>
        <v>3.8349514563106792</v>
      </c>
      <c r="AI69" s="23">
        <f t="shared" si="22"/>
        <v>4.25</v>
      </c>
      <c r="AJ69" s="23">
        <f t="shared" si="22"/>
        <v>0.90234151913192462</v>
      </c>
      <c r="AK69">
        <v>7.5</v>
      </c>
      <c r="AL69">
        <v>9.1</v>
      </c>
      <c r="AM69">
        <v>0.22700000000000001</v>
      </c>
      <c r="AN69">
        <f>AM69*1000</f>
        <v>227</v>
      </c>
      <c r="AO69">
        <v>307</v>
      </c>
      <c r="AP69">
        <v>4.6100000000000003</v>
      </c>
      <c r="AQ69">
        <v>2.14</v>
      </c>
      <c r="AR69">
        <v>36.35</v>
      </c>
      <c r="AS69" s="24">
        <v>1.9195128408790048</v>
      </c>
      <c r="AT69" s="25">
        <v>0.29978983698684514</v>
      </c>
      <c r="AU69" s="25">
        <v>2.370833333333334</v>
      </c>
      <c r="AV69" s="25">
        <v>0.11815167297665574</v>
      </c>
      <c r="AW69" s="25">
        <v>1.3930710880238677</v>
      </c>
      <c r="AX69" s="25">
        <v>0.12439036241751047</v>
      </c>
      <c r="AY69" s="25">
        <v>9.4278186274509804E-2</v>
      </c>
      <c r="AZ69" s="25">
        <f t="shared" si="20"/>
        <v>0.58758710215417953</v>
      </c>
      <c r="BA69">
        <f t="shared" si="32"/>
        <v>4.646825596309311</v>
      </c>
      <c r="BB69">
        <f t="shared" si="18"/>
        <v>0.80963634764668013</v>
      </c>
      <c r="BC69">
        <f t="shared" si="33"/>
        <v>6.4028616185652538</v>
      </c>
    </row>
    <row r="70" spans="1:55" x14ac:dyDescent="0.4">
      <c r="A70" s="16" t="s">
        <v>113</v>
      </c>
      <c r="B70" s="17">
        <v>2</v>
      </c>
      <c r="C70" s="27">
        <v>1</v>
      </c>
      <c r="D70" s="18">
        <v>42816</v>
      </c>
      <c r="E70" s="19">
        <v>80</v>
      </c>
      <c r="F70" s="20">
        <v>12</v>
      </c>
      <c r="G70" s="17">
        <v>5</v>
      </c>
      <c r="H70" s="17">
        <v>5</v>
      </c>
      <c r="I70" s="21">
        <f t="shared" si="24"/>
        <v>2.4</v>
      </c>
      <c r="J70" s="17">
        <v>24.2</v>
      </c>
      <c r="K70">
        <v>10</v>
      </c>
      <c r="L70">
        <v>10</v>
      </c>
      <c r="M70" s="17">
        <f t="shared" si="25"/>
        <v>2.42</v>
      </c>
      <c r="N70" s="21">
        <v>2</v>
      </c>
      <c r="O70" s="22">
        <v>0</v>
      </c>
      <c r="P70">
        <v>28.4</v>
      </c>
      <c r="Q70">
        <v>13</v>
      </c>
      <c r="R70">
        <v>13</v>
      </c>
      <c r="S70" s="17">
        <f t="shared" si="26"/>
        <v>2.1846153846153844</v>
      </c>
      <c r="T70">
        <v>2</v>
      </c>
      <c r="U70" s="22">
        <v>0</v>
      </c>
      <c r="V70" s="27">
        <v>30</v>
      </c>
      <c r="W70" s="27">
        <v>12</v>
      </c>
      <c r="X70" s="27">
        <v>15</v>
      </c>
      <c r="Y70" s="17">
        <f t="shared" si="27"/>
        <v>2</v>
      </c>
      <c r="Z70" s="27">
        <v>3</v>
      </c>
      <c r="AA70" s="22">
        <f t="shared" si="28"/>
        <v>0.2</v>
      </c>
      <c r="AB70" s="23">
        <f t="shared" si="29"/>
        <v>2.0166666666666666</v>
      </c>
      <c r="AC70" s="23">
        <f t="shared" si="23"/>
        <v>2</v>
      </c>
      <c r="AD70" s="23">
        <f t="shared" si="23"/>
        <v>1.0083333333333333</v>
      </c>
      <c r="AE70" s="23">
        <f t="shared" si="30"/>
        <v>2.3666666666666667</v>
      </c>
      <c r="AF70" s="23">
        <f t="shared" si="21"/>
        <v>2.6</v>
      </c>
      <c r="AG70" s="23">
        <f t="shared" si="21"/>
        <v>0.91025641025641024</v>
      </c>
      <c r="AH70" s="23">
        <f t="shared" si="31"/>
        <v>2.5</v>
      </c>
      <c r="AI70" s="23">
        <f t="shared" si="22"/>
        <v>3</v>
      </c>
      <c r="AJ70" s="23">
        <f t="shared" si="22"/>
        <v>0.83333333333333337</v>
      </c>
      <c r="AK70">
        <v>6.5</v>
      </c>
      <c r="AL70">
        <v>5.18</v>
      </c>
      <c r="AM70">
        <v>0.186</v>
      </c>
      <c r="AN70">
        <f>AM70*1000</f>
        <v>186</v>
      </c>
      <c r="AO70">
        <v>331</v>
      </c>
      <c r="AP70">
        <v>4.37</v>
      </c>
      <c r="AQ70">
        <v>2.4500000000000002</v>
      </c>
      <c r="AR70">
        <v>34.72</v>
      </c>
      <c r="AS70" s="24">
        <v>2.8488852188274154</v>
      </c>
      <c r="AT70" s="25">
        <v>0.32667164511951352</v>
      </c>
      <c r="AU70" s="25">
        <v>1.5331073170731706</v>
      </c>
      <c r="AV70" s="25">
        <v>0.16965182860878869</v>
      </c>
      <c r="AW70" s="25">
        <v>3.8468227489556663</v>
      </c>
      <c r="AX70" s="25">
        <v>0.13141750782601033</v>
      </c>
      <c r="AY70" s="25">
        <v>0.12489715447154473</v>
      </c>
      <c r="AZ70" s="25">
        <f t="shared" si="20"/>
        <v>2.50916730102076</v>
      </c>
      <c r="BA70">
        <f t="shared" si="32"/>
        <v>11.77580854177992</v>
      </c>
      <c r="BB70">
        <f t="shared" si="18"/>
        <v>1.858242529470262</v>
      </c>
      <c r="BC70">
        <f t="shared" si="33"/>
        <v>8.7209442918902393</v>
      </c>
    </row>
    <row r="71" spans="1:55" x14ac:dyDescent="0.4">
      <c r="A71" s="16" t="s">
        <v>117</v>
      </c>
      <c r="B71" s="17">
        <v>2</v>
      </c>
      <c r="C71" s="27">
        <v>1</v>
      </c>
      <c r="D71" s="18">
        <v>42816</v>
      </c>
      <c r="E71" s="19">
        <v>80</v>
      </c>
      <c r="F71" s="20">
        <v>10.199999999999999</v>
      </c>
      <c r="G71" s="17">
        <v>4</v>
      </c>
      <c r="H71" s="17">
        <v>4</v>
      </c>
      <c r="I71" s="21">
        <f t="shared" si="24"/>
        <v>2.5499999999999998</v>
      </c>
      <c r="J71" s="17">
        <v>16.2</v>
      </c>
      <c r="K71">
        <v>9</v>
      </c>
      <c r="L71">
        <v>9</v>
      </c>
      <c r="M71" s="17">
        <f t="shared" si="25"/>
        <v>1.7999999999999998</v>
      </c>
      <c r="N71" s="21">
        <v>1</v>
      </c>
      <c r="O71" s="22">
        <v>0</v>
      </c>
      <c r="P71">
        <v>21.6</v>
      </c>
      <c r="Q71">
        <v>12</v>
      </c>
      <c r="R71">
        <v>12</v>
      </c>
      <c r="S71" s="17">
        <f t="shared" si="26"/>
        <v>1.8</v>
      </c>
      <c r="T71">
        <v>1</v>
      </c>
      <c r="U71" s="22">
        <v>0</v>
      </c>
      <c r="V71" s="27">
        <v>28.1</v>
      </c>
      <c r="W71" s="27">
        <v>16</v>
      </c>
      <c r="X71" s="27">
        <v>16</v>
      </c>
      <c r="Y71" s="17">
        <f t="shared" si="27"/>
        <v>1.7562500000000001</v>
      </c>
      <c r="Z71" s="27">
        <v>2</v>
      </c>
      <c r="AA71" s="22">
        <f t="shared" si="28"/>
        <v>0</v>
      </c>
      <c r="AB71" s="23">
        <f t="shared" si="29"/>
        <v>1.5882352941176472</v>
      </c>
      <c r="AC71" s="23">
        <f t="shared" si="23"/>
        <v>2.25</v>
      </c>
      <c r="AD71" s="23">
        <f t="shared" si="23"/>
        <v>0.70588235294117641</v>
      </c>
      <c r="AE71" s="23">
        <f t="shared" si="30"/>
        <v>2.1176470588235299</v>
      </c>
      <c r="AF71" s="23">
        <f t="shared" si="21"/>
        <v>3</v>
      </c>
      <c r="AG71" s="23">
        <f t="shared" si="21"/>
        <v>0.70588235294117652</v>
      </c>
      <c r="AH71" s="23">
        <f t="shared" si="31"/>
        <v>2.7549019607843142</v>
      </c>
      <c r="AI71" s="23">
        <f t="shared" si="22"/>
        <v>4</v>
      </c>
      <c r="AJ71" s="23">
        <f t="shared" si="22"/>
        <v>0.68872549019607854</v>
      </c>
      <c r="AK71">
        <v>7.5</v>
      </c>
      <c r="AS71" s="24">
        <v>1.4779625230931646</v>
      </c>
      <c r="AT71" s="25">
        <v>0.28831378517233869</v>
      </c>
      <c r="AU71" s="25">
        <v>1.8814634146341465</v>
      </c>
      <c r="AV71" s="25">
        <v>0.12134883031844748</v>
      </c>
      <c r="AW71" s="25">
        <v>1.3030354632567449</v>
      </c>
      <c r="AX71" s="25">
        <v>0.10385893886267451</v>
      </c>
      <c r="AY71" s="25">
        <v>0.13415975609756098</v>
      </c>
      <c r="AZ71" s="25">
        <f t="shared" si="20"/>
        <v>0.69256486898530645</v>
      </c>
      <c r="BA71">
        <f t="shared" si="32"/>
        <v>4.5195045477199765</v>
      </c>
      <c r="BB71">
        <f t="shared" si="18"/>
        <v>0.7855388053774921</v>
      </c>
      <c r="BC71">
        <f t="shared" si="33"/>
        <v>5.1262291264003101</v>
      </c>
    </row>
    <row r="72" spans="1:55" x14ac:dyDescent="0.4">
      <c r="A72" s="26" t="s">
        <v>98</v>
      </c>
      <c r="B72" s="17">
        <v>2</v>
      </c>
      <c r="C72" s="17">
        <v>2</v>
      </c>
      <c r="D72" s="18">
        <v>42815</v>
      </c>
      <c r="E72" s="19">
        <v>79</v>
      </c>
      <c r="F72" s="20">
        <v>9.9</v>
      </c>
      <c r="G72" s="17">
        <v>4</v>
      </c>
      <c r="H72" s="17">
        <v>4</v>
      </c>
      <c r="I72" s="21">
        <f t="shared" si="24"/>
        <v>2.4750000000000001</v>
      </c>
      <c r="J72" s="17">
        <v>12.1</v>
      </c>
      <c r="K72">
        <v>4</v>
      </c>
      <c r="L72">
        <v>4</v>
      </c>
      <c r="M72" s="17">
        <f t="shared" si="25"/>
        <v>3.0249999999999999</v>
      </c>
      <c r="N72" s="21">
        <v>0</v>
      </c>
      <c r="O72" s="22">
        <v>0</v>
      </c>
      <c r="P72">
        <v>15.3</v>
      </c>
      <c r="Q72">
        <v>9</v>
      </c>
      <c r="R72">
        <v>9</v>
      </c>
      <c r="S72" s="17">
        <f t="shared" si="26"/>
        <v>1.7000000000000002</v>
      </c>
      <c r="T72">
        <v>1</v>
      </c>
      <c r="U72" s="22">
        <v>0</v>
      </c>
      <c r="V72" s="27">
        <v>17.3</v>
      </c>
      <c r="W72" s="27">
        <v>8</v>
      </c>
      <c r="X72" s="27">
        <v>11</v>
      </c>
      <c r="Y72" s="17">
        <f t="shared" si="27"/>
        <v>1.5727272727272728</v>
      </c>
      <c r="Z72" s="27">
        <v>3</v>
      </c>
      <c r="AA72" s="22">
        <f t="shared" si="28"/>
        <v>0.27272727272727271</v>
      </c>
      <c r="AB72" s="23">
        <f t="shared" si="29"/>
        <v>1.2222222222222221</v>
      </c>
      <c r="AC72" s="23">
        <f t="shared" si="23"/>
        <v>1</v>
      </c>
      <c r="AD72" s="23">
        <f t="shared" si="23"/>
        <v>1.2222222222222221</v>
      </c>
      <c r="AE72" s="23">
        <f t="shared" si="30"/>
        <v>1.5454545454545454</v>
      </c>
      <c r="AF72" s="23">
        <f t="shared" si="21"/>
        <v>2.25</v>
      </c>
      <c r="AG72" s="23">
        <f t="shared" si="21"/>
        <v>0.68686868686868696</v>
      </c>
      <c r="AH72" s="23">
        <f t="shared" si="31"/>
        <v>1.7474747474747474</v>
      </c>
      <c r="AI72" s="23">
        <f t="shared" si="22"/>
        <v>2.75</v>
      </c>
      <c r="AJ72" s="23">
        <f t="shared" si="22"/>
        <v>0.63544536271808993</v>
      </c>
      <c r="AK72">
        <v>2</v>
      </c>
      <c r="AL72">
        <v>0.85099999999999998</v>
      </c>
      <c r="AM72">
        <v>5.2400000000000002E-2</v>
      </c>
      <c r="AN72">
        <f t="shared" ref="AN72:AN114" si="34">AM72*1000</f>
        <v>52.400000000000006</v>
      </c>
      <c r="AO72">
        <v>358</v>
      </c>
      <c r="AP72">
        <v>1.28</v>
      </c>
      <c r="AQ72">
        <v>2.44</v>
      </c>
      <c r="AR72">
        <v>28.03</v>
      </c>
      <c r="AS72" s="24">
        <v>2.7537372147915029</v>
      </c>
      <c r="AT72" s="25">
        <v>0.44537471398045503</v>
      </c>
      <c r="AU72" s="25">
        <v>1.8546482412060303</v>
      </c>
      <c r="AV72" s="25">
        <v>0.21870594401808896</v>
      </c>
      <c r="AW72" s="25">
        <v>2.4961046267335618</v>
      </c>
      <c r="AX72" s="25">
        <v>0.12756373275967323</v>
      </c>
      <c r="AY72" s="25">
        <v>0.19525251256281409</v>
      </c>
      <c r="AZ72" s="25">
        <f t="shared" si="20"/>
        <v>1.3458641758991499</v>
      </c>
      <c r="BA72">
        <f t="shared" si="32"/>
        <v>5.6045045854199564</v>
      </c>
      <c r="BB72">
        <f t="shared" si="18"/>
        <v>1.484776009601054</v>
      </c>
      <c r="BC72">
        <f t="shared" si="33"/>
        <v>6.1829671248744242</v>
      </c>
    </row>
    <row r="73" spans="1:55" x14ac:dyDescent="0.4">
      <c r="A73" s="26" t="s">
        <v>99</v>
      </c>
      <c r="B73" s="17">
        <v>2</v>
      </c>
      <c r="C73" s="27">
        <v>2</v>
      </c>
      <c r="D73" s="18">
        <v>42813</v>
      </c>
      <c r="E73" s="19">
        <v>77</v>
      </c>
      <c r="F73" s="20">
        <v>9.1</v>
      </c>
      <c r="G73" s="17">
        <v>3</v>
      </c>
      <c r="H73" s="17">
        <v>3</v>
      </c>
      <c r="I73" s="21">
        <f t="shared" si="24"/>
        <v>3.0333333333333332</v>
      </c>
      <c r="J73" s="17">
        <v>15.3</v>
      </c>
      <c r="K73">
        <v>8</v>
      </c>
      <c r="L73">
        <v>8</v>
      </c>
      <c r="M73" s="17">
        <f t="shared" si="25"/>
        <v>1.9125000000000001</v>
      </c>
      <c r="N73" s="21">
        <v>2</v>
      </c>
      <c r="O73" s="22">
        <v>0</v>
      </c>
      <c r="P73">
        <v>15.8</v>
      </c>
      <c r="Q73">
        <v>10</v>
      </c>
      <c r="R73">
        <v>10</v>
      </c>
      <c r="S73" s="17">
        <f t="shared" si="26"/>
        <v>1.58</v>
      </c>
      <c r="T73">
        <v>2</v>
      </c>
      <c r="U73" s="22">
        <v>0</v>
      </c>
      <c r="V73" s="27">
        <v>17.8</v>
      </c>
      <c r="W73" s="27">
        <v>6</v>
      </c>
      <c r="X73" s="27">
        <v>9</v>
      </c>
      <c r="Y73" s="17">
        <f t="shared" si="27"/>
        <v>1.9777777777777779</v>
      </c>
      <c r="Z73" s="27">
        <v>3</v>
      </c>
      <c r="AA73" s="22">
        <f t="shared" si="28"/>
        <v>0.33333333333333331</v>
      </c>
      <c r="AB73" s="23">
        <f t="shared" si="29"/>
        <v>1.6813186813186816</v>
      </c>
      <c r="AC73" s="23">
        <f t="shared" si="23"/>
        <v>2.6666666666666665</v>
      </c>
      <c r="AD73" s="23">
        <f t="shared" si="23"/>
        <v>0.63049450549450559</v>
      </c>
      <c r="AE73" s="23">
        <f t="shared" si="30"/>
        <v>1.7362637362637363</v>
      </c>
      <c r="AF73" s="23">
        <f t="shared" si="21"/>
        <v>3.3333333333333335</v>
      </c>
      <c r="AG73" s="23">
        <f t="shared" si="21"/>
        <v>0.52087912087912092</v>
      </c>
      <c r="AH73" s="23">
        <f t="shared" si="31"/>
        <v>1.9560439560439562</v>
      </c>
      <c r="AI73" s="23">
        <f t="shared" si="22"/>
        <v>3</v>
      </c>
      <c r="AJ73" s="23">
        <f t="shared" si="22"/>
        <v>0.65201465201465203</v>
      </c>
      <c r="AK73">
        <v>4.5</v>
      </c>
      <c r="AL73">
        <v>3.42</v>
      </c>
      <c r="AM73">
        <v>0.128</v>
      </c>
      <c r="AN73">
        <f t="shared" si="34"/>
        <v>128</v>
      </c>
      <c r="AO73">
        <v>336</v>
      </c>
      <c r="AP73">
        <v>2.91</v>
      </c>
      <c r="AQ73">
        <v>2.33</v>
      </c>
      <c r="AR73">
        <v>32.44</v>
      </c>
      <c r="AS73" s="24">
        <v>2.8940886699507393</v>
      </c>
      <c r="AT73" s="25">
        <v>0.53016907812991731</v>
      </c>
      <c r="AU73" s="25">
        <v>1.7595283653846154</v>
      </c>
      <c r="AV73" s="25">
        <v>0.18978711362200279</v>
      </c>
      <c r="AW73" s="25">
        <v>3.0302219881812444</v>
      </c>
      <c r="AX73" s="25">
        <v>0.15876267396362659</v>
      </c>
      <c r="AY73" s="25">
        <v>0.1521860576923077</v>
      </c>
      <c r="AZ73" s="25">
        <f t="shared" si="20"/>
        <v>1.7221785381782511</v>
      </c>
      <c r="BA73">
        <f t="shared" si="32"/>
        <v>5.7155766210844385</v>
      </c>
      <c r="BB73">
        <f t="shared" si="18"/>
        <v>1.6448093289579451</v>
      </c>
      <c r="BC73">
        <f t="shared" si="33"/>
        <v>5.4588032183226387</v>
      </c>
    </row>
    <row r="74" spans="1:55" x14ac:dyDescent="0.4">
      <c r="A74" s="26" t="s">
        <v>100</v>
      </c>
      <c r="B74" s="17">
        <v>2</v>
      </c>
      <c r="C74" s="27">
        <v>2</v>
      </c>
      <c r="D74" s="18">
        <v>42818</v>
      </c>
      <c r="E74" s="19">
        <v>82</v>
      </c>
      <c r="F74" s="20">
        <v>10.199999999999999</v>
      </c>
      <c r="G74" s="17">
        <v>4</v>
      </c>
      <c r="H74" s="17">
        <v>4</v>
      </c>
      <c r="I74" s="21">
        <f t="shared" si="24"/>
        <v>2.5499999999999998</v>
      </c>
      <c r="J74" s="17">
        <v>15.6</v>
      </c>
      <c r="K74">
        <v>7</v>
      </c>
      <c r="L74">
        <v>7</v>
      </c>
      <c r="M74" s="17">
        <f t="shared" si="25"/>
        <v>2.2285714285714286</v>
      </c>
      <c r="N74" s="21">
        <v>1</v>
      </c>
      <c r="O74" s="22">
        <v>0</v>
      </c>
      <c r="P74">
        <v>18.399999999999999</v>
      </c>
      <c r="Q74">
        <v>10</v>
      </c>
      <c r="R74">
        <v>10</v>
      </c>
      <c r="S74" s="17">
        <f t="shared" si="26"/>
        <v>1.8399999999999999</v>
      </c>
      <c r="T74">
        <v>2</v>
      </c>
      <c r="U74" s="22">
        <v>0</v>
      </c>
      <c r="V74" s="27">
        <v>23.3</v>
      </c>
      <c r="W74" s="27">
        <v>13</v>
      </c>
      <c r="X74" s="27">
        <v>15</v>
      </c>
      <c r="Y74" s="17">
        <f t="shared" si="27"/>
        <v>1.5533333333333335</v>
      </c>
      <c r="Z74" s="27">
        <v>1</v>
      </c>
      <c r="AA74" s="22">
        <f t="shared" si="28"/>
        <v>0.13333333333333333</v>
      </c>
      <c r="AB74" s="23">
        <f t="shared" si="29"/>
        <v>1.5294117647058825</v>
      </c>
      <c r="AC74" s="23">
        <f t="shared" si="23"/>
        <v>1.75</v>
      </c>
      <c r="AD74" s="23">
        <f t="shared" si="23"/>
        <v>0.87394957983193289</v>
      </c>
      <c r="AE74" s="23">
        <f t="shared" si="30"/>
        <v>1.803921568627451</v>
      </c>
      <c r="AF74" s="23">
        <f t="shared" si="21"/>
        <v>2.5</v>
      </c>
      <c r="AG74" s="23">
        <f t="shared" si="21"/>
        <v>0.72156862745098038</v>
      </c>
      <c r="AH74" s="23">
        <f t="shared" si="31"/>
        <v>2.2843137254901964</v>
      </c>
      <c r="AI74" s="23">
        <f t="shared" si="22"/>
        <v>3.75</v>
      </c>
      <c r="AJ74" s="23">
        <f t="shared" si="22"/>
        <v>0.60915032679738568</v>
      </c>
      <c r="AK74">
        <v>4.5</v>
      </c>
      <c r="AL74">
        <v>7.11</v>
      </c>
      <c r="AM74">
        <v>0.16800000000000001</v>
      </c>
      <c r="AN74">
        <f t="shared" si="34"/>
        <v>168</v>
      </c>
      <c r="AO74">
        <v>305</v>
      </c>
      <c r="AP74">
        <v>3.96</v>
      </c>
      <c r="AQ74">
        <v>2.44</v>
      </c>
      <c r="AR74">
        <v>32.869999999999997</v>
      </c>
      <c r="AS74" s="24">
        <v>1.7040358744394619</v>
      </c>
      <c r="AT74" s="45"/>
      <c r="AU74" s="25">
        <v>2.3076732673267326</v>
      </c>
      <c r="AV74" s="25">
        <v>0.125959271750852</v>
      </c>
      <c r="AW74" s="25">
        <v>1.6441124908970783</v>
      </c>
      <c r="AX74" s="25">
        <v>0.12982281371991156</v>
      </c>
      <c r="AY74" s="25">
        <v>0.17183292079207921</v>
      </c>
      <c r="AZ74" s="25">
        <f t="shared" si="20"/>
        <v>0.71245462439388574</v>
      </c>
      <c r="BB74">
        <f t="shared" si="18"/>
        <v>0.73842163817820727</v>
      </c>
    </row>
    <row r="75" spans="1:55" x14ac:dyDescent="0.4">
      <c r="A75" s="26" t="s">
        <v>101</v>
      </c>
      <c r="B75" s="17">
        <v>2</v>
      </c>
      <c r="C75" s="27">
        <v>2</v>
      </c>
      <c r="D75" s="18">
        <v>42821</v>
      </c>
      <c r="E75" s="19">
        <v>85</v>
      </c>
      <c r="F75" s="20">
        <v>10.8</v>
      </c>
      <c r="G75" s="17">
        <v>4</v>
      </c>
      <c r="H75" s="17">
        <v>4</v>
      </c>
      <c r="I75" s="21">
        <f t="shared" si="24"/>
        <v>2.7</v>
      </c>
      <c r="J75" s="17">
        <v>14</v>
      </c>
      <c r="K75">
        <v>7</v>
      </c>
      <c r="L75">
        <v>7</v>
      </c>
      <c r="M75" s="17">
        <f t="shared" si="25"/>
        <v>2</v>
      </c>
      <c r="N75" s="21">
        <v>1</v>
      </c>
      <c r="O75" s="22">
        <v>0</v>
      </c>
      <c r="P75">
        <v>15.7</v>
      </c>
      <c r="Q75">
        <v>11</v>
      </c>
      <c r="R75">
        <v>11</v>
      </c>
      <c r="S75" s="17">
        <f t="shared" si="26"/>
        <v>1.4272727272727272</v>
      </c>
      <c r="T75">
        <v>2</v>
      </c>
      <c r="U75" s="22">
        <v>0</v>
      </c>
      <c r="V75" s="27">
        <v>17.399999999999999</v>
      </c>
      <c r="W75" s="27">
        <v>11</v>
      </c>
      <c r="X75" s="27">
        <v>15</v>
      </c>
      <c r="Y75" s="17">
        <f t="shared" si="27"/>
        <v>1.1599999999999999</v>
      </c>
      <c r="Z75" s="27">
        <v>3</v>
      </c>
      <c r="AA75" s="22">
        <f t="shared" si="28"/>
        <v>0.26666666666666666</v>
      </c>
      <c r="AB75" s="23">
        <f t="shared" si="29"/>
        <v>1.2962962962962963</v>
      </c>
      <c r="AC75" s="23">
        <f t="shared" si="23"/>
        <v>1.75</v>
      </c>
      <c r="AD75" s="23">
        <f t="shared" si="23"/>
        <v>0.7407407407407407</v>
      </c>
      <c r="AE75" s="23">
        <f t="shared" si="30"/>
        <v>1.4537037037037035</v>
      </c>
      <c r="AF75" s="23">
        <f t="shared" si="21"/>
        <v>2.75</v>
      </c>
      <c r="AG75" s="23">
        <f t="shared" si="21"/>
        <v>0.52861952861952854</v>
      </c>
      <c r="AH75" s="23">
        <f t="shared" si="31"/>
        <v>1.6111111111111109</v>
      </c>
      <c r="AI75" s="23">
        <f t="shared" si="22"/>
        <v>3.75</v>
      </c>
      <c r="AJ75" s="23">
        <f t="shared" si="22"/>
        <v>0.42962962962962958</v>
      </c>
      <c r="AK75">
        <v>4</v>
      </c>
      <c r="AL75">
        <v>2.13</v>
      </c>
      <c r="AM75">
        <v>5.3600000000000002E-2</v>
      </c>
      <c r="AN75">
        <f t="shared" si="34"/>
        <v>53.6</v>
      </c>
      <c r="AO75">
        <v>317</v>
      </c>
      <c r="AP75">
        <v>1.49</v>
      </c>
      <c r="AQ75">
        <v>2.78</v>
      </c>
      <c r="AR75">
        <v>27.55</v>
      </c>
      <c r="AS75" s="24">
        <v>2.8125</v>
      </c>
      <c r="AT75" s="25">
        <v>0.31319414219605346</v>
      </c>
      <c r="AU75" s="25">
        <v>1.7033294392523364</v>
      </c>
      <c r="AV75" s="25">
        <v>0.12088350830054298</v>
      </c>
      <c r="AW75" s="25">
        <v>2.7914920833943135</v>
      </c>
      <c r="AX75" s="25">
        <v>0.1258512973217607</v>
      </c>
      <c r="AY75" s="25">
        <v>0.14081892523364486</v>
      </c>
      <c r="AZ75" s="25">
        <f t="shared" si="20"/>
        <v>1.6388445001101009</v>
      </c>
      <c r="BA75">
        <f t="shared" si="32"/>
        <v>8.9129766726189068</v>
      </c>
      <c r="BB75">
        <f t="shared" si="18"/>
        <v>1.6511779431432394</v>
      </c>
      <c r="BC75">
        <f t="shared" si="33"/>
        <v>8.9800530121008126</v>
      </c>
    </row>
    <row r="76" spans="1:55" x14ac:dyDescent="0.4">
      <c r="A76" s="26" t="s">
        <v>102</v>
      </c>
      <c r="B76" s="17">
        <v>2</v>
      </c>
      <c r="C76" s="27">
        <v>2</v>
      </c>
      <c r="D76" s="18">
        <v>42815</v>
      </c>
      <c r="E76" s="19">
        <v>79</v>
      </c>
      <c r="F76" s="20">
        <v>12.8</v>
      </c>
      <c r="G76" s="17">
        <v>5</v>
      </c>
      <c r="H76" s="17">
        <v>5</v>
      </c>
      <c r="I76" s="21">
        <f t="shared" si="24"/>
        <v>2.56</v>
      </c>
      <c r="J76" s="17">
        <v>19.5</v>
      </c>
      <c r="K76">
        <v>10</v>
      </c>
      <c r="L76">
        <v>10</v>
      </c>
      <c r="M76" s="17">
        <f t="shared" si="25"/>
        <v>1.95</v>
      </c>
      <c r="N76" s="21">
        <v>2</v>
      </c>
      <c r="O76" s="22">
        <v>0</v>
      </c>
      <c r="P76">
        <v>19.399999999999999</v>
      </c>
      <c r="Q76">
        <v>11</v>
      </c>
      <c r="R76">
        <v>11</v>
      </c>
      <c r="S76" s="17">
        <f t="shared" si="26"/>
        <v>1.7636363636363634</v>
      </c>
      <c r="T76">
        <v>3</v>
      </c>
      <c r="U76" s="22">
        <v>0</v>
      </c>
      <c r="V76" s="27">
        <v>19.8</v>
      </c>
      <c r="W76" s="27">
        <v>13</v>
      </c>
      <c r="X76" s="27">
        <v>13</v>
      </c>
      <c r="Y76" s="17">
        <f t="shared" si="27"/>
        <v>1.5230769230769232</v>
      </c>
      <c r="Z76" s="27">
        <v>3</v>
      </c>
      <c r="AA76" s="22">
        <f t="shared" si="28"/>
        <v>0</v>
      </c>
      <c r="AB76" s="23">
        <f t="shared" si="29"/>
        <v>1.5234375</v>
      </c>
      <c r="AC76" s="23">
        <f t="shared" si="23"/>
        <v>2</v>
      </c>
      <c r="AD76" s="23">
        <f t="shared" si="23"/>
        <v>0.76171875</v>
      </c>
      <c r="AE76" s="23">
        <f t="shared" si="30"/>
        <v>1.5156249999999998</v>
      </c>
      <c r="AF76" s="23">
        <f t="shared" si="21"/>
        <v>2.2000000000000002</v>
      </c>
      <c r="AG76" s="23">
        <f t="shared" si="21"/>
        <v>0.68892045454545447</v>
      </c>
      <c r="AH76" s="23">
        <f t="shared" si="31"/>
        <v>1.546875</v>
      </c>
      <c r="AI76" s="23">
        <f t="shared" si="22"/>
        <v>2.6</v>
      </c>
      <c r="AJ76" s="23">
        <f t="shared" si="22"/>
        <v>0.59495192307692313</v>
      </c>
      <c r="AK76">
        <v>4</v>
      </c>
      <c r="AL76">
        <v>1.97</v>
      </c>
      <c r="AM76">
        <v>6.0299999999999999E-2</v>
      </c>
      <c r="AN76">
        <f t="shared" si="34"/>
        <v>60.3</v>
      </c>
      <c r="AO76">
        <v>328</v>
      </c>
      <c r="AP76">
        <v>1.69</v>
      </c>
      <c r="AQ76">
        <v>2.81</v>
      </c>
      <c r="AR76">
        <v>28.02</v>
      </c>
      <c r="AS76" s="24">
        <v>2.0622568093385216</v>
      </c>
      <c r="AT76" s="25">
        <v>0.30248524297981211</v>
      </c>
      <c r="AU76" s="25">
        <v>1.8428756476683938</v>
      </c>
      <c r="AV76" s="25">
        <v>0.10538509826187306</v>
      </c>
      <c r="AW76" s="25">
        <v>1.6936293820281638</v>
      </c>
      <c r="AX76" s="25">
        <v>0.11372927202395772</v>
      </c>
      <c r="AY76" s="25">
        <v>0.1405841968911917</v>
      </c>
      <c r="AZ76" s="25">
        <f t="shared" si="20"/>
        <v>0.91901446750948368</v>
      </c>
      <c r="BA76">
        <f t="shared" si="32"/>
        <v>5.5990479579897947</v>
      </c>
      <c r="BB76">
        <f t="shared" si="18"/>
        <v>1.1190428458630342</v>
      </c>
      <c r="BC76">
        <f t="shared" si="33"/>
        <v>6.8177104741475167</v>
      </c>
    </row>
    <row r="77" spans="1:55" x14ac:dyDescent="0.4">
      <c r="A77" s="26" t="s">
        <v>104</v>
      </c>
      <c r="B77" s="17">
        <v>2</v>
      </c>
      <c r="C77" s="27">
        <v>2</v>
      </c>
      <c r="D77" s="18">
        <v>42818</v>
      </c>
      <c r="E77" s="19">
        <v>82</v>
      </c>
      <c r="F77" s="20">
        <v>11</v>
      </c>
      <c r="G77" s="17">
        <v>5</v>
      </c>
      <c r="H77" s="17">
        <v>5</v>
      </c>
      <c r="I77" s="21">
        <f t="shared" si="24"/>
        <v>2.2000000000000002</v>
      </c>
      <c r="J77" s="17">
        <v>17</v>
      </c>
      <c r="K77">
        <v>8</v>
      </c>
      <c r="L77">
        <v>8</v>
      </c>
      <c r="M77" s="17">
        <f t="shared" si="25"/>
        <v>2.125</v>
      </c>
      <c r="N77" s="21">
        <v>1</v>
      </c>
      <c r="O77" s="22">
        <v>0</v>
      </c>
      <c r="P77">
        <v>18.600000000000001</v>
      </c>
      <c r="Q77">
        <v>13</v>
      </c>
      <c r="R77">
        <v>13</v>
      </c>
      <c r="S77" s="17">
        <f t="shared" si="26"/>
        <v>1.4307692307692308</v>
      </c>
      <c r="T77">
        <v>2</v>
      </c>
      <c r="U77" s="22">
        <v>0</v>
      </c>
      <c r="V77" s="27">
        <v>21.6</v>
      </c>
      <c r="W77" s="27">
        <v>13</v>
      </c>
      <c r="X77" s="27">
        <v>13</v>
      </c>
      <c r="Y77" s="17">
        <f t="shared" si="27"/>
        <v>1.6615384615384616</v>
      </c>
      <c r="Z77" s="27">
        <v>2</v>
      </c>
      <c r="AA77" s="22">
        <f t="shared" si="28"/>
        <v>0</v>
      </c>
      <c r="AB77" s="23">
        <f t="shared" si="29"/>
        <v>1.5454545454545454</v>
      </c>
      <c r="AC77" s="23">
        <f t="shared" si="23"/>
        <v>1.6</v>
      </c>
      <c r="AD77" s="23">
        <f t="shared" si="23"/>
        <v>0.96590909090909083</v>
      </c>
      <c r="AE77" s="23">
        <f t="shared" si="30"/>
        <v>1.6909090909090911</v>
      </c>
      <c r="AF77" s="23">
        <f t="shared" si="21"/>
        <v>2.6</v>
      </c>
      <c r="AG77" s="23">
        <f t="shared" si="21"/>
        <v>0.65034965034965031</v>
      </c>
      <c r="AH77" s="23">
        <f t="shared" si="31"/>
        <v>1.9636363636363638</v>
      </c>
      <c r="AI77" s="23">
        <f t="shared" si="22"/>
        <v>2.6</v>
      </c>
      <c r="AJ77" s="23">
        <f t="shared" si="22"/>
        <v>0.75524475524475521</v>
      </c>
      <c r="AK77">
        <v>4.5</v>
      </c>
      <c r="AL77">
        <v>3.95</v>
      </c>
      <c r="AM77">
        <v>9.1499999999999998E-2</v>
      </c>
      <c r="AN77">
        <f t="shared" si="34"/>
        <v>91.5</v>
      </c>
      <c r="AO77">
        <v>308</v>
      </c>
      <c r="AP77">
        <v>2.4900000000000002</v>
      </c>
      <c r="AQ77">
        <v>2.75</v>
      </c>
      <c r="AR77">
        <v>30.36</v>
      </c>
      <c r="AS77" s="24">
        <v>2.5368362524325829</v>
      </c>
      <c r="AT77" s="25">
        <v>0.43594463771586428</v>
      </c>
      <c r="AU77" s="25">
        <v>2.6173645320197041</v>
      </c>
      <c r="AV77" s="25">
        <v>0.26493021766875435</v>
      </c>
      <c r="AW77" s="25">
        <v>2.9813783247341674</v>
      </c>
      <c r="AX77" s="25">
        <v>0.14624047170882204</v>
      </c>
      <c r="AY77" s="25">
        <v>0.29897906403940883</v>
      </c>
      <c r="AZ77" s="25">
        <f t="shared" si="20"/>
        <v>1.1390764596452945</v>
      </c>
      <c r="BA77">
        <f t="shared" si="32"/>
        <v>6.8388920674770199</v>
      </c>
      <c r="BB77">
        <f t="shared" si="18"/>
        <v>0.96923306684950716</v>
      </c>
      <c r="BC77">
        <f t="shared" si="33"/>
        <v>5.8191706766353599</v>
      </c>
    </row>
    <row r="78" spans="1:55" x14ac:dyDescent="0.4">
      <c r="A78" s="26" t="s">
        <v>105</v>
      </c>
      <c r="B78" s="17">
        <v>2</v>
      </c>
      <c r="C78" s="27">
        <v>2</v>
      </c>
      <c r="D78" s="18">
        <v>42815</v>
      </c>
      <c r="E78" s="19">
        <v>79</v>
      </c>
      <c r="F78" s="20">
        <v>9.6999999999999993</v>
      </c>
      <c r="G78" s="17">
        <v>5</v>
      </c>
      <c r="H78" s="17">
        <v>5</v>
      </c>
      <c r="I78" s="21">
        <f t="shared" si="24"/>
        <v>1.94</v>
      </c>
      <c r="J78" s="17">
        <v>20</v>
      </c>
      <c r="K78">
        <v>9</v>
      </c>
      <c r="L78">
        <v>9</v>
      </c>
      <c r="M78" s="17">
        <f t="shared" si="25"/>
        <v>2.2222222222222223</v>
      </c>
      <c r="N78" s="21">
        <v>1</v>
      </c>
      <c r="O78" s="22">
        <v>0</v>
      </c>
      <c r="P78">
        <v>19.8</v>
      </c>
      <c r="Q78">
        <v>14</v>
      </c>
      <c r="R78">
        <v>14</v>
      </c>
      <c r="S78" s="17">
        <f t="shared" si="26"/>
        <v>1.4142857142857144</v>
      </c>
      <c r="T78">
        <v>2</v>
      </c>
      <c r="U78" s="22">
        <v>0</v>
      </c>
      <c r="V78" s="27">
        <v>19.7</v>
      </c>
      <c r="W78" s="27">
        <v>12</v>
      </c>
      <c r="X78" s="27">
        <v>13</v>
      </c>
      <c r="Y78" s="17">
        <f t="shared" si="27"/>
        <v>1.5153846153846153</v>
      </c>
      <c r="Z78" s="27">
        <v>3</v>
      </c>
      <c r="AA78" s="22">
        <f t="shared" si="28"/>
        <v>7.6923076923076927E-2</v>
      </c>
      <c r="AB78" s="23">
        <f t="shared" si="29"/>
        <v>2.061855670103093</v>
      </c>
      <c r="AC78" s="23">
        <f t="shared" si="23"/>
        <v>1.8</v>
      </c>
      <c r="AD78" s="23">
        <f t="shared" si="23"/>
        <v>1.1454753722794961</v>
      </c>
      <c r="AE78" s="23">
        <f t="shared" si="30"/>
        <v>2.0412371134020622</v>
      </c>
      <c r="AF78" s="23">
        <f t="shared" ref="AF78:AG98" si="35">R78/H78</f>
        <v>2.8</v>
      </c>
      <c r="AG78" s="23">
        <f t="shared" si="35"/>
        <v>0.72901325478645074</v>
      </c>
      <c r="AH78" s="23">
        <f t="shared" si="31"/>
        <v>2.0309278350515463</v>
      </c>
      <c r="AI78" s="23">
        <f t="shared" ref="AI78:AJ98" si="36">X78/H78</f>
        <v>2.6</v>
      </c>
      <c r="AJ78" s="23">
        <f t="shared" si="36"/>
        <v>0.78112609040444092</v>
      </c>
      <c r="AK78">
        <v>3.5</v>
      </c>
      <c r="AL78">
        <v>9.9599999999999994E-2</v>
      </c>
      <c r="AM78">
        <v>2.2700000000000001E-2</v>
      </c>
      <c r="AN78">
        <f t="shared" si="34"/>
        <v>22.700000000000003</v>
      </c>
      <c r="AO78">
        <v>375</v>
      </c>
      <c r="AP78">
        <v>0.68500000000000005</v>
      </c>
      <c r="AQ78">
        <v>2.98</v>
      </c>
      <c r="AR78">
        <v>25.7</v>
      </c>
      <c r="AS78" s="24">
        <v>1.8163213097979025</v>
      </c>
      <c r="AT78" s="25">
        <v>0.27114948977534792</v>
      </c>
      <c r="AU78" s="25">
        <v>1.4117796296296297</v>
      </c>
      <c r="AV78" s="25">
        <v>0.1252268534016035</v>
      </c>
      <c r="AW78" s="25">
        <v>2.834225581838496</v>
      </c>
      <c r="AX78" s="25">
        <v>0.13617166621972182</v>
      </c>
      <c r="AY78" s="25">
        <v>0.17704722222222222</v>
      </c>
      <c r="AZ78" s="25">
        <f t="shared" si="20"/>
        <v>2.0075552319606955</v>
      </c>
      <c r="BA78">
        <f t="shared" si="32"/>
        <v>10.452631071467998</v>
      </c>
      <c r="BB78">
        <f t="shared" si="18"/>
        <v>1.2865473276975965</v>
      </c>
      <c r="BC78">
        <f t="shared" si="33"/>
        <v>6.6985975570256704</v>
      </c>
    </row>
    <row r="79" spans="1:55" x14ac:dyDescent="0.4">
      <c r="A79" s="26" t="s">
        <v>107</v>
      </c>
      <c r="B79" s="17">
        <v>2</v>
      </c>
      <c r="C79" s="27">
        <v>2</v>
      </c>
      <c r="D79" s="18">
        <v>42821</v>
      </c>
      <c r="E79" s="19">
        <v>85</v>
      </c>
      <c r="F79" s="20">
        <v>8.6999999999999993</v>
      </c>
      <c r="G79" s="17">
        <v>3</v>
      </c>
      <c r="H79" s="17">
        <v>3</v>
      </c>
      <c r="I79" s="21">
        <f t="shared" si="24"/>
        <v>2.9</v>
      </c>
      <c r="J79" s="17">
        <v>15</v>
      </c>
      <c r="K79">
        <v>7</v>
      </c>
      <c r="L79">
        <v>7</v>
      </c>
      <c r="M79" s="17">
        <f t="shared" si="25"/>
        <v>2.1428571428571428</v>
      </c>
      <c r="N79" s="21">
        <v>1</v>
      </c>
      <c r="O79" s="22">
        <v>0</v>
      </c>
      <c r="P79">
        <v>18.7</v>
      </c>
      <c r="Q79">
        <v>10</v>
      </c>
      <c r="R79">
        <v>10</v>
      </c>
      <c r="S79" s="17">
        <f t="shared" si="26"/>
        <v>1.8699999999999999</v>
      </c>
      <c r="T79">
        <v>2</v>
      </c>
      <c r="U79" s="22">
        <v>0</v>
      </c>
      <c r="V79" s="27">
        <v>21.8</v>
      </c>
      <c r="W79" s="27">
        <v>11</v>
      </c>
      <c r="X79" s="27">
        <v>12</v>
      </c>
      <c r="Y79" s="17">
        <f t="shared" si="27"/>
        <v>1.8166666666666667</v>
      </c>
      <c r="Z79" s="27">
        <v>2</v>
      </c>
      <c r="AA79" s="22">
        <f t="shared" si="28"/>
        <v>8.3333333333333329E-2</v>
      </c>
      <c r="AB79" s="23">
        <f t="shared" si="29"/>
        <v>1.7241379310344829</v>
      </c>
      <c r="AC79" s="23">
        <f t="shared" si="23"/>
        <v>2.3333333333333335</v>
      </c>
      <c r="AD79" s="23">
        <f t="shared" si="23"/>
        <v>0.73891625615763545</v>
      </c>
      <c r="AE79" s="23">
        <f t="shared" si="30"/>
        <v>2.1494252873563218</v>
      </c>
      <c r="AF79" s="23">
        <f t="shared" si="35"/>
        <v>3.3333333333333335</v>
      </c>
      <c r="AG79" s="23">
        <f t="shared" si="35"/>
        <v>0.64482758620689651</v>
      </c>
      <c r="AH79" s="23">
        <f t="shared" si="31"/>
        <v>2.5057471264367819</v>
      </c>
      <c r="AI79" s="23">
        <f t="shared" si="36"/>
        <v>4</v>
      </c>
      <c r="AJ79" s="23">
        <f t="shared" si="36"/>
        <v>0.62643678160919547</v>
      </c>
      <c r="AK79">
        <v>3.5</v>
      </c>
      <c r="AL79">
        <v>8.42</v>
      </c>
      <c r="AM79">
        <v>0.251</v>
      </c>
      <c r="AN79">
        <f t="shared" si="34"/>
        <v>251</v>
      </c>
      <c r="AO79">
        <v>316</v>
      </c>
      <c r="AP79">
        <v>5.78</v>
      </c>
      <c r="AQ79">
        <v>2.4500000000000002</v>
      </c>
      <c r="AR79">
        <v>37.58</v>
      </c>
      <c r="AS79" s="24">
        <v>2.2913365029054416</v>
      </c>
      <c r="AT79" s="25">
        <v>0.27997481770882382</v>
      </c>
      <c r="AU79" s="25">
        <v>2.437875</v>
      </c>
      <c r="AV79" s="25">
        <v>8.8154948119249413E-2</v>
      </c>
      <c r="AW79" s="25">
        <v>1.6585158874201995</v>
      </c>
      <c r="AX79" s="25">
        <v>9.4218158652593642E-2</v>
      </c>
      <c r="AY79" s="25">
        <v>0.14831375000000002</v>
      </c>
      <c r="AZ79" s="25">
        <f t="shared" si="20"/>
        <v>0.68031211092455501</v>
      </c>
      <c r="BA79">
        <f t="shared" si="32"/>
        <v>5.9238037941864832</v>
      </c>
      <c r="BB79">
        <f t="shared" si="18"/>
        <v>0.93989088977303659</v>
      </c>
      <c r="BC79">
        <f t="shared" si="33"/>
        <v>8.1840807028882541</v>
      </c>
    </row>
    <row r="80" spans="1:55" x14ac:dyDescent="0.4">
      <c r="A80" s="26" t="s">
        <v>112</v>
      </c>
      <c r="B80" s="17">
        <v>2</v>
      </c>
      <c r="C80" s="27">
        <v>2</v>
      </c>
      <c r="D80" s="18">
        <v>42815</v>
      </c>
      <c r="E80" s="19">
        <v>79</v>
      </c>
      <c r="F80" s="20">
        <v>8.3000000000000007</v>
      </c>
      <c r="G80" s="17">
        <v>4</v>
      </c>
      <c r="H80" s="17">
        <v>4</v>
      </c>
      <c r="I80" s="21">
        <f t="shared" si="24"/>
        <v>2.0750000000000002</v>
      </c>
      <c r="J80" s="17">
        <v>13</v>
      </c>
      <c r="K80">
        <v>9</v>
      </c>
      <c r="L80">
        <v>9</v>
      </c>
      <c r="M80" s="17">
        <f t="shared" si="25"/>
        <v>1.4444444444444444</v>
      </c>
      <c r="N80" s="21">
        <v>1</v>
      </c>
      <c r="O80" s="22">
        <v>0</v>
      </c>
      <c r="P80">
        <v>13.3</v>
      </c>
      <c r="Q80">
        <v>10</v>
      </c>
      <c r="R80">
        <v>10</v>
      </c>
      <c r="S80" s="17">
        <f t="shared" si="26"/>
        <v>1.33</v>
      </c>
      <c r="T80">
        <v>2</v>
      </c>
      <c r="U80" s="22">
        <v>0</v>
      </c>
      <c r="V80" s="27">
        <v>15</v>
      </c>
      <c r="W80" s="27">
        <v>11</v>
      </c>
      <c r="X80" s="27">
        <v>15</v>
      </c>
      <c r="Y80" s="17">
        <f t="shared" si="27"/>
        <v>1</v>
      </c>
      <c r="Z80" s="27">
        <v>2</v>
      </c>
      <c r="AA80" s="22">
        <f t="shared" si="28"/>
        <v>0.26666666666666666</v>
      </c>
      <c r="AB80" s="23">
        <f t="shared" si="29"/>
        <v>1.5662650602409638</v>
      </c>
      <c r="AC80" s="23">
        <f t="shared" si="23"/>
        <v>2.25</v>
      </c>
      <c r="AD80" s="23">
        <f t="shared" si="23"/>
        <v>0.69611780455153938</v>
      </c>
      <c r="AE80" s="23">
        <f t="shared" si="30"/>
        <v>1.6024096385542168</v>
      </c>
      <c r="AF80" s="23">
        <f t="shared" si="35"/>
        <v>2.5</v>
      </c>
      <c r="AG80" s="23">
        <f t="shared" si="35"/>
        <v>0.64096385542168677</v>
      </c>
      <c r="AH80" s="23">
        <f t="shared" si="31"/>
        <v>1.8072289156626504</v>
      </c>
      <c r="AI80" s="23">
        <f t="shared" si="36"/>
        <v>3.75</v>
      </c>
      <c r="AJ80" s="23">
        <f t="shared" si="36"/>
        <v>0.48192771084337344</v>
      </c>
      <c r="AK80">
        <v>3.5</v>
      </c>
      <c r="AL80">
        <v>1.99</v>
      </c>
      <c r="AM80">
        <v>7.5899999999999995E-2</v>
      </c>
      <c r="AN80">
        <f t="shared" si="34"/>
        <v>75.899999999999991</v>
      </c>
      <c r="AO80">
        <v>340</v>
      </c>
      <c r="AP80">
        <v>1.89</v>
      </c>
      <c r="AQ80">
        <v>2.5099999999999998</v>
      </c>
      <c r="AR80">
        <v>29.77</v>
      </c>
      <c r="AS80" s="24">
        <v>2.5207361327112494</v>
      </c>
      <c r="AT80" s="25">
        <v>0.52806999673983868</v>
      </c>
      <c r="AU80" s="25">
        <v>1.9746428571428571</v>
      </c>
      <c r="AV80" s="25">
        <v>0.19999640751947145</v>
      </c>
      <c r="AW80" s="25">
        <v>2.5706768649381284</v>
      </c>
      <c r="AX80" s="25">
        <v>0.14486519321893382</v>
      </c>
      <c r="AY80" s="25">
        <v>0.1856916666666667</v>
      </c>
      <c r="AZ80" s="25">
        <f t="shared" si="20"/>
        <v>1.3018439540290756</v>
      </c>
      <c r="BA80">
        <f t="shared" si="32"/>
        <v>4.8680608268009768</v>
      </c>
      <c r="BB80">
        <f t="shared" si="18"/>
        <v>1.2765529339105621</v>
      </c>
      <c r="BC80">
        <f t="shared" si="33"/>
        <v>4.7734886440691433</v>
      </c>
    </row>
    <row r="81" spans="1:55" x14ac:dyDescent="0.4">
      <c r="A81" s="26" t="s">
        <v>114</v>
      </c>
      <c r="B81" s="17">
        <v>2</v>
      </c>
      <c r="C81" s="27">
        <v>2</v>
      </c>
      <c r="D81" s="18">
        <v>42816</v>
      </c>
      <c r="E81" s="19">
        <v>80</v>
      </c>
      <c r="F81" s="20">
        <v>7.6</v>
      </c>
      <c r="G81" s="17">
        <v>3</v>
      </c>
      <c r="H81" s="17">
        <v>3</v>
      </c>
      <c r="I81" s="21">
        <f t="shared" si="24"/>
        <v>2.5333333333333332</v>
      </c>
      <c r="J81" s="17">
        <v>10</v>
      </c>
      <c r="K81">
        <v>6</v>
      </c>
      <c r="L81">
        <v>6</v>
      </c>
      <c r="M81" s="17">
        <f t="shared" si="25"/>
        <v>1.6666666666666667</v>
      </c>
      <c r="N81" s="21">
        <v>1</v>
      </c>
      <c r="O81" s="22">
        <v>0</v>
      </c>
      <c r="P81">
        <v>10.3</v>
      </c>
      <c r="Q81">
        <v>9</v>
      </c>
      <c r="R81">
        <v>9</v>
      </c>
      <c r="S81" s="17">
        <f t="shared" si="26"/>
        <v>1.1444444444444446</v>
      </c>
      <c r="T81">
        <v>1</v>
      </c>
      <c r="U81" s="22">
        <v>0</v>
      </c>
      <c r="V81" s="27">
        <v>13</v>
      </c>
      <c r="W81" s="27">
        <v>9</v>
      </c>
      <c r="X81" s="27">
        <v>9</v>
      </c>
      <c r="Y81" s="17">
        <f t="shared" si="27"/>
        <v>1.4444444444444444</v>
      </c>
      <c r="Z81" s="27">
        <v>2</v>
      </c>
      <c r="AA81" s="22">
        <f t="shared" si="28"/>
        <v>0</v>
      </c>
      <c r="AB81" s="23">
        <f t="shared" si="29"/>
        <v>1.3157894736842106</v>
      </c>
      <c r="AC81" s="23">
        <f t="shared" si="23"/>
        <v>2</v>
      </c>
      <c r="AD81" s="23">
        <f t="shared" si="23"/>
        <v>0.65789473684210531</v>
      </c>
      <c r="AE81" s="23">
        <f t="shared" si="30"/>
        <v>1.3552631578947369</v>
      </c>
      <c r="AF81" s="23">
        <f t="shared" si="35"/>
        <v>3</v>
      </c>
      <c r="AG81" s="23">
        <f t="shared" si="35"/>
        <v>0.45175438596491235</v>
      </c>
      <c r="AH81" s="23">
        <f t="shared" si="31"/>
        <v>1.7105263157894737</v>
      </c>
      <c r="AI81" s="23">
        <f t="shared" si="36"/>
        <v>3</v>
      </c>
      <c r="AJ81" s="23">
        <f t="shared" si="36"/>
        <v>0.57017543859649122</v>
      </c>
      <c r="AK81">
        <v>4</v>
      </c>
      <c r="AL81">
        <v>3.39</v>
      </c>
      <c r="AM81">
        <v>8.7400000000000005E-2</v>
      </c>
      <c r="AN81">
        <f t="shared" si="34"/>
        <v>87.4</v>
      </c>
      <c r="AO81">
        <v>317</v>
      </c>
      <c r="AP81">
        <v>2.21</v>
      </c>
      <c r="AQ81">
        <v>2.56</v>
      </c>
      <c r="AR81">
        <v>30.06</v>
      </c>
      <c r="AS81" s="24">
        <v>1.9123931623931623</v>
      </c>
      <c r="AT81" s="45"/>
      <c r="AU81" s="25">
        <v>1.8573529411764704</v>
      </c>
      <c r="AV81" s="25">
        <v>9.6107466240329675E-2</v>
      </c>
      <c r="AW81" s="25">
        <v>1.7389912233491795</v>
      </c>
      <c r="AX81" s="25">
        <v>9.3934842744145819E-2</v>
      </c>
      <c r="AY81" s="25">
        <v>0.11383597285067873</v>
      </c>
      <c r="AZ81" s="25">
        <f t="shared" si="20"/>
        <v>0.93627397614999386</v>
      </c>
      <c r="BB81">
        <f t="shared" si="18"/>
        <v>1.0296336899662315</v>
      </c>
    </row>
    <row r="82" spans="1:55" x14ac:dyDescent="0.4">
      <c r="A82" s="26" t="s">
        <v>115</v>
      </c>
      <c r="B82" s="17">
        <v>2</v>
      </c>
      <c r="C82" s="27">
        <v>2</v>
      </c>
      <c r="D82" s="18">
        <v>42819</v>
      </c>
      <c r="E82" s="19">
        <v>83</v>
      </c>
      <c r="F82" s="20">
        <v>13.5</v>
      </c>
      <c r="G82" s="17">
        <v>5</v>
      </c>
      <c r="H82" s="17">
        <v>5</v>
      </c>
      <c r="I82" s="21">
        <f t="shared" si="24"/>
        <v>2.7</v>
      </c>
      <c r="J82" s="17">
        <v>18</v>
      </c>
      <c r="K82">
        <v>9</v>
      </c>
      <c r="L82">
        <v>9</v>
      </c>
      <c r="M82" s="17">
        <f t="shared" si="25"/>
        <v>2</v>
      </c>
      <c r="N82" s="21">
        <v>1</v>
      </c>
      <c r="O82" s="22">
        <v>0</v>
      </c>
      <c r="P82">
        <v>19.2</v>
      </c>
      <c r="Q82">
        <v>11</v>
      </c>
      <c r="R82">
        <v>11</v>
      </c>
      <c r="S82" s="17">
        <f t="shared" si="26"/>
        <v>1.7454545454545454</v>
      </c>
      <c r="T82">
        <v>2</v>
      </c>
      <c r="U82" s="22">
        <v>0</v>
      </c>
      <c r="V82" s="27">
        <v>19.3</v>
      </c>
      <c r="W82" s="27">
        <v>13</v>
      </c>
      <c r="X82" s="27">
        <v>14</v>
      </c>
      <c r="Y82" s="17">
        <f t="shared" si="27"/>
        <v>1.3785714285714286</v>
      </c>
      <c r="Z82" s="27">
        <v>3</v>
      </c>
      <c r="AA82" s="22">
        <f t="shared" si="28"/>
        <v>7.1428571428571425E-2</v>
      </c>
      <c r="AB82" s="23">
        <f t="shared" si="29"/>
        <v>1.3333333333333333</v>
      </c>
      <c r="AC82" s="23">
        <f t="shared" si="23"/>
        <v>1.8</v>
      </c>
      <c r="AD82" s="23">
        <f t="shared" si="23"/>
        <v>0.7407407407407407</v>
      </c>
      <c r="AE82" s="23">
        <f t="shared" si="30"/>
        <v>1.4222222222222223</v>
      </c>
      <c r="AF82" s="23">
        <f t="shared" si="35"/>
        <v>2.2000000000000002</v>
      </c>
      <c r="AG82" s="23">
        <f t="shared" si="35"/>
        <v>0.64646464646464641</v>
      </c>
      <c r="AH82" s="23">
        <f t="shared" si="31"/>
        <v>1.4296296296296296</v>
      </c>
      <c r="AI82" s="23">
        <f t="shared" si="36"/>
        <v>2.8</v>
      </c>
      <c r="AJ82" s="23">
        <f t="shared" si="36"/>
        <v>0.51058201058201058</v>
      </c>
      <c r="AK82">
        <v>4.5</v>
      </c>
      <c r="AL82">
        <v>1.67E-2</v>
      </c>
      <c r="AM82">
        <v>2.12E-2</v>
      </c>
      <c r="AN82">
        <f t="shared" si="34"/>
        <v>21.2</v>
      </c>
      <c r="AO82">
        <v>379</v>
      </c>
      <c r="AP82">
        <v>0.68300000000000005</v>
      </c>
      <c r="AQ82">
        <v>3.17</v>
      </c>
      <c r="AR82">
        <v>25.53</v>
      </c>
      <c r="AS82" s="24">
        <v>2.8049443086117902</v>
      </c>
      <c r="AT82" s="25">
        <v>0.49196327074233115</v>
      </c>
      <c r="AU82" s="25">
        <v>2.5531553398058251</v>
      </c>
      <c r="AV82" s="25">
        <v>0.25592608194294508</v>
      </c>
      <c r="AW82" s="25">
        <v>2.4882663908846414</v>
      </c>
      <c r="AX82" s="25">
        <v>0.13143741206841059</v>
      </c>
      <c r="AY82" s="25">
        <v>0.21224635922330096</v>
      </c>
      <c r="AZ82" s="25">
        <f t="shared" si="20"/>
        <v>0.97458480182952023</v>
      </c>
      <c r="BA82">
        <f t="shared" si="32"/>
        <v>5.0578295959575534</v>
      </c>
      <c r="BB82">
        <f t="shared" si="18"/>
        <v>1.0986187424166343</v>
      </c>
      <c r="BC82">
        <f t="shared" si="33"/>
        <v>5.7015319545692211</v>
      </c>
    </row>
    <row r="83" spans="1:55" ht="15" thickBot="1" x14ac:dyDescent="0.45">
      <c r="A83" s="26" t="s">
        <v>116</v>
      </c>
      <c r="B83" s="17">
        <v>2</v>
      </c>
      <c r="C83" s="27">
        <v>2</v>
      </c>
      <c r="D83" s="18">
        <v>42816</v>
      </c>
      <c r="E83" s="19">
        <v>80</v>
      </c>
      <c r="F83" s="20">
        <v>9.1999999999999993</v>
      </c>
      <c r="G83" s="17">
        <v>4</v>
      </c>
      <c r="H83" s="17">
        <v>4</v>
      </c>
      <c r="I83" s="21">
        <f t="shared" si="24"/>
        <v>2.2999999999999998</v>
      </c>
      <c r="J83" s="17">
        <v>11.2</v>
      </c>
      <c r="K83">
        <v>5</v>
      </c>
      <c r="L83">
        <v>5</v>
      </c>
      <c r="M83" s="17">
        <f t="shared" si="25"/>
        <v>2.2399999999999998</v>
      </c>
      <c r="N83" s="21">
        <v>2</v>
      </c>
      <c r="O83" s="22">
        <v>0</v>
      </c>
      <c r="P83">
        <v>13.6</v>
      </c>
      <c r="Q83">
        <v>8</v>
      </c>
      <c r="R83">
        <v>8</v>
      </c>
      <c r="S83" s="17">
        <f t="shared" si="26"/>
        <v>1.7</v>
      </c>
      <c r="T83">
        <v>1</v>
      </c>
      <c r="U83" s="22">
        <v>0</v>
      </c>
      <c r="V83" s="27">
        <v>14.8</v>
      </c>
      <c r="W83" s="27">
        <v>7</v>
      </c>
      <c r="X83" s="27">
        <v>10</v>
      </c>
      <c r="Y83" s="17">
        <f t="shared" si="27"/>
        <v>1.48</v>
      </c>
      <c r="Z83" s="27">
        <v>2</v>
      </c>
      <c r="AA83" s="22">
        <f t="shared" si="28"/>
        <v>0.3</v>
      </c>
      <c r="AB83" s="23">
        <f t="shared" si="29"/>
        <v>1.2173913043478262</v>
      </c>
      <c r="AC83" s="23">
        <f t="shared" si="23"/>
        <v>1.25</v>
      </c>
      <c r="AD83" s="23">
        <f t="shared" si="23"/>
        <v>0.9739130434782608</v>
      </c>
      <c r="AE83" s="23">
        <f t="shared" si="30"/>
        <v>1.4782608695652175</v>
      </c>
      <c r="AF83" s="23">
        <f t="shared" si="35"/>
        <v>2</v>
      </c>
      <c r="AG83" s="23">
        <f t="shared" si="35"/>
        <v>0.73913043478260876</v>
      </c>
      <c r="AH83" s="23">
        <f t="shared" si="31"/>
        <v>1.6086956521739133</v>
      </c>
      <c r="AI83" s="23">
        <f t="shared" si="36"/>
        <v>2.5</v>
      </c>
      <c r="AJ83" s="23">
        <f t="shared" si="36"/>
        <v>0.64347826086956528</v>
      </c>
      <c r="AK83">
        <v>3.5</v>
      </c>
      <c r="AL83">
        <v>3.99</v>
      </c>
      <c r="AM83">
        <v>7.6999999999999999E-2</v>
      </c>
      <c r="AN83">
        <f t="shared" si="34"/>
        <v>77</v>
      </c>
      <c r="AO83">
        <v>295</v>
      </c>
      <c r="AP83">
        <v>2.11</v>
      </c>
      <c r="AQ83">
        <v>2.75</v>
      </c>
      <c r="AR83">
        <v>30.1</v>
      </c>
      <c r="AS83" s="24">
        <v>2.8969957081545066</v>
      </c>
      <c r="AT83" s="25">
        <v>0.30303690618040691</v>
      </c>
      <c r="AU83" s="25">
        <v>2.2519430051813476</v>
      </c>
      <c r="AV83" s="25">
        <v>0.12896939252027878</v>
      </c>
      <c r="AW83" s="25">
        <v>2.1366705985684495</v>
      </c>
      <c r="AX83" s="25">
        <v>8.9066756294550659E-2</v>
      </c>
      <c r="AY83" s="25">
        <v>0.20055829015544041</v>
      </c>
      <c r="AZ83" s="25">
        <f t="shared" si="20"/>
        <v>0.94881202306289492</v>
      </c>
      <c r="BA83">
        <f t="shared" si="32"/>
        <v>7.0508593342634835</v>
      </c>
      <c r="BB83">
        <f t="shared" ref="BB83:BB114" si="37">AS83/AU83</f>
        <v>1.2864427303395334</v>
      </c>
      <c r="BC83">
        <f t="shared" si="33"/>
        <v>9.5598775233992086</v>
      </c>
    </row>
    <row r="84" spans="1:55" x14ac:dyDescent="0.4">
      <c r="A84" s="28" t="s">
        <v>118</v>
      </c>
      <c r="B84" s="29">
        <v>2</v>
      </c>
      <c r="C84" s="29"/>
      <c r="D84" s="30">
        <v>42818</v>
      </c>
      <c r="E84" s="31">
        <v>82</v>
      </c>
      <c r="F84" s="32">
        <v>7.2</v>
      </c>
      <c r="G84" s="29">
        <v>2</v>
      </c>
      <c r="H84" s="29">
        <v>2</v>
      </c>
      <c r="I84" s="21">
        <f t="shared" si="24"/>
        <v>3.6</v>
      </c>
      <c r="J84" s="29">
        <v>14.8</v>
      </c>
      <c r="K84" s="29">
        <v>7</v>
      </c>
      <c r="L84" s="29">
        <v>7</v>
      </c>
      <c r="M84" s="17">
        <f t="shared" si="25"/>
        <v>2.1142857142857143</v>
      </c>
      <c r="N84" s="33">
        <v>0</v>
      </c>
      <c r="O84" s="34">
        <v>0</v>
      </c>
      <c r="P84" s="29">
        <v>15.3</v>
      </c>
      <c r="Q84" s="29">
        <v>6</v>
      </c>
      <c r="R84" s="29">
        <v>6</v>
      </c>
      <c r="S84" s="17">
        <f t="shared" si="26"/>
        <v>2.5500000000000003</v>
      </c>
      <c r="T84" s="29">
        <v>0</v>
      </c>
      <c r="U84" s="34">
        <v>0</v>
      </c>
      <c r="V84" s="53">
        <v>30.7</v>
      </c>
      <c r="W84" s="29">
        <v>15</v>
      </c>
      <c r="X84" s="29">
        <v>15</v>
      </c>
      <c r="Y84" s="17">
        <f t="shared" si="27"/>
        <v>2.0466666666666664</v>
      </c>
      <c r="Z84" s="29">
        <v>0</v>
      </c>
      <c r="AA84" s="34">
        <f t="shared" si="28"/>
        <v>0</v>
      </c>
      <c r="AB84" s="23">
        <f t="shared" si="29"/>
        <v>2.0555555555555558</v>
      </c>
      <c r="AC84" s="23">
        <f t="shared" ref="AC84:AD114" si="38">L84/H84</f>
        <v>3.5</v>
      </c>
      <c r="AD84" s="23">
        <f t="shared" si="38"/>
        <v>0.58730158730158732</v>
      </c>
      <c r="AE84" s="23">
        <f t="shared" si="30"/>
        <v>2.125</v>
      </c>
      <c r="AF84" s="23">
        <f t="shared" si="35"/>
        <v>3</v>
      </c>
      <c r="AG84" s="23">
        <f t="shared" si="35"/>
        <v>0.70833333333333337</v>
      </c>
      <c r="AH84" s="23">
        <f t="shared" si="31"/>
        <v>4.2638888888888884</v>
      </c>
      <c r="AI84" s="23">
        <f t="shared" si="36"/>
        <v>7.5</v>
      </c>
      <c r="AJ84" s="23">
        <f t="shared" si="36"/>
        <v>0.56851851851851842</v>
      </c>
      <c r="AK84" s="29">
        <v>6</v>
      </c>
      <c r="AL84">
        <v>6.29</v>
      </c>
      <c r="AM84">
        <v>0.224</v>
      </c>
      <c r="AN84">
        <f t="shared" si="34"/>
        <v>224</v>
      </c>
      <c r="AO84">
        <v>331</v>
      </c>
      <c r="AP84">
        <v>4.41</v>
      </c>
      <c r="AQ84">
        <v>2.08</v>
      </c>
      <c r="AR84">
        <v>38.729999999999997</v>
      </c>
      <c r="AS84" s="35">
        <v>0.23693474140265364</v>
      </c>
      <c r="AT84" s="25">
        <v>0.53169951332966581</v>
      </c>
      <c r="AU84" s="25">
        <v>1.6309095</v>
      </c>
      <c r="AV84" s="25">
        <v>0.14086925419593976</v>
      </c>
      <c r="AW84" s="25">
        <v>0.41350135877039607</v>
      </c>
      <c r="AX84" s="25">
        <v>8.9095292369401877E-2</v>
      </c>
      <c r="AY84" s="25">
        <v>0.17486099999999999</v>
      </c>
      <c r="AZ84" s="25">
        <f t="shared" si="20"/>
        <v>0.25354034590539576</v>
      </c>
      <c r="BA84">
        <f t="shared" si="32"/>
        <v>0.77769745580717842</v>
      </c>
      <c r="BB84">
        <f t="shared" si="37"/>
        <v>0.14527767567891023</v>
      </c>
      <c r="BC84">
        <f t="shared" si="33"/>
        <v>0.4456177511220491</v>
      </c>
    </row>
    <row r="85" spans="1:55" x14ac:dyDescent="0.4">
      <c r="A85" s="36" t="s">
        <v>119</v>
      </c>
      <c r="B85" s="17">
        <v>2</v>
      </c>
      <c r="C85" s="17"/>
      <c r="D85" s="18">
        <v>42815</v>
      </c>
      <c r="E85" s="19">
        <v>79</v>
      </c>
      <c r="F85" s="20">
        <v>10.4</v>
      </c>
      <c r="G85" s="17">
        <v>4</v>
      </c>
      <c r="H85" s="17">
        <v>4</v>
      </c>
      <c r="I85" s="21">
        <f t="shared" si="24"/>
        <v>2.6</v>
      </c>
      <c r="J85" s="17">
        <v>22</v>
      </c>
      <c r="K85" s="17">
        <v>9</v>
      </c>
      <c r="L85" s="17">
        <v>9</v>
      </c>
      <c r="M85" s="17">
        <f t="shared" si="25"/>
        <v>2.4444444444444446</v>
      </c>
      <c r="N85" s="21">
        <v>0</v>
      </c>
      <c r="O85" s="22">
        <v>0</v>
      </c>
      <c r="P85" s="17">
        <v>30.1</v>
      </c>
      <c r="Q85" s="17">
        <v>14</v>
      </c>
      <c r="R85" s="17">
        <v>14</v>
      </c>
      <c r="S85" s="17">
        <f t="shared" si="26"/>
        <v>2.15</v>
      </c>
      <c r="T85" s="17">
        <v>0</v>
      </c>
      <c r="U85" s="22">
        <v>0</v>
      </c>
      <c r="V85" s="27">
        <v>46.3</v>
      </c>
      <c r="W85" s="27">
        <v>20</v>
      </c>
      <c r="X85" s="27">
        <v>20</v>
      </c>
      <c r="Y85" s="17">
        <f t="shared" si="27"/>
        <v>2.3149999999999999</v>
      </c>
      <c r="Z85" s="27">
        <v>0</v>
      </c>
      <c r="AA85" s="22">
        <f t="shared" si="28"/>
        <v>0</v>
      </c>
      <c r="AB85" s="23">
        <f t="shared" si="29"/>
        <v>2.1153846153846154</v>
      </c>
      <c r="AC85" s="23">
        <f t="shared" si="38"/>
        <v>2.25</v>
      </c>
      <c r="AD85" s="23">
        <f t="shared" si="38"/>
        <v>0.94017094017094016</v>
      </c>
      <c r="AE85" s="23">
        <f t="shared" si="30"/>
        <v>2.8942307692307692</v>
      </c>
      <c r="AF85" s="23">
        <f t="shared" si="35"/>
        <v>3.5</v>
      </c>
      <c r="AG85" s="23">
        <f t="shared" si="35"/>
        <v>0.82692307692307687</v>
      </c>
      <c r="AH85" s="23">
        <f t="shared" si="31"/>
        <v>4.4519230769230766</v>
      </c>
      <c r="AI85" s="23">
        <f t="shared" si="36"/>
        <v>5</v>
      </c>
      <c r="AJ85" s="23">
        <f t="shared" si="36"/>
        <v>0.89038461538461533</v>
      </c>
      <c r="AK85" s="27">
        <v>5</v>
      </c>
      <c r="AL85">
        <v>12.1</v>
      </c>
      <c r="AM85">
        <v>0.22700000000000001</v>
      </c>
      <c r="AN85">
        <f t="shared" si="34"/>
        <v>227</v>
      </c>
      <c r="AO85">
        <v>282</v>
      </c>
      <c r="AP85">
        <v>4.41</v>
      </c>
      <c r="AQ85">
        <v>2.06</v>
      </c>
      <c r="AR85">
        <v>38.880000000000003</v>
      </c>
      <c r="AS85" s="23">
        <v>0.33222591362126247</v>
      </c>
      <c r="AT85" s="25">
        <v>0.57648451994103334</v>
      </c>
      <c r="AU85" s="25">
        <v>1.5675623376623378</v>
      </c>
      <c r="AV85" s="25">
        <v>0.11454756946077044</v>
      </c>
      <c r="AW85" s="25">
        <v>0.29281367290974181</v>
      </c>
      <c r="AX85" s="25">
        <v>7.6813204877667407E-2</v>
      </c>
      <c r="AY85" s="25">
        <v>0.14944675324675322</v>
      </c>
      <c r="AZ85" s="25">
        <f t="shared" si="20"/>
        <v>0.1867955524795312</v>
      </c>
      <c r="BA85">
        <f t="shared" si="32"/>
        <v>0.50792981039576346</v>
      </c>
      <c r="BB85">
        <f t="shared" si="37"/>
        <v>0.21193792785089605</v>
      </c>
      <c r="BC85">
        <f t="shared" si="33"/>
        <v>0.57629633082818033</v>
      </c>
    </row>
    <row r="86" spans="1:55" x14ac:dyDescent="0.4">
      <c r="A86" s="36" t="s">
        <v>120</v>
      </c>
      <c r="B86" s="17">
        <v>2</v>
      </c>
      <c r="C86" s="17"/>
      <c r="D86" s="18">
        <v>42818</v>
      </c>
      <c r="E86" s="19">
        <v>82</v>
      </c>
      <c r="F86" s="20">
        <v>12.7</v>
      </c>
      <c r="G86" s="17">
        <v>5</v>
      </c>
      <c r="H86" s="17">
        <v>5</v>
      </c>
      <c r="I86" s="21">
        <f t="shared" si="24"/>
        <v>2.54</v>
      </c>
      <c r="J86" s="17">
        <v>27</v>
      </c>
      <c r="K86" s="17">
        <v>12</v>
      </c>
      <c r="L86" s="17">
        <v>12</v>
      </c>
      <c r="M86" s="17">
        <f t="shared" si="25"/>
        <v>2.25</v>
      </c>
      <c r="N86" s="21">
        <v>0</v>
      </c>
      <c r="O86" s="22">
        <v>0</v>
      </c>
      <c r="P86" s="17">
        <v>27.2</v>
      </c>
      <c r="Q86" s="17">
        <v>16</v>
      </c>
      <c r="R86" s="17">
        <v>16</v>
      </c>
      <c r="S86" s="17">
        <f t="shared" si="26"/>
        <v>1.7</v>
      </c>
      <c r="T86" s="17">
        <v>0</v>
      </c>
      <c r="U86" s="22">
        <v>0</v>
      </c>
      <c r="V86" s="27">
        <v>54.7</v>
      </c>
      <c r="W86" s="27">
        <v>19</v>
      </c>
      <c r="X86" s="27">
        <v>19</v>
      </c>
      <c r="Y86" s="17">
        <f t="shared" si="27"/>
        <v>2.8789473684210529</v>
      </c>
      <c r="Z86" s="27">
        <v>0</v>
      </c>
      <c r="AA86" s="22">
        <f t="shared" si="28"/>
        <v>0</v>
      </c>
      <c r="AB86" s="23">
        <f t="shared" si="29"/>
        <v>2.1259842519685042</v>
      </c>
      <c r="AC86" s="23">
        <f t="shared" si="38"/>
        <v>2.4</v>
      </c>
      <c r="AD86" s="23">
        <f t="shared" si="38"/>
        <v>0.88582677165354329</v>
      </c>
      <c r="AE86" s="23">
        <f t="shared" si="30"/>
        <v>2.1417322834645671</v>
      </c>
      <c r="AF86" s="23">
        <f t="shared" si="35"/>
        <v>3.2</v>
      </c>
      <c r="AG86" s="23">
        <f t="shared" si="35"/>
        <v>0.66929133858267709</v>
      </c>
      <c r="AH86" s="23">
        <f t="shared" si="31"/>
        <v>4.3070866141732287</v>
      </c>
      <c r="AI86" s="23">
        <f t="shared" si="36"/>
        <v>3.8</v>
      </c>
      <c r="AJ86" s="23">
        <f t="shared" si="36"/>
        <v>1.1334438458350602</v>
      </c>
      <c r="AK86" s="27">
        <v>5</v>
      </c>
      <c r="AL86">
        <v>9.69</v>
      </c>
      <c r="AM86">
        <v>0.21099999999999999</v>
      </c>
      <c r="AN86">
        <f t="shared" si="34"/>
        <v>211</v>
      </c>
      <c r="AO86">
        <v>297</v>
      </c>
      <c r="AP86">
        <v>4.2</v>
      </c>
      <c r="AQ86">
        <v>2.09</v>
      </c>
      <c r="AR86">
        <v>38.520000000000003</v>
      </c>
      <c r="AS86" s="23">
        <v>0.25311526479750779</v>
      </c>
      <c r="AT86" s="25">
        <v>0.42948656501559196</v>
      </c>
      <c r="AU86" s="25">
        <v>1.1851515695067263</v>
      </c>
      <c r="AV86" s="25">
        <v>0.11458435173421426</v>
      </c>
      <c r="AW86" s="25">
        <v>0.46044336621150045</v>
      </c>
      <c r="AX86" s="25">
        <v>6.0185809539440152E-2</v>
      </c>
      <c r="AY86" s="25">
        <v>0.12634394618834083</v>
      </c>
      <c r="AZ86" s="25">
        <f t="shared" ref="AZ86:AZ114" si="39">AW86/AU86</f>
        <v>0.38851010964204541</v>
      </c>
      <c r="BA86">
        <f t="shared" si="32"/>
        <v>1.0720786253110959</v>
      </c>
      <c r="BB86">
        <f t="shared" si="37"/>
        <v>0.21357206226614311</v>
      </c>
      <c r="BC86">
        <f t="shared" si="33"/>
        <v>0.58934384778326832</v>
      </c>
    </row>
    <row r="87" spans="1:55" x14ac:dyDescent="0.4">
      <c r="A87" s="36" t="s">
        <v>121</v>
      </c>
      <c r="B87" s="17">
        <v>2</v>
      </c>
      <c r="C87" s="17"/>
      <c r="D87" s="18">
        <v>42818</v>
      </c>
      <c r="E87" s="19">
        <v>82</v>
      </c>
      <c r="F87" s="20">
        <v>6.5</v>
      </c>
      <c r="G87" s="17">
        <v>2</v>
      </c>
      <c r="H87" s="17">
        <v>2</v>
      </c>
      <c r="I87" s="21">
        <f t="shared" si="24"/>
        <v>3.25</v>
      </c>
      <c r="J87" s="17">
        <v>16.5</v>
      </c>
      <c r="K87" s="17">
        <v>8</v>
      </c>
      <c r="L87" s="17">
        <v>8</v>
      </c>
      <c r="M87" s="17">
        <f t="shared" si="25"/>
        <v>2.0625</v>
      </c>
      <c r="N87" s="21">
        <v>0</v>
      </c>
      <c r="O87" s="22">
        <v>0</v>
      </c>
      <c r="P87" s="17">
        <v>23.6</v>
      </c>
      <c r="Q87" s="17">
        <v>18</v>
      </c>
      <c r="R87" s="17">
        <v>18</v>
      </c>
      <c r="S87" s="17">
        <f t="shared" si="26"/>
        <v>1.3111111111111111</v>
      </c>
      <c r="T87" s="17">
        <v>0</v>
      </c>
      <c r="U87" s="22">
        <v>0</v>
      </c>
      <c r="V87" s="27">
        <v>36.799999999999997</v>
      </c>
      <c r="W87" s="27">
        <v>15</v>
      </c>
      <c r="X87" s="27">
        <v>15</v>
      </c>
      <c r="Y87" s="17">
        <f t="shared" si="27"/>
        <v>2.4533333333333331</v>
      </c>
      <c r="Z87" s="27">
        <v>0</v>
      </c>
      <c r="AA87" s="22">
        <f t="shared" si="28"/>
        <v>0</v>
      </c>
      <c r="AB87" s="23">
        <f t="shared" si="29"/>
        <v>2.5384615384615383</v>
      </c>
      <c r="AC87" s="23">
        <f t="shared" si="38"/>
        <v>4</v>
      </c>
      <c r="AD87" s="23">
        <f t="shared" si="38"/>
        <v>0.63461538461538458</v>
      </c>
      <c r="AE87" s="23">
        <f t="shared" si="30"/>
        <v>3.6307692307692312</v>
      </c>
      <c r="AF87" s="23">
        <f t="shared" si="35"/>
        <v>9</v>
      </c>
      <c r="AG87" s="23">
        <f t="shared" si="35"/>
        <v>0.40341880341880343</v>
      </c>
      <c r="AH87" s="23">
        <f t="shared" si="31"/>
        <v>5.661538461538461</v>
      </c>
      <c r="AI87" s="23">
        <f t="shared" si="36"/>
        <v>7.5</v>
      </c>
      <c r="AJ87" s="23">
        <f t="shared" si="36"/>
        <v>0.75487179487179479</v>
      </c>
      <c r="AK87" s="27">
        <v>6.5</v>
      </c>
      <c r="AL87">
        <v>7.8</v>
      </c>
      <c r="AM87">
        <v>0.114</v>
      </c>
      <c r="AN87">
        <f t="shared" si="34"/>
        <v>114</v>
      </c>
      <c r="AO87">
        <v>264</v>
      </c>
      <c r="AP87">
        <v>2.69</v>
      </c>
      <c r="AQ87">
        <v>2.39</v>
      </c>
      <c r="AR87">
        <v>34.25</v>
      </c>
      <c r="AS87" s="23">
        <v>0.17303433001107421</v>
      </c>
      <c r="AT87" s="25">
        <v>0.3590025858314812</v>
      </c>
      <c r="AU87" s="25">
        <v>1.5443296116504854</v>
      </c>
      <c r="AV87" s="25">
        <v>0.10087718790281022</v>
      </c>
      <c r="AW87" s="25">
        <v>0.19522197747984366</v>
      </c>
      <c r="AX87" s="25">
        <v>5.3223167870599289E-2</v>
      </c>
      <c r="AY87" s="25">
        <v>7.8384466019417481E-2</v>
      </c>
      <c r="AZ87" s="25">
        <f t="shared" si="39"/>
        <v>0.12641211824670143</v>
      </c>
      <c r="BA87">
        <f t="shared" si="32"/>
        <v>0.5437898922864095</v>
      </c>
      <c r="BB87">
        <f t="shared" si="37"/>
        <v>0.11204494733876511</v>
      </c>
      <c r="BC87">
        <f t="shared" si="33"/>
        <v>0.48198630550337584</v>
      </c>
    </row>
    <row r="88" spans="1:55" x14ac:dyDescent="0.4">
      <c r="A88" s="36" t="s">
        <v>122</v>
      </c>
      <c r="B88" s="17">
        <v>2</v>
      </c>
      <c r="C88" s="17"/>
      <c r="D88" s="18">
        <v>42815</v>
      </c>
      <c r="E88" s="19">
        <v>79</v>
      </c>
      <c r="F88" s="20">
        <v>11.3</v>
      </c>
      <c r="G88" s="17">
        <v>5</v>
      </c>
      <c r="H88" s="17">
        <v>5</v>
      </c>
      <c r="I88" s="21">
        <f t="shared" si="24"/>
        <v>2.2600000000000002</v>
      </c>
      <c r="J88" s="17">
        <v>32.200000000000003</v>
      </c>
      <c r="K88" s="17">
        <v>13</v>
      </c>
      <c r="L88" s="17">
        <v>13</v>
      </c>
      <c r="M88" s="17">
        <f t="shared" si="25"/>
        <v>2.476923076923077</v>
      </c>
      <c r="N88" s="21">
        <v>0</v>
      </c>
      <c r="O88" s="22">
        <v>0</v>
      </c>
      <c r="P88" s="17">
        <v>44</v>
      </c>
      <c r="Q88" s="17">
        <v>18</v>
      </c>
      <c r="R88" s="17">
        <v>18</v>
      </c>
      <c r="S88" s="17">
        <f t="shared" si="26"/>
        <v>2.4444444444444446</v>
      </c>
      <c r="T88" s="17">
        <v>0</v>
      </c>
      <c r="U88" s="22">
        <v>0</v>
      </c>
      <c r="V88" s="27">
        <v>60</v>
      </c>
      <c r="W88" s="27">
        <v>24</v>
      </c>
      <c r="X88" s="27">
        <v>24</v>
      </c>
      <c r="Y88" s="17">
        <f t="shared" si="27"/>
        <v>2.5</v>
      </c>
      <c r="Z88" s="27">
        <v>0</v>
      </c>
      <c r="AA88" s="22">
        <f t="shared" si="28"/>
        <v>0</v>
      </c>
      <c r="AB88" s="23">
        <f t="shared" si="29"/>
        <v>2.8495575221238938</v>
      </c>
      <c r="AC88" s="23">
        <f t="shared" si="38"/>
        <v>2.6</v>
      </c>
      <c r="AD88" s="23">
        <f t="shared" si="38"/>
        <v>1.0959836623553436</v>
      </c>
      <c r="AE88" s="23">
        <f t="shared" si="30"/>
        <v>3.8938053097345131</v>
      </c>
      <c r="AF88" s="23">
        <f t="shared" si="35"/>
        <v>3.6</v>
      </c>
      <c r="AG88" s="23">
        <f t="shared" si="35"/>
        <v>1.0816125860373649</v>
      </c>
      <c r="AH88" s="23">
        <f t="shared" si="31"/>
        <v>5.3097345132743357</v>
      </c>
      <c r="AI88" s="23">
        <f t="shared" si="36"/>
        <v>4.8</v>
      </c>
      <c r="AJ88" s="23">
        <f t="shared" si="36"/>
        <v>1.1061946902654867</v>
      </c>
      <c r="AK88" s="27">
        <v>7.5</v>
      </c>
      <c r="AL88">
        <v>4.08</v>
      </c>
      <c r="AM88">
        <v>6.1499999999999999E-2</v>
      </c>
      <c r="AN88">
        <f t="shared" si="34"/>
        <v>61.5</v>
      </c>
      <c r="AO88">
        <v>273</v>
      </c>
      <c r="AP88">
        <v>1.42</v>
      </c>
      <c r="AQ88">
        <v>2.3199999999999998</v>
      </c>
      <c r="AR88">
        <v>31.21</v>
      </c>
      <c r="AS88" s="23">
        <v>0.26688017080330934</v>
      </c>
      <c r="AT88" s="25">
        <v>0.4399531898366249</v>
      </c>
      <c r="AU88" s="25">
        <v>1.5366323144104801</v>
      </c>
      <c r="AV88" s="25">
        <v>0.10571772371172292</v>
      </c>
      <c r="AW88" s="25">
        <v>0.14959395430035799</v>
      </c>
      <c r="AX88" s="25">
        <v>4.4107425145927144E-2</v>
      </c>
      <c r="AY88" s="25">
        <v>0.10175633187772926</v>
      </c>
      <c r="AZ88" s="25">
        <f t="shared" si="39"/>
        <v>9.7351821185505158E-2</v>
      </c>
      <c r="BA88">
        <f t="shared" si="32"/>
        <v>0.3400224336500644</v>
      </c>
      <c r="BB88">
        <f t="shared" si="37"/>
        <v>0.17367861413593683</v>
      </c>
      <c r="BC88">
        <f t="shared" si="33"/>
        <v>0.60661037803229556</v>
      </c>
    </row>
    <row r="89" spans="1:55" x14ac:dyDescent="0.4">
      <c r="A89" s="36" t="s">
        <v>123</v>
      </c>
      <c r="B89" s="17">
        <v>2</v>
      </c>
      <c r="C89" s="17"/>
      <c r="D89" s="18">
        <v>42815</v>
      </c>
      <c r="E89" s="19">
        <v>79</v>
      </c>
      <c r="F89" s="20">
        <v>10.9</v>
      </c>
      <c r="G89" s="17">
        <v>4</v>
      </c>
      <c r="H89" s="17">
        <v>4</v>
      </c>
      <c r="I89" s="21">
        <f t="shared" si="24"/>
        <v>2.7250000000000001</v>
      </c>
      <c r="J89" s="17">
        <v>29.4</v>
      </c>
      <c r="K89" s="17">
        <v>11</v>
      </c>
      <c r="L89" s="17">
        <v>11</v>
      </c>
      <c r="M89" s="17">
        <f t="shared" si="25"/>
        <v>2.6727272727272724</v>
      </c>
      <c r="N89" s="21">
        <v>0</v>
      </c>
      <c r="O89" s="22">
        <v>0</v>
      </c>
      <c r="P89" s="17">
        <v>39.5</v>
      </c>
      <c r="Q89" s="17">
        <v>14</v>
      </c>
      <c r="R89" s="17">
        <v>14</v>
      </c>
      <c r="S89" s="17">
        <f t="shared" si="26"/>
        <v>2.8214285714285716</v>
      </c>
      <c r="T89" s="17">
        <v>0</v>
      </c>
      <c r="U89" s="22">
        <v>0</v>
      </c>
      <c r="V89" s="27">
        <v>69.2</v>
      </c>
      <c r="W89" s="27">
        <v>24</v>
      </c>
      <c r="X89" s="27">
        <v>24</v>
      </c>
      <c r="Y89" s="17">
        <f t="shared" si="27"/>
        <v>2.8833333333333333</v>
      </c>
      <c r="Z89" s="27">
        <v>0</v>
      </c>
      <c r="AA89" s="22">
        <f t="shared" si="28"/>
        <v>0</v>
      </c>
      <c r="AB89" s="23">
        <f t="shared" si="29"/>
        <v>2.6972477064220182</v>
      </c>
      <c r="AC89" s="23">
        <f t="shared" si="38"/>
        <v>2.75</v>
      </c>
      <c r="AD89" s="23">
        <f t="shared" si="38"/>
        <v>0.98081734778982466</v>
      </c>
      <c r="AE89" s="23">
        <f t="shared" si="30"/>
        <v>3.6238532110091741</v>
      </c>
      <c r="AF89" s="23">
        <f t="shared" si="35"/>
        <v>3.5</v>
      </c>
      <c r="AG89" s="23">
        <f t="shared" si="35"/>
        <v>1.0353866317169069</v>
      </c>
      <c r="AH89" s="23">
        <f t="shared" si="31"/>
        <v>6.3486238532110093</v>
      </c>
      <c r="AI89" s="23">
        <f t="shared" si="36"/>
        <v>6</v>
      </c>
      <c r="AJ89" s="23">
        <f t="shared" si="36"/>
        <v>1.0581039755351682</v>
      </c>
      <c r="AK89" s="27">
        <v>6.5</v>
      </c>
      <c r="AL89">
        <v>10.1</v>
      </c>
      <c r="AM89">
        <v>0.29199999999999998</v>
      </c>
      <c r="AN89">
        <f t="shared" si="34"/>
        <v>292</v>
      </c>
      <c r="AO89">
        <v>314</v>
      </c>
      <c r="AP89">
        <v>5.38</v>
      </c>
      <c r="AQ89">
        <v>1.99</v>
      </c>
      <c r="AR89">
        <v>41.08</v>
      </c>
      <c r="AS89" s="23">
        <v>0.24916943521594681</v>
      </c>
      <c r="AT89" s="25">
        <v>0.58527779474330821</v>
      </c>
      <c r="AU89" s="25">
        <v>2.2343039583333333</v>
      </c>
      <c r="AV89" s="25">
        <v>0.1476192502451367</v>
      </c>
      <c r="AW89" s="25">
        <v>0.24727569067546079</v>
      </c>
      <c r="AX89" s="25">
        <v>5.9443461302685768E-2</v>
      </c>
      <c r="AY89" s="25">
        <v>0.21207166666666666</v>
      </c>
      <c r="AZ89" s="25">
        <f t="shared" si="39"/>
        <v>0.11067235939550263</v>
      </c>
      <c r="BA89">
        <f t="shared" si="32"/>
        <v>0.42249286218676935</v>
      </c>
      <c r="BB89">
        <f t="shared" si="37"/>
        <v>0.11151993634823679</v>
      </c>
      <c r="BC89">
        <f t="shared" si="33"/>
        <v>0.42572849585935141</v>
      </c>
    </row>
    <row r="90" spans="1:55" x14ac:dyDescent="0.4">
      <c r="A90" s="36" t="s">
        <v>124</v>
      </c>
      <c r="B90" s="17">
        <v>2</v>
      </c>
      <c r="C90" s="17"/>
      <c r="D90" s="18">
        <v>42816</v>
      </c>
      <c r="E90" s="19">
        <v>80</v>
      </c>
      <c r="F90" s="20">
        <v>11.8</v>
      </c>
      <c r="G90" s="17">
        <v>5</v>
      </c>
      <c r="H90" s="17">
        <v>5</v>
      </c>
      <c r="I90" s="21">
        <f t="shared" si="24"/>
        <v>2.3600000000000003</v>
      </c>
      <c r="J90" s="17">
        <v>32.200000000000003</v>
      </c>
      <c r="K90" s="17">
        <v>12</v>
      </c>
      <c r="L90" s="17">
        <v>12</v>
      </c>
      <c r="M90" s="17">
        <f t="shared" si="25"/>
        <v>2.6833333333333336</v>
      </c>
      <c r="N90" s="21">
        <v>0</v>
      </c>
      <c r="O90" s="22">
        <v>0</v>
      </c>
      <c r="P90" s="17">
        <v>47.3</v>
      </c>
      <c r="Q90" s="17">
        <v>18</v>
      </c>
      <c r="R90" s="17">
        <v>18</v>
      </c>
      <c r="S90" s="17">
        <f t="shared" si="26"/>
        <v>2.6277777777777778</v>
      </c>
      <c r="T90" s="17">
        <v>0</v>
      </c>
      <c r="U90" s="22">
        <v>0</v>
      </c>
      <c r="V90" s="27">
        <v>69</v>
      </c>
      <c r="W90" s="27">
        <v>25</v>
      </c>
      <c r="X90" s="27">
        <v>25</v>
      </c>
      <c r="Y90" s="17">
        <f t="shared" si="27"/>
        <v>2.76</v>
      </c>
      <c r="Z90" s="27">
        <v>0</v>
      </c>
      <c r="AA90" s="22">
        <f t="shared" si="28"/>
        <v>0</v>
      </c>
      <c r="AB90" s="23">
        <f t="shared" si="29"/>
        <v>2.7288135593220342</v>
      </c>
      <c r="AC90" s="23">
        <f t="shared" si="38"/>
        <v>2.4</v>
      </c>
      <c r="AD90" s="23">
        <f t="shared" si="38"/>
        <v>1.1370056497175141</v>
      </c>
      <c r="AE90" s="23">
        <f t="shared" si="30"/>
        <v>4.008474576271186</v>
      </c>
      <c r="AF90" s="23">
        <f t="shared" si="35"/>
        <v>3.6</v>
      </c>
      <c r="AG90" s="23">
        <f t="shared" si="35"/>
        <v>1.1134651600753294</v>
      </c>
      <c r="AH90" s="23">
        <f t="shared" si="31"/>
        <v>5.8474576271186436</v>
      </c>
      <c r="AI90" s="23">
        <f t="shared" si="36"/>
        <v>5</v>
      </c>
      <c r="AJ90" s="23">
        <f t="shared" si="36"/>
        <v>1.1694915254237286</v>
      </c>
      <c r="AK90" s="27">
        <v>5.5</v>
      </c>
      <c r="AL90">
        <v>6.91</v>
      </c>
      <c r="AM90">
        <v>8.0600000000000005E-2</v>
      </c>
      <c r="AN90">
        <f t="shared" si="34"/>
        <v>80.600000000000009</v>
      </c>
      <c r="AO90">
        <v>237</v>
      </c>
      <c r="AP90">
        <v>2.09</v>
      </c>
      <c r="AQ90">
        <v>2.62</v>
      </c>
      <c r="AR90">
        <v>32.299999999999997</v>
      </c>
      <c r="AS90" s="23">
        <v>0.26860587002096431</v>
      </c>
      <c r="AT90" s="25">
        <v>0.51932965379731322</v>
      </c>
      <c r="AU90" s="25">
        <v>1.4126363247863249</v>
      </c>
      <c r="AV90" s="25">
        <v>0.12197115228351629</v>
      </c>
      <c r="AW90" s="25">
        <v>0.27632316834815729</v>
      </c>
      <c r="AX90" s="25">
        <v>6.0312030589159564E-2</v>
      </c>
      <c r="AY90" s="25">
        <v>0.10711410256410259</v>
      </c>
      <c r="AZ90" s="25">
        <f t="shared" si="39"/>
        <v>0.19560814308661775</v>
      </c>
      <c r="BA90">
        <f t="shared" si="32"/>
        <v>0.53207662286891511</v>
      </c>
      <c r="BB90">
        <f t="shared" si="37"/>
        <v>0.19014509630537327</v>
      </c>
      <c r="BC90">
        <f t="shared" si="33"/>
        <v>0.51721650796739838</v>
      </c>
    </row>
    <row r="91" spans="1:55" x14ac:dyDescent="0.4">
      <c r="A91" s="36" t="s">
        <v>125</v>
      </c>
      <c r="B91" s="17">
        <v>2</v>
      </c>
      <c r="C91" s="17"/>
      <c r="D91" s="18">
        <v>42815</v>
      </c>
      <c r="E91" s="19">
        <v>79</v>
      </c>
      <c r="F91" s="20">
        <v>10.199999999999999</v>
      </c>
      <c r="G91" s="17">
        <v>5</v>
      </c>
      <c r="H91" s="17">
        <v>5</v>
      </c>
      <c r="I91" s="21">
        <f t="shared" si="24"/>
        <v>2.04</v>
      </c>
      <c r="J91" s="17">
        <v>22.6</v>
      </c>
      <c r="K91" s="17">
        <v>9</v>
      </c>
      <c r="L91" s="17">
        <v>9</v>
      </c>
      <c r="M91" s="17">
        <f t="shared" si="25"/>
        <v>2.5111111111111111</v>
      </c>
      <c r="N91" s="21">
        <v>0</v>
      </c>
      <c r="O91" s="22">
        <v>0</v>
      </c>
      <c r="P91" s="17">
        <v>28.2</v>
      </c>
      <c r="Q91" s="17">
        <v>12</v>
      </c>
      <c r="R91" s="17">
        <v>12</v>
      </c>
      <c r="S91" s="17">
        <f t="shared" si="26"/>
        <v>2.35</v>
      </c>
      <c r="T91" s="17">
        <v>0</v>
      </c>
      <c r="U91" s="22">
        <v>0</v>
      </c>
      <c r="V91" s="27">
        <v>36.200000000000003</v>
      </c>
      <c r="W91" s="27">
        <v>17</v>
      </c>
      <c r="X91" s="27">
        <v>17</v>
      </c>
      <c r="Y91" s="17">
        <f t="shared" si="27"/>
        <v>2.1294117647058823</v>
      </c>
      <c r="Z91" s="27">
        <v>0</v>
      </c>
      <c r="AA91" s="22">
        <f t="shared" si="28"/>
        <v>0</v>
      </c>
      <c r="AB91" s="23">
        <f t="shared" si="29"/>
        <v>2.215686274509804</v>
      </c>
      <c r="AC91" s="23">
        <f t="shared" si="38"/>
        <v>1.8</v>
      </c>
      <c r="AD91" s="23">
        <f t="shared" si="38"/>
        <v>1.2309368191721133</v>
      </c>
      <c r="AE91" s="23">
        <f t="shared" si="30"/>
        <v>2.7647058823529411</v>
      </c>
      <c r="AF91" s="23">
        <f t="shared" si="35"/>
        <v>2.4</v>
      </c>
      <c r="AG91" s="23">
        <f t="shared" si="35"/>
        <v>1.1519607843137256</v>
      </c>
      <c r="AH91" s="23">
        <f t="shared" si="31"/>
        <v>3.549019607843138</v>
      </c>
      <c r="AI91" s="23">
        <f t="shared" si="36"/>
        <v>3.4</v>
      </c>
      <c r="AJ91" s="23">
        <f t="shared" si="36"/>
        <v>1.0438292964244522</v>
      </c>
      <c r="AK91" s="27">
        <v>5.5</v>
      </c>
      <c r="AL91">
        <v>8.7100000000000009</v>
      </c>
      <c r="AM91">
        <v>0.115</v>
      </c>
      <c r="AN91">
        <f t="shared" si="34"/>
        <v>115</v>
      </c>
      <c r="AO91">
        <v>250</v>
      </c>
      <c r="AP91">
        <v>2.8</v>
      </c>
      <c r="AQ91">
        <v>2.4900000000000002</v>
      </c>
      <c r="AR91">
        <v>34.11</v>
      </c>
      <c r="AS91" s="23">
        <v>0.3020318506315211</v>
      </c>
      <c r="AT91" s="25">
        <v>0.65120476447541031</v>
      </c>
      <c r="AU91" s="25">
        <v>2.2680223981900447</v>
      </c>
      <c r="AV91" s="25">
        <v>0.16635087766794562</v>
      </c>
      <c r="AW91" s="25">
        <v>0.22378225036056321</v>
      </c>
      <c r="AX91" s="25">
        <v>8.4451741020926202E-2</v>
      </c>
      <c r="AY91" s="25">
        <v>0.19827918552036197</v>
      </c>
      <c r="AZ91" s="25">
        <f t="shared" si="39"/>
        <v>9.8668448133117509E-2</v>
      </c>
      <c r="BA91">
        <f t="shared" si="32"/>
        <v>0.34364344760412652</v>
      </c>
      <c r="BB91">
        <f t="shared" si="37"/>
        <v>0.13316969482865437</v>
      </c>
      <c r="BC91">
        <f t="shared" si="33"/>
        <v>0.4638047310277717</v>
      </c>
    </row>
    <row r="92" spans="1:55" x14ac:dyDescent="0.4">
      <c r="A92" s="36" t="s">
        <v>126</v>
      </c>
      <c r="B92" s="17">
        <v>2</v>
      </c>
      <c r="C92" s="17"/>
      <c r="D92" s="18">
        <v>42818</v>
      </c>
      <c r="E92" s="19">
        <v>82</v>
      </c>
      <c r="F92" s="20">
        <v>9.4</v>
      </c>
      <c r="G92" s="17">
        <v>4</v>
      </c>
      <c r="H92" s="17">
        <v>4</v>
      </c>
      <c r="I92" s="21">
        <f t="shared" si="24"/>
        <v>2.35</v>
      </c>
      <c r="J92" s="17">
        <v>17.8</v>
      </c>
      <c r="K92" s="17">
        <v>10</v>
      </c>
      <c r="L92" s="17">
        <v>10</v>
      </c>
      <c r="M92" s="17">
        <f t="shared" si="25"/>
        <v>1.78</v>
      </c>
      <c r="N92" s="21">
        <v>0</v>
      </c>
      <c r="O92" s="22">
        <v>0</v>
      </c>
      <c r="P92" s="17">
        <v>19.600000000000001</v>
      </c>
      <c r="Q92" s="17">
        <v>11</v>
      </c>
      <c r="R92" s="17">
        <v>11</v>
      </c>
      <c r="S92" s="17">
        <f t="shared" si="26"/>
        <v>1.781818181818182</v>
      </c>
      <c r="T92" s="17">
        <v>0</v>
      </c>
      <c r="U92" s="22">
        <v>0</v>
      </c>
      <c r="V92" s="27">
        <v>23.6</v>
      </c>
      <c r="W92" s="27">
        <v>16</v>
      </c>
      <c r="X92" s="27">
        <v>16</v>
      </c>
      <c r="Y92" s="17">
        <f t="shared" si="27"/>
        <v>1.4750000000000001</v>
      </c>
      <c r="Z92" s="27">
        <v>0</v>
      </c>
      <c r="AA92" s="22">
        <f t="shared" si="28"/>
        <v>0</v>
      </c>
      <c r="AB92" s="23">
        <f t="shared" si="29"/>
        <v>1.8936170212765957</v>
      </c>
      <c r="AC92" s="23">
        <f t="shared" si="38"/>
        <v>2.5</v>
      </c>
      <c r="AD92" s="23">
        <f t="shared" si="38"/>
        <v>0.75744680851063828</v>
      </c>
      <c r="AE92" s="23">
        <f t="shared" si="30"/>
        <v>2.0851063829787235</v>
      </c>
      <c r="AF92" s="23">
        <f t="shared" si="35"/>
        <v>2.75</v>
      </c>
      <c r="AG92" s="23">
        <f t="shared" si="35"/>
        <v>0.75822050290135401</v>
      </c>
      <c r="AH92" s="23">
        <f t="shared" si="31"/>
        <v>2.5106382978723403</v>
      </c>
      <c r="AI92" s="23">
        <f t="shared" si="36"/>
        <v>4</v>
      </c>
      <c r="AJ92" s="23">
        <f t="shared" si="36"/>
        <v>0.62765957446808507</v>
      </c>
      <c r="AK92" s="27">
        <v>7.5</v>
      </c>
      <c r="AL92">
        <v>6.45</v>
      </c>
      <c r="AM92">
        <v>8.7800000000000003E-2</v>
      </c>
      <c r="AN92">
        <f t="shared" si="34"/>
        <v>87.8</v>
      </c>
      <c r="AO92">
        <v>259</v>
      </c>
      <c r="AP92">
        <v>2.09</v>
      </c>
      <c r="AQ92">
        <v>2.41</v>
      </c>
      <c r="AR92">
        <v>31.46</v>
      </c>
      <c r="AS92" s="23">
        <v>0.29836247571468222</v>
      </c>
      <c r="AT92" s="25">
        <v>0.39543238174664824</v>
      </c>
      <c r="AU92" s="25">
        <v>1.1282975369458126</v>
      </c>
      <c r="AV92" s="25">
        <v>0.11307375465509778</v>
      </c>
      <c r="AW92" s="25">
        <v>0.22753401022976916</v>
      </c>
      <c r="AX92" s="25">
        <v>4.7118540383619234E-2</v>
      </c>
      <c r="AY92" s="25">
        <v>0.16619310344827581</v>
      </c>
      <c r="AZ92" s="25">
        <f t="shared" si="39"/>
        <v>0.2016613550763221</v>
      </c>
      <c r="BA92">
        <f t="shared" si="32"/>
        <v>0.57540560847530486</v>
      </c>
      <c r="BB92">
        <f t="shared" si="37"/>
        <v>0.26443598957267894</v>
      </c>
      <c r="BC92">
        <f t="shared" si="33"/>
        <v>0.75452211171173567</v>
      </c>
    </row>
    <row r="93" spans="1:55" ht="15" thickBot="1" x14ac:dyDescent="0.45">
      <c r="A93" s="37" t="s">
        <v>127</v>
      </c>
      <c r="B93" s="38">
        <v>2</v>
      </c>
      <c r="C93" s="38"/>
      <c r="D93" s="39">
        <v>42815</v>
      </c>
      <c r="E93" s="40">
        <v>79</v>
      </c>
      <c r="F93" s="41">
        <v>12.1</v>
      </c>
      <c r="G93" s="38">
        <v>5</v>
      </c>
      <c r="H93" s="38">
        <v>5</v>
      </c>
      <c r="I93" s="21">
        <f t="shared" si="24"/>
        <v>2.42</v>
      </c>
      <c r="J93" s="38">
        <v>34.6</v>
      </c>
      <c r="K93" s="38">
        <v>10</v>
      </c>
      <c r="L93" s="38">
        <v>10</v>
      </c>
      <c r="M93" s="17">
        <f t="shared" si="25"/>
        <v>3.46</v>
      </c>
      <c r="N93" s="42">
        <v>0</v>
      </c>
      <c r="O93" s="43">
        <v>0</v>
      </c>
      <c r="P93" s="38">
        <v>37</v>
      </c>
      <c r="Q93" s="38">
        <v>13</v>
      </c>
      <c r="R93" s="38">
        <v>13</v>
      </c>
      <c r="S93" s="17">
        <f t="shared" si="26"/>
        <v>2.8461538461538463</v>
      </c>
      <c r="T93" s="38">
        <v>0</v>
      </c>
      <c r="U93" s="43">
        <v>0</v>
      </c>
      <c r="V93" s="52">
        <v>48.9</v>
      </c>
      <c r="W93" s="38">
        <v>19</v>
      </c>
      <c r="X93" s="38">
        <v>19</v>
      </c>
      <c r="Y93" s="17">
        <f t="shared" si="27"/>
        <v>2.5736842105263156</v>
      </c>
      <c r="Z93" s="38">
        <v>0</v>
      </c>
      <c r="AA93" s="43">
        <f t="shared" si="28"/>
        <v>0</v>
      </c>
      <c r="AB93" s="23">
        <f t="shared" si="29"/>
        <v>2.8595041322314052</v>
      </c>
      <c r="AC93" s="23">
        <f t="shared" si="38"/>
        <v>2</v>
      </c>
      <c r="AD93" s="23">
        <f t="shared" si="38"/>
        <v>1.4297520661157026</v>
      </c>
      <c r="AE93" s="23">
        <f t="shared" si="30"/>
        <v>3.0578512396694215</v>
      </c>
      <c r="AF93" s="23">
        <f t="shared" si="35"/>
        <v>2.6</v>
      </c>
      <c r="AG93" s="23">
        <f t="shared" si="35"/>
        <v>1.1760966306420853</v>
      </c>
      <c r="AH93" s="23">
        <f t="shared" si="31"/>
        <v>4.0413223140495864</v>
      </c>
      <c r="AI93" s="23">
        <f t="shared" si="36"/>
        <v>3.8</v>
      </c>
      <c r="AJ93" s="23">
        <f t="shared" si="36"/>
        <v>1.0635058721183122</v>
      </c>
      <c r="AK93" s="38">
        <v>5</v>
      </c>
      <c r="AL93">
        <v>5.3</v>
      </c>
      <c r="AM93">
        <v>6.3500000000000001E-2</v>
      </c>
      <c r="AN93">
        <f t="shared" si="34"/>
        <v>63.5</v>
      </c>
      <c r="AO93">
        <v>244</v>
      </c>
      <c r="AP93">
        <v>1.72</v>
      </c>
      <c r="AQ93">
        <v>2.71</v>
      </c>
      <c r="AR93">
        <v>29.62</v>
      </c>
      <c r="AS93" s="44">
        <v>0.23300438596491233</v>
      </c>
      <c r="AT93" s="25">
        <v>0.30977496022203194</v>
      </c>
      <c r="AU93" s="25">
        <v>1.1335991666666667</v>
      </c>
      <c r="AV93" s="25">
        <v>9.5266937033606752E-2</v>
      </c>
      <c r="AW93" s="25">
        <v>0.18614482115171599</v>
      </c>
      <c r="AX93" s="25">
        <v>5.3732506069068348E-2</v>
      </c>
      <c r="AY93" s="25">
        <v>8.9050833333333329E-2</v>
      </c>
      <c r="AZ93" s="25">
        <f t="shared" si="39"/>
        <v>0.16420691424736344</v>
      </c>
      <c r="BA93">
        <f t="shared" si="32"/>
        <v>0.60090338166227586</v>
      </c>
      <c r="BB93">
        <f t="shared" si="37"/>
        <v>0.20554389312940183</v>
      </c>
      <c r="BC93">
        <f t="shared" si="33"/>
        <v>0.75217308008983641</v>
      </c>
    </row>
    <row r="94" spans="1:55" x14ac:dyDescent="0.4">
      <c r="A94" s="16" t="s">
        <v>129</v>
      </c>
      <c r="B94" s="17">
        <v>3</v>
      </c>
      <c r="C94" s="17">
        <v>1</v>
      </c>
      <c r="D94" s="18">
        <v>42818</v>
      </c>
      <c r="E94" s="19">
        <v>82</v>
      </c>
      <c r="F94" s="20">
        <v>13.2</v>
      </c>
      <c r="G94" s="17">
        <v>7</v>
      </c>
      <c r="H94" s="17">
        <v>7</v>
      </c>
      <c r="I94" s="21">
        <f t="shared" si="24"/>
        <v>1.8857142857142857</v>
      </c>
      <c r="J94" s="17">
        <v>33</v>
      </c>
      <c r="K94">
        <v>13</v>
      </c>
      <c r="L94">
        <v>13</v>
      </c>
      <c r="M94" s="17">
        <f t="shared" si="25"/>
        <v>2.5384615384615383</v>
      </c>
      <c r="N94" s="21">
        <v>0</v>
      </c>
      <c r="O94" s="22">
        <v>0</v>
      </c>
      <c r="P94">
        <v>43.5</v>
      </c>
      <c r="Q94">
        <v>21</v>
      </c>
      <c r="R94">
        <v>26</v>
      </c>
      <c r="S94" s="17">
        <f t="shared" si="26"/>
        <v>1.6730769230769231</v>
      </c>
      <c r="T94">
        <v>1</v>
      </c>
      <c r="U94" s="22">
        <v>0.19230769230769229</v>
      </c>
      <c r="V94" s="27">
        <v>53.4</v>
      </c>
      <c r="W94" s="27">
        <v>24</v>
      </c>
      <c r="X94" s="27">
        <v>33</v>
      </c>
      <c r="Y94" s="17">
        <f t="shared" si="27"/>
        <v>1.6181818181818182</v>
      </c>
      <c r="Z94" s="27">
        <v>0</v>
      </c>
      <c r="AA94" s="22">
        <f t="shared" si="28"/>
        <v>0.27272727272727271</v>
      </c>
      <c r="AB94" s="23">
        <f t="shared" si="29"/>
        <v>2.5</v>
      </c>
      <c r="AC94" s="23">
        <f t="shared" si="38"/>
        <v>1.8571428571428572</v>
      </c>
      <c r="AD94" s="23">
        <f t="shared" si="38"/>
        <v>1.346153846153846</v>
      </c>
      <c r="AE94" s="23">
        <f t="shared" si="30"/>
        <v>3.2954545454545454</v>
      </c>
      <c r="AF94" s="23">
        <f t="shared" si="35"/>
        <v>3.7142857142857144</v>
      </c>
      <c r="AG94" s="23">
        <f t="shared" si="35"/>
        <v>0.8872377622377623</v>
      </c>
      <c r="AH94" s="23">
        <f t="shared" si="31"/>
        <v>4.0454545454545459</v>
      </c>
      <c r="AI94" s="23">
        <f t="shared" si="36"/>
        <v>4.7142857142857144</v>
      </c>
      <c r="AJ94" s="23">
        <f t="shared" si="36"/>
        <v>0.85812672176308535</v>
      </c>
      <c r="AK94" s="27">
        <v>10.5</v>
      </c>
      <c r="AL94">
        <v>6.4</v>
      </c>
      <c r="AM94">
        <v>9.7000000000000003E-2</v>
      </c>
      <c r="AN94">
        <f t="shared" si="34"/>
        <v>97</v>
      </c>
      <c r="AO94">
        <v>270</v>
      </c>
      <c r="AP94">
        <v>2.33</v>
      </c>
      <c r="AQ94">
        <v>2.44</v>
      </c>
      <c r="AR94">
        <v>30.62</v>
      </c>
      <c r="AS94" s="24">
        <v>5.2631578947368425</v>
      </c>
      <c r="AT94" s="25">
        <v>0.36488927245528313</v>
      </c>
      <c r="AU94" s="25">
        <v>1.459013157894737</v>
      </c>
      <c r="AV94" s="25">
        <v>0.17009173403533362</v>
      </c>
      <c r="AW94" s="25">
        <v>4.6518889317664467</v>
      </c>
      <c r="AX94" s="25">
        <v>9.8495786912075264E-2</v>
      </c>
      <c r="AY94" s="25">
        <v>5.8027631578947372E-2</v>
      </c>
      <c r="AZ94" s="25">
        <f t="shared" si="39"/>
        <v>3.1883803834084854</v>
      </c>
      <c r="BA94">
        <f t="shared" si="32"/>
        <v>12.748768689374204</v>
      </c>
      <c r="BB94">
        <f t="shared" si="37"/>
        <v>3.6073409388104793</v>
      </c>
      <c r="BC94">
        <f t="shared" si="33"/>
        <v>14.423986376255657</v>
      </c>
    </row>
    <row r="95" spans="1:55" x14ac:dyDescent="0.4">
      <c r="A95" s="16" t="s">
        <v>130</v>
      </c>
      <c r="B95" s="17">
        <v>3</v>
      </c>
      <c r="C95" s="17">
        <v>1</v>
      </c>
      <c r="D95" s="18">
        <v>42820</v>
      </c>
      <c r="E95" s="19">
        <v>84</v>
      </c>
      <c r="F95" s="20">
        <v>18.2</v>
      </c>
      <c r="G95" s="17">
        <v>5</v>
      </c>
      <c r="H95" s="17">
        <v>5</v>
      </c>
      <c r="I95" s="21">
        <f t="shared" si="24"/>
        <v>3.6399999999999997</v>
      </c>
      <c r="J95" s="17">
        <v>30.4</v>
      </c>
      <c r="K95">
        <v>16</v>
      </c>
      <c r="L95">
        <v>16</v>
      </c>
      <c r="M95" s="17">
        <f t="shared" si="25"/>
        <v>1.9</v>
      </c>
      <c r="N95" s="21">
        <v>2</v>
      </c>
      <c r="O95" s="22">
        <v>0</v>
      </c>
      <c r="P95">
        <v>31.8</v>
      </c>
      <c r="Q95">
        <v>15</v>
      </c>
      <c r="R95">
        <v>16</v>
      </c>
      <c r="S95" s="17">
        <f t="shared" si="26"/>
        <v>1.9875</v>
      </c>
      <c r="T95">
        <v>2</v>
      </c>
      <c r="U95" s="22">
        <v>6.25E-2</v>
      </c>
      <c r="V95" s="27">
        <v>35.4</v>
      </c>
      <c r="W95" s="27">
        <v>17</v>
      </c>
      <c r="X95" s="27">
        <v>24</v>
      </c>
      <c r="Y95" s="17">
        <f t="shared" si="27"/>
        <v>1.4749999999999999</v>
      </c>
      <c r="Z95" s="27">
        <v>3</v>
      </c>
      <c r="AA95" s="22">
        <f t="shared" si="28"/>
        <v>0.29166666666666669</v>
      </c>
      <c r="AB95" s="23">
        <f t="shared" si="29"/>
        <v>1.6703296703296704</v>
      </c>
      <c r="AC95" s="23">
        <f t="shared" si="38"/>
        <v>3.2</v>
      </c>
      <c r="AD95" s="23">
        <f t="shared" si="38"/>
        <v>0.52197802197802201</v>
      </c>
      <c r="AE95" s="23">
        <f t="shared" si="30"/>
        <v>1.7472527472527473</v>
      </c>
      <c r="AF95" s="23">
        <f t="shared" si="35"/>
        <v>3.2</v>
      </c>
      <c r="AG95" s="23">
        <f t="shared" si="35"/>
        <v>0.54601648351648358</v>
      </c>
      <c r="AH95" s="23">
        <f t="shared" si="31"/>
        <v>1.945054945054945</v>
      </c>
      <c r="AI95" s="23">
        <f t="shared" si="36"/>
        <v>4.8</v>
      </c>
      <c r="AJ95" s="23">
        <f t="shared" si="36"/>
        <v>0.40521978021978022</v>
      </c>
      <c r="AK95" s="27">
        <v>6</v>
      </c>
      <c r="AL95">
        <v>3.88</v>
      </c>
      <c r="AM95">
        <v>8.5099999999999995E-2</v>
      </c>
      <c r="AN95">
        <f t="shared" si="34"/>
        <v>85.1</v>
      </c>
      <c r="AO95">
        <v>306</v>
      </c>
      <c r="AP95">
        <v>2.0699999999999998</v>
      </c>
      <c r="AQ95">
        <v>2.46</v>
      </c>
      <c r="AR95">
        <v>30.6</v>
      </c>
      <c r="AS95" s="24">
        <v>4.2186201163757273</v>
      </c>
      <c r="AT95" s="54">
        <v>0.38</v>
      </c>
      <c r="AU95" s="25">
        <v>0.76777760000000006</v>
      </c>
      <c r="AV95" s="25">
        <v>0.17360736780592895</v>
      </c>
      <c r="AW95" s="25">
        <v>3.9145247392</v>
      </c>
      <c r="AX95" s="25">
        <v>9.7499642668123748E-2</v>
      </c>
      <c r="AY95" s="25">
        <v>6.0758800000000002E-2</v>
      </c>
      <c r="AZ95" s="25">
        <f t="shared" si="39"/>
        <v>5.0985138654735431</v>
      </c>
      <c r="BA95">
        <f t="shared" si="32"/>
        <v>10.301380892631579</v>
      </c>
      <c r="BB95">
        <f t="shared" si="37"/>
        <v>5.4945860837509803</v>
      </c>
      <c r="BC95">
        <f t="shared" si="33"/>
        <v>11.101631885199282</v>
      </c>
    </row>
    <row r="96" spans="1:55" x14ac:dyDescent="0.4">
      <c r="A96" s="16" t="s">
        <v>137</v>
      </c>
      <c r="B96" s="17">
        <v>3</v>
      </c>
      <c r="C96" s="27">
        <v>1</v>
      </c>
      <c r="D96" s="18">
        <v>42821</v>
      </c>
      <c r="E96" s="19">
        <v>85</v>
      </c>
      <c r="F96" s="20">
        <v>12.5</v>
      </c>
      <c r="G96" s="17">
        <v>5</v>
      </c>
      <c r="H96" s="17">
        <v>5</v>
      </c>
      <c r="I96" s="21">
        <f t="shared" si="24"/>
        <v>2.5</v>
      </c>
      <c r="J96" s="17">
        <v>27.2</v>
      </c>
      <c r="K96">
        <v>15</v>
      </c>
      <c r="L96">
        <v>15</v>
      </c>
      <c r="M96" s="17">
        <f t="shared" si="25"/>
        <v>1.8133333333333332</v>
      </c>
      <c r="N96" s="21">
        <v>2</v>
      </c>
      <c r="O96" s="22">
        <v>0</v>
      </c>
      <c r="P96">
        <v>33.6</v>
      </c>
      <c r="Q96">
        <v>19</v>
      </c>
      <c r="R96">
        <v>19</v>
      </c>
      <c r="S96" s="17">
        <f t="shared" si="26"/>
        <v>1.7684210526315791</v>
      </c>
      <c r="T96">
        <v>2</v>
      </c>
      <c r="U96" s="22">
        <v>0</v>
      </c>
      <c r="V96" s="27">
        <v>41.5</v>
      </c>
      <c r="W96" s="27">
        <v>23</v>
      </c>
      <c r="X96" s="27">
        <v>26</v>
      </c>
      <c r="Y96" s="17">
        <f t="shared" si="27"/>
        <v>1.5961538461538463</v>
      </c>
      <c r="Z96" s="27">
        <v>2</v>
      </c>
      <c r="AA96" s="22">
        <f t="shared" si="28"/>
        <v>0.11538461538461539</v>
      </c>
      <c r="AB96" s="23">
        <f t="shared" si="29"/>
        <v>2.1760000000000002</v>
      </c>
      <c r="AC96" s="23">
        <f t="shared" si="38"/>
        <v>3</v>
      </c>
      <c r="AD96" s="23">
        <f t="shared" si="38"/>
        <v>0.72533333333333327</v>
      </c>
      <c r="AE96" s="23">
        <f t="shared" si="30"/>
        <v>2.6880000000000002</v>
      </c>
      <c r="AF96" s="23">
        <f t="shared" si="35"/>
        <v>3.8</v>
      </c>
      <c r="AG96" s="23">
        <f t="shared" si="35"/>
        <v>0.70736842105263165</v>
      </c>
      <c r="AH96" s="23">
        <f t="shared" si="31"/>
        <v>3.32</v>
      </c>
      <c r="AI96" s="23">
        <f t="shared" si="36"/>
        <v>5.2</v>
      </c>
      <c r="AJ96" s="23">
        <f t="shared" si="36"/>
        <v>0.63846153846153852</v>
      </c>
      <c r="AK96" s="27">
        <v>8</v>
      </c>
      <c r="AL96">
        <v>8.81</v>
      </c>
      <c r="AM96">
        <v>0.17</v>
      </c>
      <c r="AN96">
        <f t="shared" si="34"/>
        <v>170</v>
      </c>
      <c r="AO96">
        <v>289</v>
      </c>
      <c r="AP96">
        <v>3.77</v>
      </c>
      <c r="AQ96">
        <v>2.2999999999999998</v>
      </c>
      <c r="AR96">
        <v>34.31</v>
      </c>
      <c r="AS96" s="24">
        <v>3.75829504849413</v>
      </c>
      <c r="AT96" s="25">
        <v>0.48230585293813316</v>
      </c>
      <c r="AU96" s="25">
        <v>1.6478902953586498</v>
      </c>
      <c r="AV96" s="25">
        <v>0.2047873352155285</v>
      </c>
      <c r="AW96" s="25">
        <v>6.3072334174250377</v>
      </c>
      <c r="AX96" s="25">
        <v>0.17260144309616637</v>
      </c>
      <c r="AY96" s="25">
        <v>4.5686708860759484E-2</v>
      </c>
      <c r="AZ96" s="25">
        <f t="shared" si="39"/>
        <v>3.8274595312501187</v>
      </c>
      <c r="BA96">
        <f t="shared" si="32"/>
        <v>13.077248345634498</v>
      </c>
      <c r="BB96">
        <f t="shared" si="37"/>
        <v>2.2806706605891915</v>
      </c>
      <c r="BC96">
        <f t="shared" si="33"/>
        <v>7.7923479999240604</v>
      </c>
    </row>
    <row r="97" spans="1:55" x14ac:dyDescent="0.4">
      <c r="A97" s="16" t="s">
        <v>140</v>
      </c>
      <c r="B97" s="17">
        <v>3</v>
      </c>
      <c r="C97" s="27">
        <v>1</v>
      </c>
      <c r="D97" s="18">
        <v>42823</v>
      </c>
      <c r="E97" s="19">
        <v>87</v>
      </c>
      <c r="F97" s="20">
        <v>14.3</v>
      </c>
      <c r="G97" s="17">
        <v>5</v>
      </c>
      <c r="H97" s="17">
        <v>5</v>
      </c>
      <c r="I97" s="21">
        <f t="shared" si="24"/>
        <v>2.8600000000000003</v>
      </c>
      <c r="J97" s="17">
        <v>26.2</v>
      </c>
      <c r="K97">
        <v>13</v>
      </c>
      <c r="L97">
        <v>13</v>
      </c>
      <c r="M97" s="17">
        <f t="shared" si="25"/>
        <v>2.0153846153846153</v>
      </c>
      <c r="N97" s="21">
        <v>2</v>
      </c>
      <c r="O97" s="22">
        <v>0</v>
      </c>
      <c r="P97">
        <v>30.3</v>
      </c>
      <c r="Q97">
        <v>17</v>
      </c>
      <c r="R97">
        <v>18</v>
      </c>
      <c r="S97" s="17">
        <f t="shared" si="26"/>
        <v>1.6833333333333333</v>
      </c>
      <c r="T97">
        <v>3</v>
      </c>
      <c r="U97" s="22">
        <v>5.555555555555558E-2</v>
      </c>
      <c r="V97" s="27">
        <v>39</v>
      </c>
      <c r="W97" s="27">
        <v>22</v>
      </c>
      <c r="X97" s="27">
        <v>26</v>
      </c>
      <c r="Y97" s="17">
        <f t="shared" si="27"/>
        <v>1.5</v>
      </c>
      <c r="Z97" s="27">
        <v>2</v>
      </c>
      <c r="AA97" s="22">
        <f t="shared" si="28"/>
        <v>0.15384615384615385</v>
      </c>
      <c r="AB97" s="23">
        <f t="shared" si="29"/>
        <v>1.8321678321678321</v>
      </c>
      <c r="AC97" s="23">
        <f t="shared" si="38"/>
        <v>2.6</v>
      </c>
      <c r="AD97" s="23">
        <f t="shared" si="38"/>
        <v>0.70467993544916607</v>
      </c>
      <c r="AE97" s="23">
        <f t="shared" si="30"/>
        <v>2.1188811188811187</v>
      </c>
      <c r="AF97" s="23">
        <f t="shared" si="35"/>
        <v>3.6</v>
      </c>
      <c r="AG97" s="23">
        <f t="shared" si="35"/>
        <v>0.58857808857808847</v>
      </c>
      <c r="AH97" s="23">
        <f t="shared" si="31"/>
        <v>2.7272727272727271</v>
      </c>
      <c r="AI97" s="23">
        <f t="shared" si="36"/>
        <v>5.2</v>
      </c>
      <c r="AJ97" s="23">
        <f t="shared" si="36"/>
        <v>0.52447552447552437</v>
      </c>
      <c r="AK97" s="27">
        <v>7</v>
      </c>
      <c r="AL97">
        <v>8.56</v>
      </c>
      <c r="AM97">
        <v>0.23799999999999999</v>
      </c>
      <c r="AN97">
        <f t="shared" si="34"/>
        <v>238</v>
      </c>
      <c r="AO97">
        <v>313</v>
      </c>
      <c r="AP97">
        <v>5.09</v>
      </c>
      <c r="AQ97">
        <v>2.27</v>
      </c>
      <c r="AR97">
        <v>36.67</v>
      </c>
      <c r="AS97" s="24">
        <v>4.2843300110741973</v>
      </c>
      <c r="AT97" s="25">
        <v>0.44902914624671036</v>
      </c>
      <c r="AU97" s="25">
        <v>1.4577235294117645</v>
      </c>
      <c r="AV97" s="25">
        <v>0.2502905680060204</v>
      </c>
      <c r="AW97" s="25">
        <v>5.1143368757150576</v>
      </c>
      <c r="AX97" s="25">
        <v>0.14230601596814435</v>
      </c>
      <c r="AY97" s="25">
        <v>7.1537104072398189E-2</v>
      </c>
      <c r="AZ97" s="25">
        <f t="shared" si="39"/>
        <v>3.508440916624874</v>
      </c>
      <c r="BA97">
        <f t="shared" si="32"/>
        <v>11.389765939392015</v>
      </c>
      <c r="BB97">
        <f t="shared" si="37"/>
        <v>2.9390552629709243</v>
      </c>
      <c r="BC97">
        <f t="shared" si="33"/>
        <v>9.5413183016860454</v>
      </c>
    </row>
    <row r="98" spans="1:55" x14ac:dyDescent="0.4">
      <c r="A98" s="16" t="s">
        <v>141</v>
      </c>
      <c r="B98" s="17">
        <v>3</v>
      </c>
      <c r="C98" s="27">
        <v>1</v>
      </c>
      <c r="D98" s="18">
        <v>42826</v>
      </c>
      <c r="E98" s="19">
        <v>90</v>
      </c>
      <c r="F98" s="20">
        <v>11.5</v>
      </c>
      <c r="G98" s="17">
        <v>5</v>
      </c>
      <c r="H98" s="17">
        <v>5</v>
      </c>
      <c r="I98" s="21">
        <f t="shared" si="24"/>
        <v>2.2999999999999998</v>
      </c>
      <c r="J98" s="17">
        <v>17.5</v>
      </c>
      <c r="K98">
        <v>10</v>
      </c>
      <c r="L98">
        <v>10</v>
      </c>
      <c r="M98" s="17">
        <f t="shared" si="25"/>
        <v>1.75</v>
      </c>
      <c r="N98" s="21">
        <v>1</v>
      </c>
      <c r="O98" s="22">
        <v>0</v>
      </c>
      <c r="P98">
        <v>23.8</v>
      </c>
      <c r="Q98">
        <v>13</v>
      </c>
      <c r="R98">
        <v>14</v>
      </c>
      <c r="S98" s="17">
        <f t="shared" si="26"/>
        <v>1.7</v>
      </c>
      <c r="T98">
        <v>2</v>
      </c>
      <c r="U98" s="22">
        <v>7.1428571428571397E-2</v>
      </c>
      <c r="V98" s="27">
        <v>37.200000000000003</v>
      </c>
      <c r="W98" s="27">
        <v>19</v>
      </c>
      <c r="X98" s="27">
        <v>21</v>
      </c>
      <c r="Y98" s="17">
        <f t="shared" si="27"/>
        <v>1.7714285714285716</v>
      </c>
      <c r="Z98" s="27">
        <v>2</v>
      </c>
      <c r="AA98" s="22">
        <f t="shared" si="28"/>
        <v>9.5238095238095233E-2</v>
      </c>
      <c r="AB98" s="23">
        <f t="shared" si="29"/>
        <v>1.5217391304347827</v>
      </c>
      <c r="AC98" s="23">
        <f t="shared" si="38"/>
        <v>2</v>
      </c>
      <c r="AD98" s="23">
        <f t="shared" si="38"/>
        <v>0.76086956521739135</v>
      </c>
      <c r="AE98" s="23">
        <f t="shared" si="30"/>
        <v>2.0695652173913044</v>
      </c>
      <c r="AF98" s="23">
        <f t="shared" si="35"/>
        <v>2.8</v>
      </c>
      <c r="AG98" s="23">
        <f t="shared" si="35"/>
        <v>0.73913043478260876</v>
      </c>
      <c r="AH98" s="23">
        <f t="shared" si="31"/>
        <v>3.2347826086956526</v>
      </c>
      <c r="AI98" s="23">
        <f t="shared" si="36"/>
        <v>4.2</v>
      </c>
      <c r="AJ98" s="23">
        <f t="shared" si="36"/>
        <v>0.77018633540372683</v>
      </c>
      <c r="AK98" s="27">
        <v>7</v>
      </c>
      <c r="AL98">
        <v>10.199999999999999</v>
      </c>
      <c r="AM98">
        <v>0.318</v>
      </c>
      <c r="AN98">
        <f t="shared" si="34"/>
        <v>318</v>
      </c>
      <c r="AO98">
        <v>317</v>
      </c>
      <c r="AP98">
        <v>6.02</v>
      </c>
      <c r="AQ98">
        <v>2.06</v>
      </c>
      <c r="AR98">
        <v>39.03</v>
      </c>
      <c r="AS98" s="24">
        <v>3.8134430727023321</v>
      </c>
      <c r="AT98" s="25">
        <v>0.32184437224065182</v>
      </c>
      <c r="AU98" s="25">
        <v>0.98561982758620692</v>
      </c>
      <c r="AV98" s="25">
        <v>0.16770398902593031</v>
      </c>
      <c r="AW98" s="25">
        <v>3.4897895896551723</v>
      </c>
      <c r="AX98" s="25">
        <v>0.12714468189226452</v>
      </c>
      <c r="AY98" s="25">
        <v>8.9158189655172429E-2</v>
      </c>
      <c r="AZ98" s="25">
        <f t="shared" si="39"/>
        <v>3.5407055458712744</v>
      </c>
      <c r="BA98">
        <f t="shared" si="32"/>
        <v>10.84309651077497</v>
      </c>
      <c r="BB98">
        <f t="shared" si="37"/>
        <v>3.8690811263826674</v>
      </c>
      <c r="BC98">
        <f t="shared" si="33"/>
        <v>11.848717584071709</v>
      </c>
    </row>
    <row r="99" spans="1:55" x14ac:dyDescent="0.4">
      <c r="A99" s="26" t="s">
        <v>128</v>
      </c>
      <c r="B99" s="17">
        <v>3</v>
      </c>
      <c r="C99" s="17">
        <v>2</v>
      </c>
      <c r="D99" s="18">
        <v>42820</v>
      </c>
      <c r="E99" s="19">
        <v>84</v>
      </c>
      <c r="F99" s="20">
        <v>15.2</v>
      </c>
      <c r="G99" s="17">
        <v>6</v>
      </c>
      <c r="H99" s="17">
        <v>6</v>
      </c>
      <c r="I99" s="21">
        <f t="shared" si="24"/>
        <v>2.5333333333333332</v>
      </c>
      <c r="J99" s="17">
        <v>31.1</v>
      </c>
      <c r="K99">
        <v>14</v>
      </c>
      <c r="L99">
        <v>14</v>
      </c>
      <c r="M99" s="17">
        <f t="shared" si="25"/>
        <v>2.2214285714285715</v>
      </c>
      <c r="N99" s="21">
        <v>2</v>
      </c>
      <c r="O99" s="22">
        <v>0</v>
      </c>
      <c r="P99">
        <v>32.299999999999997</v>
      </c>
      <c r="Q99">
        <v>19</v>
      </c>
      <c r="R99">
        <v>20</v>
      </c>
      <c r="S99" s="17">
        <f t="shared" si="26"/>
        <v>1.6149999999999998</v>
      </c>
      <c r="T99">
        <v>3</v>
      </c>
      <c r="U99" s="22">
        <v>5.0000000000000044E-2</v>
      </c>
      <c r="V99" s="27">
        <v>33.1</v>
      </c>
      <c r="W99" s="27">
        <v>20</v>
      </c>
      <c r="X99" s="27">
        <v>22</v>
      </c>
      <c r="Y99" s="17">
        <f t="shared" si="27"/>
        <v>1.5045454545454546</v>
      </c>
      <c r="Z99" s="27">
        <v>3</v>
      </c>
      <c r="AA99" s="22">
        <f t="shared" si="28"/>
        <v>9.0909090909090912E-2</v>
      </c>
      <c r="AB99" s="23">
        <f t="shared" si="29"/>
        <v>2.0460526315789473</v>
      </c>
      <c r="AC99" s="23">
        <f t="shared" si="38"/>
        <v>2.3333333333333335</v>
      </c>
      <c r="AD99" s="23">
        <f t="shared" si="38"/>
        <v>0.87687969924812037</v>
      </c>
      <c r="AE99" s="23">
        <f t="shared" si="30"/>
        <v>2.125</v>
      </c>
      <c r="AF99" s="23">
        <f t="shared" ref="AF99:AG114" si="40">R99/H99</f>
        <v>3.3333333333333335</v>
      </c>
      <c r="AG99" s="23">
        <f t="shared" si="40"/>
        <v>0.63749999999999996</v>
      </c>
      <c r="AH99" s="23">
        <f t="shared" si="31"/>
        <v>2.1776315789473686</v>
      </c>
      <c r="AI99" s="23">
        <f t="shared" ref="AI99:AJ114" si="41">X99/H99</f>
        <v>3.6666666666666665</v>
      </c>
      <c r="AJ99" s="23">
        <f t="shared" si="41"/>
        <v>0.59389952153110059</v>
      </c>
      <c r="AK99" s="27">
        <v>5.5</v>
      </c>
      <c r="AL99">
        <v>1.17</v>
      </c>
      <c r="AM99">
        <v>8.1699999999999995E-2</v>
      </c>
      <c r="AN99">
        <f t="shared" si="34"/>
        <v>81.699999999999989</v>
      </c>
      <c r="AO99">
        <v>359</v>
      </c>
      <c r="AP99">
        <v>2.02</v>
      </c>
      <c r="AQ99">
        <v>2.5</v>
      </c>
      <c r="AR99">
        <v>29.98</v>
      </c>
      <c r="AS99" s="24">
        <v>5.7007125890736337</v>
      </c>
      <c r="AT99" s="25">
        <v>0.34558892204095193</v>
      </c>
      <c r="AU99" s="25">
        <v>0.98315323383084585</v>
      </c>
      <c r="AV99" s="25">
        <v>0.18297792810152461</v>
      </c>
      <c r="AW99" s="25">
        <v>4.440951168159204</v>
      </c>
      <c r="AX99" s="25">
        <v>8.9521858997991477E-2</v>
      </c>
      <c r="AY99" s="25">
        <v>7.0993532338308449E-2</v>
      </c>
      <c r="AZ99" s="25">
        <f t="shared" si="39"/>
        <v>4.5170488336340879</v>
      </c>
      <c r="BA99">
        <f t="shared" si="32"/>
        <v>12.85038635478297</v>
      </c>
      <c r="BB99">
        <f t="shared" si="37"/>
        <v>5.7983968245324986</v>
      </c>
      <c r="BC99">
        <f t="shared" si="33"/>
        <v>16.495646201292601</v>
      </c>
    </row>
    <row r="100" spans="1:55" x14ac:dyDescent="0.4">
      <c r="A100" s="26" t="s">
        <v>131</v>
      </c>
      <c r="B100" s="17">
        <v>3</v>
      </c>
      <c r="C100" s="27">
        <v>2</v>
      </c>
      <c r="D100" s="18">
        <v>42821</v>
      </c>
      <c r="E100" s="19">
        <v>85</v>
      </c>
      <c r="F100" s="20">
        <v>13.8</v>
      </c>
      <c r="G100" s="17">
        <v>5</v>
      </c>
      <c r="H100" s="17">
        <v>5</v>
      </c>
      <c r="I100" s="21">
        <f t="shared" si="24"/>
        <v>2.7600000000000002</v>
      </c>
      <c r="J100" s="17">
        <v>27.2</v>
      </c>
      <c r="K100">
        <v>14</v>
      </c>
      <c r="L100">
        <v>14</v>
      </c>
      <c r="M100" s="17">
        <f t="shared" si="25"/>
        <v>1.9428571428571428</v>
      </c>
      <c r="N100" s="21">
        <v>2</v>
      </c>
      <c r="O100" s="22">
        <v>0</v>
      </c>
      <c r="P100">
        <v>28.9</v>
      </c>
      <c r="Q100">
        <v>12</v>
      </c>
      <c r="R100">
        <v>16</v>
      </c>
      <c r="S100" s="17">
        <f t="shared" si="26"/>
        <v>1.8062499999999999</v>
      </c>
      <c r="T100">
        <v>3</v>
      </c>
      <c r="U100" s="22">
        <v>0.25</v>
      </c>
      <c r="V100" s="27">
        <v>30</v>
      </c>
      <c r="W100" s="27">
        <v>7</v>
      </c>
      <c r="X100" s="27">
        <v>20</v>
      </c>
      <c r="Y100" s="17">
        <f t="shared" si="27"/>
        <v>1.5</v>
      </c>
      <c r="Z100" s="27">
        <v>4</v>
      </c>
      <c r="AA100" s="22">
        <f t="shared" si="28"/>
        <v>0.65</v>
      </c>
      <c r="AB100" s="23">
        <f t="shared" si="29"/>
        <v>1.9710144927536231</v>
      </c>
      <c r="AC100" s="23">
        <f t="shared" si="38"/>
        <v>2.8</v>
      </c>
      <c r="AD100" s="23">
        <f t="shared" si="38"/>
        <v>0.7039337474120082</v>
      </c>
      <c r="AE100" s="23">
        <f t="shared" si="30"/>
        <v>2.0942028985507246</v>
      </c>
      <c r="AF100" s="23">
        <f t="shared" si="40"/>
        <v>3.2</v>
      </c>
      <c r="AG100" s="23">
        <f t="shared" si="40"/>
        <v>0.65443840579710133</v>
      </c>
      <c r="AH100" s="23">
        <f t="shared" si="31"/>
        <v>2.1739130434782608</v>
      </c>
      <c r="AI100" s="23">
        <f t="shared" si="41"/>
        <v>4</v>
      </c>
      <c r="AJ100" s="23">
        <f t="shared" si="41"/>
        <v>0.54347826086956519</v>
      </c>
      <c r="AK100" s="27">
        <v>2.5</v>
      </c>
      <c r="AL100">
        <v>0.40200000000000002</v>
      </c>
      <c r="AM100">
        <v>5.3999999999999999E-2</v>
      </c>
      <c r="AN100">
        <f t="shared" si="34"/>
        <v>54</v>
      </c>
      <c r="AO100">
        <v>370</v>
      </c>
      <c r="AP100">
        <v>1.55</v>
      </c>
      <c r="AQ100">
        <v>2.86</v>
      </c>
      <c r="AR100">
        <v>28.49</v>
      </c>
      <c r="AS100" s="24">
        <v>6.4989968472341646</v>
      </c>
      <c r="AT100" s="25">
        <v>0.28146735714423088</v>
      </c>
      <c r="AU100" s="25">
        <v>0.73510393013100428</v>
      </c>
      <c r="AV100" s="25">
        <v>0.20084391055424189</v>
      </c>
      <c r="AW100" s="25">
        <v>5.3957693659388646</v>
      </c>
      <c r="AX100" s="25">
        <v>0.11362638651931434</v>
      </c>
      <c r="AY100" s="25">
        <v>3.4834934497816598E-2</v>
      </c>
      <c r="AZ100" s="25">
        <f t="shared" si="39"/>
        <v>7.3401449030170118</v>
      </c>
      <c r="BA100">
        <f t="shared" si="32"/>
        <v>19.170142572426037</v>
      </c>
      <c r="BB100">
        <f t="shared" si="37"/>
        <v>8.8409224612307078</v>
      </c>
      <c r="BC100">
        <f t="shared" si="33"/>
        <v>23.089700039013465</v>
      </c>
    </row>
    <row r="101" spans="1:55" x14ac:dyDescent="0.4">
      <c r="A101" s="26" t="s">
        <v>132</v>
      </c>
      <c r="B101" s="17">
        <v>3</v>
      </c>
      <c r="C101" s="27">
        <v>2</v>
      </c>
      <c r="D101" s="18">
        <v>42818</v>
      </c>
      <c r="E101" s="19">
        <v>82</v>
      </c>
      <c r="F101" s="20">
        <v>15.5</v>
      </c>
      <c r="G101" s="17">
        <v>5</v>
      </c>
      <c r="H101" s="17">
        <v>5</v>
      </c>
      <c r="I101" s="21">
        <f t="shared" si="24"/>
        <v>3.1</v>
      </c>
      <c r="J101" s="17">
        <v>22.7</v>
      </c>
      <c r="K101">
        <v>12</v>
      </c>
      <c r="L101">
        <v>12</v>
      </c>
      <c r="M101" s="17">
        <f t="shared" si="25"/>
        <v>1.8916666666666666</v>
      </c>
      <c r="N101" s="21">
        <v>3</v>
      </c>
      <c r="O101" s="22">
        <v>0</v>
      </c>
      <c r="P101">
        <v>24.8</v>
      </c>
      <c r="Q101">
        <v>15</v>
      </c>
      <c r="R101">
        <v>17</v>
      </c>
      <c r="S101" s="17">
        <f t="shared" si="26"/>
        <v>1.4588235294117649</v>
      </c>
      <c r="T101">
        <v>3</v>
      </c>
      <c r="U101" s="22">
        <v>0.11764705882352944</v>
      </c>
      <c r="V101" s="27">
        <v>26.2</v>
      </c>
      <c r="W101" s="27">
        <v>12</v>
      </c>
      <c r="X101" s="27">
        <v>21</v>
      </c>
      <c r="Y101" s="17">
        <f t="shared" si="27"/>
        <v>1.2476190476190476</v>
      </c>
      <c r="Z101" s="27">
        <v>3</v>
      </c>
      <c r="AA101" s="22">
        <f t="shared" si="28"/>
        <v>0.42857142857142855</v>
      </c>
      <c r="AB101" s="23">
        <f t="shared" si="29"/>
        <v>1.4645161290322579</v>
      </c>
      <c r="AC101" s="23">
        <f t="shared" si="38"/>
        <v>2.4</v>
      </c>
      <c r="AD101" s="23">
        <f t="shared" si="38"/>
        <v>0.61021505376344087</v>
      </c>
      <c r="AE101" s="23">
        <f t="shared" si="30"/>
        <v>1.6</v>
      </c>
      <c r="AF101" s="23">
        <f t="shared" si="40"/>
        <v>3.4</v>
      </c>
      <c r="AG101" s="23">
        <f t="shared" si="40"/>
        <v>0.4705882352941177</v>
      </c>
      <c r="AH101" s="23">
        <f t="shared" si="31"/>
        <v>1.6903225806451612</v>
      </c>
      <c r="AI101" s="23">
        <f t="shared" si="41"/>
        <v>4.2</v>
      </c>
      <c r="AJ101" s="23">
        <f t="shared" si="41"/>
        <v>0.40245775729646699</v>
      </c>
      <c r="AK101" s="27">
        <v>4</v>
      </c>
      <c r="AL101">
        <v>1.54</v>
      </c>
      <c r="AM101">
        <v>9.1399999999999995E-2</v>
      </c>
      <c r="AN101">
        <f t="shared" si="34"/>
        <v>91.399999999999991</v>
      </c>
      <c r="AO101">
        <v>353</v>
      </c>
      <c r="AP101">
        <v>2.54</v>
      </c>
      <c r="AQ101">
        <v>2.81</v>
      </c>
      <c r="AR101">
        <v>30.31</v>
      </c>
      <c r="AS101" s="24">
        <v>5.8130400628436769</v>
      </c>
      <c r="AT101" s="25">
        <v>0.27248876951995221</v>
      </c>
      <c r="AU101" s="25">
        <v>0.99841336206896569</v>
      </c>
      <c r="AV101" s="25">
        <v>0.18029133416446119</v>
      </c>
      <c r="AW101" s="25">
        <v>4.6837551068965526</v>
      </c>
      <c r="AX101" s="25">
        <v>0.10247441221776905</v>
      </c>
      <c r="AY101" s="25">
        <v>6.6852155172413802E-2</v>
      </c>
      <c r="AZ101" s="25">
        <f t="shared" si="39"/>
        <v>4.6911983401250001</v>
      </c>
      <c r="BA101">
        <f t="shared" si="32"/>
        <v>17.188800533497208</v>
      </c>
      <c r="BB101">
        <f t="shared" si="37"/>
        <v>5.8222779098204214</v>
      </c>
      <c r="BC101">
        <f t="shared" si="33"/>
        <v>21.333136309010467</v>
      </c>
    </row>
    <row r="102" spans="1:55" x14ac:dyDescent="0.4">
      <c r="A102" s="26" t="s">
        <v>133</v>
      </c>
      <c r="B102" s="17">
        <v>3</v>
      </c>
      <c r="C102" s="27">
        <v>2</v>
      </c>
      <c r="D102" s="18">
        <v>42821</v>
      </c>
      <c r="E102" s="19">
        <v>85</v>
      </c>
      <c r="F102" s="20">
        <v>15</v>
      </c>
      <c r="G102" s="17">
        <v>6</v>
      </c>
      <c r="H102" s="17">
        <v>6</v>
      </c>
      <c r="I102" s="21">
        <f t="shared" si="24"/>
        <v>2.5</v>
      </c>
      <c r="J102" s="17">
        <v>24.6</v>
      </c>
      <c r="K102">
        <v>14</v>
      </c>
      <c r="L102">
        <v>14</v>
      </c>
      <c r="M102" s="17">
        <f t="shared" si="25"/>
        <v>1.7571428571428573</v>
      </c>
      <c r="N102" s="21">
        <v>2</v>
      </c>
      <c r="O102" s="22">
        <v>0</v>
      </c>
      <c r="P102">
        <v>26.2</v>
      </c>
      <c r="Q102">
        <v>15</v>
      </c>
      <c r="R102">
        <v>16</v>
      </c>
      <c r="S102" s="17">
        <f t="shared" si="26"/>
        <v>1.6375</v>
      </c>
      <c r="T102">
        <v>3</v>
      </c>
      <c r="U102" s="22">
        <v>6.25E-2</v>
      </c>
      <c r="V102" s="27">
        <v>27.5</v>
      </c>
      <c r="W102" s="27">
        <v>7</v>
      </c>
      <c r="X102" s="27">
        <v>20</v>
      </c>
      <c r="Y102" s="17">
        <f t="shared" si="27"/>
        <v>1.375</v>
      </c>
      <c r="Z102" s="27">
        <v>4</v>
      </c>
      <c r="AA102" s="22">
        <f t="shared" si="28"/>
        <v>0.65</v>
      </c>
      <c r="AB102" s="23">
        <f t="shared" si="29"/>
        <v>1.6400000000000001</v>
      </c>
      <c r="AC102" s="23">
        <f t="shared" si="38"/>
        <v>2.3333333333333335</v>
      </c>
      <c r="AD102" s="23">
        <f t="shared" si="38"/>
        <v>0.70285714285714296</v>
      </c>
      <c r="AE102" s="23">
        <f t="shared" si="30"/>
        <v>1.7466666666666666</v>
      </c>
      <c r="AF102" s="23">
        <f t="shared" si="40"/>
        <v>2.6666666666666665</v>
      </c>
      <c r="AG102" s="23">
        <f t="shared" si="40"/>
        <v>0.65500000000000003</v>
      </c>
      <c r="AH102" s="23">
        <f t="shared" si="31"/>
        <v>1.8333333333333333</v>
      </c>
      <c r="AI102" s="23">
        <f t="shared" si="41"/>
        <v>3.3333333333333335</v>
      </c>
      <c r="AJ102" s="23">
        <f t="shared" si="41"/>
        <v>0.55000000000000004</v>
      </c>
      <c r="AK102" s="27">
        <v>2.5</v>
      </c>
      <c r="AN102">
        <f t="shared" si="34"/>
        <v>0</v>
      </c>
      <c r="AS102" s="24">
        <v>6.0947204968944089</v>
      </c>
      <c r="AT102" s="25">
        <v>0.29861585162609267</v>
      </c>
      <c r="AU102" s="25">
        <v>0.59424174757281556</v>
      </c>
      <c r="AV102" s="25">
        <v>0.1725486476186866</v>
      </c>
      <c r="AW102" s="25">
        <v>5.2409280815533981</v>
      </c>
      <c r="AX102" s="25">
        <v>0.1053406793275305</v>
      </c>
      <c r="AY102" s="25">
        <v>4.1321359223300977E-2</v>
      </c>
      <c r="AZ102" s="25">
        <f t="shared" si="39"/>
        <v>8.8195218578297538</v>
      </c>
      <c r="BA102">
        <f t="shared" si="32"/>
        <v>17.550736349106298</v>
      </c>
      <c r="BB102">
        <f t="shared" si="37"/>
        <v>10.256298083714812</v>
      </c>
      <c r="BC102">
        <f t="shared" si="33"/>
        <v>20.40990276874458</v>
      </c>
    </row>
    <row r="103" spans="1:55" x14ac:dyDescent="0.4">
      <c r="A103" s="26" t="s">
        <v>134</v>
      </c>
      <c r="B103" s="17">
        <v>3</v>
      </c>
      <c r="C103" s="27">
        <v>2</v>
      </c>
      <c r="D103" s="18">
        <v>42821</v>
      </c>
      <c r="E103" s="19">
        <v>85</v>
      </c>
      <c r="F103" s="20">
        <v>15.7</v>
      </c>
      <c r="G103" s="17">
        <v>5</v>
      </c>
      <c r="H103" s="17">
        <v>5</v>
      </c>
      <c r="I103" s="21">
        <f t="shared" si="24"/>
        <v>3.1399999999999997</v>
      </c>
      <c r="J103" s="17">
        <v>28.6</v>
      </c>
      <c r="K103">
        <v>13</v>
      </c>
      <c r="L103">
        <v>14</v>
      </c>
      <c r="M103" s="17">
        <f t="shared" si="25"/>
        <v>2.0428571428571431</v>
      </c>
      <c r="N103" s="21">
        <v>3</v>
      </c>
      <c r="O103" s="22">
        <v>7.1428571428571397E-2</v>
      </c>
      <c r="P103">
        <v>30</v>
      </c>
      <c r="Q103">
        <v>17</v>
      </c>
      <c r="R103">
        <v>19</v>
      </c>
      <c r="S103" s="17">
        <f t="shared" si="26"/>
        <v>1.5789473684210527</v>
      </c>
      <c r="T103">
        <v>3</v>
      </c>
      <c r="U103" s="22">
        <v>0.10526315789473684</v>
      </c>
      <c r="V103" s="27">
        <v>30.7</v>
      </c>
      <c r="W103" s="27">
        <v>10</v>
      </c>
      <c r="X103" s="27">
        <v>19</v>
      </c>
      <c r="Y103" s="17">
        <f t="shared" si="27"/>
        <v>1.6157894736842104</v>
      </c>
      <c r="Z103" s="27">
        <v>3</v>
      </c>
      <c r="AA103" s="22">
        <f t="shared" si="28"/>
        <v>0.47368421052631576</v>
      </c>
      <c r="AB103" s="23">
        <f t="shared" si="29"/>
        <v>1.8216560509554143</v>
      </c>
      <c r="AC103" s="23">
        <f t="shared" si="38"/>
        <v>2.8</v>
      </c>
      <c r="AD103" s="23">
        <f t="shared" si="38"/>
        <v>0.65059144676979086</v>
      </c>
      <c r="AE103" s="23">
        <f t="shared" si="30"/>
        <v>1.910828025477707</v>
      </c>
      <c r="AF103" s="23">
        <f t="shared" si="40"/>
        <v>3.8</v>
      </c>
      <c r="AG103" s="23">
        <f t="shared" si="40"/>
        <v>0.50284948038887034</v>
      </c>
      <c r="AH103" s="23">
        <f t="shared" si="31"/>
        <v>1.9554140127388535</v>
      </c>
      <c r="AI103" s="23">
        <f t="shared" si="41"/>
        <v>3.8</v>
      </c>
      <c r="AJ103" s="23">
        <f t="shared" si="41"/>
        <v>0.51458263493127732</v>
      </c>
      <c r="AK103" s="27">
        <v>3</v>
      </c>
      <c r="AL103">
        <v>0</v>
      </c>
      <c r="AM103">
        <v>0.02</v>
      </c>
      <c r="AN103">
        <f t="shared" si="34"/>
        <v>20</v>
      </c>
      <c r="AO103">
        <v>406</v>
      </c>
      <c r="AP103">
        <v>0.63500000000000001</v>
      </c>
      <c r="AQ103">
        <v>3.13</v>
      </c>
      <c r="AR103">
        <v>25.29</v>
      </c>
      <c r="AS103" s="24">
        <v>5.618431689571544</v>
      </c>
      <c r="AT103" s="25">
        <v>0.34306814210596526</v>
      </c>
      <c r="AU103" s="25">
        <v>0.88378511627906975</v>
      </c>
      <c r="AV103" s="25">
        <v>0.15365827646736796</v>
      </c>
      <c r="AW103" s="25">
        <v>4.9843310920930239</v>
      </c>
      <c r="AX103" s="25">
        <v>0.11260966892079666</v>
      </c>
      <c r="AY103" s="25">
        <v>8.726604651162792E-2</v>
      </c>
      <c r="AZ103" s="25">
        <f t="shared" si="39"/>
        <v>5.6397545062516521</v>
      </c>
      <c r="BA103">
        <f t="shared" si="32"/>
        <v>14.528691185069254</v>
      </c>
      <c r="BB103">
        <f t="shared" si="37"/>
        <v>6.357237280965288</v>
      </c>
      <c r="BC103">
        <f t="shared" si="33"/>
        <v>16.37701377656964</v>
      </c>
    </row>
    <row r="104" spans="1:55" x14ac:dyDescent="0.4">
      <c r="A104" s="26" t="s">
        <v>135</v>
      </c>
      <c r="B104" s="17">
        <v>3</v>
      </c>
      <c r="C104" s="27">
        <v>2</v>
      </c>
      <c r="D104" s="18">
        <v>42821</v>
      </c>
      <c r="E104" s="19">
        <v>85</v>
      </c>
      <c r="F104" s="20">
        <v>14.2</v>
      </c>
      <c r="G104" s="17">
        <v>6</v>
      </c>
      <c r="H104" s="17">
        <v>6</v>
      </c>
      <c r="I104" s="21">
        <f t="shared" si="24"/>
        <v>2.3666666666666667</v>
      </c>
      <c r="J104" s="17">
        <v>27.3</v>
      </c>
      <c r="K104">
        <v>14</v>
      </c>
      <c r="L104">
        <v>14</v>
      </c>
      <c r="M104" s="17">
        <f t="shared" si="25"/>
        <v>1.95</v>
      </c>
      <c r="N104" s="21">
        <v>2</v>
      </c>
      <c r="O104" s="22">
        <v>0</v>
      </c>
      <c r="P104">
        <v>28.2</v>
      </c>
      <c r="Q104">
        <v>17</v>
      </c>
      <c r="R104">
        <v>18</v>
      </c>
      <c r="S104" s="17">
        <f t="shared" si="26"/>
        <v>1.5666666666666667</v>
      </c>
      <c r="T104">
        <v>3</v>
      </c>
      <c r="U104" s="22">
        <v>5.555555555555558E-2</v>
      </c>
      <c r="V104" s="27">
        <v>29</v>
      </c>
      <c r="W104" s="27">
        <v>5</v>
      </c>
      <c r="X104" s="27">
        <v>21</v>
      </c>
      <c r="Y104" s="17">
        <f t="shared" si="27"/>
        <v>1.3809523809523809</v>
      </c>
      <c r="Z104" s="27">
        <v>4</v>
      </c>
      <c r="AA104" s="22">
        <f t="shared" si="28"/>
        <v>0.76190476190476186</v>
      </c>
      <c r="AB104" s="23">
        <f t="shared" si="29"/>
        <v>1.9225352112676057</v>
      </c>
      <c r="AC104" s="23">
        <f t="shared" si="38"/>
        <v>2.3333333333333335</v>
      </c>
      <c r="AD104" s="23">
        <f t="shared" si="38"/>
        <v>0.823943661971831</v>
      </c>
      <c r="AE104" s="23">
        <f t="shared" si="30"/>
        <v>1.9859154929577465</v>
      </c>
      <c r="AF104" s="23">
        <f t="shared" si="40"/>
        <v>3</v>
      </c>
      <c r="AG104" s="23">
        <f t="shared" si="40"/>
        <v>0.6619718309859155</v>
      </c>
      <c r="AH104" s="23">
        <f t="shared" si="31"/>
        <v>2.0422535211267605</v>
      </c>
      <c r="AI104" s="23">
        <f t="shared" si="41"/>
        <v>3.5</v>
      </c>
      <c r="AJ104" s="23">
        <f t="shared" si="41"/>
        <v>0.58350100603621724</v>
      </c>
      <c r="AK104" s="27">
        <v>1.5</v>
      </c>
      <c r="AL104">
        <v>0.64300000000000002</v>
      </c>
      <c r="AM104">
        <v>2.52E-2</v>
      </c>
      <c r="AN104">
        <f t="shared" si="34"/>
        <v>25.2</v>
      </c>
      <c r="AO104">
        <v>341</v>
      </c>
      <c r="AP104">
        <v>0.74199999999999999</v>
      </c>
      <c r="AQ104">
        <v>2.92</v>
      </c>
      <c r="AR104">
        <v>25.9</v>
      </c>
      <c r="AS104" s="24">
        <v>5.4321254400000001</v>
      </c>
      <c r="AT104" s="25">
        <v>0.54737160850227562</v>
      </c>
      <c r="AU104" s="25">
        <v>1.2765096618357488</v>
      </c>
      <c r="AV104" s="25">
        <v>0.18752557568431621</v>
      </c>
      <c r="AW104" s="25">
        <v>5.5291766280193242</v>
      </c>
      <c r="AX104" s="25">
        <v>8.252865039787266E-2</v>
      </c>
      <c r="AY104" s="25">
        <v>0.10393840579710145</v>
      </c>
      <c r="AZ104" s="25">
        <f t="shared" si="39"/>
        <v>4.3314804371067703</v>
      </c>
      <c r="BA104">
        <f t="shared" si="32"/>
        <v>10.101321555840865</v>
      </c>
      <c r="BB104">
        <f t="shared" si="37"/>
        <v>4.2554518797672554</v>
      </c>
      <c r="BC104">
        <f t="shared" si="33"/>
        <v>9.9240175332868343</v>
      </c>
    </row>
    <row r="105" spans="1:55" x14ac:dyDescent="0.4">
      <c r="A105" s="26" t="s">
        <v>136</v>
      </c>
      <c r="B105" s="17">
        <v>3</v>
      </c>
      <c r="C105" s="27">
        <v>2</v>
      </c>
      <c r="D105" s="18">
        <v>42820</v>
      </c>
      <c r="E105" s="19">
        <v>84</v>
      </c>
      <c r="F105" s="20">
        <v>12.6</v>
      </c>
      <c r="G105" s="17">
        <v>6</v>
      </c>
      <c r="H105" s="17">
        <v>6</v>
      </c>
      <c r="I105" s="21">
        <f t="shared" si="24"/>
        <v>2.1</v>
      </c>
      <c r="J105" s="17">
        <v>27.6</v>
      </c>
      <c r="K105">
        <v>15</v>
      </c>
      <c r="L105">
        <v>15</v>
      </c>
      <c r="M105" s="17">
        <f t="shared" si="25"/>
        <v>1.84</v>
      </c>
      <c r="N105" s="21">
        <v>2</v>
      </c>
      <c r="O105" s="22">
        <v>0</v>
      </c>
      <c r="P105">
        <v>28.7</v>
      </c>
      <c r="Q105">
        <v>18</v>
      </c>
      <c r="R105">
        <v>19</v>
      </c>
      <c r="S105" s="17">
        <f t="shared" si="26"/>
        <v>1.5105263157894737</v>
      </c>
      <c r="T105">
        <v>3</v>
      </c>
      <c r="U105" s="22">
        <v>5.2631578947368474E-2</v>
      </c>
      <c r="V105" s="27">
        <v>29.3</v>
      </c>
      <c r="W105" s="27">
        <v>11</v>
      </c>
      <c r="X105" s="27">
        <v>20</v>
      </c>
      <c r="Y105" s="17">
        <f t="shared" si="27"/>
        <v>1.4650000000000001</v>
      </c>
      <c r="Z105" s="27">
        <v>3</v>
      </c>
      <c r="AA105" s="22">
        <f t="shared" si="28"/>
        <v>0.45</v>
      </c>
      <c r="AB105" s="23">
        <f t="shared" si="29"/>
        <v>2.1904761904761907</v>
      </c>
      <c r="AC105" s="23">
        <f t="shared" si="38"/>
        <v>2.5</v>
      </c>
      <c r="AD105" s="23">
        <f t="shared" si="38"/>
        <v>0.87619047619047619</v>
      </c>
      <c r="AE105" s="23">
        <f t="shared" si="30"/>
        <v>2.2777777777777777</v>
      </c>
      <c r="AF105" s="23">
        <f t="shared" si="40"/>
        <v>3.1666666666666665</v>
      </c>
      <c r="AG105" s="23">
        <f t="shared" si="40"/>
        <v>0.7192982456140351</v>
      </c>
      <c r="AH105" s="23">
        <f t="shared" si="31"/>
        <v>2.3253968253968256</v>
      </c>
      <c r="AI105" s="23">
        <f t="shared" si="41"/>
        <v>3.3333333333333335</v>
      </c>
      <c r="AJ105" s="23">
        <f t="shared" si="41"/>
        <v>0.69761904761904758</v>
      </c>
      <c r="AK105" s="27">
        <v>3</v>
      </c>
      <c r="AL105">
        <v>0</v>
      </c>
      <c r="AM105">
        <v>2.6200000000000001E-2</v>
      </c>
      <c r="AN105">
        <f t="shared" si="34"/>
        <v>26.200000000000003</v>
      </c>
      <c r="AO105">
        <v>386</v>
      </c>
      <c r="AP105">
        <v>0.82199999999999995</v>
      </c>
      <c r="AQ105">
        <v>3.1</v>
      </c>
      <c r="AR105">
        <v>25.29</v>
      </c>
      <c r="AS105" s="24">
        <v>6.3119755911517927</v>
      </c>
      <c r="AT105" s="25">
        <v>0.34694665435121963</v>
      </c>
      <c r="AU105" s="25">
        <v>1.6603749999999999</v>
      </c>
      <c r="AV105" s="25">
        <v>0.17600477096604811</v>
      </c>
      <c r="AW105" s="25">
        <v>5.8126978099999995</v>
      </c>
      <c r="AX105" s="25">
        <v>0.12932068075831804</v>
      </c>
      <c r="AY105" s="25">
        <v>7.0951249999999993E-2</v>
      </c>
      <c r="AZ105" s="25">
        <f t="shared" si="39"/>
        <v>3.500834335616954</v>
      </c>
      <c r="BA105">
        <f t="shared" si="32"/>
        <v>16.753866155215068</v>
      </c>
      <c r="BB105">
        <f t="shared" si="37"/>
        <v>3.8015361536711847</v>
      </c>
      <c r="BC105">
        <f t="shared" si="33"/>
        <v>18.192928255656501</v>
      </c>
    </row>
    <row r="106" spans="1:55" x14ac:dyDescent="0.4">
      <c r="A106" s="26" t="s">
        <v>138</v>
      </c>
      <c r="B106" s="17">
        <v>3</v>
      </c>
      <c r="C106" s="27">
        <v>2</v>
      </c>
      <c r="D106" s="18">
        <v>42818</v>
      </c>
      <c r="E106" s="19">
        <v>82</v>
      </c>
      <c r="F106" s="20">
        <v>12.2</v>
      </c>
      <c r="G106" s="17">
        <v>6</v>
      </c>
      <c r="H106" s="17">
        <v>6</v>
      </c>
      <c r="I106" s="21">
        <f t="shared" si="24"/>
        <v>2.0333333333333332</v>
      </c>
      <c r="J106" s="17">
        <v>17.3</v>
      </c>
      <c r="K106">
        <v>13</v>
      </c>
      <c r="L106">
        <v>13</v>
      </c>
      <c r="M106" s="17">
        <f t="shared" si="25"/>
        <v>1.3307692307692309</v>
      </c>
      <c r="N106" s="21">
        <v>2</v>
      </c>
      <c r="O106" s="22">
        <v>0</v>
      </c>
      <c r="P106">
        <v>18.399999999999999</v>
      </c>
      <c r="Q106">
        <v>13</v>
      </c>
      <c r="R106">
        <v>15</v>
      </c>
      <c r="S106" s="17">
        <f t="shared" si="26"/>
        <v>1.2266666666666666</v>
      </c>
      <c r="T106">
        <v>3</v>
      </c>
      <c r="U106" s="22">
        <v>0.1333333333333333</v>
      </c>
      <c r="V106" s="27">
        <v>20.6</v>
      </c>
      <c r="W106" s="27">
        <v>10</v>
      </c>
      <c r="X106" s="27">
        <v>16</v>
      </c>
      <c r="Y106" s="17">
        <f t="shared" si="27"/>
        <v>1.2875000000000001</v>
      </c>
      <c r="Z106" s="27">
        <v>3</v>
      </c>
      <c r="AA106" s="22">
        <f t="shared" si="28"/>
        <v>0.375</v>
      </c>
      <c r="AB106" s="23">
        <f t="shared" si="29"/>
        <v>1.418032786885246</v>
      </c>
      <c r="AC106" s="23">
        <f t="shared" si="38"/>
        <v>2.1666666666666665</v>
      </c>
      <c r="AD106" s="23">
        <f t="shared" si="38"/>
        <v>0.65447667087011363</v>
      </c>
      <c r="AE106" s="23">
        <f t="shared" si="30"/>
        <v>1.5081967213114753</v>
      </c>
      <c r="AF106" s="23">
        <f t="shared" si="40"/>
        <v>2.5</v>
      </c>
      <c r="AG106" s="23">
        <f t="shared" si="40"/>
        <v>0.6032786885245901</v>
      </c>
      <c r="AH106" s="23">
        <f t="shared" si="31"/>
        <v>1.6885245901639347</v>
      </c>
      <c r="AI106" s="23">
        <f t="shared" si="41"/>
        <v>2.6666666666666665</v>
      </c>
      <c r="AJ106" s="23">
        <f t="shared" si="41"/>
        <v>0.63319672131147553</v>
      </c>
      <c r="AK106" s="27">
        <v>5</v>
      </c>
      <c r="AL106">
        <v>1.93</v>
      </c>
      <c r="AM106">
        <v>5.0299999999999997E-2</v>
      </c>
      <c r="AN106">
        <f t="shared" si="34"/>
        <v>50.3</v>
      </c>
      <c r="AO106">
        <v>318</v>
      </c>
      <c r="AP106">
        <v>1.45</v>
      </c>
      <c r="AQ106">
        <v>2.88</v>
      </c>
      <c r="AR106">
        <v>27.26</v>
      </c>
      <c r="AS106" s="24">
        <v>6.3786867000556482</v>
      </c>
      <c r="AT106" s="25">
        <v>0.4770417866436491</v>
      </c>
      <c r="AU106" s="25">
        <v>1.60935960591133</v>
      </c>
      <c r="AV106" s="25">
        <v>0.20630519400084318</v>
      </c>
      <c r="AW106" s="25">
        <v>6.0026579408866985</v>
      </c>
      <c r="AX106" s="25">
        <v>7.9211303996621601E-2</v>
      </c>
      <c r="AY106" s="25">
        <v>0.15072783251231525</v>
      </c>
      <c r="AZ106" s="25">
        <f t="shared" si="39"/>
        <v>3.7298425528007342</v>
      </c>
      <c r="BA106">
        <f t="shared" si="32"/>
        <v>12.583086238880563</v>
      </c>
      <c r="BB106">
        <f t="shared" si="37"/>
        <v>3.9634937254707578</v>
      </c>
      <c r="BC106">
        <f t="shared" si="33"/>
        <v>13.371337435520164</v>
      </c>
    </row>
    <row r="107" spans="1:55" x14ac:dyDescent="0.4">
      <c r="A107" s="26" t="s">
        <v>139</v>
      </c>
      <c r="B107" s="17">
        <v>3</v>
      </c>
      <c r="C107" s="27">
        <v>2</v>
      </c>
      <c r="D107" s="18">
        <v>42821</v>
      </c>
      <c r="E107" s="19">
        <v>85</v>
      </c>
      <c r="F107" s="20">
        <v>15.4</v>
      </c>
      <c r="G107" s="17">
        <v>5</v>
      </c>
      <c r="H107" s="17">
        <v>5</v>
      </c>
      <c r="I107" s="21">
        <f t="shared" si="24"/>
        <v>3.08</v>
      </c>
      <c r="J107" s="17">
        <v>27</v>
      </c>
      <c r="K107">
        <v>15</v>
      </c>
      <c r="L107">
        <v>15</v>
      </c>
      <c r="M107" s="17">
        <f t="shared" si="25"/>
        <v>1.8</v>
      </c>
      <c r="N107" s="21">
        <v>2</v>
      </c>
      <c r="O107" s="22">
        <v>0</v>
      </c>
      <c r="P107">
        <v>28.2</v>
      </c>
      <c r="Q107">
        <v>17</v>
      </c>
      <c r="R107">
        <v>18</v>
      </c>
      <c r="S107" s="17">
        <f t="shared" si="26"/>
        <v>1.5666666666666667</v>
      </c>
      <c r="T107">
        <v>3</v>
      </c>
      <c r="U107" s="22">
        <v>5.555555555555558E-2</v>
      </c>
      <c r="V107" s="27">
        <v>30.6</v>
      </c>
      <c r="W107" s="27">
        <v>14</v>
      </c>
      <c r="X107" s="27">
        <v>20</v>
      </c>
      <c r="Y107" s="17">
        <f t="shared" si="27"/>
        <v>1.53</v>
      </c>
      <c r="Z107" s="27">
        <v>3</v>
      </c>
      <c r="AA107" s="22">
        <f t="shared" si="28"/>
        <v>0.3</v>
      </c>
      <c r="AB107" s="23">
        <f t="shared" si="29"/>
        <v>1.7532467532467533</v>
      </c>
      <c r="AC107" s="23">
        <f t="shared" si="38"/>
        <v>3</v>
      </c>
      <c r="AD107" s="23">
        <f t="shared" si="38"/>
        <v>0.58441558441558439</v>
      </c>
      <c r="AE107" s="23">
        <f t="shared" si="30"/>
        <v>1.831168831168831</v>
      </c>
      <c r="AF107" s="23">
        <f t="shared" si="40"/>
        <v>3.6</v>
      </c>
      <c r="AG107" s="23">
        <f t="shared" si="40"/>
        <v>0.50865800865800859</v>
      </c>
      <c r="AH107" s="23">
        <f t="shared" si="31"/>
        <v>1.9870129870129871</v>
      </c>
      <c r="AI107" s="23">
        <f t="shared" si="41"/>
        <v>4</v>
      </c>
      <c r="AJ107" s="23">
        <f t="shared" si="41"/>
        <v>0.49675324675324672</v>
      </c>
      <c r="AK107" s="27">
        <v>4</v>
      </c>
      <c r="AL107">
        <v>2.5499999999999998</v>
      </c>
      <c r="AM107">
        <v>6.1800000000000001E-2</v>
      </c>
      <c r="AN107">
        <f t="shared" si="34"/>
        <v>61.800000000000004</v>
      </c>
      <c r="AO107">
        <v>312</v>
      </c>
      <c r="AP107">
        <v>1.86</v>
      </c>
      <c r="AQ107">
        <v>3</v>
      </c>
      <c r="AR107">
        <v>28.24</v>
      </c>
      <c r="AS107" s="24">
        <v>5.7163065843621395</v>
      </c>
      <c r="AT107" s="25">
        <v>0.36473062671202416</v>
      </c>
      <c r="AU107" s="25">
        <v>1.2124146226415093</v>
      </c>
      <c r="AV107" s="25">
        <v>0.20008997231447728</v>
      </c>
      <c r="AW107" s="25">
        <v>4.545430116981132</v>
      </c>
      <c r="AX107" s="25">
        <v>0.12335203491254675</v>
      </c>
      <c r="AY107" s="25">
        <v>5.2286320754716988E-2</v>
      </c>
      <c r="AZ107" s="25">
        <f t="shared" si="39"/>
        <v>3.749072332266929</v>
      </c>
      <c r="BA107">
        <f t="shared" si="32"/>
        <v>12.462430583242496</v>
      </c>
      <c r="BB107">
        <f t="shared" si="37"/>
        <v>4.7148116474444368</v>
      </c>
      <c r="BC107">
        <f t="shared" si="33"/>
        <v>15.672680509156947</v>
      </c>
    </row>
    <row r="108" spans="1:55" x14ac:dyDescent="0.4">
      <c r="A108" s="26" t="s">
        <v>142</v>
      </c>
      <c r="B108" s="17">
        <v>3</v>
      </c>
      <c r="C108" s="27">
        <v>2</v>
      </c>
      <c r="D108" s="18">
        <v>42823</v>
      </c>
      <c r="E108" s="19">
        <v>87</v>
      </c>
      <c r="F108" s="20">
        <v>12.7</v>
      </c>
      <c r="G108" s="17">
        <v>5</v>
      </c>
      <c r="H108" s="17">
        <v>5</v>
      </c>
      <c r="I108" s="21">
        <f t="shared" si="24"/>
        <v>2.54</v>
      </c>
      <c r="J108" s="17">
        <v>20.3</v>
      </c>
      <c r="K108">
        <v>13</v>
      </c>
      <c r="L108">
        <v>13</v>
      </c>
      <c r="M108" s="17">
        <f t="shared" si="25"/>
        <v>1.5615384615384615</v>
      </c>
      <c r="N108" s="21">
        <v>3</v>
      </c>
      <c r="O108" s="22">
        <v>0</v>
      </c>
      <c r="P108">
        <v>22.2</v>
      </c>
      <c r="Q108">
        <v>16</v>
      </c>
      <c r="R108">
        <v>16</v>
      </c>
      <c r="S108" s="17">
        <f t="shared" si="26"/>
        <v>1.3875</v>
      </c>
      <c r="T108">
        <v>3</v>
      </c>
      <c r="U108" s="22">
        <v>0</v>
      </c>
      <c r="V108" s="27">
        <v>24.4</v>
      </c>
      <c r="W108" s="27">
        <v>11</v>
      </c>
      <c r="X108" s="27">
        <v>21</v>
      </c>
      <c r="Y108" s="17">
        <f t="shared" si="27"/>
        <v>1.1619047619047618</v>
      </c>
      <c r="Z108" s="27">
        <v>4</v>
      </c>
      <c r="AA108" s="22">
        <f t="shared" si="28"/>
        <v>0.47619047619047616</v>
      </c>
      <c r="AB108" s="23">
        <f t="shared" si="29"/>
        <v>1.5984251968503937</v>
      </c>
      <c r="AC108" s="23">
        <f t="shared" si="38"/>
        <v>2.6</v>
      </c>
      <c r="AD108" s="23">
        <f t="shared" si="38"/>
        <v>0.61477892186553607</v>
      </c>
      <c r="AE108" s="23">
        <f t="shared" si="30"/>
        <v>1.7480314960629921</v>
      </c>
      <c r="AF108" s="23">
        <f t="shared" si="40"/>
        <v>3.2</v>
      </c>
      <c r="AG108" s="23">
        <f t="shared" si="40"/>
        <v>0.54625984251968507</v>
      </c>
      <c r="AH108" s="23">
        <f t="shared" si="31"/>
        <v>1.921259842519685</v>
      </c>
      <c r="AI108" s="23">
        <f t="shared" si="41"/>
        <v>4.2</v>
      </c>
      <c r="AJ108" s="23">
        <f t="shared" si="41"/>
        <v>0.45744281964754402</v>
      </c>
      <c r="AK108" s="27">
        <v>4.5</v>
      </c>
      <c r="AL108">
        <v>2.21</v>
      </c>
      <c r="AM108">
        <v>4.8500000000000001E-2</v>
      </c>
      <c r="AN108">
        <f t="shared" si="34"/>
        <v>48.5</v>
      </c>
      <c r="AO108">
        <v>306</v>
      </c>
      <c r="AP108">
        <v>1.45</v>
      </c>
      <c r="AQ108">
        <v>2.98</v>
      </c>
      <c r="AR108">
        <v>27.18</v>
      </c>
      <c r="AS108" s="24">
        <v>5.6898066783831283</v>
      </c>
      <c r="AT108" s="25">
        <v>0.2478454091853611</v>
      </c>
      <c r="AU108" s="25">
        <v>0.84102722772277239</v>
      </c>
      <c r="AV108" s="25">
        <v>0.14618108108982444</v>
      </c>
      <c r="AW108" s="25">
        <v>5.6462354554455443</v>
      </c>
      <c r="AX108" s="25">
        <v>0.1235640880402592</v>
      </c>
      <c r="AY108" s="25">
        <v>3.1820544554455446E-2</v>
      </c>
      <c r="AZ108" s="25">
        <f t="shared" si="39"/>
        <v>6.7134990037524824</v>
      </c>
      <c r="BA108">
        <f t="shared" si="32"/>
        <v>22.781279161086989</v>
      </c>
      <c r="BB108">
        <f t="shared" si="37"/>
        <v>6.765306152797538</v>
      </c>
      <c r="BC108">
        <f t="shared" si="33"/>
        <v>22.957079161098275</v>
      </c>
    </row>
    <row r="109" spans="1:55" x14ac:dyDescent="0.4">
      <c r="A109" s="26" t="s">
        <v>143</v>
      </c>
      <c r="B109" s="17">
        <v>3</v>
      </c>
      <c r="C109" s="27">
        <v>2</v>
      </c>
      <c r="D109" s="18">
        <v>42824</v>
      </c>
      <c r="E109" s="19">
        <v>88</v>
      </c>
      <c r="F109" s="20">
        <v>16.100000000000001</v>
      </c>
      <c r="G109" s="17">
        <v>6</v>
      </c>
      <c r="H109" s="17">
        <v>6</v>
      </c>
      <c r="I109" s="21">
        <f t="shared" si="24"/>
        <v>2.6833333333333336</v>
      </c>
      <c r="J109" s="17">
        <v>26</v>
      </c>
      <c r="K109">
        <v>13</v>
      </c>
      <c r="L109">
        <v>13</v>
      </c>
      <c r="M109" s="17">
        <f t="shared" si="25"/>
        <v>2</v>
      </c>
      <c r="N109" s="21">
        <v>3</v>
      </c>
      <c r="O109" s="22">
        <v>0</v>
      </c>
      <c r="P109">
        <v>27.6</v>
      </c>
      <c r="Q109">
        <v>11</v>
      </c>
      <c r="R109">
        <v>13</v>
      </c>
      <c r="S109" s="17">
        <f t="shared" si="26"/>
        <v>2.1230769230769231</v>
      </c>
      <c r="T109">
        <v>3</v>
      </c>
      <c r="U109" s="22">
        <v>0.15384615384615385</v>
      </c>
      <c r="V109" s="27">
        <v>30</v>
      </c>
      <c r="W109" s="27">
        <v>16</v>
      </c>
      <c r="X109" s="27">
        <v>20</v>
      </c>
      <c r="Y109" s="17">
        <f t="shared" si="27"/>
        <v>1.5</v>
      </c>
      <c r="Z109" s="27">
        <v>3</v>
      </c>
      <c r="AA109" s="22">
        <f t="shared" si="28"/>
        <v>0.2</v>
      </c>
      <c r="AB109" s="23">
        <f t="shared" si="29"/>
        <v>1.6149068322981366</v>
      </c>
      <c r="AC109" s="23">
        <f t="shared" si="38"/>
        <v>2.1666666666666665</v>
      </c>
      <c r="AD109" s="23">
        <f t="shared" si="38"/>
        <v>0.74534161490683226</v>
      </c>
      <c r="AE109" s="23">
        <f t="shared" si="30"/>
        <v>1.7142857142857142</v>
      </c>
      <c r="AF109" s="23">
        <f t="shared" si="40"/>
        <v>2.1666666666666665</v>
      </c>
      <c r="AG109" s="23">
        <f t="shared" si="40"/>
        <v>0.79120879120879117</v>
      </c>
      <c r="AH109" s="23">
        <f t="shared" si="31"/>
        <v>1.8633540372670805</v>
      </c>
      <c r="AI109" s="23">
        <f t="shared" si="41"/>
        <v>3.3333333333333335</v>
      </c>
      <c r="AJ109" s="23">
        <f t="shared" si="41"/>
        <v>0.55900621118012417</v>
      </c>
      <c r="AK109" s="27">
        <v>3.5</v>
      </c>
      <c r="AL109">
        <v>1.55</v>
      </c>
      <c r="AM109">
        <v>3.6499999999999998E-2</v>
      </c>
      <c r="AN109">
        <f t="shared" si="34"/>
        <v>36.5</v>
      </c>
      <c r="AO109">
        <v>312</v>
      </c>
      <c r="AP109">
        <v>1.0900000000000001</v>
      </c>
      <c r="AQ109">
        <v>2.97</v>
      </c>
      <c r="AR109">
        <v>26.66</v>
      </c>
      <c r="AS109" s="24">
        <v>5.4858934169278992</v>
      </c>
      <c r="AT109" s="25">
        <v>0.35440898937411802</v>
      </c>
      <c r="AU109" s="25">
        <v>0.90166866952789704</v>
      </c>
      <c r="AV109" s="25">
        <v>0.19546088831241559</v>
      </c>
      <c r="AW109" s="25">
        <v>4.9512068017167383</v>
      </c>
      <c r="AX109" s="25">
        <v>0.10723588905232992</v>
      </c>
      <c r="AY109" s="25">
        <v>6.7005150214592274E-2</v>
      </c>
      <c r="AZ109" s="25">
        <f t="shared" si="39"/>
        <v>5.4911598562131818</v>
      </c>
      <c r="BA109">
        <f t="shared" si="32"/>
        <v>13.970319461875134</v>
      </c>
      <c r="BB109">
        <f t="shared" si="37"/>
        <v>6.0841566335006929</v>
      </c>
      <c r="BC109">
        <f t="shared" si="33"/>
        <v>15.478990605221162</v>
      </c>
    </row>
    <row r="110" spans="1:55" ht="15" thickBot="1" x14ac:dyDescent="0.45">
      <c r="A110" s="26" t="s">
        <v>144</v>
      </c>
      <c r="B110" s="17">
        <v>3</v>
      </c>
      <c r="C110" s="27">
        <v>2</v>
      </c>
      <c r="D110" s="18">
        <v>42823</v>
      </c>
      <c r="E110" s="19">
        <v>87</v>
      </c>
      <c r="F110" s="20">
        <v>13.7</v>
      </c>
      <c r="G110" s="17">
        <v>5</v>
      </c>
      <c r="H110" s="17">
        <v>5</v>
      </c>
      <c r="I110" s="21">
        <f t="shared" si="24"/>
        <v>2.7399999999999998</v>
      </c>
      <c r="J110" s="17">
        <v>20.8</v>
      </c>
      <c r="K110">
        <v>12</v>
      </c>
      <c r="L110">
        <v>12</v>
      </c>
      <c r="M110" s="17">
        <f t="shared" si="25"/>
        <v>1.7333333333333334</v>
      </c>
      <c r="N110" s="21">
        <v>3</v>
      </c>
      <c r="O110" s="22">
        <v>0</v>
      </c>
      <c r="P110">
        <v>21.2</v>
      </c>
      <c r="Q110">
        <v>13</v>
      </c>
      <c r="R110">
        <v>15</v>
      </c>
      <c r="S110" s="17">
        <f t="shared" si="26"/>
        <v>1.4133333333333333</v>
      </c>
      <c r="T110">
        <v>3</v>
      </c>
      <c r="U110" s="22">
        <v>0.1333333333333333</v>
      </c>
      <c r="V110" s="27">
        <v>23</v>
      </c>
      <c r="W110" s="27">
        <v>14</v>
      </c>
      <c r="X110" s="27">
        <v>18</v>
      </c>
      <c r="Y110" s="17">
        <f t="shared" si="27"/>
        <v>1.2777777777777777</v>
      </c>
      <c r="Z110" s="27">
        <v>3</v>
      </c>
      <c r="AA110" s="22">
        <f t="shared" si="28"/>
        <v>0.22222222222222221</v>
      </c>
      <c r="AB110" s="23">
        <f t="shared" si="29"/>
        <v>1.5182481751824819</v>
      </c>
      <c r="AC110" s="23">
        <f t="shared" si="38"/>
        <v>2.4</v>
      </c>
      <c r="AD110" s="23">
        <f t="shared" si="38"/>
        <v>0.63260340632603418</v>
      </c>
      <c r="AE110" s="23">
        <f t="shared" si="30"/>
        <v>1.5474452554744527</v>
      </c>
      <c r="AF110" s="23">
        <f t="shared" si="40"/>
        <v>3</v>
      </c>
      <c r="AG110" s="23">
        <f t="shared" si="40"/>
        <v>0.51581508515815089</v>
      </c>
      <c r="AH110" s="23">
        <f t="shared" si="31"/>
        <v>1.6788321167883213</v>
      </c>
      <c r="AI110" s="23">
        <f t="shared" si="41"/>
        <v>3.6</v>
      </c>
      <c r="AJ110" s="23">
        <f t="shared" si="41"/>
        <v>0.46634225466342255</v>
      </c>
      <c r="AK110" s="27">
        <v>3.5</v>
      </c>
      <c r="AL110">
        <v>0.68799999999999994</v>
      </c>
      <c r="AM110">
        <v>3.9E-2</v>
      </c>
      <c r="AN110">
        <f t="shared" si="34"/>
        <v>39</v>
      </c>
      <c r="AO110">
        <v>354</v>
      </c>
      <c r="AP110">
        <v>1.0900000000000001</v>
      </c>
      <c r="AQ110">
        <v>2.78</v>
      </c>
      <c r="AR110">
        <v>27.72</v>
      </c>
      <c r="AS110" s="24">
        <v>5.3128371089536142</v>
      </c>
      <c r="AT110" s="25">
        <v>0.24365363244054497</v>
      </c>
      <c r="AU110" s="25">
        <v>0.86816266094420602</v>
      </c>
      <c r="AV110" s="25">
        <v>0.16459465719391148</v>
      </c>
      <c r="AW110" s="25">
        <v>5.0670866300429189</v>
      </c>
      <c r="AX110" s="25">
        <v>0.12542674733170223</v>
      </c>
      <c r="AY110" s="25">
        <v>4.8335622317596569E-2</v>
      </c>
      <c r="AZ110" s="25">
        <f t="shared" si="39"/>
        <v>5.8365636510236465</v>
      </c>
      <c r="BA110">
        <f t="shared" si="32"/>
        <v>20.796269603242472</v>
      </c>
      <c r="BB110">
        <f t="shared" si="37"/>
        <v>6.1196332760676659</v>
      </c>
      <c r="BC110">
        <f t="shared" si="33"/>
        <v>21.804875452657264</v>
      </c>
    </row>
    <row r="111" spans="1:55" x14ac:dyDescent="0.4">
      <c r="A111" s="28" t="s">
        <v>145</v>
      </c>
      <c r="B111" s="29">
        <v>3</v>
      </c>
      <c r="C111" s="29"/>
      <c r="D111" s="30">
        <v>42821</v>
      </c>
      <c r="E111" s="31">
        <v>85</v>
      </c>
      <c r="F111" s="32">
        <v>10.199999999999999</v>
      </c>
      <c r="G111" s="29">
        <v>5</v>
      </c>
      <c r="H111" s="29">
        <v>5</v>
      </c>
      <c r="I111" s="21">
        <f t="shared" si="24"/>
        <v>2.04</v>
      </c>
      <c r="J111" s="29">
        <v>36.6</v>
      </c>
      <c r="K111" s="29">
        <v>15</v>
      </c>
      <c r="L111" s="29">
        <v>15</v>
      </c>
      <c r="M111" s="17">
        <f t="shared" si="25"/>
        <v>2.44</v>
      </c>
      <c r="N111" s="33">
        <v>0</v>
      </c>
      <c r="O111" s="34">
        <v>0</v>
      </c>
      <c r="P111" s="29">
        <v>52.4</v>
      </c>
      <c r="Q111" s="29">
        <v>24</v>
      </c>
      <c r="R111" s="29">
        <v>24</v>
      </c>
      <c r="S111" s="17">
        <f t="shared" si="26"/>
        <v>2.1833333333333331</v>
      </c>
      <c r="T111" s="29">
        <v>0</v>
      </c>
      <c r="U111" s="34">
        <v>0</v>
      </c>
      <c r="V111" s="53">
        <v>69.8</v>
      </c>
      <c r="W111" s="29">
        <v>39</v>
      </c>
      <c r="X111" s="29">
        <v>39</v>
      </c>
      <c r="Y111" s="17">
        <f t="shared" si="27"/>
        <v>1.7897435897435896</v>
      </c>
      <c r="Z111" s="29">
        <v>0</v>
      </c>
      <c r="AA111" s="34">
        <f t="shared" si="28"/>
        <v>0</v>
      </c>
      <c r="AB111" s="23">
        <f t="shared" si="29"/>
        <v>3.5882352941176476</v>
      </c>
      <c r="AC111" s="23">
        <f t="shared" si="38"/>
        <v>3</v>
      </c>
      <c r="AD111" s="23">
        <f t="shared" si="38"/>
        <v>1.196078431372549</v>
      </c>
      <c r="AE111" s="23">
        <f t="shared" si="30"/>
        <v>5.1372549019607847</v>
      </c>
      <c r="AF111" s="23">
        <f t="shared" si="40"/>
        <v>4.8</v>
      </c>
      <c r="AG111" s="23">
        <f t="shared" si="40"/>
        <v>1.0702614379084967</v>
      </c>
      <c r="AH111" s="23">
        <f t="shared" si="31"/>
        <v>6.8431372549019613</v>
      </c>
      <c r="AI111" s="23">
        <f t="shared" si="41"/>
        <v>7.8</v>
      </c>
      <c r="AJ111" s="23">
        <f t="shared" si="41"/>
        <v>0.87732528908999485</v>
      </c>
      <c r="AK111" s="29">
        <v>10</v>
      </c>
      <c r="AL111">
        <v>8.69</v>
      </c>
      <c r="AM111">
        <v>8.7099999999999997E-2</v>
      </c>
      <c r="AN111">
        <f t="shared" si="34"/>
        <v>87.1</v>
      </c>
      <c r="AO111">
        <v>211</v>
      </c>
      <c r="AP111">
        <v>2.42</v>
      </c>
      <c r="AQ111">
        <v>2.8</v>
      </c>
      <c r="AR111">
        <v>33.03</v>
      </c>
      <c r="AS111" s="35">
        <v>0.51674515960230238</v>
      </c>
      <c r="AT111" s="25">
        <v>0.59273180436780326</v>
      </c>
      <c r="AU111" s="25">
        <v>1.7671615740740743</v>
      </c>
      <c r="AV111" s="25">
        <v>0.19106230670325774</v>
      </c>
      <c r="AW111" s="25">
        <v>0.29404857677011548</v>
      </c>
      <c r="AX111" s="25">
        <v>8.1982817017504372E-2</v>
      </c>
      <c r="AY111" s="25">
        <v>9.9199999999999997E-2</v>
      </c>
      <c r="AZ111" s="25">
        <f t="shared" si="39"/>
        <v>0.16639597707650802</v>
      </c>
      <c r="BA111">
        <f t="shared" si="32"/>
        <v>0.49609043179949192</v>
      </c>
      <c r="BB111">
        <f t="shared" si="37"/>
        <v>0.29241534400896946</v>
      </c>
      <c r="BC111">
        <f t="shared" si="33"/>
        <v>0.87180265306237981</v>
      </c>
    </row>
    <row r="112" spans="1:55" x14ac:dyDescent="0.4">
      <c r="A112" s="36" t="s">
        <v>146</v>
      </c>
      <c r="B112" s="17">
        <v>3</v>
      </c>
      <c r="C112" s="17"/>
      <c r="D112" s="18">
        <v>42820</v>
      </c>
      <c r="E112" s="19">
        <v>84</v>
      </c>
      <c r="F112" s="20">
        <v>13</v>
      </c>
      <c r="G112" s="17">
        <v>5</v>
      </c>
      <c r="H112" s="17">
        <v>5</v>
      </c>
      <c r="I112" s="21">
        <f t="shared" si="24"/>
        <v>2.6</v>
      </c>
      <c r="J112" s="17">
        <v>50.9</v>
      </c>
      <c r="K112" s="17">
        <v>16</v>
      </c>
      <c r="L112" s="17">
        <v>16</v>
      </c>
      <c r="M112" s="17">
        <f t="shared" si="25"/>
        <v>3.1812499999999999</v>
      </c>
      <c r="N112" s="21">
        <v>0</v>
      </c>
      <c r="O112" s="22">
        <v>0</v>
      </c>
      <c r="P112" s="17">
        <v>66.8</v>
      </c>
      <c r="Q112" s="17">
        <v>26</v>
      </c>
      <c r="R112" s="17">
        <v>28</v>
      </c>
      <c r="S112" s="17">
        <f t="shared" si="26"/>
        <v>2.3857142857142857</v>
      </c>
      <c r="T112" s="17">
        <v>0</v>
      </c>
      <c r="U112" s="22">
        <v>7.1428571428571397E-2</v>
      </c>
      <c r="V112" s="27">
        <v>59.7</v>
      </c>
      <c r="W112" s="27">
        <v>28</v>
      </c>
      <c r="X112" s="27">
        <v>28</v>
      </c>
      <c r="Y112" s="17">
        <f t="shared" si="27"/>
        <v>2.1321428571428571</v>
      </c>
      <c r="Z112" s="17">
        <v>0</v>
      </c>
      <c r="AA112" s="22">
        <f t="shared" si="28"/>
        <v>0</v>
      </c>
      <c r="AB112" s="23">
        <f t="shared" si="29"/>
        <v>3.9153846153846152</v>
      </c>
      <c r="AC112" s="23">
        <f t="shared" si="38"/>
        <v>3.2</v>
      </c>
      <c r="AD112" s="23">
        <f t="shared" si="38"/>
        <v>1.2235576923076923</v>
      </c>
      <c r="AE112" s="23">
        <f t="shared" si="30"/>
        <v>5.138461538461538</v>
      </c>
      <c r="AF112" s="23">
        <f t="shared" si="40"/>
        <v>5.6</v>
      </c>
      <c r="AG112" s="23">
        <f t="shared" si="40"/>
        <v>0.91758241758241754</v>
      </c>
      <c r="AH112" s="23">
        <f t="shared" si="31"/>
        <v>4.5923076923076929</v>
      </c>
      <c r="AI112" s="23">
        <f t="shared" si="41"/>
        <v>5.6</v>
      </c>
      <c r="AJ112" s="23">
        <f t="shared" si="41"/>
        <v>0.82005494505494503</v>
      </c>
      <c r="AK112" s="27">
        <v>7.5</v>
      </c>
      <c r="AL112">
        <v>14.7</v>
      </c>
      <c r="AM112">
        <v>0.55600000000000005</v>
      </c>
      <c r="AN112">
        <f t="shared" si="34"/>
        <v>556</v>
      </c>
      <c r="AO112">
        <v>321</v>
      </c>
      <c r="AP112">
        <v>7.8</v>
      </c>
      <c r="AQ112">
        <v>1.64</v>
      </c>
      <c r="AR112">
        <v>47.51</v>
      </c>
      <c r="AS112" s="23">
        <v>0.39215686274509803</v>
      </c>
      <c r="AT112" s="25">
        <v>0.70380607939449524</v>
      </c>
      <c r="AU112" s="25">
        <v>1.6500333333333332</v>
      </c>
      <c r="AV112" s="25">
        <v>0.18077536811815215</v>
      </c>
      <c r="AW112" s="25">
        <v>0.15207815962450069</v>
      </c>
      <c r="AX112" s="25">
        <v>5.9105897205381189E-2</v>
      </c>
      <c r="AY112" s="25">
        <v>0.11106135265700483</v>
      </c>
      <c r="AZ112" s="25">
        <f t="shared" si="39"/>
        <v>9.216671963667443E-2</v>
      </c>
      <c r="BA112">
        <f t="shared" si="32"/>
        <v>0.21607963340603414</v>
      </c>
      <c r="BB112">
        <f t="shared" si="37"/>
        <v>0.2376660245722903</v>
      </c>
      <c r="BC112">
        <f t="shared" si="33"/>
        <v>0.55719448044904918</v>
      </c>
    </row>
    <row r="113" spans="1:55" x14ac:dyDescent="0.4">
      <c r="A113" s="36" t="s">
        <v>147</v>
      </c>
      <c r="B113" s="17">
        <v>3</v>
      </c>
      <c r="C113" s="17"/>
      <c r="D113" s="18">
        <v>42821</v>
      </c>
      <c r="E113" s="19">
        <v>85</v>
      </c>
      <c r="F113" s="20">
        <v>11.2</v>
      </c>
      <c r="G113" s="17">
        <v>4</v>
      </c>
      <c r="H113" s="17">
        <v>4</v>
      </c>
      <c r="I113" s="21">
        <f t="shared" si="24"/>
        <v>2.8</v>
      </c>
      <c r="J113" s="17">
        <v>38.4</v>
      </c>
      <c r="K113" s="17">
        <v>15</v>
      </c>
      <c r="L113" s="17">
        <v>15</v>
      </c>
      <c r="M113" s="17">
        <f t="shared" si="25"/>
        <v>2.56</v>
      </c>
      <c r="N113" s="21">
        <v>0</v>
      </c>
      <c r="O113" s="22">
        <v>0</v>
      </c>
      <c r="P113" s="17">
        <v>59.2</v>
      </c>
      <c r="Q113" s="17">
        <v>24</v>
      </c>
      <c r="R113" s="17">
        <v>24</v>
      </c>
      <c r="S113" s="17">
        <f t="shared" si="26"/>
        <v>2.4666666666666668</v>
      </c>
      <c r="T113" s="17">
        <v>0</v>
      </c>
      <c r="U113" s="22">
        <v>0</v>
      </c>
      <c r="V113" s="27">
        <v>98.7</v>
      </c>
      <c r="W113" s="27">
        <v>37</v>
      </c>
      <c r="X113" s="27">
        <v>37</v>
      </c>
      <c r="Y113" s="17">
        <f t="shared" si="27"/>
        <v>2.6675675675675676</v>
      </c>
      <c r="Z113" s="17">
        <v>0</v>
      </c>
      <c r="AA113" s="22">
        <f t="shared" si="28"/>
        <v>0</v>
      </c>
      <c r="AB113" s="23">
        <f t="shared" si="29"/>
        <v>3.4285714285714288</v>
      </c>
      <c r="AC113" s="23">
        <f t="shared" si="38"/>
        <v>3.75</v>
      </c>
      <c r="AD113" s="23">
        <f t="shared" si="38"/>
        <v>0.91428571428571437</v>
      </c>
      <c r="AE113" s="23">
        <f t="shared" si="30"/>
        <v>5.2857142857142865</v>
      </c>
      <c r="AF113" s="23">
        <f t="shared" si="40"/>
        <v>6</v>
      </c>
      <c r="AG113" s="23">
        <f t="shared" si="40"/>
        <v>0.88095238095238104</v>
      </c>
      <c r="AH113" s="23">
        <f t="shared" si="31"/>
        <v>8.8125</v>
      </c>
      <c r="AI113" s="23">
        <f t="shared" si="41"/>
        <v>9.25</v>
      </c>
      <c r="AJ113" s="23">
        <f t="shared" si="41"/>
        <v>0.95270270270270274</v>
      </c>
      <c r="AK113" s="27">
        <v>7</v>
      </c>
      <c r="AL113">
        <v>10.4</v>
      </c>
      <c r="AM113">
        <v>0.11799999999999999</v>
      </c>
      <c r="AN113">
        <f t="shared" si="34"/>
        <v>118</v>
      </c>
      <c r="AO113">
        <v>229</v>
      </c>
      <c r="AP113">
        <v>2.64</v>
      </c>
      <c r="AQ113">
        <v>2.2799999999999998</v>
      </c>
      <c r="AR113">
        <v>34.17</v>
      </c>
      <c r="AS113" s="23">
        <v>0.57379236722711502</v>
      </c>
      <c r="AT113" s="25">
        <v>0.58505266326056549</v>
      </c>
      <c r="AU113" s="25">
        <v>1.3089533980582528</v>
      </c>
      <c r="AV113" s="25">
        <v>0.16439683613310022</v>
      </c>
      <c r="AW113" s="25">
        <v>0.18553249086768919</v>
      </c>
      <c r="AX113" s="25">
        <v>5.1755404482401478E-2</v>
      </c>
      <c r="AY113" s="25">
        <v>0.14533834951456309</v>
      </c>
      <c r="AZ113" s="25">
        <f t="shared" si="39"/>
        <v>0.14174109723303716</v>
      </c>
      <c r="BA113">
        <f t="shared" si="32"/>
        <v>0.31712100895959583</v>
      </c>
      <c r="BB113">
        <f t="shared" si="37"/>
        <v>0.43835966053359782</v>
      </c>
      <c r="BC113">
        <f t="shared" si="33"/>
        <v>0.98075336334562513</v>
      </c>
    </row>
    <row r="114" spans="1:55" ht="15" thickBot="1" x14ac:dyDescent="0.45">
      <c r="A114" s="37" t="s">
        <v>148</v>
      </c>
      <c r="B114" s="38">
        <v>3</v>
      </c>
      <c r="C114" s="38"/>
      <c r="D114" s="39">
        <v>42819</v>
      </c>
      <c r="E114" s="40">
        <v>83</v>
      </c>
      <c r="F114" s="41">
        <v>12.6</v>
      </c>
      <c r="G114" s="38">
        <v>4</v>
      </c>
      <c r="H114" s="38">
        <v>4</v>
      </c>
      <c r="I114" s="21">
        <f t="shared" si="24"/>
        <v>3.15</v>
      </c>
      <c r="J114" s="38">
        <v>44</v>
      </c>
      <c r="K114" s="38">
        <v>16</v>
      </c>
      <c r="L114" s="38">
        <v>16</v>
      </c>
      <c r="M114" s="17">
        <f t="shared" si="25"/>
        <v>2.75</v>
      </c>
      <c r="N114" s="42">
        <v>0</v>
      </c>
      <c r="O114" s="43">
        <v>0</v>
      </c>
      <c r="P114" s="38">
        <v>60.2</v>
      </c>
      <c r="Q114" s="38">
        <v>25</v>
      </c>
      <c r="R114" s="38">
        <v>25</v>
      </c>
      <c r="S114" s="17">
        <f t="shared" si="26"/>
        <v>2.4079999999999999</v>
      </c>
      <c r="T114" s="38">
        <v>0</v>
      </c>
      <c r="U114" s="43">
        <v>0</v>
      </c>
      <c r="V114" s="52">
        <v>82.3</v>
      </c>
      <c r="W114" s="38">
        <v>39</v>
      </c>
      <c r="X114" s="38">
        <v>43</v>
      </c>
      <c r="Y114" s="17">
        <f t="shared" si="27"/>
        <v>1.913953488372093</v>
      </c>
      <c r="Z114" s="38">
        <v>0</v>
      </c>
      <c r="AA114" s="43">
        <f t="shared" si="28"/>
        <v>9.3023255813953487E-2</v>
      </c>
      <c r="AB114" s="23">
        <f t="shared" si="29"/>
        <v>3.4920634920634921</v>
      </c>
      <c r="AC114" s="23">
        <f t="shared" si="38"/>
        <v>4</v>
      </c>
      <c r="AD114" s="23">
        <f t="shared" si="38"/>
        <v>0.87301587301587302</v>
      </c>
      <c r="AE114" s="23">
        <f t="shared" si="30"/>
        <v>4.7777777777777786</v>
      </c>
      <c r="AF114" s="23">
        <f t="shared" si="40"/>
        <v>6.25</v>
      </c>
      <c r="AG114" s="23">
        <f t="shared" si="40"/>
        <v>0.76444444444444448</v>
      </c>
      <c r="AH114" s="23">
        <f t="shared" si="31"/>
        <v>6.5317460317460316</v>
      </c>
      <c r="AI114" s="23">
        <f t="shared" si="41"/>
        <v>10.75</v>
      </c>
      <c r="AJ114" s="23">
        <f t="shared" si="41"/>
        <v>0.60760428202288663</v>
      </c>
      <c r="AK114" s="38">
        <v>8</v>
      </c>
      <c r="AL114">
        <v>8.81</v>
      </c>
      <c r="AM114">
        <v>9.9000000000000005E-2</v>
      </c>
      <c r="AN114">
        <f t="shared" si="34"/>
        <v>99</v>
      </c>
      <c r="AO114">
        <v>229</v>
      </c>
      <c r="AP114">
        <v>2.46</v>
      </c>
      <c r="AQ114">
        <v>2.52</v>
      </c>
      <c r="AR114">
        <v>33.36</v>
      </c>
      <c r="AS114" s="44">
        <v>0.50906555090655503</v>
      </c>
      <c r="AT114" s="25">
        <v>0.36065768106883511</v>
      </c>
      <c r="AU114" s="25">
        <v>0.9381942477876104</v>
      </c>
      <c r="AV114" s="25">
        <v>0.1704490292659675</v>
      </c>
      <c r="AW114" s="25">
        <v>0.20429104604634885</v>
      </c>
      <c r="AX114" s="25">
        <v>5.1234131364477263E-2</v>
      </c>
      <c r="AY114" s="25">
        <v>8.4556194690265471E-2</v>
      </c>
      <c r="AZ114" s="25">
        <f t="shared" si="39"/>
        <v>0.21774919908973531</v>
      </c>
      <c r="BA114">
        <f t="shared" si="32"/>
        <v>0.56644030272949564</v>
      </c>
      <c r="BB114">
        <f t="shared" si="37"/>
        <v>0.54260144112693165</v>
      </c>
      <c r="BC114">
        <f t="shared" si="33"/>
        <v>1.4114923308936675</v>
      </c>
    </row>
    <row r="116" spans="1:55" x14ac:dyDescent="0.4">
      <c r="C116" t="s">
        <v>4</v>
      </c>
      <c r="D116" t="s">
        <v>5</v>
      </c>
      <c r="E116" t="s">
        <v>6</v>
      </c>
      <c r="F116" t="s">
        <v>7</v>
      </c>
      <c r="G116" t="s">
        <v>8</v>
      </c>
      <c r="H116" t="s">
        <v>5</v>
      </c>
      <c r="I116" t="s">
        <v>6</v>
      </c>
      <c r="J116" t="s">
        <v>7</v>
      </c>
      <c r="K116" t="s">
        <v>8</v>
      </c>
      <c r="L116" t="s">
        <v>9</v>
      </c>
      <c r="M116" t="s">
        <v>10</v>
      </c>
      <c r="N116" t="s">
        <v>5</v>
      </c>
      <c r="O116" t="s">
        <v>6</v>
      </c>
      <c r="P116" t="s">
        <v>7</v>
      </c>
      <c r="Q116" t="s">
        <v>8</v>
      </c>
      <c r="R116" t="s">
        <v>9</v>
      </c>
      <c r="S116" t="s">
        <v>10</v>
      </c>
      <c r="T116" t="s">
        <v>5</v>
      </c>
      <c r="U116" t="s">
        <v>6</v>
      </c>
      <c r="V116" t="s">
        <v>7</v>
      </c>
      <c r="W116" t="s">
        <v>8</v>
      </c>
      <c r="X116" t="s">
        <v>9</v>
      </c>
      <c r="Y116" t="s">
        <v>10</v>
      </c>
      <c r="Z116" t="s">
        <v>11</v>
      </c>
      <c r="AA116" t="s">
        <v>12</v>
      </c>
      <c r="AB116" t="s">
        <v>13</v>
      </c>
      <c r="AC116" t="s">
        <v>14</v>
      </c>
      <c r="AD116" t="s">
        <v>15</v>
      </c>
      <c r="AE116" t="s">
        <v>16</v>
      </c>
      <c r="AF116" t="s">
        <v>17</v>
      </c>
      <c r="AG116" t="s">
        <v>18</v>
      </c>
      <c r="AH116" t="s">
        <v>19</v>
      </c>
      <c r="AI116" t="s">
        <v>161</v>
      </c>
      <c r="AJ116" t="s">
        <v>21</v>
      </c>
      <c r="AK116" t="s">
        <v>22</v>
      </c>
      <c r="AL116" t="s">
        <v>23</v>
      </c>
      <c r="AM116" t="s">
        <v>24</v>
      </c>
      <c r="AN116" t="s">
        <v>25</v>
      </c>
      <c r="AO116" t="s">
        <v>26</v>
      </c>
      <c r="AP116" t="s">
        <v>27</v>
      </c>
      <c r="AQ116" t="s">
        <v>28</v>
      </c>
      <c r="AR116" t="s">
        <v>29</v>
      </c>
      <c r="AS116" t="s">
        <v>30</v>
      </c>
      <c r="AT116" t="s">
        <v>31</v>
      </c>
      <c r="AU116" t="s">
        <v>32</v>
      </c>
      <c r="AV116" t="s">
        <v>33</v>
      </c>
      <c r="AW116" t="s">
        <v>34</v>
      </c>
      <c r="AX116" t="s">
        <v>35</v>
      </c>
      <c r="AY116" s="55" t="s">
        <v>164</v>
      </c>
      <c r="AZ116" s="55" t="s">
        <v>166</v>
      </c>
      <c r="BA116" s="55" t="s">
        <v>165</v>
      </c>
    </row>
    <row r="117" spans="1:55" x14ac:dyDescent="0.4">
      <c r="A117" t="s">
        <v>149</v>
      </c>
      <c r="B117" t="s">
        <v>162</v>
      </c>
      <c r="C117" s="24">
        <f>AVERAGE(E2:E11)</f>
        <v>89.3</v>
      </c>
      <c r="D117" s="24">
        <f t="shared" ref="D117:AX117" si="42">AVERAGE(F2:F11)</f>
        <v>11.67</v>
      </c>
      <c r="E117" s="24">
        <f t="shared" si="42"/>
        <v>5.6</v>
      </c>
      <c r="F117" s="24">
        <f t="shared" si="42"/>
        <v>5.6</v>
      </c>
      <c r="G117" s="24">
        <f t="shared" si="42"/>
        <v>2.1803174603174602</v>
      </c>
      <c r="H117" s="24">
        <f t="shared" si="42"/>
        <v>35.61</v>
      </c>
      <c r="I117" s="24">
        <f t="shared" si="42"/>
        <v>16.600000000000001</v>
      </c>
      <c r="J117" s="24">
        <f t="shared" si="42"/>
        <v>16.600000000000001</v>
      </c>
      <c r="K117" s="24">
        <f t="shared" si="42"/>
        <v>2.1558628376454463</v>
      </c>
      <c r="L117" s="24">
        <f t="shared" si="42"/>
        <v>0</v>
      </c>
      <c r="M117" s="24">
        <f t="shared" si="42"/>
        <v>0</v>
      </c>
      <c r="N117" s="24">
        <f t="shared" si="42"/>
        <v>50.220000000000006</v>
      </c>
      <c r="O117" s="24">
        <f t="shared" si="42"/>
        <v>25</v>
      </c>
      <c r="P117" s="24">
        <f t="shared" si="42"/>
        <v>25</v>
      </c>
      <c r="Q117" s="24">
        <f t="shared" si="42"/>
        <v>2.0587184495054061</v>
      </c>
      <c r="R117" s="24">
        <f t="shared" si="42"/>
        <v>0</v>
      </c>
      <c r="S117" s="24">
        <f t="shared" si="42"/>
        <v>0</v>
      </c>
      <c r="T117" s="24">
        <f t="shared" si="42"/>
        <v>70.919999999999987</v>
      </c>
      <c r="U117" s="24">
        <f t="shared" si="42"/>
        <v>37.700000000000003</v>
      </c>
      <c r="V117" s="24">
        <f t="shared" si="42"/>
        <v>38.700000000000003</v>
      </c>
      <c r="W117" s="24">
        <f t="shared" si="42"/>
        <v>1.8691143172465985</v>
      </c>
      <c r="X117" s="24">
        <f t="shared" si="42"/>
        <v>0</v>
      </c>
      <c r="Y117" s="24">
        <f t="shared" si="42"/>
        <v>2.69140989729225E-2</v>
      </c>
      <c r="Z117" s="24">
        <f t="shared" si="42"/>
        <v>3.0682496148967631</v>
      </c>
      <c r="AA117" s="24">
        <f t="shared" si="42"/>
        <v>3.0365079365079368</v>
      </c>
      <c r="AB117" s="24">
        <f t="shared" si="42"/>
        <v>1.0254897322090835</v>
      </c>
      <c r="AC117" s="24">
        <f t="shared" si="42"/>
        <v>4.3813792234219591</v>
      </c>
      <c r="AD117" s="24">
        <f t="shared" si="42"/>
        <v>4.6285714285714281</v>
      </c>
      <c r="AE117" s="24">
        <f t="shared" si="42"/>
        <v>0.96192487722594444</v>
      </c>
      <c r="AF117" s="24">
        <f t="shared" si="42"/>
        <v>6.1816450856662843</v>
      </c>
      <c r="AG117" s="24">
        <f t="shared" si="42"/>
        <v>7.1805555555555554</v>
      </c>
      <c r="AH117" s="24">
        <f t="shared" si="42"/>
        <v>0.88179737742211162</v>
      </c>
      <c r="AI117" s="24">
        <f t="shared" si="42"/>
        <v>9.0500000000000007</v>
      </c>
      <c r="AJ117" s="24">
        <f t="shared" si="42"/>
        <v>5.7829999999999995</v>
      </c>
      <c r="AK117" s="24">
        <f t="shared" si="42"/>
        <v>7.4119999999999991E-2</v>
      </c>
      <c r="AL117" s="24">
        <f t="shared" si="42"/>
        <v>74.12</v>
      </c>
      <c r="AM117" s="24">
        <f t="shared" si="42"/>
        <v>247.1</v>
      </c>
      <c r="AN117" s="24">
        <f t="shared" si="42"/>
        <v>1.8499999999999996</v>
      </c>
      <c r="AO117" s="24">
        <f t="shared" si="42"/>
        <v>2.5650000000000004</v>
      </c>
      <c r="AP117" s="24">
        <f t="shared" si="42"/>
        <v>28.445999999999998</v>
      </c>
      <c r="AQ117" s="24">
        <f t="shared" si="42"/>
        <v>1.1714777642020409</v>
      </c>
      <c r="AR117" s="24">
        <f t="shared" si="42"/>
        <v>0.34047568850815546</v>
      </c>
      <c r="AS117" s="24">
        <f t="shared" si="42"/>
        <v>0.9609058270509655</v>
      </c>
      <c r="AT117" s="24">
        <f t="shared" si="42"/>
        <v>0.10046433088312631</v>
      </c>
      <c r="AU117" s="24">
        <f t="shared" si="42"/>
        <v>0.30882478149035808</v>
      </c>
      <c r="AV117" s="24">
        <f t="shared" si="42"/>
        <v>2.9318495294248369E-2</v>
      </c>
      <c r="AW117" s="24">
        <f t="shared" si="42"/>
        <v>7.2384565521335778E-2</v>
      </c>
      <c r="AX117" s="24">
        <f t="shared" si="42"/>
        <v>0.33466984469289929</v>
      </c>
      <c r="AY117" s="24">
        <f>AVERAGE(BA2:BA11)</f>
        <v>0.90672773121872119</v>
      </c>
      <c r="AZ117" s="24">
        <f>AVERAGE(BB2:BB11)</f>
        <v>1.2496682452293801</v>
      </c>
      <c r="BA117" s="24">
        <f>AVERAGE(BC2:BC11)</f>
        <v>3.5171699223472266</v>
      </c>
    </row>
    <row r="118" spans="1:55" x14ac:dyDescent="0.4">
      <c r="B118" t="s">
        <v>163</v>
      </c>
      <c r="C118" s="24">
        <f>_xlfn.STDEV.S(E2:E11)</f>
        <v>7.2884993120821671</v>
      </c>
      <c r="D118" s="24">
        <f t="shared" ref="D118:AX118" si="43">_xlfn.STDEV.S(F2:F11)</f>
        <v>2.1406385340204759</v>
      </c>
      <c r="E118" s="24">
        <f t="shared" si="43"/>
        <v>1.6465452046971285</v>
      </c>
      <c r="F118" s="24">
        <f t="shared" si="43"/>
        <v>1.6465452046971285</v>
      </c>
      <c r="G118" s="24">
        <f t="shared" si="43"/>
        <v>0.48954739458964336</v>
      </c>
      <c r="H118" s="24">
        <f t="shared" si="43"/>
        <v>8.2000609753830478</v>
      </c>
      <c r="I118" s="24">
        <f t="shared" si="43"/>
        <v>4.0879225911349062</v>
      </c>
      <c r="J118" s="24">
        <f t="shared" si="43"/>
        <v>4.0879225911349062</v>
      </c>
      <c r="K118" s="24">
        <f t="shared" si="43"/>
        <v>0.18479122581948232</v>
      </c>
      <c r="L118" s="24">
        <f t="shared" si="43"/>
        <v>0</v>
      </c>
      <c r="M118" s="24">
        <f t="shared" si="43"/>
        <v>0</v>
      </c>
      <c r="N118" s="24">
        <f t="shared" si="43"/>
        <v>7.3040019471823721</v>
      </c>
      <c r="O118" s="24">
        <f t="shared" si="43"/>
        <v>4.8989794855663558</v>
      </c>
      <c r="P118" s="24">
        <f t="shared" si="43"/>
        <v>4.8989794855663558</v>
      </c>
      <c r="Q118" s="24">
        <f t="shared" si="43"/>
        <v>0.38635102534328414</v>
      </c>
      <c r="R118" s="24">
        <f t="shared" si="43"/>
        <v>0</v>
      </c>
      <c r="S118" s="24">
        <f t="shared" si="43"/>
        <v>0</v>
      </c>
      <c r="T118" s="24">
        <f t="shared" si="43"/>
        <v>10.175548033289482</v>
      </c>
      <c r="U118" s="24">
        <f t="shared" si="43"/>
        <v>7.601900347208514</v>
      </c>
      <c r="V118" s="24">
        <f t="shared" si="43"/>
        <v>7.1964497419831206</v>
      </c>
      <c r="W118" s="24">
        <f t="shared" si="43"/>
        <v>0.30223604693215184</v>
      </c>
      <c r="X118" s="24">
        <f t="shared" si="43"/>
        <v>0</v>
      </c>
      <c r="Y118" s="24">
        <f t="shared" si="43"/>
        <v>4.785241738968625E-2</v>
      </c>
      <c r="Z118" s="24">
        <f t="shared" si="43"/>
        <v>0.5252968374339233</v>
      </c>
      <c r="AA118" s="24">
        <f t="shared" si="43"/>
        <v>0.50266569160234553</v>
      </c>
      <c r="AB118" s="24">
        <f t="shared" si="43"/>
        <v>0.18883420653751862</v>
      </c>
      <c r="AC118" s="24">
        <f t="shared" si="43"/>
        <v>0.7432906896560989</v>
      </c>
      <c r="AD118" s="24">
        <f t="shared" si="43"/>
        <v>0.86179294197036427</v>
      </c>
      <c r="AE118" s="24">
        <f t="shared" si="43"/>
        <v>0.16470245914367465</v>
      </c>
      <c r="AF118" s="24">
        <f t="shared" si="43"/>
        <v>0.92020524007659987</v>
      </c>
      <c r="AG118" s="24">
        <f t="shared" si="43"/>
        <v>1.4861760110439353</v>
      </c>
      <c r="AH118" s="24">
        <f t="shared" si="43"/>
        <v>0.16131729635879152</v>
      </c>
      <c r="AI118" s="24">
        <f t="shared" si="43"/>
        <v>0.76194196337749742</v>
      </c>
      <c r="AJ118" s="24">
        <f t="shared" si="43"/>
        <v>1.7899040942650166</v>
      </c>
      <c r="AK118" s="24">
        <f t="shared" si="43"/>
        <v>3.132616229997609E-2</v>
      </c>
      <c r="AL118" s="24">
        <f t="shared" si="43"/>
        <v>31.326162299976104</v>
      </c>
      <c r="AM118" s="24">
        <f t="shared" si="43"/>
        <v>16.414424550782563</v>
      </c>
      <c r="AN118" s="24">
        <f t="shared" si="43"/>
        <v>0.76251047351641243</v>
      </c>
      <c r="AO118" s="24">
        <f t="shared" si="43"/>
        <v>0.25565819194993755</v>
      </c>
      <c r="AP118" s="24">
        <f t="shared" si="43"/>
        <v>2.1202211624681468</v>
      </c>
      <c r="AQ118" s="24">
        <f t="shared" si="43"/>
        <v>0.47202264643255315</v>
      </c>
      <c r="AR118" s="24">
        <f t="shared" si="43"/>
        <v>7.6940461822353076E-2</v>
      </c>
      <c r="AS118" s="24">
        <f t="shared" si="43"/>
        <v>0.27645462753798322</v>
      </c>
      <c r="AT118" s="24">
        <f t="shared" si="43"/>
        <v>1.8717046916121322E-2</v>
      </c>
      <c r="AU118" s="24">
        <f t="shared" si="43"/>
        <v>0.13848402090121509</v>
      </c>
      <c r="AV118" s="24">
        <f t="shared" si="43"/>
        <v>9.6767730024593171E-3</v>
      </c>
      <c r="AW118" s="24">
        <f t="shared" si="43"/>
        <v>8.2346319168432412E-3</v>
      </c>
      <c r="AX118" s="24">
        <f t="shared" si="43"/>
        <v>0.13169309140156429</v>
      </c>
      <c r="AY118" s="24">
        <f>_xlfn.STDEV.S(BA2:BA11)</f>
        <v>0.38422774298338741</v>
      </c>
      <c r="AZ118" s="24">
        <f>_xlfn.STDEV.S(BB2:BB11)</f>
        <v>0.38721670272394604</v>
      </c>
      <c r="BA118" s="24">
        <f>_xlfn.STDEV.S(BC2:BC11)</f>
        <v>1.4789578308455502</v>
      </c>
    </row>
    <row r="119" spans="1:55" x14ac:dyDescent="0.4">
      <c r="A119" t="s">
        <v>150</v>
      </c>
      <c r="B119" t="s">
        <v>162</v>
      </c>
      <c r="C119" s="24">
        <f>AVERAGE(E12:E21)</f>
        <v>84.7</v>
      </c>
      <c r="D119" s="24">
        <f t="shared" ref="D119:AX119" si="44">AVERAGE(F12:F21)</f>
        <v>11.83</v>
      </c>
      <c r="E119" s="24">
        <f t="shared" si="44"/>
        <v>6.3</v>
      </c>
      <c r="F119" s="24">
        <f t="shared" si="44"/>
        <v>6.3</v>
      </c>
      <c r="G119" s="24">
        <f t="shared" si="44"/>
        <v>1.9475833333333334</v>
      </c>
      <c r="H119" s="24">
        <f t="shared" si="44"/>
        <v>32.730000000000004</v>
      </c>
      <c r="I119" s="24">
        <f t="shared" si="44"/>
        <v>17</v>
      </c>
      <c r="J119" s="24">
        <f t="shared" si="44"/>
        <v>17</v>
      </c>
      <c r="K119" s="24">
        <f t="shared" si="44"/>
        <v>1.9133241129785248</v>
      </c>
      <c r="L119" s="24">
        <f t="shared" si="44"/>
        <v>1.2</v>
      </c>
      <c r="M119" s="24">
        <f t="shared" si="44"/>
        <v>0</v>
      </c>
      <c r="N119" s="24">
        <f t="shared" si="44"/>
        <v>46.05</v>
      </c>
      <c r="O119" s="24">
        <f t="shared" si="44"/>
        <v>26.1</v>
      </c>
      <c r="P119" s="24">
        <f t="shared" si="44"/>
        <v>26.1</v>
      </c>
      <c r="Q119" s="24">
        <f t="shared" si="44"/>
        <v>1.7926609951774082</v>
      </c>
      <c r="R119" s="24">
        <f t="shared" si="44"/>
        <v>1.5</v>
      </c>
      <c r="S119" s="24">
        <f t="shared" si="44"/>
        <v>0</v>
      </c>
      <c r="T119" s="24">
        <f t="shared" si="44"/>
        <v>63.79</v>
      </c>
      <c r="U119" s="24">
        <f t="shared" si="44"/>
        <v>32.4</v>
      </c>
      <c r="V119" s="24">
        <f t="shared" si="44"/>
        <v>36.9</v>
      </c>
      <c r="W119" s="24">
        <f t="shared" si="44"/>
        <v>1.7586384245998512</v>
      </c>
      <c r="X119" s="24">
        <f t="shared" si="44"/>
        <v>1.6</v>
      </c>
      <c r="Y119" s="24">
        <f t="shared" si="44"/>
        <v>0.11746813320294622</v>
      </c>
      <c r="Z119" s="24">
        <f t="shared" si="44"/>
        <v>2.8236207695530116</v>
      </c>
      <c r="AA119" s="24">
        <f t="shared" si="44"/>
        <v>2.8015476190476187</v>
      </c>
      <c r="AB119" s="24">
        <f t="shared" si="44"/>
        <v>1.0365358865220806</v>
      </c>
      <c r="AC119" s="24">
        <f t="shared" si="44"/>
        <v>4.0003537725313727</v>
      </c>
      <c r="AD119" s="24">
        <f t="shared" si="44"/>
        <v>4.3071428571428578</v>
      </c>
      <c r="AE119" s="24">
        <f t="shared" si="44"/>
        <v>0.94465307048082781</v>
      </c>
      <c r="AF119" s="24">
        <f t="shared" si="44"/>
        <v>5.5598610570096723</v>
      </c>
      <c r="AG119" s="24">
        <f t="shared" si="44"/>
        <v>6.1414285714285715</v>
      </c>
      <c r="AH119" s="24">
        <f t="shared" si="44"/>
        <v>0.91618832104675063</v>
      </c>
      <c r="AI119" s="24">
        <f t="shared" si="44"/>
        <v>8.9499999999999993</v>
      </c>
      <c r="AJ119" s="24">
        <f t="shared" si="44"/>
        <v>5.3849999999999998</v>
      </c>
      <c r="AK119" s="24">
        <f t="shared" si="44"/>
        <v>7.4299999999999991E-2</v>
      </c>
      <c r="AL119" s="24">
        <f t="shared" si="44"/>
        <v>74.3</v>
      </c>
      <c r="AM119" s="24">
        <f t="shared" si="44"/>
        <v>245.9</v>
      </c>
      <c r="AN119" s="24">
        <f t="shared" si="44"/>
        <v>1.9099999999999997</v>
      </c>
      <c r="AO119" s="24">
        <f t="shared" si="44"/>
        <v>2.6789999999999998</v>
      </c>
      <c r="AP119" s="24">
        <f t="shared" si="44"/>
        <v>28.295999999999999</v>
      </c>
      <c r="AQ119" s="24">
        <f t="shared" si="44"/>
        <v>1.2039173660193494</v>
      </c>
      <c r="AR119" s="24">
        <f t="shared" si="44"/>
        <v>0.3017543612666827</v>
      </c>
      <c r="AS119" s="24">
        <f t="shared" si="44"/>
        <v>0.95177436261609216</v>
      </c>
      <c r="AT119" s="24">
        <f t="shared" si="44"/>
        <v>9.3179799676260722E-2</v>
      </c>
      <c r="AU119" s="24">
        <f t="shared" si="44"/>
        <v>0.48169568176439903</v>
      </c>
      <c r="AV119" s="24">
        <f t="shared" si="44"/>
        <v>3.4924243045232374E-2</v>
      </c>
      <c r="AW119" s="24">
        <f t="shared" si="44"/>
        <v>7.9717199585727538E-2</v>
      </c>
      <c r="AX119" s="24">
        <f t="shared" si="44"/>
        <v>0.5275006881393316</v>
      </c>
      <c r="AY119" s="24">
        <f>AVERAGE(BA12:BA21)</f>
        <v>1.6547715425271941</v>
      </c>
      <c r="AZ119" s="24">
        <f>AVERAGE(BB12:BB21)</f>
        <v>1.2997379932431707</v>
      </c>
      <c r="BA119" s="24">
        <f>AVERAGE(BC12:BC21)</f>
        <v>4.1398630003756987</v>
      </c>
    </row>
    <row r="120" spans="1:55" x14ac:dyDescent="0.4">
      <c r="B120" t="s">
        <v>163</v>
      </c>
      <c r="C120" s="24">
        <f>_xlfn.STDEV.S(E12:E21)</f>
        <v>4.4733780424988803</v>
      </c>
      <c r="D120" s="24">
        <f t="shared" ref="D120:AX120" si="45">_xlfn.STDEV.S(F12:F21)</f>
        <v>2.6783286662477472</v>
      </c>
      <c r="E120" s="24">
        <f t="shared" si="45"/>
        <v>1.8287822299126943</v>
      </c>
      <c r="F120" s="24">
        <f t="shared" si="45"/>
        <v>1.8287822299126943</v>
      </c>
      <c r="G120" s="24">
        <f t="shared" si="45"/>
        <v>0.43697487309230182</v>
      </c>
      <c r="H120" s="24">
        <f t="shared" si="45"/>
        <v>8.9405505671878966</v>
      </c>
      <c r="I120" s="24">
        <f t="shared" si="45"/>
        <v>4</v>
      </c>
      <c r="J120" s="24">
        <f t="shared" si="45"/>
        <v>4</v>
      </c>
      <c r="K120" s="24">
        <f t="shared" si="45"/>
        <v>0.1989428791478792</v>
      </c>
      <c r="L120" s="24">
        <f t="shared" si="45"/>
        <v>0.78881063774661553</v>
      </c>
      <c r="M120" s="24">
        <f t="shared" si="45"/>
        <v>0</v>
      </c>
      <c r="N120" s="24">
        <f t="shared" si="45"/>
        <v>9.0128611809272954</v>
      </c>
      <c r="O120" s="24">
        <f t="shared" si="45"/>
        <v>5.5866905329641332</v>
      </c>
      <c r="P120" s="24">
        <f t="shared" si="45"/>
        <v>5.5866905329641332</v>
      </c>
      <c r="Q120" s="24">
        <f t="shared" si="45"/>
        <v>0.29732930828070792</v>
      </c>
      <c r="R120" s="24">
        <f t="shared" si="45"/>
        <v>0.70710678118654757</v>
      </c>
      <c r="S120" s="24">
        <f t="shared" si="45"/>
        <v>0</v>
      </c>
      <c r="T120" s="24">
        <f t="shared" si="45"/>
        <v>8.3841715949361326</v>
      </c>
      <c r="U120" s="24">
        <f t="shared" si="45"/>
        <v>4.7888759989514549</v>
      </c>
      <c r="V120" s="24">
        <f t="shared" si="45"/>
        <v>5.2164270445498486</v>
      </c>
      <c r="W120" s="24">
        <f t="shared" si="45"/>
        <v>0.32656295606001179</v>
      </c>
      <c r="X120" s="24">
        <f t="shared" si="45"/>
        <v>0.51639777949432208</v>
      </c>
      <c r="Y120" s="24">
        <f t="shared" si="45"/>
        <v>9.4387414551814805E-2</v>
      </c>
      <c r="Z120" s="24">
        <f t="shared" si="45"/>
        <v>0.73886470740529542</v>
      </c>
      <c r="AA120" s="24">
        <f t="shared" si="45"/>
        <v>0.79400548621789724</v>
      </c>
      <c r="AB120" s="24">
        <f t="shared" si="45"/>
        <v>0.29773528612826233</v>
      </c>
      <c r="AC120" s="24">
        <f t="shared" si="45"/>
        <v>0.91534043810808119</v>
      </c>
      <c r="AD120" s="24">
        <f t="shared" si="45"/>
        <v>1.0628818434102372</v>
      </c>
      <c r="AE120" s="24">
        <f t="shared" si="45"/>
        <v>0.17936163098497604</v>
      </c>
      <c r="AF120" s="24">
        <f t="shared" si="45"/>
        <v>1.0189675663191549</v>
      </c>
      <c r="AG120" s="24">
        <f t="shared" si="45"/>
        <v>1.3131317301745196</v>
      </c>
      <c r="AH120" s="24">
        <f t="shared" si="45"/>
        <v>0.1104588479292342</v>
      </c>
      <c r="AI120" s="24">
        <f t="shared" si="45"/>
        <v>1.623610517061008</v>
      </c>
      <c r="AJ120" s="24">
        <f t="shared" si="45"/>
        <v>2.4192296753764886</v>
      </c>
      <c r="AK120" s="24">
        <f t="shared" si="45"/>
        <v>5.1638336318841439E-2</v>
      </c>
      <c r="AL120" s="24">
        <f t="shared" si="45"/>
        <v>51.638336318841425</v>
      </c>
      <c r="AM120" s="24">
        <f t="shared" si="45"/>
        <v>24.456083087853624</v>
      </c>
      <c r="AN120" s="24">
        <f t="shared" si="45"/>
        <v>1.1772910524684295</v>
      </c>
      <c r="AO120" s="24">
        <f t="shared" si="45"/>
        <v>0.18858832295652758</v>
      </c>
      <c r="AP120" s="24">
        <f t="shared" si="45"/>
        <v>2.5676803193197979</v>
      </c>
      <c r="AQ120" s="24">
        <f t="shared" si="45"/>
        <v>0.27106864079750115</v>
      </c>
      <c r="AR120" s="24">
        <f t="shared" si="45"/>
        <v>8.8735074683836249E-2</v>
      </c>
      <c r="AS120" s="24">
        <f t="shared" si="45"/>
        <v>0.18355537784238768</v>
      </c>
      <c r="AT120" s="24">
        <f t="shared" si="45"/>
        <v>2.233979698396267E-2</v>
      </c>
      <c r="AU120" s="24">
        <f t="shared" si="45"/>
        <v>0.18771199626711599</v>
      </c>
      <c r="AV120" s="24">
        <f t="shared" si="45"/>
        <v>9.3512988797292973E-3</v>
      </c>
      <c r="AW120" s="24">
        <f t="shared" si="45"/>
        <v>1.7686691568663808E-2</v>
      </c>
      <c r="AX120" s="24">
        <f t="shared" si="45"/>
        <v>0.23713771556825564</v>
      </c>
      <c r="AY120" s="24">
        <f>_xlfn.STDEV.S(BA12:BA21)</f>
        <v>0.64339391391885914</v>
      </c>
      <c r="AZ120" s="24">
        <f>_xlfn.STDEV.S(BB12:BB21)</f>
        <v>0.34477035649723536</v>
      </c>
      <c r="BA120" s="24">
        <f>_xlfn.STDEV.S(BC12:BC21)</f>
        <v>0.92021546771771146</v>
      </c>
    </row>
    <row r="121" spans="1:55" x14ac:dyDescent="0.4">
      <c r="A121" t="s">
        <v>151</v>
      </c>
      <c r="B121" t="s">
        <v>162</v>
      </c>
      <c r="C121" s="24">
        <f>AVERAGE(E22:E31)</f>
        <v>87.1</v>
      </c>
      <c r="D121" s="24">
        <f t="shared" ref="D121:AX121" si="46">AVERAGE(F22:F31)</f>
        <v>15.320000000000002</v>
      </c>
      <c r="E121" s="24">
        <f t="shared" si="46"/>
        <v>6.3</v>
      </c>
      <c r="F121" s="24">
        <f t="shared" si="46"/>
        <v>6.3</v>
      </c>
      <c r="G121" s="24">
        <f t="shared" si="46"/>
        <v>2.5330793650793648</v>
      </c>
      <c r="H121" s="24">
        <f t="shared" si="46"/>
        <v>44.57</v>
      </c>
      <c r="I121" s="24">
        <f t="shared" si="46"/>
        <v>17.100000000000001</v>
      </c>
      <c r="J121" s="24">
        <f t="shared" si="46"/>
        <v>17.100000000000001</v>
      </c>
      <c r="K121" s="24">
        <f t="shared" si="46"/>
        <v>2.6299374057315235</v>
      </c>
      <c r="L121" s="24">
        <f t="shared" si="46"/>
        <v>0</v>
      </c>
      <c r="M121" s="24">
        <f t="shared" si="46"/>
        <v>0</v>
      </c>
      <c r="N121" s="24">
        <f t="shared" si="46"/>
        <v>66.22</v>
      </c>
      <c r="O121" s="24">
        <f t="shared" si="46"/>
        <v>27.8</v>
      </c>
      <c r="P121" s="24">
        <f t="shared" si="46"/>
        <v>27.8</v>
      </c>
      <c r="Q121" s="24">
        <f t="shared" si="46"/>
        <v>2.419176810727083</v>
      </c>
      <c r="R121" s="24">
        <f t="shared" si="46"/>
        <v>0</v>
      </c>
      <c r="S121" s="24">
        <f t="shared" si="46"/>
        <v>0</v>
      </c>
      <c r="T121" s="24">
        <f t="shared" si="46"/>
        <v>96.079999999999984</v>
      </c>
      <c r="U121" s="24">
        <f t="shared" si="46"/>
        <v>42.9</v>
      </c>
      <c r="V121" s="24">
        <f t="shared" si="46"/>
        <v>43.2</v>
      </c>
      <c r="W121" s="24">
        <f t="shared" si="46"/>
        <v>2.2589692108233814</v>
      </c>
      <c r="X121" s="24">
        <f t="shared" si="46"/>
        <v>0</v>
      </c>
      <c r="Y121" s="24">
        <f t="shared" si="46"/>
        <v>7.6923076923076927E-3</v>
      </c>
      <c r="Z121" s="24">
        <f t="shared" si="46"/>
        <v>2.9293364921456613</v>
      </c>
      <c r="AA121" s="24">
        <f t="shared" si="46"/>
        <v>2.7869841269841271</v>
      </c>
      <c r="AB121" s="24">
        <f t="shared" si="46"/>
        <v>1.0629399504113533</v>
      </c>
      <c r="AC121" s="24">
        <f t="shared" si="46"/>
        <v>4.3846253094188548</v>
      </c>
      <c r="AD121" s="24">
        <f t="shared" si="46"/>
        <v>4.5584920634920625</v>
      </c>
      <c r="AE121" s="24">
        <f t="shared" si="46"/>
        <v>0.97166419015900574</v>
      </c>
      <c r="AF121" s="24">
        <f t="shared" si="46"/>
        <v>6.396088794577202</v>
      </c>
      <c r="AG121" s="24">
        <f t="shared" si="46"/>
        <v>7.2582539682539693</v>
      </c>
      <c r="AH121" s="24">
        <f t="shared" si="46"/>
        <v>0.92484789425499836</v>
      </c>
      <c r="AI121" s="24">
        <f t="shared" si="46"/>
        <v>7.65</v>
      </c>
      <c r="AJ121" s="24">
        <f t="shared" si="46"/>
        <v>7.9460000000000006</v>
      </c>
      <c r="AK121" s="24">
        <f t="shared" si="46"/>
        <v>0.11542000000000001</v>
      </c>
      <c r="AL121" s="24">
        <f t="shared" si="46"/>
        <v>115.42</v>
      </c>
      <c r="AM121" s="24">
        <f t="shared" si="46"/>
        <v>247</v>
      </c>
      <c r="AN121" s="24">
        <f t="shared" si="46"/>
        <v>2.6124999999999998</v>
      </c>
      <c r="AO121" s="24">
        <f t="shared" si="46"/>
        <v>2.4799999999999995</v>
      </c>
      <c r="AP121" s="24">
        <f t="shared" si="46"/>
        <v>33.363</v>
      </c>
      <c r="AQ121" s="24">
        <f t="shared" si="46"/>
        <v>0.16409014147539155</v>
      </c>
      <c r="AR121" s="24">
        <f t="shared" si="46"/>
        <v>0.38028660488223542</v>
      </c>
      <c r="AS121" s="24">
        <f t="shared" si="46"/>
        <v>0.8180465094273407</v>
      </c>
      <c r="AT121" s="24">
        <f t="shared" si="46"/>
        <v>0.10541227757664066</v>
      </c>
      <c r="AU121" s="24">
        <f t="shared" si="46"/>
        <v>0.16843813220448323</v>
      </c>
      <c r="AV121" s="24">
        <f t="shared" si="46"/>
        <v>3.6071720071735369E-2</v>
      </c>
      <c r="AW121" s="24">
        <f t="shared" si="46"/>
        <v>9.08672069236999E-2</v>
      </c>
      <c r="AX121" s="24">
        <f t="shared" si="46"/>
        <v>0.22924783539878027</v>
      </c>
      <c r="AY121" s="24">
        <f>AVERAGE(BA22:BA31)</f>
        <v>0.45483660508501211</v>
      </c>
      <c r="AZ121" s="24">
        <f>AVERAGE(BB22:BB31)</f>
        <v>0.21615942824890863</v>
      </c>
      <c r="BA121" s="24">
        <f>AVERAGE(BC22:BC31)</f>
        <v>0.43998958752062978</v>
      </c>
    </row>
    <row r="122" spans="1:55" x14ac:dyDescent="0.4">
      <c r="B122" t="s">
        <v>163</v>
      </c>
      <c r="C122" s="24">
        <f>_xlfn.STDEV.S(E22:E31)</f>
        <v>6.4884512790033337</v>
      </c>
      <c r="D122" s="24">
        <f t="shared" ref="D122:AX122" si="47">_xlfn.STDEV.S(F22:F31)</f>
        <v>2.5270975885830338</v>
      </c>
      <c r="E122" s="24">
        <f t="shared" si="47"/>
        <v>1.7029386365926409</v>
      </c>
      <c r="F122" s="24">
        <f t="shared" si="47"/>
        <v>1.7029386365926409</v>
      </c>
      <c r="G122" s="24">
        <f t="shared" si="47"/>
        <v>0.53552938843310549</v>
      </c>
      <c r="H122" s="24">
        <f t="shared" si="47"/>
        <v>9.1405142087302877</v>
      </c>
      <c r="I122" s="24">
        <f t="shared" si="47"/>
        <v>3.5418137224372002</v>
      </c>
      <c r="J122" s="24">
        <f t="shared" si="47"/>
        <v>3.5418137224372002</v>
      </c>
      <c r="K122" s="24">
        <f t="shared" si="47"/>
        <v>0.39638043404504797</v>
      </c>
      <c r="L122" s="24">
        <f t="shared" si="47"/>
        <v>0</v>
      </c>
      <c r="M122" s="24">
        <f t="shared" si="47"/>
        <v>0</v>
      </c>
      <c r="N122" s="24">
        <f t="shared" si="47"/>
        <v>9.6255216308866842</v>
      </c>
      <c r="O122" s="24">
        <f t="shared" si="47"/>
        <v>4.6139883927995449</v>
      </c>
      <c r="P122" s="24">
        <f t="shared" si="47"/>
        <v>4.6139883927995449</v>
      </c>
      <c r="Q122" s="24">
        <f t="shared" si="47"/>
        <v>0.41542891517092018</v>
      </c>
      <c r="R122" s="24">
        <f t="shared" si="47"/>
        <v>0</v>
      </c>
      <c r="S122" s="24">
        <f t="shared" si="47"/>
        <v>0</v>
      </c>
      <c r="T122" s="24">
        <f t="shared" si="47"/>
        <v>6.8392332253777637</v>
      </c>
      <c r="U122" s="24">
        <f t="shared" si="47"/>
        <v>6.6072350915913169</v>
      </c>
      <c r="V122" s="24">
        <f t="shared" si="47"/>
        <v>6.3210407019378856</v>
      </c>
      <c r="W122" s="24">
        <f t="shared" si="47"/>
        <v>0.3017654799662311</v>
      </c>
      <c r="X122" s="24">
        <f t="shared" si="47"/>
        <v>0</v>
      </c>
      <c r="Y122" s="24">
        <f t="shared" si="47"/>
        <v>2.4325212770525996E-2</v>
      </c>
      <c r="Z122" s="24">
        <f t="shared" si="47"/>
        <v>0.53189328505467692</v>
      </c>
      <c r="AA122" s="24">
        <f t="shared" si="47"/>
        <v>0.45269292129916777</v>
      </c>
      <c r="AB122" s="24">
        <f t="shared" si="47"/>
        <v>0.17370526728009669</v>
      </c>
      <c r="AC122" s="24">
        <f t="shared" si="47"/>
        <v>0.74980726265468012</v>
      </c>
      <c r="AD122" s="24">
        <f t="shared" si="47"/>
        <v>0.81949662046548266</v>
      </c>
      <c r="AE122" s="24">
        <f t="shared" si="47"/>
        <v>0.14121299976669593</v>
      </c>
      <c r="AF122" s="24">
        <f t="shared" si="47"/>
        <v>0.95810160793047705</v>
      </c>
      <c r="AG122" s="24">
        <f t="shared" si="47"/>
        <v>1.9356947507642801</v>
      </c>
      <c r="AH122" s="24">
        <f t="shared" si="47"/>
        <v>0.2245970407428429</v>
      </c>
      <c r="AI122" s="24">
        <f t="shared" si="47"/>
        <v>1.564360004034308</v>
      </c>
      <c r="AJ122" s="24">
        <f t="shared" si="47"/>
        <v>2.8635417075906373</v>
      </c>
      <c r="AK122" s="24">
        <f t="shared" si="47"/>
        <v>6.9082266578012308E-2</v>
      </c>
      <c r="AL122" s="24">
        <f t="shared" si="47"/>
        <v>69.08226657801228</v>
      </c>
      <c r="AM122" s="24">
        <f t="shared" si="47"/>
        <v>28.51899951494325</v>
      </c>
      <c r="AN122" s="24">
        <f t="shared" si="47"/>
        <v>1.2266604392957867</v>
      </c>
      <c r="AO122" s="24">
        <f t="shared" si="47"/>
        <v>0.3057231863412867</v>
      </c>
      <c r="AP122" s="24">
        <f t="shared" si="47"/>
        <v>3.8409346374143132</v>
      </c>
      <c r="AQ122" s="24">
        <f t="shared" si="47"/>
        <v>1.9290357161472194E-2</v>
      </c>
      <c r="AR122" s="24">
        <f t="shared" si="47"/>
        <v>5.4266452711585263E-2</v>
      </c>
      <c r="AS122" s="24">
        <f t="shared" si="47"/>
        <v>0.28156720107588751</v>
      </c>
      <c r="AT122" s="24">
        <f t="shared" si="47"/>
        <v>2.5213842280831907E-2</v>
      </c>
      <c r="AU122" s="24">
        <f t="shared" si="47"/>
        <v>3.8563559758735377E-2</v>
      </c>
      <c r="AV122" s="24">
        <f t="shared" si="47"/>
        <v>7.67633485441913E-3</v>
      </c>
      <c r="AW122" s="24">
        <f t="shared" si="47"/>
        <v>3.2142277601371588E-2</v>
      </c>
      <c r="AX122" s="24">
        <f t="shared" si="47"/>
        <v>9.4555099873056589E-2</v>
      </c>
      <c r="AY122" s="24">
        <f>_xlfn.STDEV.S(BA22:BA31)</f>
        <v>0.13302798095542046</v>
      </c>
      <c r="AZ122" s="24">
        <f>_xlfn.STDEV.S(BB22:BB31)</f>
        <v>6.0717301644018853E-2</v>
      </c>
      <c r="BA122" s="24">
        <f>_xlfn.STDEV.S(BC22:BC31)</f>
        <v>8.2460108747572244E-2</v>
      </c>
    </row>
    <row r="123" spans="1:55" x14ac:dyDescent="0.4">
      <c r="A123" t="s">
        <v>152</v>
      </c>
      <c r="B123" t="s">
        <v>162</v>
      </c>
      <c r="C123" s="24">
        <f>AVERAGE(E32:E41)</f>
        <v>80.5</v>
      </c>
      <c r="D123" s="24">
        <f t="shared" ref="D123:AX123" si="48">AVERAGE(F32:F41)</f>
        <v>12.73</v>
      </c>
      <c r="E123" s="24">
        <f t="shared" si="48"/>
        <v>4.9000000000000004</v>
      </c>
      <c r="F123" s="24">
        <f t="shared" si="48"/>
        <v>4.9000000000000004</v>
      </c>
      <c r="G123" s="24">
        <f t="shared" si="48"/>
        <v>2.6345000000000001</v>
      </c>
      <c r="H123" s="24">
        <f t="shared" si="48"/>
        <v>33.43</v>
      </c>
      <c r="I123" s="24">
        <f t="shared" si="48"/>
        <v>11.9</v>
      </c>
      <c r="J123" s="24">
        <f t="shared" si="48"/>
        <v>11.9</v>
      </c>
      <c r="K123" s="24">
        <f t="shared" si="48"/>
        <v>2.8294675324675325</v>
      </c>
      <c r="L123" s="24">
        <f t="shared" si="48"/>
        <v>1</v>
      </c>
      <c r="M123" s="24">
        <f t="shared" si="48"/>
        <v>0</v>
      </c>
      <c r="N123" s="24">
        <f t="shared" si="48"/>
        <v>47.49</v>
      </c>
      <c r="O123" s="24">
        <f t="shared" si="48"/>
        <v>16.600000000000001</v>
      </c>
      <c r="P123" s="24">
        <f t="shared" si="48"/>
        <v>16.600000000000001</v>
      </c>
      <c r="Q123" s="24">
        <f t="shared" si="48"/>
        <v>2.8846091800356506</v>
      </c>
      <c r="R123" s="24">
        <f t="shared" si="48"/>
        <v>0.9</v>
      </c>
      <c r="S123" s="24">
        <f t="shared" si="48"/>
        <v>0</v>
      </c>
      <c r="T123" s="24">
        <f t="shared" si="48"/>
        <v>64.62</v>
      </c>
      <c r="U123" s="24">
        <f t="shared" si="48"/>
        <v>21.7</v>
      </c>
      <c r="V123" s="24">
        <f t="shared" si="48"/>
        <v>22.9</v>
      </c>
      <c r="W123" s="24">
        <f t="shared" si="48"/>
        <v>2.865872795744985</v>
      </c>
      <c r="X123" s="24">
        <f t="shared" si="48"/>
        <v>1</v>
      </c>
      <c r="Y123" s="24">
        <f t="shared" si="48"/>
        <v>5.9915113871635603E-2</v>
      </c>
      <c r="Z123" s="24">
        <f t="shared" si="48"/>
        <v>2.6345788816894582</v>
      </c>
      <c r="AA123" s="24">
        <f t="shared" si="48"/>
        <v>2.4766666666666661</v>
      </c>
      <c r="AB123" s="24">
        <f t="shared" si="48"/>
        <v>1.1061512391544155</v>
      </c>
      <c r="AC123" s="24">
        <f t="shared" si="48"/>
        <v>3.7548980849197227</v>
      </c>
      <c r="AD123" s="24">
        <f t="shared" si="48"/>
        <v>3.4583333333333335</v>
      </c>
      <c r="AE123" s="24">
        <f t="shared" si="48"/>
        <v>1.1206544647335837</v>
      </c>
      <c r="AF123" s="24">
        <f t="shared" si="48"/>
        <v>5.1190490730339508</v>
      </c>
      <c r="AG123" s="24">
        <f t="shared" si="48"/>
        <v>4.7933333333333339</v>
      </c>
      <c r="AH123" s="24">
        <f t="shared" si="48"/>
        <v>1.1149474804449679</v>
      </c>
      <c r="AI123" s="24">
        <f t="shared" si="48"/>
        <v>9.6999999999999993</v>
      </c>
      <c r="AJ123" s="24">
        <f t="shared" si="48"/>
        <v>5.3109999999999999</v>
      </c>
      <c r="AK123" s="24">
        <f t="shared" si="48"/>
        <v>5.911000000000001E-2</v>
      </c>
      <c r="AL123" s="24">
        <f t="shared" si="48"/>
        <v>59.11</v>
      </c>
      <c r="AM123" s="24">
        <f t="shared" si="48"/>
        <v>230.1</v>
      </c>
      <c r="AN123" s="24">
        <f t="shared" si="48"/>
        <v>1.657</v>
      </c>
      <c r="AO123" s="24">
        <f t="shared" si="48"/>
        <v>2.8320000000000003</v>
      </c>
      <c r="AP123" s="24">
        <f t="shared" si="48"/>
        <v>27.337</v>
      </c>
      <c r="AQ123" s="24">
        <f t="shared" si="48"/>
        <v>1.8837003331795306</v>
      </c>
      <c r="AR123" s="24">
        <f t="shared" si="48"/>
        <v>0.35536891353979494</v>
      </c>
      <c r="AS123" s="24">
        <f t="shared" si="48"/>
        <v>2.1566425367815416</v>
      </c>
      <c r="AT123" s="24">
        <f t="shared" si="48"/>
        <v>9.4124568328780259E-2</v>
      </c>
      <c r="AU123" s="24">
        <f t="shared" si="48"/>
        <v>0.90440899743197289</v>
      </c>
      <c r="AV123" s="24">
        <f t="shared" si="48"/>
        <v>7.7258488089342353E-2</v>
      </c>
      <c r="AW123" s="24">
        <f t="shared" si="48"/>
        <v>8.1441610097138933E-2</v>
      </c>
      <c r="AX123" s="24">
        <f t="shared" si="48"/>
        <v>0.42353435790333849</v>
      </c>
      <c r="AY123" s="24">
        <f>AVERAGE(BA32:BA41)</f>
        <v>2.750820661004584</v>
      </c>
      <c r="AZ123" s="24">
        <f>AVERAGE(BB32:BB41)</f>
        <v>0.88273895479255349</v>
      </c>
      <c r="BA123" s="24">
        <f>AVERAGE(BC32:BC41)</f>
        <v>5.5813339161224347</v>
      </c>
    </row>
    <row r="124" spans="1:55" x14ac:dyDescent="0.4">
      <c r="B124" t="s">
        <v>163</v>
      </c>
      <c r="C124" s="24">
        <f>_xlfn.STDEV.S(E32:E41)</f>
        <v>2.3213980461973533</v>
      </c>
      <c r="D124" s="24">
        <f t="shared" ref="D124:AX124" si="49">_xlfn.STDEV.S(F32:F41)</f>
        <v>1.7391249396048378</v>
      </c>
      <c r="E124" s="24">
        <f t="shared" si="49"/>
        <v>0.73786478737262229</v>
      </c>
      <c r="F124" s="24">
        <f t="shared" si="49"/>
        <v>0.73786478737262229</v>
      </c>
      <c r="G124" s="24">
        <f t="shared" si="49"/>
        <v>0.42392059732868059</v>
      </c>
      <c r="H124" s="24">
        <f t="shared" si="49"/>
        <v>5.8872838483557919</v>
      </c>
      <c r="I124" s="24">
        <f t="shared" si="49"/>
        <v>1.523883926754998</v>
      </c>
      <c r="J124" s="24">
        <f t="shared" si="49"/>
        <v>1.523883926754998</v>
      </c>
      <c r="K124" s="24">
        <f t="shared" si="49"/>
        <v>0.50248737652608377</v>
      </c>
      <c r="L124" s="24">
        <f t="shared" si="49"/>
        <v>0</v>
      </c>
      <c r="M124" s="24">
        <f t="shared" si="49"/>
        <v>0</v>
      </c>
      <c r="N124" s="24">
        <f t="shared" si="49"/>
        <v>6.828445406288755</v>
      </c>
      <c r="O124" s="24">
        <f t="shared" si="49"/>
        <v>2.4129281427805167</v>
      </c>
      <c r="P124" s="24">
        <f t="shared" si="49"/>
        <v>2.4129281427805167</v>
      </c>
      <c r="Q124" s="24">
        <f t="shared" si="49"/>
        <v>0.38646510111720456</v>
      </c>
      <c r="R124" s="24">
        <f t="shared" si="49"/>
        <v>0.316227766016838</v>
      </c>
      <c r="S124" s="24">
        <f t="shared" si="49"/>
        <v>0</v>
      </c>
      <c r="T124" s="24">
        <f t="shared" si="49"/>
        <v>8.5556738808556148</v>
      </c>
      <c r="U124" s="24">
        <f t="shared" si="49"/>
        <v>5.2715167541125139</v>
      </c>
      <c r="V124" s="24">
        <f t="shared" si="49"/>
        <v>4.357624225296262</v>
      </c>
      <c r="W124" s="24">
        <f t="shared" si="49"/>
        <v>0.35227949225973937</v>
      </c>
      <c r="X124" s="24">
        <f t="shared" si="49"/>
        <v>0</v>
      </c>
      <c r="Y124" s="24">
        <f t="shared" si="49"/>
        <v>8.9639917183474388E-2</v>
      </c>
      <c r="Z124" s="24">
        <f t="shared" si="49"/>
        <v>0.36703896624499516</v>
      </c>
      <c r="AA124" s="24">
        <f t="shared" si="49"/>
        <v>0.50572036385709807</v>
      </c>
      <c r="AB124" s="24">
        <f t="shared" si="49"/>
        <v>0.29405532384210198</v>
      </c>
      <c r="AC124" s="24">
        <f t="shared" si="49"/>
        <v>0.47557444974925345</v>
      </c>
      <c r="AD124" s="24">
        <f t="shared" si="49"/>
        <v>0.78807665541799632</v>
      </c>
      <c r="AE124" s="24">
        <f t="shared" si="49"/>
        <v>0.22481101645540694</v>
      </c>
      <c r="AF124" s="24">
        <f t="shared" si="49"/>
        <v>0.7062719097851462</v>
      </c>
      <c r="AG124" s="24">
        <f t="shared" si="49"/>
        <v>1.3006693433539285</v>
      </c>
      <c r="AH124" s="24">
        <f t="shared" si="49"/>
        <v>0.22404386344894706</v>
      </c>
      <c r="AI124" s="24">
        <f t="shared" si="49"/>
        <v>0.9775252199076786</v>
      </c>
      <c r="AJ124" s="24">
        <f t="shared" si="49"/>
        <v>0.79106749255533082</v>
      </c>
      <c r="AK124" s="24">
        <f t="shared" si="49"/>
        <v>1.5331264353166249E-2</v>
      </c>
      <c r="AL124" s="24">
        <f t="shared" si="49"/>
        <v>15.331264353166253</v>
      </c>
      <c r="AM124" s="24">
        <f t="shared" si="49"/>
        <v>14.371654200002325</v>
      </c>
      <c r="AN124" s="24">
        <f t="shared" si="49"/>
        <v>0.39296734385102922</v>
      </c>
      <c r="AO124" s="24">
        <f t="shared" si="49"/>
        <v>0.14680296696971462</v>
      </c>
      <c r="AP124" s="24">
        <f t="shared" si="49"/>
        <v>0.95075467100848043</v>
      </c>
      <c r="AQ124" s="24">
        <f t="shared" si="49"/>
        <v>0.49929982052329069</v>
      </c>
      <c r="AR124" s="24">
        <f t="shared" si="49"/>
        <v>9.3618357126596427E-2</v>
      </c>
      <c r="AS124" s="24">
        <f t="shared" si="49"/>
        <v>0.40055086189877065</v>
      </c>
      <c r="AT124" s="24">
        <f t="shared" si="49"/>
        <v>2.9124847558344651E-2</v>
      </c>
      <c r="AU124" s="24">
        <f t="shared" si="49"/>
        <v>0.27749034517620663</v>
      </c>
      <c r="AV124" s="24">
        <f t="shared" si="49"/>
        <v>1.8916692587325274E-2</v>
      </c>
      <c r="AW124" s="24">
        <f t="shared" si="49"/>
        <v>1.0692141607310728E-2</v>
      </c>
      <c r="AX124" s="24">
        <f t="shared" si="49"/>
        <v>0.11914149966327513</v>
      </c>
      <c r="AY124" s="24">
        <f>_xlfn.STDEV.S(BA32:BA41)</f>
        <v>1.2126903981431489</v>
      </c>
      <c r="AZ124" s="24">
        <f>_xlfn.STDEV.S(BB32:BB41)</f>
        <v>0.2246521451909245</v>
      </c>
      <c r="BA124" s="24">
        <f>_xlfn.STDEV.S(BC32:BC41)</f>
        <v>1.8999227570593737</v>
      </c>
    </row>
    <row r="125" spans="1:55" x14ac:dyDescent="0.4">
      <c r="A125" t="s">
        <v>153</v>
      </c>
      <c r="B125" t="s">
        <v>162</v>
      </c>
      <c r="C125" s="24">
        <f>AVERAGE(E42:E51)</f>
        <v>81.8</v>
      </c>
      <c r="D125" s="24">
        <f t="shared" ref="D125:AX125" si="50">AVERAGE(F42:F51)</f>
        <v>15.250000000000004</v>
      </c>
      <c r="E125" s="24">
        <f t="shared" si="50"/>
        <v>4.7</v>
      </c>
      <c r="F125" s="24">
        <f t="shared" si="50"/>
        <v>4.7</v>
      </c>
      <c r="G125" s="24">
        <f t="shared" si="50"/>
        <v>3.2868333333333331</v>
      </c>
      <c r="H125" s="24">
        <f t="shared" si="50"/>
        <v>33.380000000000003</v>
      </c>
      <c r="I125" s="24">
        <f t="shared" si="50"/>
        <v>11.1</v>
      </c>
      <c r="J125" s="24">
        <f t="shared" si="50"/>
        <v>11.1</v>
      </c>
      <c r="K125" s="24">
        <f t="shared" si="50"/>
        <v>2.9945551115551119</v>
      </c>
      <c r="L125" s="24">
        <f t="shared" si="50"/>
        <v>1.6</v>
      </c>
      <c r="M125" s="24">
        <f t="shared" si="50"/>
        <v>0</v>
      </c>
      <c r="N125" s="24">
        <f t="shared" si="50"/>
        <v>42.06</v>
      </c>
      <c r="O125" s="24">
        <f t="shared" si="50"/>
        <v>14</v>
      </c>
      <c r="P125" s="24">
        <f t="shared" si="50"/>
        <v>14.2</v>
      </c>
      <c r="Q125" s="24">
        <f t="shared" si="50"/>
        <v>2.9723629605688431</v>
      </c>
      <c r="R125" s="24">
        <f t="shared" si="50"/>
        <v>2.8</v>
      </c>
      <c r="S125" s="24">
        <f t="shared" si="50"/>
        <v>1.3333333333333331E-2</v>
      </c>
      <c r="T125" s="24">
        <f t="shared" si="50"/>
        <v>54.740000000000009</v>
      </c>
      <c r="U125" s="24">
        <f t="shared" si="50"/>
        <v>16.100000000000001</v>
      </c>
      <c r="V125" s="24">
        <f t="shared" si="50"/>
        <v>19.2</v>
      </c>
      <c r="W125" s="24">
        <f t="shared" si="50"/>
        <v>2.8560185854004807</v>
      </c>
      <c r="X125" s="24">
        <f t="shared" si="50"/>
        <v>2.9</v>
      </c>
      <c r="Y125" s="24">
        <f t="shared" si="50"/>
        <v>0.15942547282364217</v>
      </c>
      <c r="Z125" s="24">
        <f t="shared" si="50"/>
        <v>2.2001472696910076</v>
      </c>
      <c r="AA125" s="24">
        <f t="shared" si="50"/>
        <v>2.4433333333333334</v>
      </c>
      <c r="AB125" s="24">
        <f t="shared" si="50"/>
        <v>0.92743021680378046</v>
      </c>
      <c r="AC125" s="24">
        <f t="shared" si="50"/>
        <v>2.8041229360185422</v>
      </c>
      <c r="AD125" s="24">
        <f t="shared" si="50"/>
        <v>3.1383333333333336</v>
      </c>
      <c r="AE125" s="24">
        <f t="shared" si="50"/>
        <v>0.91858697711874115</v>
      </c>
      <c r="AF125" s="24">
        <f t="shared" si="50"/>
        <v>3.6733705452604513</v>
      </c>
      <c r="AG125" s="24">
        <f t="shared" si="50"/>
        <v>4.3083333333333327</v>
      </c>
      <c r="AH125" s="24">
        <f t="shared" si="50"/>
        <v>0.88547767498339935</v>
      </c>
      <c r="AI125" s="24">
        <f t="shared" si="50"/>
        <v>7.4</v>
      </c>
      <c r="AJ125" s="24">
        <f t="shared" si="50"/>
        <v>5.2090000000000005</v>
      </c>
      <c r="AK125" s="24">
        <f t="shared" si="50"/>
        <v>6.9710000000000008E-2</v>
      </c>
      <c r="AL125" s="24">
        <f t="shared" si="50"/>
        <v>69.710000000000008</v>
      </c>
      <c r="AM125" s="24">
        <f t="shared" si="50"/>
        <v>255.6</v>
      </c>
      <c r="AN125" s="24">
        <f t="shared" si="50"/>
        <v>1.9280000000000002</v>
      </c>
      <c r="AO125" s="24">
        <f t="shared" si="50"/>
        <v>2.8170000000000002</v>
      </c>
      <c r="AP125" s="24">
        <f t="shared" si="50"/>
        <v>28.024999999999999</v>
      </c>
      <c r="AQ125" s="24">
        <f t="shared" si="50"/>
        <v>2.3977207748116256</v>
      </c>
      <c r="AR125" s="24">
        <f t="shared" si="50"/>
        <v>0.32573327899734916</v>
      </c>
      <c r="AS125" s="24">
        <f t="shared" si="50"/>
        <v>1.7806901249609648</v>
      </c>
      <c r="AT125" s="24">
        <f t="shared" si="50"/>
        <v>9.4562930588411045E-2</v>
      </c>
      <c r="AU125" s="24">
        <f t="shared" si="50"/>
        <v>2.3457491539989106</v>
      </c>
      <c r="AV125" s="24">
        <f t="shared" si="50"/>
        <v>0.10126534772481506</v>
      </c>
      <c r="AW125" s="24">
        <f t="shared" si="50"/>
        <v>0.13320613430699441</v>
      </c>
      <c r="AX125" s="24">
        <f t="shared" si="50"/>
        <v>1.4706934523659505</v>
      </c>
      <c r="AY125" s="24">
        <f>AVERAGE(BA42:BA51)</f>
        <v>7.6051577910703356</v>
      </c>
      <c r="AZ125" s="24">
        <f>AVERAGE(BB42:BB51)</f>
        <v>1.4412366172700364</v>
      </c>
      <c r="BA125" s="24">
        <f>AVERAGE(BC42:BC51)</f>
        <v>7.6021194996965047</v>
      </c>
    </row>
    <row r="126" spans="1:55" x14ac:dyDescent="0.4">
      <c r="B126" t="s">
        <v>163</v>
      </c>
      <c r="C126" s="24">
        <f>_xlfn.STDEV.S(E72:E81)</f>
        <v>2.7100635498903793</v>
      </c>
      <c r="D126" s="24">
        <f t="shared" ref="D126:AW126" si="51">_xlfn.STDEV.S(F72:F81)</f>
        <v>1.505877374379029</v>
      </c>
      <c r="E126" s="24">
        <f t="shared" si="51"/>
        <v>0.81649658092772603</v>
      </c>
      <c r="F126" s="24">
        <f t="shared" si="51"/>
        <v>0.81649658092772603</v>
      </c>
      <c r="G126" s="24">
        <f t="shared" si="51"/>
        <v>0.34583143685334333</v>
      </c>
      <c r="H126" s="24">
        <f t="shared" si="51"/>
        <v>3.1248999983999526</v>
      </c>
      <c r="I126" s="24">
        <f t="shared" si="51"/>
        <v>1.7159383568311668</v>
      </c>
      <c r="J126" s="24">
        <f t="shared" si="51"/>
        <v>1.7159383568311668</v>
      </c>
      <c r="K126" s="24">
        <f t="shared" si="51"/>
        <v>0.41723276872633225</v>
      </c>
      <c r="L126" s="24">
        <f t="shared" si="51"/>
        <v>0.56764621219754674</v>
      </c>
      <c r="M126" s="24">
        <f t="shared" si="51"/>
        <v>0</v>
      </c>
      <c r="N126" s="24">
        <f t="shared" si="51"/>
        <v>3.0441382652201772</v>
      </c>
      <c r="O126" s="24">
        <f t="shared" si="51"/>
        <v>1.6363916944844739</v>
      </c>
      <c r="P126" s="24">
        <f t="shared" si="51"/>
        <v>1.6363916944844739</v>
      </c>
      <c r="Q126" s="24">
        <f t="shared" si="51"/>
        <v>0.23946981135961709</v>
      </c>
      <c r="R126" s="24">
        <f t="shared" si="51"/>
        <v>0.56764621219754663</v>
      </c>
      <c r="S126" s="24">
        <f t="shared" si="51"/>
        <v>0</v>
      </c>
      <c r="T126" s="24">
        <f t="shared" si="51"/>
        <v>3.1975858949456661</v>
      </c>
      <c r="U126" s="24">
        <f t="shared" si="51"/>
        <v>2.3593784492248497</v>
      </c>
      <c r="V126" s="24">
        <f t="shared" si="51"/>
        <v>2.2730302828309759</v>
      </c>
      <c r="W126" s="24">
        <f t="shared" si="51"/>
        <v>0.28424816639877099</v>
      </c>
      <c r="X126" s="24">
        <f t="shared" si="51"/>
        <v>0.69920589878010087</v>
      </c>
      <c r="Y126" s="24">
        <f t="shared" si="51"/>
        <v>0.13038773674373308</v>
      </c>
      <c r="Z126" s="24">
        <f t="shared" si="51"/>
        <v>0.24438666798726141</v>
      </c>
      <c r="AA126" s="24">
        <f t="shared" si="51"/>
        <v>0.45592464722870307</v>
      </c>
      <c r="AB126" s="24">
        <f t="shared" si="51"/>
        <v>0.20555024513932996</v>
      </c>
      <c r="AC126" s="24">
        <f t="shared" si="51"/>
        <v>0.25307263614549724</v>
      </c>
      <c r="AD126" s="24">
        <f t="shared" si="51"/>
        <v>0.40001543180109134</v>
      </c>
      <c r="AE126" s="24">
        <f t="shared" si="51"/>
        <v>9.397035354426958E-2</v>
      </c>
      <c r="AF126" s="24">
        <f t="shared" si="51"/>
        <v>0.30040679042029905</v>
      </c>
      <c r="AG126" s="24">
        <f t="shared" si="51"/>
        <v>0.56823312899626821</v>
      </c>
      <c r="AH126" s="24">
        <f t="shared" si="51"/>
        <v>0.10733221879740699</v>
      </c>
      <c r="AI126" s="24">
        <f t="shared" si="51"/>
        <v>0.75277265270908056</v>
      </c>
      <c r="AJ126" s="24">
        <f t="shared" si="51"/>
        <v>2.6301379668924012</v>
      </c>
      <c r="AK126" s="24">
        <f t="shared" si="51"/>
        <v>6.7480413619228935E-2</v>
      </c>
      <c r="AL126" s="24">
        <f t="shared" si="51"/>
        <v>67.480413619228983</v>
      </c>
      <c r="AM126" s="24">
        <f t="shared" si="51"/>
        <v>22.588099128129887</v>
      </c>
      <c r="AN126" s="24">
        <f t="shared" si="51"/>
        <v>1.4883026312622789</v>
      </c>
      <c r="AO126" s="24">
        <f t="shared" si="51"/>
        <v>0.2106735230951752</v>
      </c>
      <c r="AP126" s="24">
        <f t="shared" si="51"/>
        <v>3.3921536914867247</v>
      </c>
      <c r="AQ126" s="24">
        <f t="shared" si="51"/>
        <v>0.43627066639845585</v>
      </c>
      <c r="AR126" s="24">
        <f t="shared" si="51"/>
        <v>0.10931845431775258</v>
      </c>
      <c r="AS126" s="24">
        <f t="shared" si="51"/>
        <v>0.36829340281624356</v>
      </c>
      <c r="AT126" s="24">
        <f t="shared" si="51"/>
        <v>6.0229005348830744E-2</v>
      </c>
      <c r="AU126" s="24">
        <f t="shared" si="51"/>
        <v>0.59076116271559043</v>
      </c>
      <c r="AV126" s="24">
        <f t="shared" si="51"/>
        <v>2.143694828968162E-2</v>
      </c>
      <c r="AW126" s="24">
        <f t="shared" si="51"/>
        <v>5.0740253384017338E-2</v>
      </c>
      <c r="AX126" s="24">
        <f>_xlfn.STDEV.S(AZ72:AZ81)</f>
        <v>0.44631407343044194</v>
      </c>
      <c r="AY126" s="24">
        <f>_xlfn.STDEV.S(BA72:BA81)</f>
        <v>1.9392977877732911</v>
      </c>
      <c r="AZ126" s="24">
        <f>_xlfn.STDEV.S(BB72:BB81)</f>
        <v>0.30973933383665475</v>
      </c>
      <c r="BA126" s="24">
        <f>_xlfn.STDEV.S(BC72:BC81)</f>
        <v>1.3965016797794889</v>
      </c>
    </row>
    <row r="127" spans="1:55" x14ac:dyDescent="0.4">
      <c r="A127" t="s">
        <v>154</v>
      </c>
      <c r="B127" t="s">
        <v>162</v>
      </c>
      <c r="C127" s="24">
        <f>AVERAGE(E52:E61)</f>
        <v>82.1</v>
      </c>
      <c r="D127" s="24">
        <f t="shared" ref="D127:AX127" si="52">AVERAGE(F52:F61)</f>
        <v>11.73</v>
      </c>
      <c r="E127" s="24">
        <f t="shared" si="52"/>
        <v>4.3</v>
      </c>
      <c r="F127" s="24">
        <f t="shared" si="52"/>
        <v>4.3</v>
      </c>
      <c r="G127" s="24">
        <f t="shared" si="52"/>
        <v>2.8689999999999998</v>
      </c>
      <c r="H127" s="24">
        <f t="shared" si="52"/>
        <v>34.029999999999994</v>
      </c>
      <c r="I127" s="24">
        <f t="shared" si="52"/>
        <v>11.6</v>
      </c>
      <c r="J127" s="24">
        <f t="shared" si="52"/>
        <v>11.6</v>
      </c>
      <c r="K127" s="24">
        <f t="shared" si="52"/>
        <v>2.9405694444444448</v>
      </c>
      <c r="L127" s="24">
        <f t="shared" si="52"/>
        <v>0</v>
      </c>
      <c r="M127" s="24">
        <f t="shared" si="52"/>
        <v>0</v>
      </c>
      <c r="N127" s="24">
        <f t="shared" si="52"/>
        <v>53.620000000000005</v>
      </c>
      <c r="O127" s="24">
        <f t="shared" si="52"/>
        <v>16.2</v>
      </c>
      <c r="P127" s="24">
        <f t="shared" si="52"/>
        <v>16.2</v>
      </c>
      <c r="Q127" s="24">
        <f t="shared" si="52"/>
        <v>3.4208967977663294</v>
      </c>
      <c r="R127" s="24">
        <f t="shared" si="52"/>
        <v>0</v>
      </c>
      <c r="S127" s="24">
        <f t="shared" si="52"/>
        <v>0</v>
      </c>
      <c r="T127" s="24">
        <f t="shared" si="52"/>
        <v>80.400000000000006</v>
      </c>
      <c r="U127" s="24">
        <f t="shared" si="52"/>
        <v>25.8</v>
      </c>
      <c r="V127" s="24">
        <f t="shared" si="52"/>
        <v>25.8</v>
      </c>
      <c r="W127" s="24">
        <f t="shared" si="52"/>
        <v>3.1521485150573638</v>
      </c>
      <c r="X127" s="24">
        <f t="shared" si="52"/>
        <v>0</v>
      </c>
      <c r="Y127" s="24">
        <f t="shared" si="52"/>
        <v>0</v>
      </c>
      <c r="Z127" s="24">
        <f t="shared" si="52"/>
        <v>2.9091024952660631</v>
      </c>
      <c r="AA127" s="24">
        <f t="shared" si="52"/>
        <v>2.8616666666666664</v>
      </c>
      <c r="AB127" s="24">
        <f t="shared" si="52"/>
        <v>1.0689358848608002</v>
      </c>
      <c r="AC127" s="24">
        <f t="shared" si="52"/>
        <v>4.6740142902725612</v>
      </c>
      <c r="AD127" s="24">
        <f t="shared" si="52"/>
        <v>4.0016666666666669</v>
      </c>
      <c r="AE127" s="24">
        <f t="shared" si="52"/>
        <v>1.2314616539401237</v>
      </c>
      <c r="AF127" s="24">
        <f t="shared" si="52"/>
        <v>7.0207952587658244</v>
      </c>
      <c r="AG127" s="24">
        <f t="shared" si="52"/>
        <v>6.3733333333333331</v>
      </c>
      <c r="AH127" s="24">
        <f t="shared" si="52"/>
        <v>1.1383184939077504</v>
      </c>
      <c r="AI127" s="24">
        <f t="shared" si="52"/>
        <v>7.6</v>
      </c>
      <c r="AJ127" s="24">
        <f t="shared" si="52"/>
        <v>7.3349999999999991</v>
      </c>
      <c r="AK127" s="24">
        <f t="shared" si="52"/>
        <v>0.10379999999999998</v>
      </c>
      <c r="AL127" s="24">
        <f t="shared" si="52"/>
        <v>103.8</v>
      </c>
      <c r="AM127" s="24">
        <f t="shared" si="52"/>
        <v>249.6</v>
      </c>
      <c r="AN127" s="24">
        <f t="shared" si="52"/>
        <v>2.3758000000000004</v>
      </c>
      <c r="AO127" s="24">
        <f t="shared" si="52"/>
        <v>2.4869999999999997</v>
      </c>
      <c r="AP127" s="24">
        <f t="shared" si="52"/>
        <v>32.886000000000003</v>
      </c>
      <c r="AQ127" s="24">
        <f t="shared" si="52"/>
        <v>0.26994624559305158</v>
      </c>
      <c r="AR127" s="24">
        <f t="shared" si="52"/>
        <v>0.50399806268273628</v>
      </c>
      <c r="AS127" s="24">
        <f t="shared" si="52"/>
        <v>1.4121510000844684</v>
      </c>
      <c r="AT127" s="24">
        <f t="shared" si="52"/>
        <v>0.12654035270535768</v>
      </c>
      <c r="AU127" s="24">
        <f t="shared" si="52"/>
        <v>0.26215956991371364</v>
      </c>
      <c r="AV127" s="24">
        <f t="shared" si="52"/>
        <v>5.8364667449158671E-2</v>
      </c>
      <c r="AW127" s="24">
        <f t="shared" si="52"/>
        <v>9.9749860106555885E-2</v>
      </c>
      <c r="AX127" s="24">
        <f t="shared" si="52"/>
        <v>0.19271190267344163</v>
      </c>
      <c r="AY127" s="24">
        <f>AVERAGE(BA52:BA61)</f>
        <v>0.53192646337305993</v>
      </c>
      <c r="AZ127" s="24">
        <f>AVERAGE(BB52:BB61)</f>
        <v>0.21043764057150055</v>
      </c>
      <c r="BA127" s="24">
        <f>AVERAGE(BC52:BC61)</f>
        <v>0.57479075917279454</v>
      </c>
    </row>
    <row r="128" spans="1:55" x14ac:dyDescent="0.4">
      <c r="B128" t="s">
        <v>163</v>
      </c>
      <c r="C128" s="24">
        <f>_xlfn.STDEV.S(E52:E61)</f>
        <v>2.5144029554194809</v>
      </c>
      <c r="D128" s="24">
        <f t="shared" ref="D128:AX128" si="53">_xlfn.STDEV.S(F52:F61)</f>
        <v>2.7039271850813935</v>
      </c>
      <c r="E128" s="24">
        <f t="shared" si="53"/>
        <v>1.4181364924121764</v>
      </c>
      <c r="F128" s="24">
        <f t="shared" si="53"/>
        <v>1.4181364924121764</v>
      </c>
      <c r="G128" s="24">
        <f t="shared" si="53"/>
        <v>0.57757111688668195</v>
      </c>
      <c r="H128" s="24">
        <f t="shared" si="53"/>
        <v>10.227745488512037</v>
      </c>
      <c r="I128" s="24">
        <f t="shared" si="53"/>
        <v>2.7968235951204061</v>
      </c>
      <c r="J128" s="24">
        <f t="shared" si="53"/>
        <v>2.7968235951204061</v>
      </c>
      <c r="K128" s="24">
        <f t="shared" si="53"/>
        <v>0.51450862884706849</v>
      </c>
      <c r="L128" s="24">
        <f t="shared" si="53"/>
        <v>0</v>
      </c>
      <c r="M128" s="24">
        <f t="shared" si="53"/>
        <v>0</v>
      </c>
      <c r="N128" s="24">
        <f t="shared" si="53"/>
        <v>10.09530143735744</v>
      </c>
      <c r="O128" s="24">
        <f t="shared" si="53"/>
        <v>4.07703596037884</v>
      </c>
      <c r="P128" s="24">
        <f t="shared" si="53"/>
        <v>4.07703596037884</v>
      </c>
      <c r="Q128" s="24">
        <f t="shared" si="53"/>
        <v>0.66881517970537008</v>
      </c>
      <c r="R128" s="24">
        <f t="shared" si="53"/>
        <v>0</v>
      </c>
      <c r="S128" s="24">
        <f t="shared" si="53"/>
        <v>0</v>
      </c>
      <c r="T128" s="24">
        <f t="shared" si="53"/>
        <v>13.324580460353886</v>
      </c>
      <c r="U128" s="24">
        <f t="shared" si="53"/>
        <v>4.5655716448703858</v>
      </c>
      <c r="V128" s="24">
        <f t="shared" si="53"/>
        <v>4.5655716448703858</v>
      </c>
      <c r="W128" s="24">
        <f t="shared" si="53"/>
        <v>0.42131901272257516</v>
      </c>
      <c r="X128" s="24">
        <f t="shared" si="53"/>
        <v>0</v>
      </c>
      <c r="Y128" s="24">
        <f t="shared" si="53"/>
        <v>0</v>
      </c>
      <c r="Z128" s="24">
        <f t="shared" si="53"/>
        <v>0.58336809480028373</v>
      </c>
      <c r="AA128" s="24">
        <f t="shared" si="53"/>
        <v>0.76537935401705126</v>
      </c>
      <c r="AB128" s="24">
        <f t="shared" si="53"/>
        <v>0.29592437943466043</v>
      </c>
      <c r="AC128" s="24">
        <f t="shared" si="53"/>
        <v>0.80976879251607725</v>
      </c>
      <c r="AD128" s="24">
        <f t="shared" si="53"/>
        <v>1.1462620410127293</v>
      </c>
      <c r="AE128" s="24">
        <f t="shared" si="53"/>
        <v>0.30549592019932498</v>
      </c>
      <c r="AF128" s="24">
        <f t="shared" si="53"/>
        <v>1.1741006737782107</v>
      </c>
      <c r="AG128" s="24">
        <f t="shared" si="53"/>
        <v>1.3541021352145539</v>
      </c>
      <c r="AH128" s="24">
        <f t="shared" si="53"/>
        <v>0.26589081936903103</v>
      </c>
      <c r="AI128" s="24">
        <f t="shared" si="53"/>
        <v>1.4681810363696819</v>
      </c>
      <c r="AJ128" s="24">
        <f t="shared" si="53"/>
        <v>3.1987784126652703</v>
      </c>
      <c r="AK128" s="24">
        <f t="shared" si="53"/>
        <v>7.3266681831966898E-2</v>
      </c>
      <c r="AL128" s="24">
        <f t="shared" si="53"/>
        <v>73.266681831966906</v>
      </c>
      <c r="AM128" s="24">
        <f t="shared" si="53"/>
        <v>23.348566456113652</v>
      </c>
      <c r="AN128" s="24">
        <f t="shared" si="53"/>
        <v>1.272065145082331</v>
      </c>
      <c r="AO128" s="24">
        <f t="shared" si="53"/>
        <v>0.24680401581461803</v>
      </c>
      <c r="AP128" s="24">
        <f t="shared" si="53"/>
        <v>3.56598809744386</v>
      </c>
      <c r="AQ128" s="24">
        <f t="shared" si="53"/>
        <v>8.8364576569200465E-2</v>
      </c>
      <c r="AR128" s="24">
        <f t="shared" si="53"/>
        <v>0.12280810561928211</v>
      </c>
      <c r="AS128" s="24">
        <f t="shared" si="53"/>
        <v>0.37675647633696763</v>
      </c>
      <c r="AT128" s="24">
        <f t="shared" si="53"/>
        <v>2.5103533508231978E-2</v>
      </c>
      <c r="AU128" s="24">
        <f t="shared" si="53"/>
        <v>9.5808756941179685E-2</v>
      </c>
      <c r="AV128" s="24">
        <f t="shared" si="53"/>
        <v>1.5616957298226821E-2</v>
      </c>
      <c r="AW128" s="24">
        <f t="shared" si="53"/>
        <v>3.8301737265736387E-2</v>
      </c>
      <c r="AX128" s="24">
        <f t="shared" si="53"/>
        <v>6.7819214688121535E-2</v>
      </c>
      <c r="AY128" s="24">
        <f>_xlfn.STDEV.S(BA52:BA61)</f>
        <v>0.17085520721710604</v>
      </c>
      <c r="AZ128" s="24">
        <f>_xlfn.STDEV.S(BB52:BB61)</f>
        <v>0.11484068860333892</v>
      </c>
      <c r="BA128" s="24">
        <f>_xlfn.STDEV.S(BC52:BC61)</f>
        <v>0.27925055660720094</v>
      </c>
    </row>
    <row r="129" spans="1:53" x14ac:dyDescent="0.4">
      <c r="A129" t="s">
        <v>155</v>
      </c>
      <c r="B129" t="s">
        <v>162</v>
      </c>
      <c r="C129" s="24">
        <f>AVERAGE(E62:E71)</f>
        <v>79</v>
      </c>
      <c r="D129" s="24">
        <f t="shared" ref="D129:BA129" si="54">AVERAGE(F62:F71)</f>
        <v>10.770000000000001</v>
      </c>
      <c r="E129" s="24">
        <f t="shared" si="54"/>
        <v>4.7</v>
      </c>
      <c r="F129" s="24">
        <f t="shared" si="54"/>
        <v>4.7</v>
      </c>
      <c r="G129" s="24">
        <f t="shared" si="54"/>
        <v>2.3231666666666664</v>
      </c>
      <c r="H129" s="24">
        <f t="shared" si="54"/>
        <v>20.089999999999996</v>
      </c>
      <c r="I129" s="24">
        <f t="shared" si="54"/>
        <v>9.8000000000000007</v>
      </c>
      <c r="J129" s="24">
        <f t="shared" si="54"/>
        <v>9.8000000000000007</v>
      </c>
      <c r="K129" s="24">
        <f t="shared" si="54"/>
        <v>2.0643863636363635</v>
      </c>
      <c r="L129" s="24">
        <f t="shared" si="54"/>
        <v>1.3</v>
      </c>
      <c r="M129" s="24">
        <f t="shared" si="54"/>
        <v>0</v>
      </c>
      <c r="N129" s="24">
        <f t="shared" si="54"/>
        <v>24.630000000000003</v>
      </c>
      <c r="O129" s="24">
        <f t="shared" si="54"/>
        <v>13</v>
      </c>
      <c r="P129" s="24">
        <f t="shared" si="54"/>
        <v>13</v>
      </c>
      <c r="Q129" s="24">
        <f t="shared" si="54"/>
        <v>1.9101573565323566</v>
      </c>
      <c r="R129" s="24">
        <f t="shared" si="54"/>
        <v>1.8</v>
      </c>
      <c r="S129" s="24">
        <f t="shared" si="54"/>
        <v>0</v>
      </c>
      <c r="T129" s="24">
        <f t="shared" si="54"/>
        <v>29.74</v>
      </c>
      <c r="U129" s="24">
        <f t="shared" si="54"/>
        <v>14.8</v>
      </c>
      <c r="V129" s="24">
        <f t="shared" si="54"/>
        <v>16.100000000000001</v>
      </c>
      <c r="W129" s="24">
        <f t="shared" si="54"/>
        <v>1.8649671756262314</v>
      </c>
      <c r="X129" s="24">
        <f t="shared" si="54"/>
        <v>1.9</v>
      </c>
      <c r="Y129" s="24">
        <f t="shared" si="54"/>
        <v>8.879272043745727E-2</v>
      </c>
      <c r="Z129" s="24">
        <f t="shared" si="54"/>
        <v>1.8647933985395624</v>
      </c>
      <c r="AA129" s="24">
        <f t="shared" si="54"/>
        <v>2.1033333333333335</v>
      </c>
      <c r="AB129" s="24">
        <f t="shared" si="54"/>
        <v>0.89515805989339836</v>
      </c>
      <c r="AC129" s="24">
        <f t="shared" si="54"/>
        <v>2.2925098782920594</v>
      </c>
      <c r="AD129" s="24">
        <f t="shared" si="54"/>
        <v>2.7966666666666669</v>
      </c>
      <c r="AE129" s="24">
        <f t="shared" si="54"/>
        <v>0.83376435180115016</v>
      </c>
      <c r="AF129" s="24">
        <f t="shared" si="54"/>
        <v>2.7701080480043916</v>
      </c>
      <c r="AG129" s="24">
        <f t="shared" si="54"/>
        <v>3.4466666666666668</v>
      </c>
      <c r="AH129" s="24">
        <f t="shared" si="54"/>
        <v>0.81223281550969018</v>
      </c>
      <c r="AI129" s="24">
        <f t="shared" si="54"/>
        <v>7.1</v>
      </c>
      <c r="AJ129" s="24">
        <f t="shared" si="54"/>
        <v>7.2388888888888898</v>
      </c>
      <c r="AK129" s="24">
        <f t="shared" si="54"/>
        <v>0.23300000000000004</v>
      </c>
      <c r="AL129" s="24">
        <f t="shared" si="54"/>
        <v>233</v>
      </c>
      <c r="AM129" s="24">
        <f t="shared" si="54"/>
        <v>318.33333333333331</v>
      </c>
      <c r="AN129" s="24">
        <f t="shared" si="54"/>
        <v>4.5277777777777777</v>
      </c>
      <c r="AO129" s="24">
        <f t="shared" si="54"/>
        <v>2.1977777777777781</v>
      </c>
      <c r="AP129" s="24">
        <f t="shared" si="54"/>
        <v>35.821111111111108</v>
      </c>
      <c r="AQ129" s="24">
        <f t="shared" si="54"/>
        <v>2.0835879329482383</v>
      </c>
      <c r="AR129" s="24">
        <f t="shared" si="54"/>
        <v>0.33083520560469792</v>
      </c>
      <c r="AS129" s="24">
        <f t="shared" si="54"/>
        <v>2.2938463485317571</v>
      </c>
      <c r="AT129" s="24">
        <f t="shared" si="54"/>
        <v>0.12160577767474923</v>
      </c>
      <c r="AU129" s="24">
        <f t="shared" si="54"/>
        <v>1.874886290131784</v>
      </c>
      <c r="AV129" s="24">
        <f t="shared" si="54"/>
        <v>0.10459601867304327</v>
      </c>
      <c r="AW129" s="24">
        <f t="shared" si="54"/>
        <v>0.17432081557267501</v>
      </c>
      <c r="AX129" s="24">
        <f t="shared" si="54"/>
        <v>0.89488386031046419</v>
      </c>
      <c r="AY129" s="24">
        <f t="shared" si="54"/>
        <v>5.3619603294506186</v>
      </c>
      <c r="AZ129" s="24">
        <f t="shared" si="54"/>
        <v>0.95574754808080953</v>
      </c>
      <c r="BA129" s="24">
        <f t="shared" si="54"/>
        <v>6.1057139311069086</v>
      </c>
    </row>
    <row r="130" spans="1:53" x14ac:dyDescent="0.4">
      <c r="B130" t="s">
        <v>163</v>
      </c>
      <c r="C130" s="24">
        <f>_xlfn.STDEV.S(E62:E71)</f>
        <v>1.4142135623730951</v>
      </c>
      <c r="D130" s="24">
        <f t="shared" ref="D130:BA130" si="55">_xlfn.STDEV.S(F62:F71)</f>
        <v>1.2587913073879646</v>
      </c>
      <c r="E130" s="24">
        <f t="shared" si="55"/>
        <v>0.6749485577105524</v>
      </c>
      <c r="F130" s="24">
        <f t="shared" si="55"/>
        <v>0.6749485577105524</v>
      </c>
      <c r="G130" s="24">
        <f t="shared" si="55"/>
        <v>0.33828858488968777</v>
      </c>
      <c r="H130" s="24">
        <f t="shared" si="55"/>
        <v>3.2346904368458982</v>
      </c>
      <c r="I130" s="24">
        <f t="shared" si="55"/>
        <v>1.2292725943057194</v>
      </c>
      <c r="J130" s="24">
        <f t="shared" si="55"/>
        <v>1.2292725943057194</v>
      </c>
      <c r="K130" s="24">
        <f t="shared" si="55"/>
        <v>0.32311352993183351</v>
      </c>
      <c r="L130" s="24">
        <f t="shared" si="55"/>
        <v>0.48304589153964811</v>
      </c>
      <c r="M130" s="24">
        <f t="shared" si="55"/>
        <v>0</v>
      </c>
      <c r="N130" s="24">
        <f t="shared" si="55"/>
        <v>4.3274447168944628</v>
      </c>
      <c r="O130" s="24">
        <f t="shared" si="55"/>
        <v>1.8856180831641267</v>
      </c>
      <c r="P130" s="24">
        <f t="shared" si="55"/>
        <v>1.8856180831641267</v>
      </c>
      <c r="Q130" s="24">
        <f t="shared" si="55"/>
        <v>0.3031015868915769</v>
      </c>
      <c r="R130" s="24">
        <f t="shared" si="55"/>
        <v>0.63245553203367599</v>
      </c>
      <c r="S130" s="24">
        <f t="shared" si="55"/>
        <v>0</v>
      </c>
      <c r="T130" s="24">
        <f t="shared" si="55"/>
        <v>5.4271334770556603</v>
      </c>
      <c r="U130" s="24">
        <f t="shared" si="55"/>
        <v>3.6147844564602543</v>
      </c>
      <c r="V130" s="24">
        <f t="shared" si="55"/>
        <v>2.7668674625929528</v>
      </c>
      <c r="W130" s="24">
        <f t="shared" si="55"/>
        <v>0.26737004598287462</v>
      </c>
      <c r="X130" s="24">
        <f t="shared" si="55"/>
        <v>0.56764621219754663</v>
      </c>
      <c r="Y130" s="24">
        <f t="shared" si="55"/>
        <v>0.10785073543070078</v>
      </c>
      <c r="Z130" s="24">
        <f t="shared" si="55"/>
        <v>0.20491284959325878</v>
      </c>
      <c r="AA130" s="24">
        <f t="shared" si="55"/>
        <v>0.25298221281346889</v>
      </c>
      <c r="AB130" s="24">
        <f t="shared" si="55"/>
        <v>0.12573102829216037</v>
      </c>
      <c r="AC130" s="24">
        <f t="shared" si="55"/>
        <v>0.35261346394294318</v>
      </c>
      <c r="AD130" s="24">
        <f t="shared" si="55"/>
        <v>0.45655716448703876</v>
      </c>
      <c r="AE130" s="24">
        <f t="shared" si="55"/>
        <v>0.14654452380300945</v>
      </c>
      <c r="AF130" s="24">
        <f t="shared" si="55"/>
        <v>0.46281921824603911</v>
      </c>
      <c r="AG130" s="24">
        <f t="shared" si="55"/>
        <v>0.54033597230145625</v>
      </c>
      <c r="AH130" s="24">
        <f t="shared" si="55"/>
        <v>0.12509051836927151</v>
      </c>
      <c r="AI130" s="24">
        <f t="shared" si="55"/>
        <v>1.3703203194062967</v>
      </c>
      <c r="AJ130" s="24">
        <f t="shared" si="55"/>
        <v>2.2652231923391346</v>
      </c>
      <c r="AK130" s="24">
        <f t="shared" si="55"/>
        <v>0.14855133792733061</v>
      </c>
      <c r="AL130" s="24">
        <f t="shared" si="55"/>
        <v>148.55133792733071</v>
      </c>
      <c r="AM130" s="24">
        <f t="shared" si="55"/>
        <v>15.386682553429116</v>
      </c>
      <c r="AN130" s="24">
        <f t="shared" si="55"/>
        <v>1.7183769797237296</v>
      </c>
      <c r="AO130" s="24">
        <f t="shared" si="55"/>
        <v>0.25198103985110526</v>
      </c>
      <c r="AP130" s="24">
        <f t="shared" si="55"/>
        <v>4.1051566487908202</v>
      </c>
      <c r="AQ130" s="24">
        <f t="shared" si="55"/>
        <v>0.48592548408312869</v>
      </c>
      <c r="AR130" s="24">
        <f t="shared" si="55"/>
        <v>3.5683231640143975E-2</v>
      </c>
      <c r="AS130" s="24">
        <f t="shared" si="55"/>
        <v>0.46772466195137929</v>
      </c>
      <c r="AT130" s="24">
        <f t="shared" si="55"/>
        <v>3.5841436533742679E-2</v>
      </c>
      <c r="AU130" s="24">
        <f t="shared" si="55"/>
        <v>0.87508229034779506</v>
      </c>
      <c r="AV130" s="24">
        <f t="shared" si="55"/>
        <v>1.738062877508266E-2</v>
      </c>
      <c r="AW130" s="24">
        <f t="shared" si="55"/>
        <v>7.3325020056855747E-2</v>
      </c>
      <c r="AX130" s="24">
        <f t="shared" si="55"/>
        <v>0.64155416192946169</v>
      </c>
      <c r="AY130" s="24">
        <f t="shared" si="55"/>
        <v>2.563884395342813</v>
      </c>
      <c r="AZ130" s="24">
        <f t="shared" si="55"/>
        <v>0.38426123704046</v>
      </c>
      <c r="BA130" s="24">
        <f t="shared" si="55"/>
        <v>1.2151653990749793</v>
      </c>
    </row>
    <row r="131" spans="1:53" x14ac:dyDescent="0.4">
      <c r="A131" t="s">
        <v>156</v>
      </c>
      <c r="B131" t="s">
        <v>162</v>
      </c>
      <c r="C131" s="24">
        <f>AVERAGE(E72:E83)</f>
        <v>80.833333333333329</v>
      </c>
      <c r="D131" s="24">
        <f t="shared" ref="D131:BA131" si="56">AVERAGE(F72:F83)</f>
        <v>10.066666666666666</v>
      </c>
      <c r="E131" s="24">
        <f t="shared" si="56"/>
        <v>4.083333333333333</v>
      </c>
      <c r="F131" s="24">
        <f t="shared" si="56"/>
        <v>4.083333333333333</v>
      </c>
      <c r="G131" s="24">
        <f t="shared" si="56"/>
        <v>2.4972222222222222</v>
      </c>
      <c r="H131" s="24">
        <f t="shared" si="56"/>
        <v>15.058333333333332</v>
      </c>
      <c r="I131" s="24">
        <f t="shared" si="56"/>
        <v>7.416666666666667</v>
      </c>
      <c r="J131" s="24">
        <f t="shared" si="56"/>
        <v>7.416666666666667</v>
      </c>
      <c r="K131" s="24">
        <f t="shared" si="56"/>
        <v>2.0797718253968251</v>
      </c>
      <c r="L131" s="24">
        <f t="shared" si="56"/>
        <v>1.1666666666666667</v>
      </c>
      <c r="M131" s="24">
        <f t="shared" si="56"/>
        <v>0</v>
      </c>
      <c r="N131" s="24">
        <f t="shared" si="56"/>
        <v>16.508333333333333</v>
      </c>
      <c r="O131" s="24">
        <f t="shared" si="56"/>
        <v>10.5</v>
      </c>
      <c r="P131" s="24">
        <f t="shared" si="56"/>
        <v>10.5</v>
      </c>
      <c r="Q131" s="24">
        <f t="shared" si="56"/>
        <v>1.5788219188219186</v>
      </c>
      <c r="R131" s="24">
        <f t="shared" si="56"/>
        <v>1.8333333333333333</v>
      </c>
      <c r="S131" s="24">
        <f t="shared" si="56"/>
        <v>0</v>
      </c>
      <c r="T131" s="24">
        <f t="shared" si="56"/>
        <v>18.400000000000002</v>
      </c>
      <c r="U131" s="24">
        <f t="shared" si="56"/>
        <v>10.583333333333334</v>
      </c>
      <c r="V131" s="24">
        <f t="shared" si="56"/>
        <v>12.416666666666666</v>
      </c>
      <c r="W131" s="24">
        <f t="shared" si="56"/>
        <v>1.5069600769600771</v>
      </c>
      <c r="X131" s="24">
        <f t="shared" si="56"/>
        <v>2.4166666666666665</v>
      </c>
      <c r="Y131" s="24">
        <f t="shared" si="56"/>
        <v>0.15036768786768784</v>
      </c>
      <c r="Z131" s="24">
        <f t="shared" si="56"/>
        <v>1.5014094818951278</v>
      </c>
      <c r="AA131" s="24">
        <f t="shared" si="56"/>
        <v>1.8499999999999999</v>
      </c>
      <c r="AB131" s="24">
        <f t="shared" si="56"/>
        <v>0.84567440360402246</v>
      </c>
      <c r="AC131" s="24">
        <f t="shared" si="56"/>
        <v>1.6495579944961085</v>
      </c>
      <c r="AD131" s="24">
        <f t="shared" si="56"/>
        <v>2.6222222222222222</v>
      </c>
      <c r="AE131" s="24">
        <f t="shared" si="56"/>
        <v>0.63744668602838528</v>
      </c>
      <c r="AF131" s="24">
        <f t="shared" si="56"/>
        <v>1.8501841982083642</v>
      </c>
      <c r="AG131" s="24">
        <f t="shared" si="56"/>
        <v>3.0916666666666668</v>
      </c>
      <c r="AH131" s="24">
        <f t="shared" si="56"/>
        <v>0.60751357853220933</v>
      </c>
      <c r="AI131" s="24">
        <f t="shared" si="56"/>
        <v>3.8333333333333335</v>
      </c>
      <c r="AJ131" s="24">
        <f t="shared" si="56"/>
        <v>3.1114416666666664</v>
      </c>
      <c r="AK131" s="24">
        <f t="shared" si="56"/>
        <v>9.0750000000000011E-2</v>
      </c>
      <c r="AL131" s="24">
        <f t="shared" si="56"/>
        <v>90.75</v>
      </c>
      <c r="AM131" s="24">
        <f t="shared" si="56"/>
        <v>331.16666666666669</v>
      </c>
      <c r="AN131" s="24">
        <f t="shared" si="56"/>
        <v>2.2648333333333333</v>
      </c>
      <c r="AO131" s="24">
        <f t="shared" si="56"/>
        <v>2.6641666666666661</v>
      </c>
      <c r="AP131" s="24">
        <f t="shared" si="56"/>
        <v>29.834166666666665</v>
      </c>
      <c r="AQ131" s="24">
        <f t="shared" si="56"/>
        <v>2.4171818287939049</v>
      </c>
      <c r="AR131" s="24">
        <f t="shared" si="56"/>
        <v>0.39013622961488509</v>
      </c>
      <c r="AS131" s="24">
        <f t="shared" si="56"/>
        <v>2.0476806888161616</v>
      </c>
      <c r="AT131" s="24">
        <f t="shared" si="56"/>
        <v>0.16000269194716601</v>
      </c>
      <c r="AU131" s="24">
        <f t="shared" si="56"/>
        <v>2.3386904535806354</v>
      </c>
      <c r="AV131" s="24">
        <f t="shared" si="56"/>
        <v>0.12430535755800899</v>
      </c>
      <c r="AW131" s="24">
        <f t="shared" si="56"/>
        <v>0.17811224486081298</v>
      </c>
      <c r="AX131" s="24">
        <f t="shared" si="56"/>
        <v>1.1939012386410752</v>
      </c>
      <c r="AY131" s="24">
        <f t="shared" si="56"/>
        <v>6.6024182527266602</v>
      </c>
      <c r="AZ131" s="24">
        <f t="shared" si="56"/>
        <v>1.2104289288913819</v>
      </c>
      <c r="BA131" s="24">
        <f t="shared" si="56"/>
        <v>6.8176280888032252</v>
      </c>
    </row>
    <row r="132" spans="1:53" x14ac:dyDescent="0.4">
      <c r="B132" t="s">
        <v>163</v>
      </c>
      <c r="C132" s="24">
        <f>_xlfn.STDEV.S(E72:E83)</f>
        <v>2.5524794837866018</v>
      </c>
      <c r="D132" s="24">
        <f t="shared" ref="D132:BA132" si="57">_xlfn.STDEV.S(F72:F83)</f>
        <v>1.7478991719065222</v>
      </c>
      <c r="E132" s="24">
        <f t="shared" si="57"/>
        <v>0.79296146109875854</v>
      </c>
      <c r="F132" s="24">
        <f t="shared" si="57"/>
        <v>0.79296146109875854</v>
      </c>
      <c r="G132" s="24">
        <f t="shared" si="57"/>
        <v>0.32423517881076841</v>
      </c>
      <c r="H132" s="24">
        <f t="shared" si="57"/>
        <v>3.1838965073785008</v>
      </c>
      <c r="I132" s="24">
        <f t="shared" si="57"/>
        <v>1.7816403745544218</v>
      </c>
      <c r="J132" s="24">
        <f t="shared" si="57"/>
        <v>1.7816403745544218</v>
      </c>
      <c r="K132" s="24">
        <f t="shared" si="57"/>
        <v>0.38131740348046755</v>
      </c>
      <c r="L132" s="24">
        <f t="shared" si="57"/>
        <v>0.57735026918962584</v>
      </c>
      <c r="M132" s="24">
        <f t="shared" si="57"/>
        <v>0</v>
      </c>
      <c r="N132" s="24">
        <f t="shared" si="57"/>
        <v>3.0016535846803238</v>
      </c>
      <c r="O132" s="24">
        <f t="shared" si="57"/>
        <v>1.6787441193290353</v>
      </c>
      <c r="P132" s="24">
        <f t="shared" si="57"/>
        <v>1.6787441193290353</v>
      </c>
      <c r="Q132" s="24">
        <f t="shared" si="57"/>
        <v>0.22700544145321142</v>
      </c>
      <c r="R132" s="24">
        <f t="shared" si="57"/>
        <v>0.57735026918962551</v>
      </c>
      <c r="S132" s="24">
        <f t="shared" si="57"/>
        <v>0</v>
      </c>
      <c r="T132" s="24">
        <f t="shared" si="57"/>
        <v>3.1118541681184606</v>
      </c>
      <c r="U132" s="24">
        <f t="shared" si="57"/>
        <v>2.503028468705764</v>
      </c>
      <c r="V132" s="24">
        <f t="shared" si="57"/>
        <v>2.2343733444579601</v>
      </c>
      <c r="W132" s="24">
        <f t="shared" si="57"/>
        <v>0.2605583156400661</v>
      </c>
      <c r="X132" s="24">
        <f t="shared" si="57"/>
        <v>0.66855792342152176</v>
      </c>
      <c r="Y132" s="24">
        <f t="shared" si="57"/>
        <v>0.12867493319791232</v>
      </c>
      <c r="Z132" s="24">
        <f t="shared" si="57"/>
        <v>0.2462220794087232</v>
      </c>
      <c r="AA132" s="24">
        <f t="shared" si="57"/>
        <v>0.45482819489196896</v>
      </c>
      <c r="AB132" s="24">
        <f t="shared" si="57"/>
        <v>0.19253539557598143</v>
      </c>
      <c r="AC132" s="24">
        <f t="shared" si="57"/>
        <v>0.24740965468209181</v>
      </c>
      <c r="AD132" s="24">
        <f t="shared" si="57"/>
        <v>0.43845074665127304</v>
      </c>
      <c r="AE132" s="24">
        <f t="shared" si="57"/>
        <v>9.1014604881967442E-2</v>
      </c>
      <c r="AF132" s="24">
        <f t="shared" si="57"/>
        <v>0.31496192109733645</v>
      </c>
      <c r="AG132" s="24">
        <f t="shared" si="57"/>
        <v>0.55752428945592458</v>
      </c>
      <c r="AH132" s="24">
        <f t="shared" si="57"/>
        <v>0.10213303716357332</v>
      </c>
      <c r="AI132" s="24">
        <f t="shared" si="57"/>
        <v>0.71774056256527274</v>
      </c>
      <c r="AJ132" s="24">
        <f t="shared" si="57"/>
        <v>2.5778615011313453</v>
      </c>
      <c r="AK132" s="24">
        <f t="shared" si="57"/>
        <v>6.515897342793095E-2</v>
      </c>
      <c r="AL132" s="24">
        <f t="shared" si="57"/>
        <v>65.158973427931002</v>
      </c>
      <c r="AM132" s="24">
        <f t="shared" si="57"/>
        <v>27.305788042209308</v>
      </c>
      <c r="AN132" s="24">
        <f t="shared" si="57"/>
        <v>1.438533775843454</v>
      </c>
      <c r="AO132" s="24">
        <f t="shared" si="57"/>
        <v>0.25184621329596191</v>
      </c>
      <c r="AP132" s="24">
        <f t="shared" si="57"/>
        <v>3.354612722081566</v>
      </c>
      <c r="AQ132" s="24">
        <f t="shared" si="57"/>
        <v>0.44403509512403072</v>
      </c>
      <c r="AR132" s="24">
        <f t="shared" si="57"/>
        <v>0.1062679123918136</v>
      </c>
      <c r="AS132" s="24">
        <f t="shared" si="57"/>
        <v>0.37759533991547467</v>
      </c>
      <c r="AT132" s="24">
        <f t="shared" si="57"/>
        <v>6.2692055879796163E-2</v>
      </c>
      <c r="AU132" s="24">
        <f t="shared" si="57"/>
        <v>0.53973468075002595</v>
      </c>
      <c r="AV132" s="24">
        <f t="shared" si="57"/>
        <v>2.2375936314290162E-2</v>
      </c>
      <c r="AW132" s="24">
        <f t="shared" si="57"/>
        <v>4.7825681557307508E-2</v>
      </c>
      <c r="AX132" s="24">
        <f t="shared" si="57"/>
        <v>0.4180584945287682</v>
      </c>
      <c r="AY132" s="24">
        <f t="shared" si="57"/>
        <v>1.7970091611774894</v>
      </c>
      <c r="AZ132" s="24">
        <f t="shared" si="57"/>
        <v>0.28314048043304013</v>
      </c>
      <c r="BA132" s="24">
        <f t="shared" si="57"/>
        <v>1.5898171786339821</v>
      </c>
    </row>
    <row r="133" spans="1:53" x14ac:dyDescent="0.4">
      <c r="A133" t="s">
        <v>157</v>
      </c>
      <c r="B133" t="s">
        <v>162</v>
      </c>
      <c r="C133" s="24">
        <f>AVERAGE(E84:E93)</f>
        <v>80.3</v>
      </c>
      <c r="D133" s="24">
        <f t="shared" ref="D133:BA133" si="58">AVERAGE(F84:F93)</f>
        <v>10.25</v>
      </c>
      <c r="E133" s="24">
        <f t="shared" si="58"/>
        <v>4.0999999999999996</v>
      </c>
      <c r="F133" s="24">
        <f t="shared" si="58"/>
        <v>4.0999999999999996</v>
      </c>
      <c r="G133" s="24">
        <f t="shared" si="58"/>
        <v>2.6145000000000005</v>
      </c>
      <c r="H133" s="24">
        <f t="shared" si="58"/>
        <v>24.910000000000004</v>
      </c>
      <c r="I133" s="24">
        <f t="shared" si="58"/>
        <v>10.1</v>
      </c>
      <c r="J133" s="24">
        <f t="shared" si="58"/>
        <v>10.1</v>
      </c>
      <c r="K133" s="24">
        <f t="shared" si="58"/>
        <v>2.4455324952824951</v>
      </c>
      <c r="L133" s="24">
        <f t="shared" si="58"/>
        <v>0</v>
      </c>
      <c r="M133" s="24">
        <f t="shared" si="58"/>
        <v>0</v>
      </c>
      <c r="N133" s="24">
        <f t="shared" si="58"/>
        <v>31.18</v>
      </c>
      <c r="O133" s="24">
        <f t="shared" si="58"/>
        <v>14</v>
      </c>
      <c r="P133" s="24">
        <f t="shared" si="58"/>
        <v>14</v>
      </c>
      <c r="Q133" s="24">
        <f t="shared" si="58"/>
        <v>2.2582733932733934</v>
      </c>
      <c r="R133" s="24">
        <f t="shared" si="58"/>
        <v>0</v>
      </c>
      <c r="S133" s="24">
        <f t="shared" si="58"/>
        <v>0</v>
      </c>
      <c r="T133" s="24">
        <f t="shared" si="58"/>
        <v>47.54</v>
      </c>
      <c r="U133" s="24">
        <f t="shared" si="58"/>
        <v>19.399999999999999</v>
      </c>
      <c r="V133" s="24">
        <f t="shared" si="58"/>
        <v>19.399999999999999</v>
      </c>
      <c r="W133" s="24">
        <f t="shared" si="58"/>
        <v>2.4015376676986588</v>
      </c>
      <c r="X133" s="24">
        <f t="shared" si="58"/>
        <v>0</v>
      </c>
      <c r="Y133" s="24">
        <f t="shared" si="58"/>
        <v>0</v>
      </c>
      <c r="Z133" s="24">
        <f t="shared" si="58"/>
        <v>2.4079812177255961</v>
      </c>
      <c r="AA133" s="24">
        <f t="shared" si="58"/>
        <v>2.62</v>
      </c>
      <c r="AB133" s="24">
        <f t="shared" si="58"/>
        <v>0.96798570374025916</v>
      </c>
      <c r="AC133" s="24">
        <f t="shared" si="58"/>
        <v>3.022552888548053</v>
      </c>
      <c r="AD133" s="24">
        <f t="shared" si="58"/>
        <v>3.7149999999999999</v>
      </c>
      <c r="AE133" s="24">
        <f t="shared" si="58"/>
        <v>0.89247088479446579</v>
      </c>
      <c r="AF133" s="24">
        <f t="shared" si="58"/>
        <v>4.629123325489271</v>
      </c>
      <c r="AG133" s="24">
        <f t="shared" si="58"/>
        <v>5.08</v>
      </c>
      <c r="AH133" s="24">
        <f t="shared" si="58"/>
        <v>0.9416003708845222</v>
      </c>
      <c r="AI133" s="24">
        <f t="shared" si="58"/>
        <v>6</v>
      </c>
      <c r="AJ133" s="24">
        <f t="shared" si="58"/>
        <v>7.7430000000000003</v>
      </c>
      <c r="AK133" s="24">
        <f t="shared" si="58"/>
        <v>0.14763999999999999</v>
      </c>
      <c r="AL133" s="24">
        <f t="shared" si="58"/>
        <v>147.63999999999999</v>
      </c>
      <c r="AM133" s="24">
        <f t="shared" si="58"/>
        <v>275.10000000000002</v>
      </c>
      <c r="AN133" s="24">
        <f t="shared" si="58"/>
        <v>3.1209999999999996</v>
      </c>
      <c r="AO133" s="24">
        <f t="shared" si="58"/>
        <v>2.3159999999999998</v>
      </c>
      <c r="AP133" s="24">
        <f t="shared" si="58"/>
        <v>35.016000000000005</v>
      </c>
      <c r="AQ133" s="24">
        <f t="shared" si="58"/>
        <v>0.26133644381838345</v>
      </c>
      <c r="AR133" s="24">
        <f t="shared" si="58"/>
        <v>0.47976459289391082</v>
      </c>
      <c r="AS133" s="24">
        <f t="shared" si="58"/>
        <v>1.5641444718152209</v>
      </c>
      <c r="AT133" s="24">
        <f t="shared" si="58"/>
        <v>0.12208780588907606</v>
      </c>
      <c r="AU133" s="24">
        <f t="shared" si="58"/>
        <v>0.26726342704375067</v>
      </c>
      <c r="AV133" s="24">
        <f t="shared" si="58"/>
        <v>6.28483179168495E-2</v>
      </c>
      <c r="AW133" s="24">
        <f t="shared" si="58"/>
        <v>0.14035013888649811</v>
      </c>
      <c r="AX133" s="24">
        <f t="shared" si="58"/>
        <v>0.18234271673981023</v>
      </c>
      <c r="AY133" s="24">
        <f t="shared" si="58"/>
        <v>0.57160401402479022</v>
      </c>
      <c r="AZ133" s="24">
        <f t="shared" si="58"/>
        <v>0.17613258374549967</v>
      </c>
      <c r="BA133" s="24">
        <f t="shared" si="58"/>
        <v>0.56132995399252628</v>
      </c>
    </row>
    <row r="134" spans="1:53" x14ac:dyDescent="0.4">
      <c r="B134" t="s">
        <v>163</v>
      </c>
      <c r="C134" s="24">
        <f>_xlfn.STDEV.S(E84:E93)</f>
        <v>1.4944341180973262</v>
      </c>
      <c r="D134" s="24">
        <f t="shared" ref="D134:BA134" si="59">_xlfn.STDEV.S(F84:F93)</f>
        <v>2.0402886506025975</v>
      </c>
      <c r="E134" s="24">
        <f t="shared" si="59"/>
        <v>1.1972189997378651</v>
      </c>
      <c r="F134" s="24">
        <f t="shared" si="59"/>
        <v>1.1972189997378651</v>
      </c>
      <c r="G134" s="24">
        <f t="shared" si="59"/>
        <v>0.47391073936859346</v>
      </c>
      <c r="H134" s="24">
        <f t="shared" si="59"/>
        <v>7.1647982060441331</v>
      </c>
      <c r="I134" s="24">
        <f t="shared" si="59"/>
        <v>1.9119507199599977</v>
      </c>
      <c r="J134" s="24">
        <f t="shared" si="59"/>
        <v>1.9119507199599977</v>
      </c>
      <c r="K134" s="24">
        <f t="shared" si="59"/>
        <v>0.45706830419283118</v>
      </c>
      <c r="L134" s="24">
        <f t="shared" si="59"/>
        <v>0</v>
      </c>
      <c r="M134" s="24">
        <f t="shared" si="59"/>
        <v>0</v>
      </c>
      <c r="N134" s="24">
        <f t="shared" si="59"/>
        <v>10.524658875443144</v>
      </c>
      <c r="O134" s="24">
        <f t="shared" si="59"/>
        <v>3.8005847503304602</v>
      </c>
      <c r="P134" s="24">
        <f t="shared" si="59"/>
        <v>3.8005847503304602</v>
      </c>
      <c r="Q134" s="24">
        <f t="shared" si="59"/>
        <v>0.51369865594523079</v>
      </c>
      <c r="R134" s="24">
        <f t="shared" si="59"/>
        <v>0</v>
      </c>
      <c r="S134" s="24">
        <f t="shared" si="59"/>
        <v>0</v>
      </c>
      <c r="T134" s="24">
        <f t="shared" si="59"/>
        <v>15.777071971693603</v>
      </c>
      <c r="U134" s="24">
        <f t="shared" si="59"/>
        <v>3.8064273129653876</v>
      </c>
      <c r="V134" s="24">
        <f t="shared" si="59"/>
        <v>3.8064273129653876</v>
      </c>
      <c r="W134" s="24">
        <f t="shared" si="59"/>
        <v>0.43416601222774104</v>
      </c>
      <c r="X134" s="24">
        <f t="shared" si="59"/>
        <v>0</v>
      </c>
      <c r="Y134" s="24">
        <f t="shared" si="59"/>
        <v>0</v>
      </c>
      <c r="Z134" s="24">
        <f t="shared" si="59"/>
        <v>0.36414022962084913</v>
      </c>
      <c r="AA134" s="24">
        <f t="shared" si="59"/>
        <v>0.666749994792318</v>
      </c>
      <c r="AB134" s="24">
        <f t="shared" si="59"/>
        <v>0.26570532486316734</v>
      </c>
      <c r="AC134" s="24">
        <f t="shared" si="59"/>
        <v>0.7458821211506198</v>
      </c>
      <c r="AD134" s="24">
        <f t="shared" si="59"/>
        <v>1.9070119151291232</v>
      </c>
      <c r="AE134" s="24">
        <f t="shared" si="59"/>
        <v>0.25777335035797183</v>
      </c>
      <c r="AF134" s="24">
        <f t="shared" si="59"/>
        <v>1.1661308190769293</v>
      </c>
      <c r="AG134" s="24">
        <f t="shared" si="59"/>
        <v>1.4875781958905181</v>
      </c>
      <c r="AH134" s="24">
        <f t="shared" si="59"/>
        <v>0.21856956391910767</v>
      </c>
      <c r="AI134" s="24">
        <f t="shared" si="59"/>
        <v>0.97182531580755005</v>
      </c>
      <c r="AJ134" s="24">
        <f t="shared" si="59"/>
        <v>2.4296961401239705</v>
      </c>
      <c r="AK134" s="24">
        <f t="shared" si="59"/>
        <v>8.2835180395234936E-2</v>
      </c>
      <c r="AL134" s="24">
        <f t="shared" si="59"/>
        <v>82.835180395234971</v>
      </c>
      <c r="AM134" s="24">
        <f t="shared" si="59"/>
        <v>30.913679100934559</v>
      </c>
      <c r="AN134" s="24">
        <f t="shared" si="59"/>
        <v>1.368750038051751</v>
      </c>
      <c r="AO134" s="24">
        <f t="shared" si="59"/>
        <v>0.25184651410465686</v>
      </c>
      <c r="AP134" s="24">
        <f t="shared" si="59"/>
        <v>3.9833854947769725</v>
      </c>
      <c r="AQ134" s="24">
        <f t="shared" si="59"/>
        <v>4.4154996366922099E-2</v>
      </c>
      <c r="AR134" s="24">
        <f t="shared" si="59"/>
        <v>0.10997314308136118</v>
      </c>
      <c r="AS134" s="24">
        <f t="shared" si="59"/>
        <v>0.40717165639304309</v>
      </c>
      <c r="AT134" s="24">
        <f t="shared" si="59"/>
        <v>2.2596631027379094E-2</v>
      </c>
      <c r="AU134" s="24">
        <f t="shared" si="59"/>
        <v>9.940029506605208E-2</v>
      </c>
      <c r="AV134" s="24">
        <f t="shared" si="59"/>
        <v>1.5456508447682767E-2</v>
      </c>
      <c r="AW134" s="24">
        <f t="shared" si="59"/>
        <v>4.6789138796477635E-2</v>
      </c>
      <c r="AX134" s="24">
        <f t="shared" si="59"/>
        <v>8.8795470492625261E-2</v>
      </c>
      <c r="AY134" s="24">
        <f t="shared" si="59"/>
        <v>0.21808328592377951</v>
      </c>
      <c r="AZ134" s="24">
        <f t="shared" si="59"/>
        <v>5.0142553245286561E-2</v>
      </c>
      <c r="BA134" s="24">
        <f t="shared" si="59"/>
        <v>0.11847786722328887</v>
      </c>
    </row>
    <row r="135" spans="1:53" x14ac:dyDescent="0.4">
      <c r="A135" t="s">
        <v>158</v>
      </c>
      <c r="B135" t="s">
        <v>162</v>
      </c>
      <c r="C135" s="24">
        <f>AVERAGE(E94:E98)</f>
        <v>85.6</v>
      </c>
      <c r="D135" s="24">
        <f t="shared" ref="D135:BA135" si="60">AVERAGE(F94:F98)</f>
        <v>13.940000000000001</v>
      </c>
      <c r="E135" s="24">
        <f t="shared" si="60"/>
        <v>5.4</v>
      </c>
      <c r="F135" s="24">
        <f t="shared" si="60"/>
        <v>5.4</v>
      </c>
      <c r="G135" s="24">
        <f t="shared" si="60"/>
        <v>2.6371428571428575</v>
      </c>
      <c r="H135" s="24">
        <f t="shared" si="60"/>
        <v>26.860000000000003</v>
      </c>
      <c r="I135" s="24">
        <f t="shared" si="60"/>
        <v>13.4</v>
      </c>
      <c r="J135" s="24">
        <f t="shared" si="60"/>
        <v>13.4</v>
      </c>
      <c r="K135" s="24">
        <f t="shared" si="60"/>
        <v>2.0034358974358972</v>
      </c>
      <c r="L135" s="24">
        <f t="shared" si="60"/>
        <v>1.4</v>
      </c>
      <c r="M135" s="24">
        <f t="shared" si="60"/>
        <v>0</v>
      </c>
      <c r="N135" s="24">
        <f t="shared" si="60"/>
        <v>32.600000000000009</v>
      </c>
      <c r="O135" s="24">
        <f t="shared" si="60"/>
        <v>17</v>
      </c>
      <c r="P135" s="24">
        <f t="shared" si="60"/>
        <v>18.600000000000001</v>
      </c>
      <c r="Q135" s="24">
        <f t="shared" si="60"/>
        <v>1.7624662618083673</v>
      </c>
      <c r="R135" s="24">
        <f t="shared" si="60"/>
        <v>2</v>
      </c>
      <c r="S135" s="24">
        <f t="shared" si="60"/>
        <v>7.6358363858363851E-2</v>
      </c>
      <c r="T135" s="24">
        <f t="shared" si="60"/>
        <v>41.3</v>
      </c>
      <c r="U135" s="24">
        <f t="shared" si="60"/>
        <v>21</v>
      </c>
      <c r="V135" s="24">
        <f t="shared" si="60"/>
        <v>26</v>
      </c>
      <c r="W135" s="24">
        <f t="shared" si="60"/>
        <v>1.592152847152847</v>
      </c>
      <c r="X135" s="24">
        <f t="shared" si="60"/>
        <v>1.8</v>
      </c>
      <c r="Y135" s="24">
        <f t="shared" si="60"/>
        <v>0.1857725607725608</v>
      </c>
      <c r="Z135" s="24">
        <f t="shared" si="60"/>
        <v>1.9400473265864573</v>
      </c>
      <c r="AA135" s="24">
        <f t="shared" si="60"/>
        <v>2.5314285714285711</v>
      </c>
      <c r="AB135" s="24">
        <f t="shared" si="60"/>
        <v>0.81180294042635182</v>
      </c>
      <c r="AC135" s="24">
        <f t="shared" si="60"/>
        <v>2.383830725795943</v>
      </c>
      <c r="AD135" s="24">
        <f t="shared" si="60"/>
        <v>3.4228571428571426</v>
      </c>
      <c r="AE135" s="24">
        <f t="shared" si="60"/>
        <v>0.69366623803351501</v>
      </c>
      <c r="AF135" s="24">
        <f t="shared" si="60"/>
        <v>3.054512965295574</v>
      </c>
      <c r="AG135" s="24">
        <f t="shared" si="60"/>
        <v>4.822857142857143</v>
      </c>
      <c r="AH135" s="24">
        <f t="shared" si="60"/>
        <v>0.63929398006473104</v>
      </c>
      <c r="AI135" s="24">
        <f t="shared" si="60"/>
        <v>7.7</v>
      </c>
      <c r="AJ135" s="24">
        <f t="shared" si="60"/>
        <v>7.5700000000000021</v>
      </c>
      <c r="AK135" s="24">
        <f t="shared" si="60"/>
        <v>0.18161999999999998</v>
      </c>
      <c r="AL135" s="24">
        <f t="shared" si="60"/>
        <v>181.62</v>
      </c>
      <c r="AM135" s="24">
        <f t="shared" si="60"/>
        <v>299</v>
      </c>
      <c r="AN135" s="24">
        <f t="shared" si="60"/>
        <v>3.8560000000000003</v>
      </c>
      <c r="AO135" s="24">
        <f t="shared" si="60"/>
        <v>2.306</v>
      </c>
      <c r="AP135" s="24">
        <f t="shared" si="60"/>
        <v>34.245999999999995</v>
      </c>
      <c r="AQ135" s="24">
        <f t="shared" si="60"/>
        <v>4.2675692286766456</v>
      </c>
      <c r="AR135" s="24">
        <f t="shared" si="60"/>
        <v>0.39961372877615575</v>
      </c>
      <c r="AS135" s="24">
        <f t="shared" si="60"/>
        <v>1.2636048820502714</v>
      </c>
      <c r="AT135" s="24">
        <f t="shared" si="60"/>
        <v>0.19329619881774834</v>
      </c>
      <c r="AU135" s="24">
        <f t="shared" si="60"/>
        <v>4.6955547107523428</v>
      </c>
      <c r="AV135" s="24">
        <f t="shared" si="60"/>
        <v>0.12760951410735485</v>
      </c>
      <c r="AW135" s="24">
        <f t="shared" si="60"/>
        <v>6.5033686833455492E-2</v>
      </c>
      <c r="AX135" s="24">
        <f t="shared" si="60"/>
        <v>3.832700048525659</v>
      </c>
      <c r="AY135" s="24">
        <f t="shared" si="60"/>
        <v>11.672052075561453</v>
      </c>
      <c r="AZ135" s="24">
        <f t="shared" si="60"/>
        <v>3.6381468145008484</v>
      </c>
      <c r="BA135" s="24">
        <f t="shared" si="60"/>
        <v>10.94160042942735</v>
      </c>
    </row>
    <row r="136" spans="1:53" x14ac:dyDescent="0.4">
      <c r="B136" t="s">
        <v>163</v>
      </c>
      <c r="C136" s="24">
        <f>_xlfn.STDEV.S(E94:E98)</f>
        <v>3.049590136395381</v>
      </c>
      <c r="D136" s="24">
        <f t="shared" ref="D136:BA136" si="61">_xlfn.STDEV.S(F94:F98)</f>
        <v>2.5909457732650378</v>
      </c>
      <c r="E136" s="24">
        <f t="shared" si="61"/>
        <v>0.8944271909999143</v>
      </c>
      <c r="F136" s="24">
        <f t="shared" si="61"/>
        <v>0.8944271909999143</v>
      </c>
      <c r="G136" s="24">
        <f t="shared" si="61"/>
        <v>0.66191127095120728</v>
      </c>
      <c r="H136" s="24">
        <f t="shared" si="61"/>
        <v>5.8820064603840718</v>
      </c>
      <c r="I136" s="24">
        <f t="shared" si="61"/>
        <v>2.3021728866442701</v>
      </c>
      <c r="J136" s="24">
        <f t="shared" si="61"/>
        <v>2.3021728866442701</v>
      </c>
      <c r="K136" s="24">
        <f t="shared" si="61"/>
        <v>0.31522330667377535</v>
      </c>
      <c r="L136" s="24">
        <f t="shared" si="61"/>
        <v>0.89442719099991574</v>
      </c>
      <c r="M136" s="24">
        <f t="shared" si="61"/>
        <v>0</v>
      </c>
      <c r="N136" s="24">
        <f t="shared" si="61"/>
        <v>7.1270611053925581</v>
      </c>
      <c r="O136" s="24">
        <f t="shared" si="61"/>
        <v>3.1622776601683795</v>
      </c>
      <c r="P136" s="24">
        <f t="shared" si="61"/>
        <v>4.5607017003965531</v>
      </c>
      <c r="Q136" s="24">
        <f t="shared" si="61"/>
        <v>0.13117750471254563</v>
      </c>
      <c r="R136" s="24">
        <f t="shared" si="61"/>
        <v>0.70710678118654757</v>
      </c>
      <c r="S136" s="24">
        <f t="shared" si="61"/>
        <v>7.0576129878471588E-2</v>
      </c>
      <c r="T136" s="24">
        <f t="shared" si="61"/>
        <v>7.1302173879903332</v>
      </c>
      <c r="U136" s="24">
        <f t="shared" si="61"/>
        <v>2.9154759474226504</v>
      </c>
      <c r="V136" s="24">
        <f t="shared" si="61"/>
        <v>4.4158804331639239</v>
      </c>
      <c r="W136" s="24">
        <f t="shared" si="61"/>
        <v>0.11731393510023967</v>
      </c>
      <c r="X136" s="24">
        <f t="shared" si="61"/>
        <v>1.0954451150103324</v>
      </c>
      <c r="Y136" s="24">
        <f t="shared" si="61"/>
        <v>9.0753693256827389E-2</v>
      </c>
      <c r="Z136" s="24">
        <f t="shared" si="61"/>
        <v>0.39641771117544194</v>
      </c>
      <c r="AA136" s="24">
        <f t="shared" si="61"/>
        <v>0.59336467088381872</v>
      </c>
      <c r="AB136" s="24">
        <f t="shared" si="61"/>
        <v>0.31268031344398456</v>
      </c>
      <c r="AC136" s="24">
        <f t="shared" si="61"/>
        <v>0.61191698021096952</v>
      </c>
      <c r="AD136" s="24">
        <f t="shared" si="61"/>
        <v>0.41718199425014912</v>
      </c>
      <c r="AE136" s="24">
        <f t="shared" si="61"/>
        <v>0.13469284237960652</v>
      </c>
      <c r="AF136" s="24">
        <f t="shared" si="61"/>
        <v>0.77828802465302294</v>
      </c>
      <c r="AG136" s="24">
        <f t="shared" si="61"/>
        <v>0.41374348752504586</v>
      </c>
      <c r="AH136" s="24">
        <f t="shared" si="61"/>
        <v>0.18234258914292076</v>
      </c>
      <c r="AI136" s="24">
        <f t="shared" si="61"/>
        <v>1.7175564037317677</v>
      </c>
      <c r="AJ136" s="24">
        <f t="shared" si="61"/>
        <v>2.470809583921834</v>
      </c>
      <c r="AK136" s="24">
        <f t="shared" si="61"/>
        <v>9.7966688215944175E-2</v>
      </c>
      <c r="AL136" s="24">
        <f t="shared" si="61"/>
        <v>97.966688215944103</v>
      </c>
      <c r="AM136" s="24">
        <f t="shared" si="61"/>
        <v>19.429359227725449</v>
      </c>
      <c r="AN136" s="24">
        <f t="shared" si="61"/>
        <v>1.7125653272211245</v>
      </c>
      <c r="AO136" s="24">
        <f t="shared" si="61"/>
        <v>0.16087262041752159</v>
      </c>
      <c r="AP136" s="24">
        <f t="shared" si="61"/>
        <v>3.7150948843872076</v>
      </c>
      <c r="AQ136" s="24">
        <f t="shared" si="61"/>
        <v>0.6040414902036374</v>
      </c>
      <c r="AR136" s="24">
        <f t="shared" si="61"/>
        <v>6.5035432499215576E-2</v>
      </c>
      <c r="AS136" s="24">
        <f t="shared" si="61"/>
        <v>0.36968300831060102</v>
      </c>
      <c r="AT136" s="24">
        <f t="shared" si="61"/>
        <v>3.5218825893832136E-2</v>
      </c>
      <c r="AU136" s="24">
        <f t="shared" si="61"/>
        <v>1.0998489440833443</v>
      </c>
      <c r="AV136" s="24">
        <f t="shared" si="61"/>
        <v>3.1601781513685298E-2</v>
      </c>
      <c r="AW136" s="24">
        <f t="shared" si="61"/>
        <v>1.63244532567163E-2</v>
      </c>
      <c r="AX136" s="24">
        <f t="shared" si="61"/>
        <v>0.74294425888750593</v>
      </c>
      <c r="AY136" s="24">
        <f t="shared" si="61"/>
        <v>1.2020282345546132</v>
      </c>
      <c r="AZ136" s="24">
        <f t="shared" si="61"/>
        <v>1.2074888120242222</v>
      </c>
      <c r="BA136" s="24">
        <f t="shared" si="61"/>
        <v>2.4926925393917796</v>
      </c>
    </row>
    <row r="137" spans="1:53" x14ac:dyDescent="0.4">
      <c r="A137" t="s">
        <v>159</v>
      </c>
      <c r="B137" t="s">
        <v>162</v>
      </c>
      <c r="C137" s="24">
        <f>AVERAGE(E99:E110)</f>
        <v>84.916666666666671</v>
      </c>
      <c r="D137" s="24">
        <f t="shared" ref="D137:BA137" si="62">AVERAGE(F99:F110)</f>
        <v>14.341666666666663</v>
      </c>
      <c r="E137" s="24">
        <f t="shared" si="62"/>
        <v>5.5</v>
      </c>
      <c r="F137" s="24">
        <f t="shared" si="62"/>
        <v>5.5</v>
      </c>
      <c r="G137" s="24">
        <f t="shared" si="62"/>
        <v>2.6313888888888886</v>
      </c>
      <c r="H137" s="24">
        <f t="shared" si="62"/>
        <v>25.041666666666671</v>
      </c>
      <c r="I137" s="24">
        <f t="shared" si="62"/>
        <v>13.5</v>
      </c>
      <c r="J137" s="24">
        <f t="shared" si="62"/>
        <v>13.583333333333334</v>
      </c>
      <c r="K137" s="24">
        <f t="shared" si="62"/>
        <v>1.8392994505494507</v>
      </c>
      <c r="L137" s="24">
        <f t="shared" si="62"/>
        <v>2.4166666666666665</v>
      </c>
      <c r="M137" s="24">
        <f t="shared" si="62"/>
        <v>5.9523809523809494E-3</v>
      </c>
      <c r="N137" s="24">
        <f t="shared" si="62"/>
        <v>26.391666666666666</v>
      </c>
      <c r="O137" s="24">
        <f t="shared" si="62"/>
        <v>15.25</v>
      </c>
      <c r="P137" s="24">
        <f t="shared" si="62"/>
        <v>16.833333333333332</v>
      </c>
      <c r="Q137" s="24">
        <f t="shared" si="62"/>
        <v>1.5742464558360456</v>
      </c>
      <c r="R137" s="24">
        <f t="shared" si="62"/>
        <v>3</v>
      </c>
      <c r="S137" s="24">
        <f t="shared" si="62"/>
        <v>9.7472143940797215E-2</v>
      </c>
      <c r="T137" s="24">
        <f t="shared" si="62"/>
        <v>27.866666666666664</v>
      </c>
      <c r="U137" s="24">
        <f t="shared" si="62"/>
        <v>11.416666666666666</v>
      </c>
      <c r="V137" s="24">
        <f t="shared" si="62"/>
        <v>19.833333333333332</v>
      </c>
      <c r="W137" s="24">
        <f t="shared" si="62"/>
        <v>1.403840741373636</v>
      </c>
      <c r="X137" s="24">
        <f t="shared" si="62"/>
        <v>3.3333333333333335</v>
      </c>
      <c r="Y137" s="24">
        <f t="shared" si="62"/>
        <v>0.42320684919369134</v>
      </c>
      <c r="Z137" s="24">
        <f t="shared" si="62"/>
        <v>1.7465925375439209</v>
      </c>
      <c r="AA137" s="24">
        <f t="shared" si="62"/>
        <v>2.4861111111111112</v>
      </c>
      <c r="AB137" s="24">
        <f t="shared" si="62"/>
        <v>0.70635228554974272</v>
      </c>
      <c r="AC137" s="24">
        <f t="shared" si="62"/>
        <v>1.8407932399778408</v>
      </c>
      <c r="AD137" s="24">
        <f t="shared" si="62"/>
        <v>3.0861111111111108</v>
      </c>
      <c r="AE137" s="24">
        <f t="shared" si="62"/>
        <v>0.60557221784577198</v>
      </c>
      <c r="AF137" s="24">
        <f t="shared" si="62"/>
        <v>1.9447707057848811</v>
      </c>
      <c r="AG137" s="24">
        <f t="shared" si="62"/>
        <v>3.6361111111111115</v>
      </c>
      <c r="AH137" s="24">
        <f t="shared" si="62"/>
        <v>0.54152329015329059</v>
      </c>
      <c r="AI137" s="24">
        <f t="shared" si="62"/>
        <v>3.5416666666666665</v>
      </c>
      <c r="AJ137" s="24">
        <f t="shared" si="62"/>
        <v>1.1530000000000002</v>
      </c>
      <c r="AK137" s="24">
        <f t="shared" si="62"/>
        <v>4.8599999999999997E-2</v>
      </c>
      <c r="AL137" s="24">
        <f t="shared" si="62"/>
        <v>44.54999999999999</v>
      </c>
      <c r="AM137" s="24">
        <f t="shared" si="62"/>
        <v>347</v>
      </c>
      <c r="AN137" s="24">
        <f t="shared" si="62"/>
        <v>1.3862727272727271</v>
      </c>
      <c r="AO137" s="24">
        <f t="shared" si="62"/>
        <v>2.9027272727272728</v>
      </c>
      <c r="AP137" s="24">
        <f t="shared" si="62"/>
        <v>27.483636363636368</v>
      </c>
      <c r="AQ137" s="24">
        <f t="shared" si="62"/>
        <v>5.8377944337876366</v>
      </c>
      <c r="AR137" s="24">
        <f t="shared" si="62"/>
        <v>0.34360231247053213</v>
      </c>
      <c r="AS137" s="24">
        <f t="shared" si="62"/>
        <v>1.0470179032055136</v>
      </c>
      <c r="AT137" s="24">
        <f t="shared" si="62"/>
        <v>0.18054018637234323</v>
      </c>
      <c r="AU137" s="24">
        <f t="shared" si="62"/>
        <v>5.1916855164777829</v>
      </c>
      <c r="AV137" s="24">
        <f t="shared" si="62"/>
        <v>0.10785103337275437</v>
      </c>
      <c r="AW137" s="24">
        <f t="shared" si="62"/>
        <v>6.886109615785381E-2</v>
      </c>
      <c r="AX137" s="24">
        <f t="shared" si="62"/>
        <v>5.3633433841365168</v>
      </c>
      <c r="AY137" s="24">
        <f t="shared" si="62"/>
        <v>15.894777479522114</v>
      </c>
      <c r="AZ137" s="24">
        <f t="shared" si="62"/>
        <v>6.0649601690819379</v>
      </c>
      <c r="BA137" s="24">
        <f t="shared" si="62"/>
        <v>17.925609003935659</v>
      </c>
    </row>
    <row r="138" spans="1:53" x14ac:dyDescent="0.4">
      <c r="B138" t="s">
        <v>163</v>
      </c>
      <c r="C138" s="24">
        <f>_xlfn.STDEV.S(E99:E110)</f>
        <v>1.8319554050414559</v>
      </c>
      <c r="D138" s="24">
        <f t="shared" ref="D138:BA138" si="63">_xlfn.STDEV.S(F99:F110)</f>
        <v>1.3351597339462855</v>
      </c>
      <c r="E138" s="24">
        <f t="shared" si="63"/>
        <v>0.5222329678670935</v>
      </c>
      <c r="F138" s="24">
        <f t="shared" si="63"/>
        <v>0.5222329678670935</v>
      </c>
      <c r="G138" s="24">
        <f t="shared" si="63"/>
        <v>0.36380830320580104</v>
      </c>
      <c r="H138" s="24">
        <f t="shared" si="63"/>
        <v>4.0057818061881152</v>
      </c>
      <c r="I138" s="24">
        <f t="shared" si="63"/>
        <v>1</v>
      </c>
      <c r="J138" s="24">
        <f t="shared" si="63"/>
        <v>0.99620491989562199</v>
      </c>
      <c r="K138" s="24">
        <f t="shared" si="63"/>
        <v>0.2324341179757759</v>
      </c>
      <c r="L138" s="24">
        <f t="shared" si="63"/>
        <v>0.51492865054443759</v>
      </c>
      <c r="M138" s="24">
        <f t="shared" si="63"/>
        <v>2.0619652471058052E-2</v>
      </c>
      <c r="N138" s="24">
        <f t="shared" si="63"/>
        <v>4.0284123498725979</v>
      </c>
      <c r="O138" s="24">
        <f t="shared" si="63"/>
        <v>2.5271255679850251</v>
      </c>
      <c r="P138" s="24">
        <f t="shared" si="63"/>
        <v>2.0375267241229347</v>
      </c>
      <c r="Q138" s="24">
        <f t="shared" si="63"/>
        <v>0.22559035344994219</v>
      </c>
      <c r="R138" s="24">
        <f t="shared" si="63"/>
        <v>0</v>
      </c>
      <c r="S138" s="24">
        <f t="shared" si="63"/>
        <v>6.6047299817003954E-2</v>
      </c>
      <c r="T138" s="24">
        <f t="shared" si="63"/>
        <v>3.6524794401346279</v>
      </c>
      <c r="U138" s="24">
        <f t="shared" si="63"/>
        <v>4.1878250665326027</v>
      </c>
      <c r="V138" s="24">
        <f t="shared" si="63"/>
        <v>1.5859229221975182</v>
      </c>
      <c r="W138" s="24">
        <f t="shared" si="63"/>
        <v>0.13715766108451122</v>
      </c>
      <c r="X138" s="24">
        <f t="shared" si="63"/>
        <v>0.49236596391733006</v>
      </c>
      <c r="Y138" s="24">
        <f t="shared" si="63"/>
        <v>0.20041551584900197</v>
      </c>
      <c r="Z138" s="24">
        <f t="shared" si="63"/>
        <v>0.24569480439945554</v>
      </c>
      <c r="AA138" s="24">
        <f t="shared" si="63"/>
        <v>0.26341131692757747</v>
      </c>
      <c r="AB138" s="24">
        <f t="shared" si="63"/>
        <v>0.10314439563787968</v>
      </c>
      <c r="AC138" s="24">
        <f t="shared" si="63"/>
        <v>0.24310995794380302</v>
      </c>
      <c r="AD138" s="24">
        <f t="shared" si="63"/>
        <v>0.46176174129512537</v>
      </c>
      <c r="AE138" s="24">
        <f t="shared" si="63"/>
        <v>9.8243860627821575E-2</v>
      </c>
      <c r="AF138" s="24">
        <f t="shared" si="63"/>
        <v>0.20970459863081287</v>
      </c>
      <c r="AG138" s="24">
        <f t="shared" si="63"/>
        <v>0.44346166593996278</v>
      </c>
      <c r="AH138" s="24">
        <f t="shared" si="63"/>
        <v>8.1155139033801366E-2</v>
      </c>
      <c r="AI138" s="24">
        <f t="shared" si="63"/>
        <v>1.1373480584502729</v>
      </c>
      <c r="AJ138" s="24">
        <f t="shared" si="63"/>
        <v>0.87632174456645762</v>
      </c>
      <c r="AK138" s="24">
        <f t="shared" si="63"/>
        <v>2.2890172563788169E-2</v>
      </c>
      <c r="AL138" s="24">
        <f t="shared" si="63"/>
        <v>25.945274574135333</v>
      </c>
      <c r="AM138" s="24">
        <f t="shared" si="63"/>
        <v>32.814630883189892</v>
      </c>
      <c r="AN138" s="24">
        <f t="shared" si="63"/>
        <v>0.58868499062046675</v>
      </c>
      <c r="AO138" s="24">
        <f t="shared" si="63"/>
        <v>0.17292142198645657</v>
      </c>
      <c r="AP138" s="24">
        <f t="shared" si="63"/>
        <v>1.697452636907862</v>
      </c>
      <c r="AQ138" s="24">
        <f t="shared" si="63"/>
        <v>0.39182296514115045</v>
      </c>
      <c r="AR138" s="24">
        <f t="shared" si="63"/>
        <v>9.0457131619764958E-2</v>
      </c>
      <c r="AS138" s="24">
        <f t="shared" si="63"/>
        <v>0.3307550632499604</v>
      </c>
      <c r="AT138" s="24">
        <f t="shared" si="63"/>
        <v>1.9015730970607946E-2</v>
      </c>
      <c r="AU138" s="24">
        <f t="shared" si="63"/>
        <v>0.50122718884714601</v>
      </c>
      <c r="AV138" s="24">
        <f t="shared" si="63"/>
        <v>1.6911631496294648E-2</v>
      </c>
      <c r="AW138" s="24">
        <f t="shared" si="63"/>
        <v>3.3401083656363309E-2</v>
      </c>
      <c r="AX138" s="24">
        <f t="shared" si="63"/>
        <v>1.6228029114286264</v>
      </c>
      <c r="AY138" s="24">
        <f t="shared" si="63"/>
        <v>3.7957124030210569</v>
      </c>
      <c r="AZ138" s="24">
        <f t="shared" si="63"/>
        <v>1.9216226496550486</v>
      </c>
      <c r="BA138" s="24">
        <f t="shared" si="63"/>
        <v>4.1027493945238218</v>
      </c>
    </row>
    <row r="139" spans="1:53" x14ac:dyDescent="0.4">
      <c r="A139" t="s">
        <v>160</v>
      </c>
      <c r="B139" t="s">
        <v>162</v>
      </c>
      <c r="C139" s="24">
        <f>AVERAGE(E111:E114)</f>
        <v>84.25</v>
      </c>
      <c r="D139" s="24">
        <f t="shared" ref="D139:BA139" si="64">AVERAGE(F111:F114)</f>
        <v>11.75</v>
      </c>
      <c r="E139" s="24">
        <f t="shared" si="64"/>
        <v>4.5</v>
      </c>
      <c r="F139" s="24">
        <f t="shared" si="64"/>
        <v>4.5</v>
      </c>
      <c r="G139" s="24">
        <f t="shared" si="64"/>
        <v>2.6475</v>
      </c>
      <c r="H139" s="24">
        <f t="shared" si="64"/>
        <v>42.475000000000001</v>
      </c>
      <c r="I139" s="24">
        <f t="shared" si="64"/>
        <v>15.5</v>
      </c>
      <c r="J139" s="24">
        <f t="shared" si="64"/>
        <v>15.5</v>
      </c>
      <c r="K139" s="24">
        <f t="shared" si="64"/>
        <v>2.7328125000000001</v>
      </c>
      <c r="L139" s="24">
        <f t="shared" si="64"/>
        <v>0</v>
      </c>
      <c r="M139" s="24">
        <f t="shared" si="64"/>
        <v>0</v>
      </c>
      <c r="N139" s="24">
        <f t="shared" si="64"/>
        <v>59.649999999999991</v>
      </c>
      <c r="O139" s="24">
        <f t="shared" si="64"/>
        <v>24.75</v>
      </c>
      <c r="P139" s="24">
        <f t="shared" si="64"/>
        <v>25.25</v>
      </c>
      <c r="Q139" s="24">
        <f t="shared" si="64"/>
        <v>2.3609285714285715</v>
      </c>
      <c r="R139" s="24">
        <f t="shared" si="64"/>
        <v>0</v>
      </c>
      <c r="S139" s="24">
        <f t="shared" si="64"/>
        <v>1.7857142857142849E-2</v>
      </c>
      <c r="T139" s="24">
        <f t="shared" si="64"/>
        <v>77.625</v>
      </c>
      <c r="U139" s="24">
        <f t="shared" si="64"/>
        <v>35.75</v>
      </c>
      <c r="V139" s="24">
        <f t="shared" si="64"/>
        <v>36.75</v>
      </c>
      <c r="W139" s="24">
        <f t="shared" si="64"/>
        <v>2.1258518757065268</v>
      </c>
      <c r="X139" s="24">
        <f t="shared" si="64"/>
        <v>0</v>
      </c>
      <c r="Y139" s="24">
        <f t="shared" si="64"/>
        <v>2.3255813953488372E-2</v>
      </c>
      <c r="Z139" s="24">
        <f t="shared" si="64"/>
        <v>3.6060637075342958</v>
      </c>
      <c r="AA139" s="24">
        <f t="shared" si="64"/>
        <v>3.4874999999999998</v>
      </c>
      <c r="AB139" s="24">
        <f t="shared" si="64"/>
        <v>1.051734427745457</v>
      </c>
      <c r="AC139" s="24">
        <f t="shared" si="64"/>
        <v>5.0848021259785963</v>
      </c>
      <c r="AD139" s="24">
        <f t="shared" si="64"/>
        <v>5.6624999999999996</v>
      </c>
      <c r="AE139" s="24">
        <f t="shared" si="64"/>
        <v>0.90831017022193494</v>
      </c>
      <c r="AF139" s="24">
        <f t="shared" si="64"/>
        <v>6.6949227447389212</v>
      </c>
      <c r="AG139" s="24">
        <f t="shared" si="64"/>
        <v>8.35</v>
      </c>
      <c r="AH139" s="24">
        <f t="shared" si="64"/>
        <v>0.81442180471763226</v>
      </c>
      <c r="AI139" s="24">
        <f t="shared" si="64"/>
        <v>8.125</v>
      </c>
      <c r="AJ139" s="24">
        <f t="shared" si="64"/>
        <v>10.65</v>
      </c>
      <c r="AK139" s="24">
        <f t="shared" si="64"/>
        <v>0.21502499999999999</v>
      </c>
      <c r="AL139" s="24">
        <f t="shared" si="64"/>
        <v>215.02500000000001</v>
      </c>
      <c r="AM139" s="24">
        <f t="shared" si="64"/>
        <v>247.5</v>
      </c>
      <c r="AN139" s="24">
        <f t="shared" si="64"/>
        <v>3.83</v>
      </c>
      <c r="AO139" s="24">
        <f t="shared" si="64"/>
        <v>2.3099999999999996</v>
      </c>
      <c r="AP139" s="24">
        <f t="shared" si="64"/>
        <v>37.017499999999998</v>
      </c>
      <c r="AQ139" s="24">
        <f t="shared" si="64"/>
        <v>0.4979399851202676</v>
      </c>
      <c r="AR139" s="24">
        <f t="shared" si="64"/>
        <v>0.56056205702292483</v>
      </c>
      <c r="AS139" s="24">
        <f t="shared" si="64"/>
        <v>1.4160856383133176</v>
      </c>
      <c r="AT139" s="24">
        <f t="shared" si="64"/>
        <v>0.17667088505511941</v>
      </c>
      <c r="AU139" s="24">
        <f t="shared" si="64"/>
        <v>0.20898756832716356</v>
      </c>
      <c r="AV139" s="24">
        <f t="shared" si="64"/>
        <v>6.1019562517441076E-2</v>
      </c>
      <c r="AW139" s="24">
        <f t="shared" si="64"/>
        <v>0.11003897421545834</v>
      </c>
      <c r="AX139" s="24">
        <f t="shared" si="64"/>
        <v>0.15451324825898874</v>
      </c>
      <c r="AY139" s="24">
        <f t="shared" si="64"/>
        <v>0.39893284422365438</v>
      </c>
      <c r="AZ139" s="24">
        <f t="shared" si="64"/>
        <v>0.37776061756044732</v>
      </c>
      <c r="BA139" s="24">
        <f t="shared" si="64"/>
        <v>0.95531070693768039</v>
      </c>
    </row>
    <row r="140" spans="1:53" x14ac:dyDescent="0.4">
      <c r="B140" t="s">
        <v>163</v>
      </c>
      <c r="C140" s="24">
        <f>_xlfn.STDEV.S(E111:E114)</f>
        <v>0.9574271077563381</v>
      </c>
      <c r="D140" s="24">
        <f t="shared" ref="D140:BA140" si="65">_xlfn.STDEV.S(F111:F114)</f>
        <v>1.2897028081435404</v>
      </c>
      <c r="E140" s="24">
        <f t="shared" si="65"/>
        <v>0.57735026918962573</v>
      </c>
      <c r="F140" s="24">
        <f t="shared" si="65"/>
        <v>0.57735026918962573</v>
      </c>
      <c r="G140" s="24">
        <f t="shared" si="65"/>
        <v>0.46442616923109209</v>
      </c>
      <c r="H140" s="24">
        <f t="shared" si="65"/>
        <v>6.4401733931108769</v>
      </c>
      <c r="I140" s="24">
        <f t="shared" si="65"/>
        <v>0.57735026918962573</v>
      </c>
      <c r="J140" s="24">
        <f t="shared" si="65"/>
        <v>0.57735026918962573</v>
      </c>
      <c r="K140" s="24">
        <f t="shared" si="65"/>
        <v>0.32506149257999223</v>
      </c>
      <c r="L140" s="24">
        <f t="shared" si="65"/>
        <v>0</v>
      </c>
      <c r="M140" s="24">
        <f t="shared" si="65"/>
        <v>0</v>
      </c>
      <c r="N140" s="24">
        <f t="shared" si="65"/>
        <v>5.8932164392630266</v>
      </c>
      <c r="O140" s="24">
        <f t="shared" si="65"/>
        <v>0.9574271077563381</v>
      </c>
      <c r="P140" s="24">
        <f t="shared" si="65"/>
        <v>1.8929694486000912</v>
      </c>
      <c r="Q140" s="24">
        <f t="shared" si="65"/>
        <v>0.12322156791608231</v>
      </c>
      <c r="R140" s="24">
        <f t="shared" si="65"/>
        <v>0</v>
      </c>
      <c r="S140" s="24">
        <f t="shared" si="65"/>
        <v>3.5714285714285698E-2</v>
      </c>
      <c r="T140" s="24">
        <f t="shared" si="65"/>
        <v>16.818120188257272</v>
      </c>
      <c r="U140" s="24">
        <f t="shared" si="65"/>
        <v>5.2519837521962431</v>
      </c>
      <c r="V140" s="24">
        <f t="shared" si="65"/>
        <v>6.3442887702247601</v>
      </c>
      <c r="W140" s="24">
        <f t="shared" si="65"/>
        <v>0.38788536695944886</v>
      </c>
      <c r="X140" s="24">
        <f t="shared" si="65"/>
        <v>0</v>
      </c>
      <c r="Y140" s="24">
        <f t="shared" si="65"/>
        <v>4.6511627906976744E-2</v>
      </c>
      <c r="Z140" s="24">
        <f t="shared" si="65"/>
        <v>0.21640766666727451</v>
      </c>
      <c r="AA140" s="24">
        <f t="shared" si="65"/>
        <v>0.4661455423649013</v>
      </c>
      <c r="AB140" s="24">
        <f t="shared" si="65"/>
        <v>0.18365810288349543</v>
      </c>
      <c r="AC140" s="24">
        <f t="shared" si="65"/>
        <v>0.21622540135550569</v>
      </c>
      <c r="AD140" s="24">
        <f t="shared" si="65"/>
        <v>0.6342646661029343</v>
      </c>
      <c r="AE140" s="24">
        <f t="shared" si="65"/>
        <v>0.12617446038930852</v>
      </c>
      <c r="AF140" s="24">
        <f t="shared" si="65"/>
        <v>1.727591548118891</v>
      </c>
      <c r="AG140" s="24">
        <f t="shared" si="65"/>
        <v>2.1935511543309554</v>
      </c>
      <c r="AH140" s="24">
        <f t="shared" si="65"/>
        <v>0.1481932016630014</v>
      </c>
      <c r="AI140" s="24">
        <f t="shared" si="65"/>
        <v>1.3149778198382918</v>
      </c>
      <c r="AJ140" s="24">
        <f t="shared" si="65"/>
        <v>2.8102313072058651</v>
      </c>
      <c r="AK140" s="24">
        <f t="shared" si="65"/>
        <v>0.22767257740009011</v>
      </c>
      <c r="AL140" s="24">
        <f t="shared" si="65"/>
        <v>227.67257740009003</v>
      </c>
      <c r="AM140" s="24">
        <f t="shared" si="65"/>
        <v>49.729267036625423</v>
      </c>
      <c r="AN140" s="24">
        <f t="shared" si="65"/>
        <v>2.6483957408212233</v>
      </c>
      <c r="AO140" s="24">
        <f t="shared" si="65"/>
        <v>0.49463791470798968</v>
      </c>
      <c r="AP140" s="24">
        <f t="shared" si="65"/>
        <v>7.0113782525263986</v>
      </c>
      <c r="AQ140" s="24">
        <f t="shared" si="65"/>
        <v>7.6203818041022955E-2</v>
      </c>
      <c r="AR140" s="24">
        <f t="shared" si="65"/>
        <v>0.1438926589613489</v>
      </c>
      <c r="AS140" s="24">
        <f t="shared" si="65"/>
        <v>0.37320384720959737</v>
      </c>
      <c r="AT140" s="24">
        <f t="shared" si="65"/>
        <v>1.1737739201259485E-2</v>
      </c>
      <c r="AU140" s="24">
        <f t="shared" si="65"/>
        <v>6.068018330114798E-2</v>
      </c>
      <c r="AV140" s="24">
        <f t="shared" si="65"/>
        <v>1.443028575726053E-2</v>
      </c>
      <c r="AW140" s="24">
        <f t="shared" si="65"/>
        <v>2.5909757290499345E-2</v>
      </c>
      <c r="AX140" s="24">
        <f t="shared" si="65"/>
        <v>5.2250046873031822E-2</v>
      </c>
      <c r="AY140" s="24">
        <f t="shared" si="65"/>
        <v>0.16085896366509936</v>
      </c>
      <c r="AZ140" s="24">
        <f t="shared" si="65"/>
        <v>0.13875043762745687</v>
      </c>
      <c r="BA140" s="24">
        <f t="shared" si="65"/>
        <v>0.35318509201069159</v>
      </c>
    </row>
  </sheetData>
  <pageMargins left="0.7" right="0.7" top="0.75" bottom="0.75" header="0.3" footer="0.3"/>
  <pageSetup paperSize="13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V43"/>
  <sheetViews>
    <sheetView topLeftCell="A7" zoomScale="85" zoomScaleNormal="85" workbookViewId="0">
      <selection activeCell="B46" sqref="B46"/>
    </sheetView>
  </sheetViews>
  <sheetFormatPr baseColWidth="10" defaultRowHeight="14.6" x14ac:dyDescent="0.4"/>
  <cols>
    <col min="2" max="2" width="6.84375" style="65" bestFit="1" customWidth="1"/>
    <col min="3" max="3" width="2.53515625" style="17" bestFit="1" customWidth="1"/>
    <col min="4" max="4" width="6.84375" style="78" bestFit="1" customWidth="1"/>
    <col min="5" max="5" width="3.53515625" style="90" bestFit="1" customWidth="1"/>
    <col min="6" max="6" width="6.84375" style="65" bestFit="1" customWidth="1"/>
    <col min="7" max="7" width="2.53515625" style="17" bestFit="1" customWidth="1"/>
    <col min="8" max="8" width="6.84375" style="78" bestFit="1" customWidth="1"/>
    <col min="9" max="9" width="3.53515625" style="90" bestFit="1" customWidth="1"/>
    <col min="10" max="10" width="6.84375" style="65" bestFit="1" customWidth="1"/>
    <col min="11" max="11" width="2.53515625" style="17" bestFit="1" customWidth="1"/>
    <col min="12" max="12" width="6.84375" style="78" bestFit="1" customWidth="1"/>
    <col min="13" max="13" width="3.53515625" style="90" bestFit="1" customWidth="1"/>
    <col min="14" max="14" width="6.84375" style="65" bestFit="1" customWidth="1"/>
    <col min="15" max="15" width="2.53515625" style="17" bestFit="1" customWidth="1"/>
    <col min="16" max="16" width="6.3828125" style="78" bestFit="1" customWidth="1"/>
    <col min="17" max="17" width="3.53515625" style="90" bestFit="1" customWidth="1"/>
    <col min="18" max="18" width="5.69140625" style="73" bestFit="1" customWidth="1"/>
    <col min="19" max="19" width="2.53515625" style="17" bestFit="1" customWidth="1"/>
    <col min="20" max="20" width="5.69140625" style="87" bestFit="1" customWidth="1"/>
    <col min="21" max="21" width="3.3046875" style="87" bestFit="1" customWidth="1"/>
    <col min="22" max="22" width="6.84375" style="73" bestFit="1" customWidth="1"/>
    <col min="23" max="23" width="2.53515625" style="17" bestFit="1" customWidth="1"/>
    <col min="24" max="24" width="6.3828125" style="87" bestFit="1" customWidth="1"/>
    <col min="25" max="25" width="3.53515625" style="87" bestFit="1" customWidth="1"/>
    <col min="26" max="26" width="6.3828125" style="73" bestFit="1" customWidth="1"/>
    <col min="27" max="27" width="2.53515625" style="17" bestFit="1" customWidth="1"/>
    <col min="28" max="28" width="6.3828125" style="87" bestFit="1" customWidth="1"/>
    <col min="29" max="29" width="3.53515625" style="87" bestFit="1" customWidth="1"/>
    <col min="30" max="30" width="5.69140625" style="73" bestFit="1" customWidth="1"/>
    <col min="31" max="31" width="2.53515625" style="17" bestFit="1" customWidth="1"/>
    <col min="32" max="32" width="5.69140625" style="87" bestFit="1" customWidth="1"/>
    <col min="33" max="33" width="3.3046875" style="87" bestFit="1" customWidth="1"/>
    <col min="34" max="34" width="6.84375" style="73" bestFit="1" customWidth="1"/>
    <col min="35" max="35" width="2.53515625" style="17" bestFit="1" customWidth="1"/>
    <col min="36" max="36" width="6.3828125" style="87" bestFit="1" customWidth="1"/>
    <col min="37" max="37" width="3.3046875" style="87" bestFit="1" customWidth="1"/>
    <col min="38" max="38" width="6.84375" style="73" bestFit="1" customWidth="1"/>
    <col min="39" max="39" width="2.53515625" style="17" bestFit="1" customWidth="1"/>
    <col min="40" max="40" width="6.3828125" style="87" bestFit="1" customWidth="1"/>
    <col min="41" max="41" width="3.53515625" style="87" bestFit="1" customWidth="1"/>
    <col min="42" max="42" width="6.3828125" style="73" bestFit="1" customWidth="1"/>
    <col min="43" max="43" width="2.53515625" style="17" bestFit="1" customWidth="1"/>
    <col min="44" max="44" width="6.3828125" style="87" bestFit="1" customWidth="1"/>
    <col min="45" max="45" width="3.3046875" style="87" bestFit="1" customWidth="1"/>
    <col min="46" max="46" width="6.3828125" style="73" bestFit="1" customWidth="1"/>
    <col min="47" max="47" width="2.53515625" style="17" bestFit="1" customWidth="1"/>
    <col min="48" max="48" width="6.3828125" style="87" bestFit="1" customWidth="1"/>
    <col min="49" max="49" width="3.53515625" style="87" bestFit="1" customWidth="1"/>
  </cols>
  <sheetData>
    <row r="1" spans="1:74" ht="15" thickBot="1" x14ac:dyDescent="0.45">
      <c r="A1" s="89"/>
      <c r="B1" s="114" t="s">
        <v>149</v>
      </c>
      <c r="C1" s="115"/>
      <c r="D1" s="115"/>
      <c r="E1" s="116"/>
      <c r="F1" s="115" t="s">
        <v>150</v>
      </c>
      <c r="G1" s="115"/>
      <c r="H1" s="115"/>
      <c r="I1" s="115"/>
      <c r="J1" s="117" t="s">
        <v>151</v>
      </c>
      <c r="K1" s="115"/>
      <c r="L1" s="115"/>
      <c r="M1" s="118"/>
      <c r="N1" s="115" t="s">
        <v>169</v>
      </c>
      <c r="O1" s="115"/>
      <c r="P1" s="115"/>
      <c r="Q1" s="115"/>
      <c r="R1" s="117" t="s">
        <v>170</v>
      </c>
      <c r="S1" s="115"/>
      <c r="T1" s="115"/>
      <c r="U1" s="116"/>
      <c r="V1" s="115" t="s">
        <v>171</v>
      </c>
      <c r="W1" s="115"/>
      <c r="X1" s="115"/>
      <c r="Y1" s="118"/>
      <c r="Z1" s="114" t="s">
        <v>155</v>
      </c>
      <c r="AA1" s="115"/>
      <c r="AB1" s="115"/>
      <c r="AC1" s="116"/>
      <c r="AD1" s="117" t="s">
        <v>156</v>
      </c>
      <c r="AE1" s="115"/>
      <c r="AF1" s="115"/>
      <c r="AG1" s="116"/>
      <c r="AH1" s="117" t="s">
        <v>157</v>
      </c>
      <c r="AI1" s="115"/>
      <c r="AJ1" s="115"/>
      <c r="AK1" s="115"/>
      <c r="AL1" s="114" t="s">
        <v>158</v>
      </c>
      <c r="AM1" s="115"/>
      <c r="AN1" s="115"/>
      <c r="AO1" s="116"/>
      <c r="AP1" s="117" t="s">
        <v>159</v>
      </c>
      <c r="AQ1" s="115"/>
      <c r="AR1" s="115"/>
      <c r="AS1" s="116"/>
      <c r="AT1" s="117" t="s">
        <v>160</v>
      </c>
      <c r="AU1" s="115"/>
      <c r="AV1" s="115"/>
      <c r="AW1" s="118"/>
      <c r="AX1" t="s">
        <v>11</v>
      </c>
      <c r="AY1" t="s">
        <v>12</v>
      </c>
      <c r="AZ1" t="s">
        <v>13</v>
      </c>
      <c r="BA1" t="s">
        <v>14</v>
      </c>
      <c r="BB1" t="s">
        <v>15</v>
      </c>
      <c r="BC1" t="s">
        <v>16</v>
      </c>
      <c r="BD1" t="s">
        <v>17</v>
      </c>
      <c r="BE1" t="s">
        <v>18</v>
      </c>
      <c r="BF1" t="s">
        <v>19</v>
      </c>
      <c r="BG1" t="s">
        <v>161</v>
      </c>
      <c r="BH1" t="s">
        <v>21</v>
      </c>
      <c r="BI1" t="s">
        <v>22</v>
      </c>
      <c r="BJ1" t="s">
        <v>23</v>
      </c>
      <c r="BK1" t="s">
        <v>24</v>
      </c>
      <c r="BL1" t="s">
        <v>25</v>
      </c>
      <c r="BM1" t="s">
        <v>26</v>
      </c>
      <c r="BN1" t="s">
        <v>27</v>
      </c>
      <c r="BO1" t="s">
        <v>28</v>
      </c>
      <c r="BP1" t="s">
        <v>29</v>
      </c>
      <c r="BQ1" t="s">
        <v>30</v>
      </c>
      <c r="BR1" t="s">
        <v>31</v>
      </c>
      <c r="BS1" t="s">
        <v>32</v>
      </c>
      <c r="BT1" t="s">
        <v>33</v>
      </c>
      <c r="BU1" t="s">
        <v>34</v>
      </c>
      <c r="BV1" t="s">
        <v>35</v>
      </c>
    </row>
    <row r="2" spans="1:74" x14ac:dyDescent="0.4">
      <c r="A2" t="s">
        <v>4</v>
      </c>
      <c r="B2" s="97">
        <v>89.3</v>
      </c>
      <c r="C2" s="98" t="s">
        <v>167</v>
      </c>
      <c r="D2" s="99">
        <v>7.2884993120821671</v>
      </c>
      <c r="E2" s="100" t="s">
        <v>181</v>
      </c>
      <c r="F2" s="101">
        <v>84.7</v>
      </c>
      <c r="G2" s="98" t="s">
        <v>167</v>
      </c>
      <c r="H2" s="99">
        <v>4.4733780424988803</v>
      </c>
      <c r="I2" s="99" t="s">
        <v>181</v>
      </c>
      <c r="J2" s="102">
        <v>87.1</v>
      </c>
      <c r="K2" s="98" t="s">
        <v>167</v>
      </c>
      <c r="L2" s="99">
        <v>6.4884512790033337</v>
      </c>
      <c r="M2" s="103" t="s">
        <v>181</v>
      </c>
      <c r="N2" s="101">
        <v>80.5</v>
      </c>
      <c r="O2" s="98" t="s">
        <v>167</v>
      </c>
      <c r="P2" s="99">
        <v>2.3213980461973533</v>
      </c>
      <c r="Q2" s="99" t="s">
        <v>181</v>
      </c>
      <c r="R2" s="102">
        <v>81.8</v>
      </c>
      <c r="S2" s="98" t="s">
        <v>167</v>
      </c>
      <c r="T2" s="99">
        <v>2.7100635498903793</v>
      </c>
      <c r="U2" s="100" t="s">
        <v>181</v>
      </c>
      <c r="V2" s="101">
        <v>82.1</v>
      </c>
      <c r="W2" s="98" t="s">
        <v>167</v>
      </c>
      <c r="X2" s="99">
        <v>2.5144029554194809</v>
      </c>
      <c r="Y2" s="103" t="s">
        <v>181</v>
      </c>
      <c r="Z2" s="104">
        <v>79</v>
      </c>
      <c r="AA2" s="98" t="s">
        <v>167</v>
      </c>
      <c r="AB2" s="105">
        <v>1.4142135623730951</v>
      </c>
      <c r="AC2" s="105" t="s">
        <v>181</v>
      </c>
      <c r="AD2" s="102">
        <v>80.833333333333329</v>
      </c>
      <c r="AE2" s="98" t="s">
        <v>167</v>
      </c>
      <c r="AF2" s="99">
        <v>2.5524794837866018</v>
      </c>
      <c r="AG2" s="100" t="s">
        <v>181</v>
      </c>
      <c r="AH2" s="106">
        <v>80.3</v>
      </c>
      <c r="AI2" s="98" t="s">
        <v>167</v>
      </c>
      <c r="AJ2" s="105">
        <v>1.4944341180973262</v>
      </c>
      <c r="AK2" s="105" t="s">
        <v>181</v>
      </c>
      <c r="AL2" s="97">
        <v>85.6</v>
      </c>
      <c r="AM2" s="98" t="s">
        <v>167</v>
      </c>
      <c r="AN2" s="99">
        <v>3.049590136395381</v>
      </c>
      <c r="AO2" s="100" t="s">
        <v>181</v>
      </c>
      <c r="AP2" s="106">
        <v>84.916666666666671</v>
      </c>
      <c r="AQ2" s="98" t="s">
        <v>167</v>
      </c>
      <c r="AR2" s="105">
        <v>1.8319554050414559</v>
      </c>
      <c r="AS2" s="105" t="s">
        <v>181</v>
      </c>
      <c r="AT2" s="107">
        <v>84.25</v>
      </c>
      <c r="AU2" s="98" t="s">
        <v>167</v>
      </c>
      <c r="AV2" s="105">
        <v>0.9574271077563381</v>
      </c>
      <c r="AW2" s="108" t="s">
        <v>181</v>
      </c>
    </row>
    <row r="3" spans="1:74" x14ac:dyDescent="0.4">
      <c r="A3" s="94" t="s">
        <v>176</v>
      </c>
      <c r="B3" s="91">
        <v>11.67</v>
      </c>
      <c r="C3" s="92" t="s">
        <v>167</v>
      </c>
      <c r="D3" s="96">
        <v>2.1406385340204759</v>
      </c>
      <c r="E3" s="76" t="s">
        <v>174</v>
      </c>
      <c r="F3" s="95">
        <v>11.83</v>
      </c>
      <c r="G3" s="92" t="s">
        <v>167</v>
      </c>
      <c r="H3" s="96">
        <v>2.6783286662477472</v>
      </c>
      <c r="I3" s="84" t="s">
        <v>173</v>
      </c>
      <c r="J3" s="93">
        <v>15.320000000000002</v>
      </c>
      <c r="K3" s="92" t="s">
        <v>167</v>
      </c>
      <c r="L3" s="96">
        <v>2.5270975885830338</v>
      </c>
      <c r="M3" s="80" t="s">
        <v>172</v>
      </c>
      <c r="N3" s="71">
        <v>12.73</v>
      </c>
      <c r="O3" s="58" t="s">
        <v>167</v>
      </c>
      <c r="P3" s="85">
        <v>1.7391249396048378</v>
      </c>
      <c r="Q3" s="85" t="s">
        <v>181</v>
      </c>
      <c r="R3" s="67">
        <v>15.250000000000004</v>
      </c>
      <c r="S3" s="58" t="s">
        <v>167</v>
      </c>
      <c r="T3" s="85">
        <v>1.505877374379029</v>
      </c>
      <c r="U3" s="77" t="s">
        <v>181</v>
      </c>
      <c r="V3" s="70">
        <v>11.73</v>
      </c>
      <c r="W3" s="58" t="s">
        <v>167</v>
      </c>
      <c r="X3" s="84">
        <v>2.7039271850813935</v>
      </c>
      <c r="Y3" s="80" t="s">
        <v>181</v>
      </c>
      <c r="Z3" s="62">
        <v>10.770000000000001</v>
      </c>
      <c r="AA3" s="58" t="s">
        <v>167</v>
      </c>
      <c r="AB3" s="85">
        <v>1.2587913073879646</v>
      </c>
      <c r="AC3" s="85" t="s">
        <v>181</v>
      </c>
      <c r="AD3" s="67">
        <v>10.066666666666666</v>
      </c>
      <c r="AE3" s="58" t="s">
        <v>167</v>
      </c>
      <c r="AF3" s="85">
        <v>1.7478991719065222</v>
      </c>
      <c r="AG3" s="77" t="s">
        <v>181</v>
      </c>
      <c r="AH3" s="70">
        <v>10.25</v>
      </c>
      <c r="AI3" s="58" t="s">
        <v>167</v>
      </c>
      <c r="AJ3" s="84">
        <v>2.0402886506025975</v>
      </c>
      <c r="AK3" s="84" t="s">
        <v>181</v>
      </c>
      <c r="AL3" s="61">
        <v>13.940000000000001</v>
      </c>
      <c r="AM3" s="58" t="s">
        <v>167</v>
      </c>
      <c r="AN3" s="84">
        <v>2.5909457732650378</v>
      </c>
      <c r="AO3" s="76" t="s">
        <v>181</v>
      </c>
      <c r="AP3" s="71">
        <v>14.341666666666663</v>
      </c>
      <c r="AQ3" s="58" t="s">
        <v>167</v>
      </c>
      <c r="AR3" s="85">
        <v>1.3351597339462855</v>
      </c>
      <c r="AS3" s="85" t="s">
        <v>181</v>
      </c>
      <c r="AT3" s="67">
        <v>11.75</v>
      </c>
      <c r="AU3" s="58" t="s">
        <v>167</v>
      </c>
      <c r="AV3" s="85">
        <v>1.2897028081435404</v>
      </c>
      <c r="AW3" s="81" t="s">
        <v>181</v>
      </c>
    </row>
    <row r="4" spans="1:74" x14ac:dyDescent="0.4">
      <c r="A4" t="s">
        <v>177</v>
      </c>
      <c r="B4" s="62">
        <v>5.6</v>
      </c>
      <c r="C4" s="58" t="s">
        <v>167</v>
      </c>
      <c r="D4" s="85">
        <v>1.6465452046971285</v>
      </c>
      <c r="E4" s="77" t="s">
        <v>181</v>
      </c>
      <c r="F4" s="71">
        <v>6.3</v>
      </c>
      <c r="G4" s="58" t="s">
        <v>167</v>
      </c>
      <c r="H4" s="85">
        <v>1.8287822299126943</v>
      </c>
      <c r="I4" s="85" t="s">
        <v>181</v>
      </c>
      <c r="J4" s="67">
        <v>6.3</v>
      </c>
      <c r="K4" s="58" t="s">
        <v>167</v>
      </c>
      <c r="L4" s="85">
        <v>1.7029386365926409</v>
      </c>
      <c r="M4" s="81" t="s">
        <v>181</v>
      </c>
      <c r="N4" s="71">
        <v>4.9000000000000004</v>
      </c>
      <c r="O4" s="58" t="s">
        <v>167</v>
      </c>
      <c r="P4" s="85">
        <v>0.73786478737262229</v>
      </c>
      <c r="Q4" s="85" t="s">
        <v>181</v>
      </c>
      <c r="R4" s="67">
        <v>4.7</v>
      </c>
      <c r="S4" s="58" t="s">
        <v>167</v>
      </c>
      <c r="T4" s="85">
        <v>0.81649658092772603</v>
      </c>
      <c r="U4" s="77" t="s">
        <v>181</v>
      </c>
      <c r="V4" s="71">
        <v>4.3</v>
      </c>
      <c r="W4" s="58" t="s">
        <v>167</v>
      </c>
      <c r="X4" s="85">
        <v>1.4181364924121764</v>
      </c>
      <c r="Y4" s="81" t="s">
        <v>181</v>
      </c>
      <c r="Z4" s="62">
        <v>4.7</v>
      </c>
      <c r="AA4" s="58" t="s">
        <v>167</v>
      </c>
      <c r="AB4" s="85">
        <v>0.6749485577105524</v>
      </c>
      <c r="AC4" s="85" t="s">
        <v>181</v>
      </c>
      <c r="AD4" s="67">
        <v>4.083333333333333</v>
      </c>
      <c r="AE4" s="58" t="s">
        <v>167</v>
      </c>
      <c r="AF4" s="85">
        <v>0.79296146109875854</v>
      </c>
      <c r="AG4" s="77" t="s">
        <v>181</v>
      </c>
      <c r="AH4" s="71">
        <v>4.0999999999999996</v>
      </c>
      <c r="AI4" s="58" t="s">
        <v>167</v>
      </c>
      <c r="AJ4" s="85">
        <v>1.1972189997378651</v>
      </c>
      <c r="AK4" s="85" t="s">
        <v>181</v>
      </c>
      <c r="AL4" s="62">
        <v>5.4</v>
      </c>
      <c r="AM4" s="58" t="s">
        <v>167</v>
      </c>
      <c r="AN4" s="85">
        <v>0.8944271909999143</v>
      </c>
      <c r="AO4" s="77" t="s">
        <v>181</v>
      </c>
      <c r="AP4" s="71">
        <v>5.5</v>
      </c>
      <c r="AQ4" s="58" t="s">
        <v>167</v>
      </c>
      <c r="AR4" s="85">
        <v>0.5222329678670935</v>
      </c>
      <c r="AS4" s="85" t="s">
        <v>181</v>
      </c>
      <c r="AT4" s="67">
        <v>4.5</v>
      </c>
      <c r="AU4" s="58" t="s">
        <v>167</v>
      </c>
      <c r="AV4" s="85">
        <v>0.57735026918962573</v>
      </c>
      <c r="AW4" s="81" t="s">
        <v>181</v>
      </c>
    </row>
    <row r="5" spans="1:74" x14ac:dyDescent="0.4">
      <c r="A5" s="94" t="s">
        <v>178</v>
      </c>
      <c r="B5" s="109">
        <v>2.1803174603174602</v>
      </c>
      <c r="C5" s="110" t="s">
        <v>167</v>
      </c>
      <c r="D5" s="111">
        <v>0.48954739458964336</v>
      </c>
      <c r="E5" s="77" t="s">
        <v>172</v>
      </c>
      <c r="F5" s="112">
        <v>1.9475833333333334</v>
      </c>
      <c r="G5" s="110" t="s">
        <v>167</v>
      </c>
      <c r="H5" s="111">
        <v>0.43697487309230182</v>
      </c>
      <c r="I5" s="85" t="s">
        <v>174</v>
      </c>
      <c r="J5" s="113">
        <v>2.5330793650793648</v>
      </c>
      <c r="K5" s="110" t="s">
        <v>167</v>
      </c>
      <c r="L5" s="111">
        <v>0.53552938843310549</v>
      </c>
      <c r="M5" s="81" t="s">
        <v>173</v>
      </c>
      <c r="N5" s="112">
        <v>2.6345000000000001</v>
      </c>
      <c r="O5" s="110" t="s">
        <v>167</v>
      </c>
      <c r="P5" s="111">
        <v>0.42392059732868059</v>
      </c>
      <c r="Q5" s="85" t="s">
        <v>174</v>
      </c>
      <c r="R5" s="113">
        <v>3.2868333333333331</v>
      </c>
      <c r="S5" s="110" t="s">
        <v>167</v>
      </c>
      <c r="T5" s="111">
        <v>0.34583143685334333</v>
      </c>
      <c r="U5" s="77" t="s">
        <v>172</v>
      </c>
      <c r="V5" s="112">
        <v>2.8689999999999998</v>
      </c>
      <c r="W5" s="110" t="s">
        <v>167</v>
      </c>
      <c r="X5" s="111">
        <v>0.57757111688668195</v>
      </c>
      <c r="Y5" s="81" t="s">
        <v>173</v>
      </c>
      <c r="Z5" s="62">
        <v>2.3231666666666664</v>
      </c>
      <c r="AA5" s="58" t="s">
        <v>167</v>
      </c>
      <c r="AB5" s="85">
        <v>0.33828858488968777</v>
      </c>
      <c r="AC5" s="85" t="s">
        <v>181</v>
      </c>
      <c r="AD5" s="67">
        <v>2.4972222222222222</v>
      </c>
      <c r="AE5" s="58" t="s">
        <v>167</v>
      </c>
      <c r="AF5" s="85">
        <v>0.32423517881076841</v>
      </c>
      <c r="AG5" s="77" t="s">
        <v>181</v>
      </c>
      <c r="AH5" s="71">
        <v>2.6145000000000005</v>
      </c>
      <c r="AI5" s="58" t="s">
        <v>167</v>
      </c>
      <c r="AJ5" s="85">
        <v>0.47391073936859346</v>
      </c>
      <c r="AK5" s="85" t="s">
        <v>181</v>
      </c>
      <c r="AL5" s="62">
        <v>2.6371428571428575</v>
      </c>
      <c r="AM5" s="58" t="s">
        <v>167</v>
      </c>
      <c r="AN5" s="85">
        <v>0.66191127095120728</v>
      </c>
      <c r="AO5" s="77" t="s">
        <v>181</v>
      </c>
      <c r="AP5" s="71">
        <v>2.6313888888888886</v>
      </c>
      <c r="AQ5" s="58" t="s">
        <v>167</v>
      </c>
      <c r="AR5" s="85">
        <v>0.36380830320580104</v>
      </c>
      <c r="AS5" s="85" t="s">
        <v>181</v>
      </c>
      <c r="AT5" s="67">
        <v>2.6475</v>
      </c>
      <c r="AU5" s="58" t="s">
        <v>167</v>
      </c>
      <c r="AV5" s="85">
        <v>0.46442616923109209</v>
      </c>
      <c r="AW5" s="81" t="s">
        <v>181</v>
      </c>
    </row>
    <row r="6" spans="1:74" x14ac:dyDescent="0.4">
      <c r="A6" t="s">
        <v>168</v>
      </c>
      <c r="B6" s="61">
        <v>35.61</v>
      </c>
      <c r="C6" s="57" t="s">
        <v>167</v>
      </c>
      <c r="D6" s="84">
        <v>8.2000609753830478</v>
      </c>
      <c r="E6" s="76" t="s">
        <v>172</v>
      </c>
      <c r="F6" s="70">
        <v>32.730000000000004</v>
      </c>
      <c r="G6" s="57" t="s">
        <v>167</v>
      </c>
      <c r="H6" s="84">
        <v>8.9405505671878966</v>
      </c>
      <c r="I6" s="84" t="s">
        <v>174</v>
      </c>
      <c r="J6" s="66">
        <v>44.57</v>
      </c>
      <c r="K6" s="57" t="s">
        <v>167</v>
      </c>
      <c r="L6" s="84">
        <v>9.1405142087302877</v>
      </c>
      <c r="M6" s="80" t="s">
        <v>173</v>
      </c>
      <c r="N6" s="70">
        <v>33.43</v>
      </c>
      <c r="O6" s="57" t="s">
        <v>167</v>
      </c>
      <c r="P6" s="84">
        <v>5.8872838483557919</v>
      </c>
      <c r="Q6" s="84" t="s">
        <v>181</v>
      </c>
      <c r="R6" s="66">
        <v>33.380000000000003</v>
      </c>
      <c r="S6" s="57" t="s">
        <v>167</v>
      </c>
      <c r="T6" s="84">
        <v>3.1248999983999526</v>
      </c>
      <c r="U6" s="76" t="s">
        <v>181</v>
      </c>
      <c r="V6" s="70">
        <v>34.029999999999994</v>
      </c>
      <c r="W6" s="57" t="s">
        <v>167</v>
      </c>
      <c r="X6" s="84">
        <v>10.227745488512037</v>
      </c>
      <c r="Y6" s="80" t="s">
        <v>181</v>
      </c>
      <c r="Z6" s="61">
        <v>20.089999999999996</v>
      </c>
      <c r="AA6" s="57" t="s">
        <v>167</v>
      </c>
      <c r="AB6" s="84">
        <v>3.2346904368458982</v>
      </c>
      <c r="AC6" s="84" t="s">
        <v>172</v>
      </c>
      <c r="AD6" s="66">
        <v>15.058333333333332</v>
      </c>
      <c r="AE6" s="57" t="s">
        <v>167</v>
      </c>
      <c r="AF6" s="84">
        <v>3.1838965073785008</v>
      </c>
      <c r="AG6" s="76" t="s">
        <v>174</v>
      </c>
      <c r="AH6" s="70">
        <v>24.910000000000004</v>
      </c>
      <c r="AI6" s="57" t="s">
        <v>167</v>
      </c>
      <c r="AJ6" s="84">
        <v>7.1647982060441331</v>
      </c>
      <c r="AK6" s="84" t="s">
        <v>172</v>
      </c>
      <c r="AL6" s="61">
        <v>26.860000000000003</v>
      </c>
      <c r="AM6" s="57" t="s">
        <v>167</v>
      </c>
      <c r="AN6" s="84">
        <v>5.8820064603840718</v>
      </c>
      <c r="AO6" s="76" t="s">
        <v>174</v>
      </c>
      <c r="AP6" s="70">
        <v>25.041666666666671</v>
      </c>
      <c r="AQ6" s="57" t="s">
        <v>167</v>
      </c>
      <c r="AR6" s="84">
        <v>4.0057818061881152</v>
      </c>
      <c r="AS6" s="84" t="s">
        <v>174</v>
      </c>
      <c r="AT6" s="66">
        <v>42.475000000000001</v>
      </c>
      <c r="AU6" s="57" t="s">
        <v>167</v>
      </c>
      <c r="AV6" s="84">
        <v>6.4401733931108769</v>
      </c>
      <c r="AW6" s="80" t="s">
        <v>172</v>
      </c>
    </row>
    <row r="7" spans="1:74" x14ac:dyDescent="0.4">
      <c r="A7" t="s">
        <v>7</v>
      </c>
      <c r="B7" s="61">
        <v>16.600000000000001</v>
      </c>
      <c r="C7" s="57" t="s">
        <v>167</v>
      </c>
      <c r="D7" s="84">
        <v>4.0879225911349062</v>
      </c>
      <c r="E7" s="76" t="s">
        <v>181</v>
      </c>
      <c r="F7" s="70">
        <v>17</v>
      </c>
      <c r="G7" s="57" t="s">
        <v>167</v>
      </c>
      <c r="H7" s="84">
        <v>4</v>
      </c>
      <c r="I7" s="84" t="s">
        <v>181</v>
      </c>
      <c r="J7" s="66">
        <v>17.100000000000001</v>
      </c>
      <c r="K7" s="57" t="s">
        <v>167</v>
      </c>
      <c r="L7" s="84">
        <v>3.5418137224372002</v>
      </c>
      <c r="M7" s="80" t="s">
        <v>181</v>
      </c>
      <c r="N7" s="71">
        <v>11.9</v>
      </c>
      <c r="O7" s="58" t="s">
        <v>167</v>
      </c>
      <c r="P7" s="85">
        <v>1.523883926754998</v>
      </c>
      <c r="Q7" s="85" t="s">
        <v>181</v>
      </c>
      <c r="R7" s="67">
        <v>11.1</v>
      </c>
      <c r="S7" s="58" t="s">
        <v>167</v>
      </c>
      <c r="T7" s="85">
        <v>1.7159383568311668</v>
      </c>
      <c r="U7" s="77" t="s">
        <v>181</v>
      </c>
      <c r="V7" s="70">
        <v>11.6</v>
      </c>
      <c r="W7" s="57" t="s">
        <v>167</v>
      </c>
      <c r="X7" s="84">
        <v>2.7968235951204061</v>
      </c>
      <c r="Y7" s="80" t="s">
        <v>181</v>
      </c>
      <c r="Z7" s="62">
        <v>9.8000000000000007</v>
      </c>
      <c r="AA7" s="58" t="s">
        <v>167</v>
      </c>
      <c r="AB7" s="85">
        <v>1.2292725943057194</v>
      </c>
      <c r="AC7" s="85" t="s">
        <v>172</v>
      </c>
      <c r="AD7" s="67">
        <v>7.416666666666667</v>
      </c>
      <c r="AE7" s="58" t="s">
        <v>167</v>
      </c>
      <c r="AF7" s="85">
        <v>1.7816403745544218</v>
      </c>
      <c r="AG7" s="77" t="s">
        <v>174</v>
      </c>
      <c r="AH7" s="71">
        <v>10.1</v>
      </c>
      <c r="AI7" s="58" t="s">
        <v>167</v>
      </c>
      <c r="AJ7" s="85">
        <v>1.9119507199599977</v>
      </c>
      <c r="AK7" s="85" t="s">
        <v>172</v>
      </c>
      <c r="AL7" s="61">
        <v>13.4</v>
      </c>
      <c r="AM7" s="58" t="s">
        <v>167</v>
      </c>
      <c r="AN7" s="84">
        <v>2.3021728866442701</v>
      </c>
      <c r="AO7" s="76" t="s">
        <v>181</v>
      </c>
      <c r="AP7" s="71">
        <v>13.583333333333334</v>
      </c>
      <c r="AQ7" s="58" t="s">
        <v>167</v>
      </c>
      <c r="AR7" s="85">
        <v>0.99620491989562199</v>
      </c>
      <c r="AS7" s="85" t="s">
        <v>181</v>
      </c>
      <c r="AT7" s="67">
        <v>15.5</v>
      </c>
      <c r="AU7" s="58" t="s">
        <v>167</v>
      </c>
      <c r="AV7" s="85">
        <v>0.57735026918962573</v>
      </c>
      <c r="AW7" s="81" t="s">
        <v>181</v>
      </c>
    </row>
    <row r="8" spans="1:74" x14ac:dyDescent="0.4">
      <c r="A8" t="s">
        <v>8</v>
      </c>
      <c r="B8" s="63">
        <v>2.1558628376454463</v>
      </c>
      <c r="C8" s="60" t="s">
        <v>167</v>
      </c>
      <c r="D8" s="86">
        <v>0.18479122581948232</v>
      </c>
      <c r="E8" s="75" t="s">
        <v>172</v>
      </c>
      <c r="F8" s="72">
        <v>1.9133241129785248</v>
      </c>
      <c r="G8" s="60" t="s">
        <v>167</v>
      </c>
      <c r="H8" s="86">
        <v>0.1989428791478792</v>
      </c>
      <c r="I8" s="86" t="s">
        <v>174</v>
      </c>
      <c r="J8" s="67">
        <v>2.6299374057315235</v>
      </c>
      <c r="K8" s="58" t="s">
        <v>167</v>
      </c>
      <c r="L8" s="85">
        <v>0.39638043404504797</v>
      </c>
      <c r="M8" s="81" t="s">
        <v>175</v>
      </c>
      <c r="N8" s="71">
        <v>2.8294675324675325</v>
      </c>
      <c r="O8" s="58" t="s">
        <v>167</v>
      </c>
      <c r="P8" s="85">
        <v>0.50248737652608377</v>
      </c>
      <c r="Q8" s="85" t="s">
        <v>181</v>
      </c>
      <c r="R8" s="67">
        <v>2.9945551115551119</v>
      </c>
      <c r="S8" s="58" t="s">
        <v>167</v>
      </c>
      <c r="T8" s="85">
        <v>0.41723276872633225</v>
      </c>
      <c r="U8" s="77" t="s">
        <v>181</v>
      </c>
      <c r="V8" s="71">
        <v>2.9405694444444448</v>
      </c>
      <c r="W8" s="58" t="s">
        <v>167</v>
      </c>
      <c r="X8" s="85">
        <v>0.51450862884706849</v>
      </c>
      <c r="Y8" s="81" t="s">
        <v>181</v>
      </c>
      <c r="Z8" s="62">
        <v>2.0643863636363635</v>
      </c>
      <c r="AA8" s="58" t="s">
        <v>167</v>
      </c>
      <c r="AB8" s="85">
        <v>0.32311352993183351</v>
      </c>
      <c r="AC8" s="85" t="s">
        <v>181</v>
      </c>
      <c r="AD8" s="67">
        <v>2.0797718253968251</v>
      </c>
      <c r="AE8" s="58" t="s">
        <v>167</v>
      </c>
      <c r="AF8" s="85">
        <v>0.38131740348046755</v>
      </c>
      <c r="AG8" s="77" t="s">
        <v>181</v>
      </c>
      <c r="AH8" s="71">
        <v>2.4455324952824951</v>
      </c>
      <c r="AI8" s="58" t="s">
        <v>167</v>
      </c>
      <c r="AJ8" s="85">
        <v>0.45706830419283118</v>
      </c>
      <c r="AK8" s="85" t="s">
        <v>181</v>
      </c>
      <c r="AL8" s="62">
        <v>2.0034358974358972</v>
      </c>
      <c r="AM8" s="58" t="s">
        <v>167</v>
      </c>
      <c r="AN8" s="85">
        <v>0.31522330667377535</v>
      </c>
      <c r="AO8" s="77" t="s">
        <v>173</v>
      </c>
      <c r="AP8" s="71">
        <v>1.8392994505494507</v>
      </c>
      <c r="AQ8" s="58" t="s">
        <v>167</v>
      </c>
      <c r="AR8" s="85">
        <v>0.2324341179757759</v>
      </c>
      <c r="AS8" s="85" t="s">
        <v>174</v>
      </c>
      <c r="AT8" s="67">
        <v>2.7328125000000001</v>
      </c>
      <c r="AU8" s="58" t="s">
        <v>167</v>
      </c>
      <c r="AV8" s="85">
        <v>0.32506149257999223</v>
      </c>
      <c r="AW8" s="81" t="s">
        <v>172</v>
      </c>
      <c r="AX8" s="56"/>
    </row>
    <row r="9" spans="1:74" x14ac:dyDescent="0.4">
      <c r="A9" t="s">
        <v>9</v>
      </c>
      <c r="B9" s="62">
        <v>0</v>
      </c>
      <c r="C9" s="58" t="s">
        <v>167</v>
      </c>
      <c r="D9" s="85">
        <v>0</v>
      </c>
      <c r="E9" s="77" t="s">
        <v>174</v>
      </c>
      <c r="F9" s="71">
        <v>1.2</v>
      </c>
      <c r="G9" s="58" t="s">
        <v>167</v>
      </c>
      <c r="H9" s="85">
        <v>0.78881063774661553</v>
      </c>
      <c r="I9" s="85" t="s">
        <v>172</v>
      </c>
      <c r="J9" s="67">
        <v>0</v>
      </c>
      <c r="K9" s="58" t="s">
        <v>167</v>
      </c>
      <c r="L9" s="85">
        <v>0</v>
      </c>
      <c r="M9" s="81" t="s">
        <v>174</v>
      </c>
      <c r="N9" s="71">
        <v>1</v>
      </c>
      <c r="O9" s="58" t="s">
        <v>167</v>
      </c>
      <c r="P9" s="85">
        <v>0</v>
      </c>
      <c r="Q9" s="85" t="s">
        <v>172</v>
      </c>
      <c r="R9" s="67">
        <v>1.6</v>
      </c>
      <c r="S9" s="58" t="s">
        <v>167</v>
      </c>
      <c r="T9" s="85">
        <v>0.56764621219754674</v>
      </c>
      <c r="U9" s="77" t="s">
        <v>175</v>
      </c>
      <c r="V9" s="71">
        <v>0</v>
      </c>
      <c r="W9" s="58" t="s">
        <v>167</v>
      </c>
      <c r="X9" s="85">
        <v>0</v>
      </c>
      <c r="Y9" s="81" t="s">
        <v>173</v>
      </c>
      <c r="Z9" s="62">
        <v>1.3</v>
      </c>
      <c r="AA9" s="58" t="s">
        <v>167</v>
      </c>
      <c r="AB9" s="85">
        <v>0.483045891539648</v>
      </c>
      <c r="AC9" s="85" t="s">
        <v>172</v>
      </c>
      <c r="AD9" s="67">
        <v>1.1666666666666667</v>
      </c>
      <c r="AE9" s="58" t="s">
        <v>167</v>
      </c>
      <c r="AF9" s="85">
        <v>0.57735026918962584</v>
      </c>
      <c r="AG9" s="77" t="s">
        <v>172</v>
      </c>
      <c r="AH9" s="71">
        <v>0</v>
      </c>
      <c r="AI9" s="58" t="s">
        <v>167</v>
      </c>
      <c r="AJ9" s="85">
        <v>0</v>
      </c>
      <c r="AK9" s="85" t="s">
        <v>174</v>
      </c>
      <c r="AL9" s="62">
        <v>1.4</v>
      </c>
      <c r="AM9" s="58" t="s">
        <v>167</v>
      </c>
      <c r="AN9" s="85">
        <v>0.89442719099991574</v>
      </c>
      <c r="AO9" s="77" t="s">
        <v>173</v>
      </c>
      <c r="AP9" s="71">
        <v>2.4166666666666665</v>
      </c>
      <c r="AQ9" s="58" t="s">
        <v>167</v>
      </c>
      <c r="AR9" s="85">
        <v>0.51492865054443759</v>
      </c>
      <c r="AS9" s="85" t="s">
        <v>172</v>
      </c>
      <c r="AT9" s="67">
        <v>0</v>
      </c>
      <c r="AU9" s="58" t="s">
        <v>167</v>
      </c>
      <c r="AV9" s="85">
        <v>0</v>
      </c>
      <c r="AW9" s="81" t="s">
        <v>174</v>
      </c>
      <c r="AX9" s="56"/>
    </row>
    <row r="10" spans="1:74" x14ac:dyDescent="0.4">
      <c r="A10" t="s">
        <v>10</v>
      </c>
      <c r="B10" s="62">
        <v>0</v>
      </c>
      <c r="C10" s="58" t="s">
        <v>167</v>
      </c>
      <c r="D10" s="85">
        <v>0</v>
      </c>
      <c r="E10" s="77" t="s">
        <v>181</v>
      </c>
      <c r="F10" s="71">
        <v>0</v>
      </c>
      <c r="G10" s="58" t="s">
        <v>167</v>
      </c>
      <c r="H10" s="85">
        <v>0</v>
      </c>
      <c r="I10" s="85" t="s">
        <v>181</v>
      </c>
      <c r="J10" s="67">
        <v>0</v>
      </c>
      <c r="K10" s="58" t="s">
        <v>167</v>
      </c>
      <c r="L10" s="85">
        <v>0</v>
      </c>
      <c r="M10" s="81" t="s">
        <v>181</v>
      </c>
      <c r="N10" s="71">
        <v>0</v>
      </c>
      <c r="O10" s="58" t="s">
        <v>167</v>
      </c>
      <c r="P10" s="85">
        <v>0</v>
      </c>
      <c r="Q10" s="85" t="s">
        <v>181</v>
      </c>
      <c r="R10" s="67">
        <v>0</v>
      </c>
      <c r="S10" s="58" t="s">
        <v>167</v>
      </c>
      <c r="T10" s="85">
        <v>0</v>
      </c>
      <c r="U10" s="77" t="s">
        <v>181</v>
      </c>
      <c r="V10" s="71">
        <v>0</v>
      </c>
      <c r="W10" s="58" t="s">
        <v>167</v>
      </c>
      <c r="X10" s="85">
        <v>0</v>
      </c>
      <c r="Y10" s="81" t="s">
        <v>181</v>
      </c>
      <c r="Z10" s="62">
        <v>0</v>
      </c>
      <c r="AA10" s="58" t="s">
        <v>167</v>
      </c>
      <c r="AB10" s="85">
        <v>0</v>
      </c>
      <c r="AC10" s="85" t="s">
        <v>181</v>
      </c>
      <c r="AD10" s="67">
        <v>0</v>
      </c>
      <c r="AE10" s="58" t="s">
        <v>167</v>
      </c>
      <c r="AF10" s="85">
        <v>0</v>
      </c>
      <c r="AG10" s="77" t="s">
        <v>181</v>
      </c>
      <c r="AH10" s="71">
        <v>0</v>
      </c>
      <c r="AI10" s="58" t="s">
        <v>167</v>
      </c>
      <c r="AJ10" s="85">
        <v>0</v>
      </c>
      <c r="AK10" s="85" t="s">
        <v>181</v>
      </c>
      <c r="AL10" s="62">
        <v>0</v>
      </c>
      <c r="AM10" s="58" t="s">
        <v>167</v>
      </c>
      <c r="AN10" s="85">
        <v>0</v>
      </c>
      <c r="AO10" s="77" t="s">
        <v>181</v>
      </c>
      <c r="AP10" s="71">
        <v>5.9523809523809494E-3</v>
      </c>
      <c r="AQ10" s="58" t="s">
        <v>167</v>
      </c>
      <c r="AR10" s="85">
        <v>2.0619652471058052E-2</v>
      </c>
      <c r="AS10" s="85" t="s">
        <v>181</v>
      </c>
      <c r="AT10" s="67">
        <v>0</v>
      </c>
      <c r="AU10" s="58" t="s">
        <v>167</v>
      </c>
      <c r="AV10" s="85">
        <v>0</v>
      </c>
      <c r="AW10" s="81" t="s">
        <v>181</v>
      </c>
      <c r="AX10" s="56"/>
    </row>
    <row r="11" spans="1:74" x14ac:dyDescent="0.4">
      <c r="A11" t="s">
        <v>179</v>
      </c>
      <c r="B11" s="61">
        <v>50.220000000000006</v>
      </c>
      <c r="C11" s="57" t="s">
        <v>167</v>
      </c>
      <c r="D11" s="84">
        <v>7.3040019471823721</v>
      </c>
      <c r="E11" s="76" t="s">
        <v>174</v>
      </c>
      <c r="F11" s="70">
        <v>46.05</v>
      </c>
      <c r="G11" s="57" t="s">
        <v>167</v>
      </c>
      <c r="H11" s="84">
        <v>9.0128611809272954</v>
      </c>
      <c r="I11" s="84" t="s">
        <v>174</v>
      </c>
      <c r="J11" s="66">
        <v>66.22</v>
      </c>
      <c r="K11" s="57" t="s">
        <v>167</v>
      </c>
      <c r="L11" s="84">
        <v>9.6255216308866842</v>
      </c>
      <c r="M11" s="80" t="s">
        <v>172</v>
      </c>
      <c r="N11" s="70">
        <v>47.49</v>
      </c>
      <c r="O11" s="57" t="s">
        <v>167</v>
      </c>
      <c r="P11" s="84">
        <v>6.828445406288755</v>
      </c>
      <c r="Q11" s="84" t="s">
        <v>173</v>
      </c>
      <c r="R11" s="66">
        <v>42.06</v>
      </c>
      <c r="S11" s="57" t="s">
        <v>167</v>
      </c>
      <c r="T11" s="84">
        <v>3.0441382652201772</v>
      </c>
      <c r="U11" s="76" t="s">
        <v>174</v>
      </c>
      <c r="V11" s="70">
        <v>53.620000000000005</v>
      </c>
      <c r="W11" s="57" t="s">
        <v>167</v>
      </c>
      <c r="X11" s="84">
        <v>10.09530143735744</v>
      </c>
      <c r="Y11" s="80" t="s">
        <v>172</v>
      </c>
      <c r="Z11" s="61">
        <v>24.630000000000003</v>
      </c>
      <c r="AA11" s="57" t="s">
        <v>167</v>
      </c>
      <c r="AB11" s="84">
        <v>4.3274447168944628</v>
      </c>
      <c r="AC11" s="84" t="s">
        <v>172</v>
      </c>
      <c r="AD11" s="66">
        <v>16.508333333333333</v>
      </c>
      <c r="AE11" s="57" t="s">
        <v>167</v>
      </c>
      <c r="AF11" s="84">
        <v>3.0016535846803238</v>
      </c>
      <c r="AG11" s="76" t="s">
        <v>174</v>
      </c>
      <c r="AH11" s="70">
        <v>31.18</v>
      </c>
      <c r="AI11" s="57" t="s">
        <v>167</v>
      </c>
      <c r="AJ11" s="84">
        <v>10.524658875443144</v>
      </c>
      <c r="AK11" s="84" t="s">
        <v>172</v>
      </c>
      <c r="AL11" s="61">
        <v>32.600000000000009</v>
      </c>
      <c r="AM11" s="57" t="s">
        <v>167</v>
      </c>
      <c r="AN11" s="84">
        <v>7.1270611053925581</v>
      </c>
      <c r="AO11" s="76" t="s">
        <v>174</v>
      </c>
      <c r="AP11" s="70">
        <v>26.391666666666666</v>
      </c>
      <c r="AQ11" s="57" t="s">
        <v>167</v>
      </c>
      <c r="AR11" s="84">
        <v>4.0284123498725979</v>
      </c>
      <c r="AS11" s="84" t="s">
        <v>174</v>
      </c>
      <c r="AT11" s="66">
        <v>59.649999999999991</v>
      </c>
      <c r="AU11" s="57" t="s">
        <v>167</v>
      </c>
      <c r="AV11" s="84">
        <v>5.8932164392630266</v>
      </c>
      <c r="AW11" s="80" t="s">
        <v>172</v>
      </c>
      <c r="AX11" s="56"/>
    </row>
    <row r="12" spans="1:74" x14ac:dyDescent="0.4">
      <c r="A12" t="s">
        <v>7</v>
      </c>
      <c r="B12" s="61">
        <v>25</v>
      </c>
      <c r="C12" s="57" t="s">
        <v>167</v>
      </c>
      <c r="D12" s="84">
        <v>4.8989794855663558</v>
      </c>
      <c r="E12" s="76" t="s">
        <v>181</v>
      </c>
      <c r="F12" s="70">
        <v>26.1</v>
      </c>
      <c r="G12" s="57" t="s">
        <v>167</v>
      </c>
      <c r="H12" s="84">
        <v>5.5866905329641332</v>
      </c>
      <c r="I12" s="84" t="s">
        <v>181</v>
      </c>
      <c r="J12" s="66">
        <v>27.8</v>
      </c>
      <c r="K12" s="57" t="s">
        <v>167</v>
      </c>
      <c r="L12" s="84">
        <v>4.6139883927995449</v>
      </c>
      <c r="M12" s="80" t="s">
        <v>181</v>
      </c>
      <c r="N12" s="70">
        <v>16.600000000000001</v>
      </c>
      <c r="O12" s="57" t="s">
        <v>167</v>
      </c>
      <c r="P12" s="84">
        <v>2.4129281427805167</v>
      </c>
      <c r="Q12" s="84" t="s">
        <v>181</v>
      </c>
      <c r="R12" s="67">
        <v>14.2</v>
      </c>
      <c r="S12" s="58" t="s">
        <v>167</v>
      </c>
      <c r="T12" s="85">
        <v>1.6363916944844739</v>
      </c>
      <c r="U12" s="77" t="s">
        <v>181</v>
      </c>
      <c r="V12" s="70">
        <v>16.2</v>
      </c>
      <c r="W12" s="57" t="s">
        <v>167</v>
      </c>
      <c r="X12" s="84">
        <v>4.07703596037884</v>
      </c>
      <c r="Y12" s="80" t="s">
        <v>181</v>
      </c>
      <c r="Z12" s="62">
        <v>13</v>
      </c>
      <c r="AA12" s="58" t="s">
        <v>167</v>
      </c>
      <c r="AB12" s="85">
        <v>1.8856180831641267</v>
      </c>
      <c r="AC12" s="85" t="s">
        <v>172</v>
      </c>
      <c r="AD12" s="67">
        <v>10.5</v>
      </c>
      <c r="AE12" s="58" t="s">
        <v>167</v>
      </c>
      <c r="AF12" s="85">
        <v>1.6787441193290353</v>
      </c>
      <c r="AG12" s="77" t="s">
        <v>174</v>
      </c>
      <c r="AH12" s="70">
        <v>14</v>
      </c>
      <c r="AI12" s="57" t="s">
        <v>167</v>
      </c>
      <c r="AJ12" s="84">
        <v>3.8005847503304602</v>
      </c>
      <c r="AK12" s="84" t="s">
        <v>172</v>
      </c>
      <c r="AL12" s="61">
        <v>18.600000000000001</v>
      </c>
      <c r="AM12" s="57" t="s">
        <v>167</v>
      </c>
      <c r="AN12" s="84">
        <v>4.5607017003965531</v>
      </c>
      <c r="AO12" s="76" t="s">
        <v>173</v>
      </c>
      <c r="AP12" s="70">
        <v>16.833333333333332</v>
      </c>
      <c r="AQ12" s="57" t="s">
        <v>167</v>
      </c>
      <c r="AR12" s="84">
        <v>2.0375267241229347</v>
      </c>
      <c r="AS12" s="84" t="s">
        <v>174</v>
      </c>
      <c r="AT12" s="67">
        <v>25.25</v>
      </c>
      <c r="AU12" s="58" t="s">
        <v>167</v>
      </c>
      <c r="AV12" s="85">
        <v>1.8929694486000912</v>
      </c>
      <c r="AW12" s="81" t="s">
        <v>172</v>
      </c>
      <c r="AX12" s="56"/>
    </row>
    <row r="13" spans="1:74" x14ac:dyDescent="0.4">
      <c r="A13" t="s">
        <v>8</v>
      </c>
      <c r="B13" s="62">
        <v>2.0587184495054061</v>
      </c>
      <c r="C13" s="58" t="s">
        <v>167</v>
      </c>
      <c r="D13" s="85">
        <v>0.38635102534328414</v>
      </c>
      <c r="E13" s="77" t="s">
        <v>173</v>
      </c>
      <c r="F13" s="71">
        <v>1.7926609951774082</v>
      </c>
      <c r="G13" s="58" t="s">
        <v>167</v>
      </c>
      <c r="H13" s="85">
        <v>0.29732930828070792</v>
      </c>
      <c r="I13" s="85" t="s">
        <v>174</v>
      </c>
      <c r="J13" s="67">
        <v>2.419176810727083</v>
      </c>
      <c r="K13" s="58" t="s">
        <v>167</v>
      </c>
      <c r="L13" s="85">
        <v>0.41542891517092018</v>
      </c>
      <c r="M13" s="81" t="s">
        <v>172</v>
      </c>
      <c r="N13" s="71">
        <v>2.8846091800356506</v>
      </c>
      <c r="O13" s="58" t="s">
        <v>167</v>
      </c>
      <c r="P13" s="85">
        <v>0.38646510111720456</v>
      </c>
      <c r="Q13" s="85" t="s">
        <v>181</v>
      </c>
      <c r="R13" s="67">
        <v>2.9723629605688431</v>
      </c>
      <c r="S13" s="58" t="s">
        <v>167</v>
      </c>
      <c r="T13" s="85">
        <v>0.23946981135961709</v>
      </c>
      <c r="U13" s="77" t="s">
        <v>181</v>
      </c>
      <c r="V13" s="71">
        <v>3.4208967977663294</v>
      </c>
      <c r="W13" s="58" t="s">
        <v>167</v>
      </c>
      <c r="X13" s="85">
        <v>0.66881517970537008</v>
      </c>
      <c r="Y13" s="81" t="s">
        <v>181</v>
      </c>
      <c r="Z13" s="62">
        <v>1.9101573565323566</v>
      </c>
      <c r="AA13" s="58" t="s">
        <v>167</v>
      </c>
      <c r="AB13" s="85">
        <v>0.3031015868915769</v>
      </c>
      <c r="AC13" s="85" t="s">
        <v>173</v>
      </c>
      <c r="AD13" s="67">
        <v>1.5788219188219186</v>
      </c>
      <c r="AE13" s="58" t="s">
        <v>167</v>
      </c>
      <c r="AF13" s="85">
        <v>0.22700544145321142</v>
      </c>
      <c r="AG13" s="77" t="s">
        <v>172</v>
      </c>
      <c r="AH13" s="71">
        <v>2.2582733932733934</v>
      </c>
      <c r="AI13" s="58" t="s">
        <v>167</v>
      </c>
      <c r="AJ13" s="85">
        <v>0.51369865594523079</v>
      </c>
      <c r="AK13" s="85" t="s">
        <v>174</v>
      </c>
      <c r="AL13" s="62">
        <v>1.7624662618083673</v>
      </c>
      <c r="AM13" s="58" t="s">
        <v>167</v>
      </c>
      <c r="AN13" s="85">
        <v>0.13117750471254563</v>
      </c>
      <c r="AO13" s="77" t="s">
        <v>172</v>
      </c>
      <c r="AP13" s="71">
        <v>1.5742464558360456</v>
      </c>
      <c r="AQ13" s="58" t="s">
        <v>167</v>
      </c>
      <c r="AR13" s="85">
        <v>0.22559035344994219</v>
      </c>
      <c r="AS13" s="85" t="s">
        <v>172</v>
      </c>
      <c r="AT13" s="67">
        <v>2.3609285714285715</v>
      </c>
      <c r="AU13" s="58" t="s">
        <v>167</v>
      </c>
      <c r="AV13" s="85">
        <v>0.12322156791608231</v>
      </c>
      <c r="AW13" s="81" t="s">
        <v>174</v>
      </c>
      <c r="AX13" s="56"/>
    </row>
    <row r="14" spans="1:74" x14ac:dyDescent="0.4">
      <c r="A14" t="s">
        <v>9</v>
      </c>
      <c r="B14" s="62">
        <v>0</v>
      </c>
      <c r="C14" s="58" t="s">
        <v>167</v>
      </c>
      <c r="D14" s="85">
        <v>0</v>
      </c>
      <c r="E14" s="77" t="s">
        <v>174</v>
      </c>
      <c r="F14" s="71">
        <v>1.5</v>
      </c>
      <c r="G14" s="58" t="s">
        <v>167</v>
      </c>
      <c r="H14" s="85">
        <v>0.70710678118654757</v>
      </c>
      <c r="I14" s="85" t="s">
        <v>172</v>
      </c>
      <c r="J14" s="67">
        <v>0</v>
      </c>
      <c r="K14" s="58" t="s">
        <v>167</v>
      </c>
      <c r="L14" s="85">
        <v>0</v>
      </c>
      <c r="M14" s="81" t="s">
        <v>174</v>
      </c>
      <c r="N14" s="71">
        <v>0.9</v>
      </c>
      <c r="O14" s="58" t="s">
        <v>167</v>
      </c>
      <c r="P14" s="85">
        <v>0.316227766016838</v>
      </c>
      <c r="Q14" s="85" t="s">
        <v>172</v>
      </c>
      <c r="R14" s="67">
        <v>2.8</v>
      </c>
      <c r="S14" s="58" t="s">
        <v>167</v>
      </c>
      <c r="T14" s="85">
        <v>0.56764621219754663</v>
      </c>
      <c r="U14" s="77" t="s">
        <v>175</v>
      </c>
      <c r="V14" s="71">
        <v>0</v>
      </c>
      <c r="W14" s="58" t="s">
        <v>167</v>
      </c>
      <c r="X14" s="85">
        <v>0</v>
      </c>
      <c r="Y14" s="81" t="s">
        <v>173</v>
      </c>
      <c r="Z14" s="62">
        <v>1.8</v>
      </c>
      <c r="AA14" s="58" t="s">
        <v>167</v>
      </c>
      <c r="AB14" s="85">
        <v>0.63245553203367599</v>
      </c>
      <c r="AC14" s="85" t="s">
        <v>172</v>
      </c>
      <c r="AD14" s="67">
        <v>1.8333333333333333</v>
      </c>
      <c r="AE14" s="58" t="s">
        <v>167</v>
      </c>
      <c r="AF14" s="85">
        <v>0.57735026918962551</v>
      </c>
      <c r="AG14" s="77" t="s">
        <v>172</v>
      </c>
      <c r="AH14" s="71">
        <v>0</v>
      </c>
      <c r="AI14" s="58" t="s">
        <v>167</v>
      </c>
      <c r="AJ14" s="85">
        <v>0</v>
      </c>
      <c r="AK14" s="85" t="s">
        <v>174</v>
      </c>
      <c r="AL14" s="62">
        <v>2</v>
      </c>
      <c r="AM14" s="58" t="s">
        <v>167</v>
      </c>
      <c r="AN14" s="85">
        <v>0.70710678118654757</v>
      </c>
      <c r="AO14" s="77" t="s">
        <v>172</v>
      </c>
      <c r="AP14" s="71">
        <v>3</v>
      </c>
      <c r="AQ14" s="58" t="s">
        <v>167</v>
      </c>
      <c r="AR14" s="85">
        <v>0</v>
      </c>
      <c r="AS14" s="85" t="s">
        <v>175</v>
      </c>
      <c r="AT14" s="67">
        <v>0</v>
      </c>
      <c r="AU14" s="58" t="s">
        <v>167</v>
      </c>
      <c r="AV14" s="85">
        <v>0</v>
      </c>
      <c r="AW14" s="81" t="s">
        <v>174</v>
      </c>
      <c r="AX14" s="56"/>
    </row>
    <row r="15" spans="1:74" x14ac:dyDescent="0.4">
      <c r="A15" t="s">
        <v>10</v>
      </c>
      <c r="B15" s="62">
        <v>0</v>
      </c>
      <c r="C15" s="58" t="s">
        <v>167</v>
      </c>
      <c r="D15" s="85">
        <v>0</v>
      </c>
      <c r="E15" s="77" t="s">
        <v>181</v>
      </c>
      <c r="F15" s="71">
        <v>0</v>
      </c>
      <c r="G15" s="58" t="s">
        <v>167</v>
      </c>
      <c r="H15" s="85">
        <v>0</v>
      </c>
      <c r="I15" s="85" t="s">
        <v>181</v>
      </c>
      <c r="J15" s="67">
        <v>0</v>
      </c>
      <c r="K15" s="58" t="s">
        <v>167</v>
      </c>
      <c r="L15" s="85">
        <v>0</v>
      </c>
      <c r="M15" s="81" t="s">
        <v>181</v>
      </c>
      <c r="N15" s="71">
        <v>0</v>
      </c>
      <c r="O15" s="58" t="s">
        <v>167</v>
      </c>
      <c r="P15" s="85">
        <v>0</v>
      </c>
      <c r="Q15" s="85" t="s">
        <v>181</v>
      </c>
      <c r="R15" s="67">
        <v>1.3333333333333331E-2</v>
      </c>
      <c r="S15" s="58" t="s">
        <v>167</v>
      </c>
      <c r="T15" s="85">
        <v>0</v>
      </c>
      <c r="U15" s="77" t="s">
        <v>181</v>
      </c>
      <c r="V15" s="71">
        <v>0</v>
      </c>
      <c r="W15" s="58" t="s">
        <v>167</v>
      </c>
      <c r="X15" s="85">
        <v>0</v>
      </c>
      <c r="Y15" s="81" t="s">
        <v>181</v>
      </c>
      <c r="Z15" s="62">
        <v>0</v>
      </c>
      <c r="AA15" s="58" t="s">
        <v>167</v>
      </c>
      <c r="AB15" s="85">
        <v>0</v>
      </c>
      <c r="AC15" s="85" t="s">
        <v>181</v>
      </c>
      <c r="AD15" s="67">
        <v>0</v>
      </c>
      <c r="AE15" s="58" t="s">
        <v>167</v>
      </c>
      <c r="AF15" s="85">
        <v>0</v>
      </c>
      <c r="AG15" s="77" t="s">
        <v>181</v>
      </c>
      <c r="AH15" s="71">
        <v>0</v>
      </c>
      <c r="AI15" s="58" t="s">
        <v>167</v>
      </c>
      <c r="AJ15" s="85">
        <v>0</v>
      </c>
      <c r="AK15" s="85" t="s">
        <v>181</v>
      </c>
      <c r="AL15" s="62">
        <v>7.6358363858363851E-2</v>
      </c>
      <c r="AM15" s="58" t="s">
        <v>167</v>
      </c>
      <c r="AN15" s="85">
        <v>7.0576129878471588E-2</v>
      </c>
      <c r="AO15" s="77" t="s">
        <v>181</v>
      </c>
      <c r="AP15" s="71">
        <v>9.7472143940797215E-2</v>
      </c>
      <c r="AQ15" s="58" t="s">
        <v>167</v>
      </c>
      <c r="AR15" s="85">
        <v>6.6047299817003954E-2</v>
      </c>
      <c r="AS15" s="85" t="s">
        <v>181</v>
      </c>
      <c r="AT15" s="67">
        <v>1.7857142857142849E-2</v>
      </c>
      <c r="AU15" s="58" t="s">
        <v>167</v>
      </c>
      <c r="AV15" s="85">
        <v>3.5714285714285698E-2</v>
      </c>
      <c r="AW15" s="81" t="s">
        <v>181</v>
      </c>
      <c r="AX15" s="56"/>
    </row>
    <row r="16" spans="1:74" x14ac:dyDescent="0.4">
      <c r="A16" t="s">
        <v>180</v>
      </c>
      <c r="B16" s="61">
        <v>70.919999999999987</v>
      </c>
      <c r="C16" s="57" t="s">
        <v>167</v>
      </c>
      <c r="D16" s="84">
        <v>10.175548033289482</v>
      </c>
      <c r="E16" s="76" t="s">
        <v>174</v>
      </c>
      <c r="F16" s="70">
        <v>63.79</v>
      </c>
      <c r="G16" s="57" t="s">
        <v>167</v>
      </c>
      <c r="H16" s="84">
        <v>8.3841715949361326</v>
      </c>
      <c r="I16" s="84" t="s">
        <v>174</v>
      </c>
      <c r="J16" s="66">
        <v>96.079999999999984</v>
      </c>
      <c r="K16" s="57" t="s">
        <v>167</v>
      </c>
      <c r="L16" s="84">
        <v>6.8392332253777637</v>
      </c>
      <c r="M16" s="80" t="s">
        <v>172</v>
      </c>
      <c r="N16" s="70">
        <v>64.62</v>
      </c>
      <c r="O16" s="57" t="s">
        <v>167</v>
      </c>
      <c r="P16" s="84">
        <v>8.5556738808556148</v>
      </c>
      <c r="Q16" s="84" t="s">
        <v>173</v>
      </c>
      <c r="R16" s="66">
        <v>54.740000000000009</v>
      </c>
      <c r="S16" s="57" t="s">
        <v>167</v>
      </c>
      <c r="T16" s="84">
        <v>3.1975858949456661</v>
      </c>
      <c r="U16" s="76" t="s">
        <v>174</v>
      </c>
      <c r="V16" s="70">
        <v>80.400000000000006</v>
      </c>
      <c r="W16" s="57" t="s">
        <v>167</v>
      </c>
      <c r="X16" s="84">
        <v>13.324580460353886</v>
      </c>
      <c r="Y16" s="80" t="s">
        <v>172</v>
      </c>
      <c r="Z16" s="61">
        <v>29.74</v>
      </c>
      <c r="AA16" s="57" t="s">
        <v>167</v>
      </c>
      <c r="AB16" s="84">
        <v>5.4271334770556603</v>
      </c>
      <c r="AC16" s="84" t="s">
        <v>172</v>
      </c>
      <c r="AD16" s="66">
        <v>18.400000000000002</v>
      </c>
      <c r="AE16" s="57" t="s">
        <v>167</v>
      </c>
      <c r="AF16" s="84">
        <v>3.1118541681184606</v>
      </c>
      <c r="AG16" s="76" t="s">
        <v>174</v>
      </c>
      <c r="AH16" s="70">
        <v>47.54</v>
      </c>
      <c r="AI16" s="57" t="s">
        <v>167</v>
      </c>
      <c r="AJ16" s="84">
        <v>15.777071971693603</v>
      </c>
      <c r="AK16" s="84" t="s">
        <v>175</v>
      </c>
      <c r="AL16" s="61">
        <v>41.3</v>
      </c>
      <c r="AM16" s="57" t="s">
        <v>167</v>
      </c>
      <c r="AN16" s="84">
        <v>7.1302173879903332</v>
      </c>
      <c r="AO16" s="76" t="s">
        <v>172</v>
      </c>
      <c r="AP16" s="70">
        <v>27.866666666666664</v>
      </c>
      <c r="AQ16" s="57" t="s">
        <v>167</v>
      </c>
      <c r="AR16" s="84">
        <v>3.6524794401346279</v>
      </c>
      <c r="AS16" s="84" t="s">
        <v>174</v>
      </c>
      <c r="AT16" s="66">
        <v>80</v>
      </c>
      <c r="AU16" s="57" t="s">
        <v>167</v>
      </c>
      <c r="AV16" s="84">
        <v>20</v>
      </c>
      <c r="AW16" s="80" t="s">
        <v>175</v>
      </c>
      <c r="AX16" s="56"/>
    </row>
    <row r="17" spans="1:50" x14ac:dyDescent="0.4">
      <c r="A17" t="s">
        <v>7</v>
      </c>
      <c r="B17" s="61">
        <v>38.700000000000003</v>
      </c>
      <c r="C17" s="57" t="s">
        <v>167</v>
      </c>
      <c r="D17" s="84">
        <v>7.1964497419831206</v>
      </c>
      <c r="E17" s="76" t="s">
        <v>181</v>
      </c>
      <c r="F17" s="70">
        <v>36.9</v>
      </c>
      <c r="G17" s="57" t="s">
        <v>167</v>
      </c>
      <c r="H17" s="84">
        <v>5.2164270445498486</v>
      </c>
      <c r="I17" s="84" t="s">
        <v>181</v>
      </c>
      <c r="J17" s="66">
        <v>43.2</v>
      </c>
      <c r="K17" s="57" t="s">
        <v>167</v>
      </c>
      <c r="L17" s="84">
        <v>6.3210407019378856</v>
      </c>
      <c r="M17" s="80" t="s">
        <v>181</v>
      </c>
      <c r="N17" s="70">
        <v>22.9</v>
      </c>
      <c r="O17" s="57" t="s">
        <v>167</v>
      </c>
      <c r="P17" s="84">
        <v>4.357624225296262</v>
      </c>
      <c r="Q17" s="84" t="s">
        <v>173</v>
      </c>
      <c r="R17" s="66">
        <v>19.2</v>
      </c>
      <c r="S17" s="57" t="s">
        <v>167</v>
      </c>
      <c r="T17" s="84">
        <v>2.2730302828309759</v>
      </c>
      <c r="U17" s="76" t="s">
        <v>174</v>
      </c>
      <c r="V17" s="70">
        <v>25.8</v>
      </c>
      <c r="W17" s="57" t="s">
        <v>167</v>
      </c>
      <c r="X17" s="84">
        <v>4.5655716448703858</v>
      </c>
      <c r="Y17" s="80" t="s">
        <v>172</v>
      </c>
      <c r="Z17" s="61">
        <v>16.100000000000001</v>
      </c>
      <c r="AA17" s="57" t="s">
        <v>167</v>
      </c>
      <c r="AB17" s="84">
        <v>2.7668674625929528</v>
      </c>
      <c r="AC17" s="84" t="s">
        <v>172</v>
      </c>
      <c r="AD17" s="66">
        <v>12.416666666666666</v>
      </c>
      <c r="AE17" s="57" t="s">
        <v>167</v>
      </c>
      <c r="AF17" s="84">
        <v>2.2343733444579601</v>
      </c>
      <c r="AG17" s="76" t="s">
        <v>174</v>
      </c>
      <c r="AH17" s="70">
        <v>19.399999999999999</v>
      </c>
      <c r="AI17" s="57" t="s">
        <v>167</v>
      </c>
      <c r="AJ17" s="84">
        <v>3.8064273129653876</v>
      </c>
      <c r="AK17" s="84" t="s">
        <v>172</v>
      </c>
      <c r="AL17" s="61">
        <v>26</v>
      </c>
      <c r="AM17" s="57" t="s">
        <v>167</v>
      </c>
      <c r="AN17" s="84">
        <v>4.4158804331639239</v>
      </c>
      <c r="AO17" s="76" t="s">
        <v>172</v>
      </c>
      <c r="AP17" s="71">
        <v>19.833333333333332</v>
      </c>
      <c r="AQ17" s="58" t="s">
        <v>167</v>
      </c>
      <c r="AR17" s="85">
        <v>1.5859229221975182</v>
      </c>
      <c r="AS17" s="85" t="s">
        <v>174</v>
      </c>
      <c r="AT17" s="66">
        <v>36.75</v>
      </c>
      <c r="AU17" s="57" t="s">
        <v>167</v>
      </c>
      <c r="AV17" s="84">
        <v>6.3442887702247601</v>
      </c>
      <c r="AW17" s="80" t="s">
        <v>172</v>
      </c>
      <c r="AX17" s="56"/>
    </row>
    <row r="18" spans="1:50" x14ac:dyDescent="0.4">
      <c r="A18" t="s">
        <v>8</v>
      </c>
      <c r="B18" s="62">
        <v>1.8691143172465985</v>
      </c>
      <c r="C18" s="58" t="s">
        <v>167</v>
      </c>
      <c r="D18" s="85">
        <v>0.30223604693215184</v>
      </c>
      <c r="E18" s="77" t="s">
        <v>172</v>
      </c>
      <c r="F18" s="71">
        <v>1.7586384245998512</v>
      </c>
      <c r="G18" s="58" t="s">
        <v>167</v>
      </c>
      <c r="H18" s="85">
        <v>0.32656295606001179</v>
      </c>
      <c r="I18" s="85" t="s">
        <v>174</v>
      </c>
      <c r="J18" s="67">
        <v>2.2589692108233814</v>
      </c>
      <c r="K18" s="58" t="s">
        <v>167</v>
      </c>
      <c r="L18" s="85">
        <v>0.3017654799662311</v>
      </c>
      <c r="M18" s="81" t="s">
        <v>172</v>
      </c>
      <c r="N18" s="71">
        <v>2.865872795744985</v>
      </c>
      <c r="O18" s="58" t="s">
        <v>167</v>
      </c>
      <c r="P18" s="85">
        <v>0.35227949225973937</v>
      </c>
      <c r="Q18" s="85" t="s">
        <v>181</v>
      </c>
      <c r="R18" s="67">
        <v>2.8560185854004807</v>
      </c>
      <c r="S18" s="58" t="s">
        <v>167</v>
      </c>
      <c r="T18" s="85">
        <v>0.28424816639877099</v>
      </c>
      <c r="U18" s="77" t="s">
        <v>181</v>
      </c>
      <c r="V18" s="71">
        <v>3.1521485150573638</v>
      </c>
      <c r="W18" s="58" t="s">
        <v>167</v>
      </c>
      <c r="X18" s="85">
        <v>0.42131901272257516</v>
      </c>
      <c r="Y18" s="81" t="s">
        <v>181</v>
      </c>
      <c r="Z18" s="62">
        <v>1.8649671756262314</v>
      </c>
      <c r="AA18" s="58" t="s">
        <v>167</v>
      </c>
      <c r="AB18" s="85">
        <v>0.26737004598287462</v>
      </c>
      <c r="AC18" s="85" t="s">
        <v>172</v>
      </c>
      <c r="AD18" s="67">
        <v>1.5069600769600771</v>
      </c>
      <c r="AE18" s="58" t="s">
        <v>167</v>
      </c>
      <c r="AF18" s="85">
        <v>0.2605583156400661</v>
      </c>
      <c r="AG18" s="77" t="s">
        <v>174</v>
      </c>
      <c r="AH18" s="71">
        <v>2.4015376676986588</v>
      </c>
      <c r="AI18" s="58" t="s">
        <v>167</v>
      </c>
      <c r="AJ18" s="85">
        <v>0.43416601222774104</v>
      </c>
      <c r="AK18" s="85" t="s">
        <v>175</v>
      </c>
      <c r="AL18" s="63">
        <v>1.592152847152847</v>
      </c>
      <c r="AM18" s="60" t="s">
        <v>167</v>
      </c>
      <c r="AN18" s="86">
        <v>0.11731393510023967</v>
      </c>
      <c r="AO18" s="75" t="s">
        <v>174</v>
      </c>
      <c r="AP18" s="72">
        <v>1.403840741373636</v>
      </c>
      <c r="AQ18" s="60" t="s">
        <v>167</v>
      </c>
      <c r="AR18" s="86">
        <v>0.13715766108451122</v>
      </c>
      <c r="AS18" s="86" t="s">
        <v>174</v>
      </c>
      <c r="AT18" s="67">
        <v>2.1258518757065268</v>
      </c>
      <c r="AU18" s="58" t="s">
        <v>167</v>
      </c>
      <c r="AV18" s="85">
        <v>0.38788536695944886</v>
      </c>
      <c r="AW18" s="81" t="s">
        <v>172</v>
      </c>
      <c r="AX18" s="56"/>
    </row>
    <row r="19" spans="1:50" x14ac:dyDescent="0.4">
      <c r="A19" t="s">
        <v>9</v>
      </c>
      <c r="B19" s="62">
        <v>0</v>
      </c>
      <c r="C19" s="58" t="s">
        <v>167</v>
      </c>
      <c r="D19" s="85">
        <v>0</v>
      </c>
      <c r="E19" s="77" t="s">
        <v>174</v>
      </c>
      <c r="F19" s="71">
        <v>1.6</v>
      </c>
      <c r="G19" s="58" t="s">
        <v>167</v>
      </c>
      <c r="H19" s="85">
        <v>0.51639777949432208</v>
      </c>
      <c r="I19" s="85" t="s">
        <v>172</v>
      </c>
      <c r="J19" s="67">
        <v>0</v>
      </c>
      <c r="K19" s="58" t="s">
        <v>167</v>
      </c>
      <c r="L19" s="85">
        <v>0</v>
      </c>
      <c r="M19" s="81" t="s">
        <v>174</v>
      </c>
      <c r="N19" s="71">
        <v>1</v>
      </c>
      <c r="O19" s="58" t="s">
        <v>167</v>
      </c>
      <c r="P19" s="85">
        <v>0</v>
      </c>
      <c r="Q19" s="85" t="s">
        <v>172</v>
      </c>
      <c r="R19" s="67">
        <v>2.9</v>
      </c>
      <c r="S19" s="58" t="s">
        <v>167</v>
      </c>
      <c r="T19" s="85">
        <v>0.69920589878010087</v>
      </c>
      <c r="U19" s="77" t="s">
        <v>175</v>
      </c>
      <c r="V19" s="71">
        <v>0</v>
      </c>
      <c r="W19" s="58" t="s">
        <v>167</v>
      </c>
      <c r="X19" s="85">
        <v>0</v>
      </c>
      <c r="Y19" s="81" t="s">
        <v>174</v>
      </c>
      <c r="Z19" s="62">
        <v>1.9</v>
      </c>
      <c r="AA19" s="58" t="s">
        <v>167</v>
      </c>
      <c r="AB19" s="85">
        <v>0.56764621219754663</v>
      </c>
      <c r="AC19" s="85" t="s">
        <v>172</v>
      </c>
      <c r="AD19" s="67">
        <v>2.4166666666666665</v>
      </c>
      <c r="AE19" s="58" t="s">
        <v>167</v>
      </c>
      <c r="AF19" s="85">
        <v>0.66855792342152176</v>
      </c>
      <c r="AG19" s="77" t="s">
        <v>172</v>
      </c>
      <c r="AH19" s="71">
        <v>0</v>
      </c>
      <c r="AI19" s="58" t="s">
        <v>167</v>
      </c>
      <c r="AJ19" s="85">
        <v>0</v>
      </c>
      <c r="AK19" s="85" t="s">
        <v>174</v>
      </c>
      <c r="AL19" s="62">
        <v>1.8</v>
      </c>
      <c r="AM19" s="58" t="s">
        <v>167</v>
      </c>
      <c r="AN19" s="85">
        <v>1.0954451150103324</v>
      </c>
      <c r="AO19" s="77" t="s">
        <v>174</v>
      </c>
      <c r="AP19" s="71">
        <v>3.3333333333333335</v>
      </c>
      <c r="AQ19" s="58" t="s">
        <v>167</v>
      </c>
      <c r="AR19" s="85">
        <v>0.49236596391733006</v>
      </c>
      <c r="AS19" s="85" t="s">
        <v>172</v>
      </c>
      <c r="AT19" s="67">
        <v>0</v>
      </c>
      <c r="AU19" s="58" t="s">
        <v>167</v>
      </c>
      <c r="AV19" s="85">
        <v>0</v>
      </c>
      <c r="AW19" s="81" t="s">
        <v>174</v>
      </c>
      <c r="AX19" s="56"/>
    </row>
    <row r="20" spans="1:50" x14ac:dyDescent="0.4">
      <c r="A20" t="s">
        <v>10</v>
      </c>
      <c r="B20" s="62">
        <v>2.69140989729225E-2</v>
      </c>
      <c r="C20" s="58" t="s">
        <v>167</v>
      </c>
      <c r="D20" s="85">
        <v>4.785241738968625E-2</v>
      </c>
      <c r="E20" s="77" t="s">
        <v>173</v>
      </c>
      <c r="F20" s="72">
        <v>0.11746813320294622</v>
      </c>
      <c r="G20" s="60" t="s">
        <v>167</v>
      </c>
      <c r="H20" s="86">
        <v>9.4387414551814805E-2</v>
      </c>
      <c r="I20" s="86" t="s">
        <v>172</v>
      </c>
      <c r="J20" s="67">
        <v>7.6923076923076927E-3</v>
      </c>
      <c r="K20" s="58" t="s">
        <v>167</v>
      </c>
      <c r="L20" s="85">
        <v>2.4325212770525996E-2</v>
      </c>
      <c r="M20" s="81" t="s">
        <v>174</v>
      </c>
      <c r="N20" s="72">
        <v>5.9915113871635603E-2</v>
      </c>
      <c r="O20" s="60" t="s">
        <v>167</v>
      </c>
      <c r="P20" s="86">
        <v>8.9639917183474388E-2</v>
      </c>
      <c r="Q20" s="86" t="s">
        <v>173</v>
      </c>
      <c r="R20" s="68">
        <v>0.15942547282364217</v>
      </c>
      <c r="S20" s="60" t="s">
        <v>167</v>
      </c>
      <c r="T20" s="86">
        <v>0.13038773674373308</v>
      </c>
      <c r="U20" s="75" t="s">
        <v>172</v>
      </c>
      <c r="V20" s="71">
        <v>0</v>
      </c>
      <c r="W20" s="58" t="s">
        <v>167</v>
      </c>
      <c r="X20" s="85">
        <v>0</v>
      </c>
      <c r="Y20" s="81" t="s">
        <v>174</v>
      </c>
      <c r="Z20" s="63">
        <v>8.879272043745727E-2</v>
      </c>
      <c r="AA20" s="60" t="s">
        <v>167</v>
      </c>
      <c r="AB20" s="86">
        <v>0.10785073543070078</v>
      </c>
      <c r="AC20" s="86" t="s">
        <v>172</v>
      </c>
      <c r="AD20" s="68">
        <v>0.15036768786768784</v>
      </c>
      <c r="AE20" s="60" t="s">
        <v>167</v>
      </c>
      <c r="AF20" s="86">
        <v>0.12867493319791232</v>
      </c>
      <c r="AG20" s="75" t="s">
        <v>172</v>
      </c>
      <c r="AH20" s="71">
        <v>0</v>
      </c>
      <c r="AI20" s="58" t="s">
        <v>167</v>
      </c>
      <c r="AJ20" s="85">
        <v>0</v>
      </c>
      <c r="AK20" s="85" t="s">
        <v>174</v>
      </c>
      <c r="AL20" s="63">
        <v>0.1857725607725608</v>
      </c>
      <c r="AM20" s="60" t="s">
        <v>167</v>
      </c>
      <c r="AN20" s="86">
        <v>9.0753693256827389E-2</v>
      </c>
      <c r="AO20" s="75" t="s">
        <v>173</v>
      </c>
      <c r="AP20" s="71">
        <v>0.42320684919369134</v>
      </c>
      <c r="AQ20" s="58" t="s">
        <v>167</v>
      </c>
      <c r="AR20" s="85">
        <v>0.20041551584900197</v>
      </c>
      <c r="AS20" s="85" t="s">
        <v>172</v>
      </c>
      <c r="AT20" s="67">
        <v>2.3255813953488372E-2</v>
      </c>
      <c r="AU20" s="58" t="s">
        <v>167</v>
      </c>
      <c r="AV20" s="85">
        <v>4.6511627906976744E-2</v>
      </c>
      <c r="AW20" s="81" t="s">
        <v>174</v>
      </c>
      <c r="AX20" s="56"/>
    </row>
    <row r="21" spans="1:50" x14ac:dyDescent="0.4">
      <c r="A21" t="s">
        <v>11</v>
      </c>
      <c r="B21" s="62">
        <v>3.0682496148967631</v>
      </c>
      <c r="C21" s="58" t="s">
        <v>167</v>
      </c>
      <c r="D21" s="85">
        <v>0.5252968374339233</v>
      </c>
      <c r="E21" s="77" t="s">
        <v>181</v>
      </c>
      <c r="F21" s="71">
        <v>2.8236207695530116</v>
      </c>
      <c r="G21" s="58" t="s">
        <v>167</v>
      </c>
      <c r="H21" s="85">
        <v>0.73886470740529542</v>
      </c>
      <c r="I21" s="85" t="s">
        <v>181</v>
      </c>
      <c r="J21" s="67">
        <v>2.9293364921456613</v>
      </c>
      <c r="K21" s="58" t="s">
        <v>167</v>
      </c>
      <c r="L21" s="85">
        <v>0.53189328505467692</v>
      </c>
      <c r="M21" s="81" t="s">
        <v>181</v>
      </c>
      <c r="N21" s="71">
        <v>2.6345788816894582</v>
      </c>
      <c r="O21" s="58" t="s">
        <v>167</v>
      </c>
      <c r="P21" s="85">
        <v>0.36703896624499516</v>
      </c>
      <c r="Q21" s="85" t="s">
        <v>172</v>
      </c>
      <c r="R21" s="67">
        <v>2.2001472696910076</v>
      </c>
      <c r="S21" s="58" t="s">
        <v>167</v>
      </c>
      <c r="T21" s="85">
        <v>0.24438666798726141</v>
      </c>
      <c r="U21" s="77" t="s">
        <v>174</v>
      </c>
      <c r="V21" s="71">
        <v>2.9091024952660631</v>
      </c>
      <c r="W21" s="58" t="s">
        <v>167</v>
      </c>
      <c r="X21" s="85">
        <v>0.58336809480028395</v>
      </c>
      <c r="Y21" s="81" t="s">
        <v>172</v>
      </c>
      <c r="Z21" s="62">
        <v>1.8647933985395624</v>
      </c>
      <c r="AA21" s="58" t="s">
        <v>167</v>
      </c>
      <c r="AB21" s="85">
        <v>0.20491284959325878</v>
      </c>
      <c r="AC21" s="85" t="s">
        <v>172</v>
      </c>
      <c r="AD21" s="67">
        <v>1.5014094818951278</v>
      </c>
      <c r="AE21" s="58" t="s">
        <v>167</v>
      </c>
      <c r="AF21" s="85">
        <v>0.2462220794087232</v>
      </c>
      <c r="AG21" s="77" t="s">
        <v>174</v>
      </c>
      <c r="AH21" s="71">
        <v>2.4079812177255961</v>
      </c>
      <c r="AI21" s="58" t="s">
        <v>167</v>
      </c>
      <c r="AJ21" s="85">
        <v>0.36414022962084913</v>
      </c>
      <c r="AK21" s="85" t="s">
        <v>175</v>
      </c>
      <c r="AL21" s="62">
        <v>1.9400473265864573</v>
      </c>
      <c r="AM21" s="58" t="s">
        <v>167</v>
      </c>
      <c r="AN21" s="85">
        <v>0.39641771117544194</v>
      </c>
      <c r="AO21" s="77" t="s">
        <v>174</v>
      </c>
      <c r="AP21" s="71">
        <v>1.7465925375439209</v>
      </c>
      <c r="AQ21" s="58" t="s">
        <v>167</v>
      </c>
      <c r="AR21" s="85">
        <v>0.24569480439945554</v>
      </c>
      <c r="AS21" s="85" t="s">
        <v>174</v>
      </c>
      <c r="AT21" s="67">
        <v>3.6060637075342958</v>
      </c>
      <c r="AU21" s="58" t="s">
        <v>167</v>
      </c>
      <c r="AV21" s="85">
        <v>0.21640766666727451</v>
      </c>
      <c r="AW21" s="81" t="s">
        <v>172</v>
      </c>
    </row>
    <row r="22" spans="1:50" x14ac:dyDescent="0.4">
      <c r="A22" t="s">
        <v>12</v>
      </c>
      <c r="B22" s="62">
        <v>3.0365079365079368</v>
      </c>
      <c r="C22" s="58" t="s">
        <v>167</v>
      </c>
      <c r="D22" s="85">
        <v>0.50266569160234553</v>
      </c>
      <c r="E22" s="77" t="s">
        <v>181</v>
      </c>
      <c r="F22" s="71">
        <v>2.8015476190476187</v>
      </c>
      <c r="G22" s="58" t="s">
        <v>167</v>
      </c>
      <c r="H22" s="85">
        <v>0.79400548621789724</v>
      </c>
      <c r="I22" s="85" t="s">
        <v>181</v>
      </c>
      <c r="J22" s="67">
        <v>2.7869841269841271</v>
      </c>
      <c r="K22" s="58" t="s">
        <v>167</v>
      </c>
      <c r="L22" s="85">
        <v>0.45269292129916777</v>
      </c>
      <c r="M22" s="81" t="s">
        <v>181</v>
      </c>
      <c r="N22" s="71">
        <v>2.4766666666666661</v>
      </c>
      <c r="O22" s="58" t="s">
        <v>167</v>
      </c>
      <c r="P22" s="85">
        <v>0.50572036385709807</v>
      </c>
      <c r="Q22" s="85" t="s">
        <v>181</v>
      </c>
      <c r="R22" s="67">
        <v>2.4433333333333334</v>
      </c>
      <c r="S22" s="58" t="s">
        <v>167</v>
      </c>
      <c r="T22" s="85">
        <v>0.45592464722870307</v>
      </c>
      <c r="U22" s="77" t="s">
        <v>181</v>
      </c>
      <c r="V22" s="71">
        <v>2.8616666666666664</v>
      </c>
      <c r="W22" s="58" t="s">
        <v>167</v>
      </c>
      <c r="X22" s="85">
        <v>0.76537935401705126</v>
      </c>
      <c r="Y22" s="81" t="s">
        <v>181</v>
      </c>
      <c r="Z22" s="62">
        <v>2.1033333333333335</v>
      </c>
      <c r="AA22" s="58" t="s">
        <v>167</v>
      </c>
      <c r="AB22" s="85">
        <v>0.25298221281346889</v>
      </c>
      <c r="AC22" s="85" t="s">
        <v>173</v>
      </c>
      <c r="AD22" s="67">
        <v>1.8499999999999999</v>
      </c>
      <c r="AE22" s="58" t="s">
        <v>167</v>
      </c>
      <c r="AF22" s="85">
        <v>0.45482819489196896</v>
      </c>
      <c r="AG22" s="77" t="s">
        <v>172</v>
      </c>
      <c r="AH22" s="71">
        <v>2.62</v>
      </c>
      <c r="AI22" s="58" t="s">
        <v>167</v>
      </c>
      <c r="AJ22" s="85">
        <v>0.666749994792318</v>
      </c>
      <c r="AK22" s="85" t="s">
        <v>174</v>
      </c>
      <c r="AL22" s="62">
        <v>2.5314285714285711</v>
      </c>
      <c r="AM22" s="58" t="s">
        <v>167</v>
      </c>
      <c r="AN22" s="85">
        <v>0.59336467088381872</v>
      </c>
      <c r="AO22" s="77" t="s">
        <v>173</v>
      </c>
      <c r="AP22" s="71">
        <v>2.4861111111111112</v>
      </c>
      <c r="AQ22" s="58" t="s">
        <v>167</v>
      </c>
      <c r="AR22" s="85">
        <v>0.26341131692757747</v>
      </c>
      <c r="AS22" s="85" t="s">
        <v>172</v>
      </c>
      <c r="AT22" s="67">
        <v>3.4874999999999998</v>
      </c>
      <c r="AU22" s="58" t="s">
        <v>167</v>
      </c>
      <c r="AV22" s="85">
        <v>0.4661455423649013</v>
      </c>
      <c r="AW22" s="81" t="s">
        <v>174</v>
      </c>
    </row>
    <row r="23" spans="1:50" x14ac:dyDescent="0.4">
      <c r="A23" t="s">
        <v>13</v>
      </c>
      <c r="B23" s="63">
        <v>1.0254897322090835</v>
      </c>
      <c r="C23" s="60" t="s">
        <v>167</v>
      </c>
      <c r="D23" s="86">
        <v>0.18883420653751862</v>
      </c>
      <c r="E23" s="77" t="s">
        <v>181</v>
      </c>
      <c r="F23" s="71">
        <v>1.0365358865220806</v>
      </c>
      <c r="G23" s="58" t="s">
        <v>167</v>
      </c>
      <c r="H23" s="85">
        <v>0.29773528612826233</v>
      </c>
      <c r="I23" s="77" t="s">
        <v>181</v>
      </c>
      <c r="J23" s="68">
        <v>1.0629399504113533</v>
      </c>
      <c r="K23" s="60" t="s">
        <v>167</v>
      </c>
      <c r="L23" s="86">
        <v>0.17370526728009669</v>
      </c>
      <c r="M23" s="77" t="s">
        <v>181</v>
      </c>
      <c r="N23" s="71">
        <v>1.1061512391544155</v>
      </c>
      <c r="O23" s="58" t="s">
        <v>167</v>
      </c>
      <c r="P23" s="85">
        <v>0.29405532384210198</v>
      </c>
      <c r="Q23" s="77" t="s">
        <v>181</v>
      </c>
      <c r="R23" s="67">
        <v>0.92743021680378046</v>
      </c>
      <c r="S23" s="58" t="s">
        <v>167</v>
      </c>
      <c r="T23" s="85">
        <v>0.20555024513932996</v>
      </c>
      <c r="U23" s="77" t="s">
        <v>181</v>
      </c>
      <c r="V23" s="71">
        <v>1.0689358848608002</v>
      </c>
      <c r="W23" s="58" t="s">
        <v>167</v>
      </c>
      <c r="X23" s="85">
        <v>0.29592437943466043</v>
      </c>
      <c r="Y23" s="77" t="s">
        <v>181</v>
      </c>
      <c r="Z23" s="63">
        <v>0.89515805989339836</v>
      </c>
      <c r="AA23" s="60" t="s">
        <v>167</v>
      </c>
      <c r="AB23" s="86">
        <v>0.12573102829216037</v>
      </c>
      <c r="AC23" s="77" t="s">
        <v>181</v>
      </c>
      <c r="AD23" s="68">
        <v>0.84567440360402246</v>
      </c>
      <c r="AE23" s="60" t="s">
        <v>167</v>
      </c>
      <c r="AF23" s="86">
        <v>0.19253539557598143</v>
      </c>
      <c r="AG23" s="77" t="s">
        <v>181</v>
      </c>
      <c r="AH23" s="71">
        <v>0.96798570374025916</v>
      </c>
      <c r="AI23" s="58" t="s">
        <v>167</v>
      </c>
      <c r="AJ23" s="85">
        <v>0.26570532486316734</v>
      </c>
      <c r="AK23" s="77" t="s">
        <v>181</v>
      </c>
      <c r="AL23" s="62">
        <v>0.81180294042635182</v>
      </c>
      <c r="AM23" s="58" t="s">
        <v>167</v>
      </c>
      <c r="AN23" s="85">
        <v>0.31268031344398456</v>
      </c>
      <c r="AO23" s="77" t="s">
        <v>173</v>
      </c>
      <c r="AP23" s="72">
        <v>0.70635228554974272</v>
      </c>
      <c r="AQ23" s="60" t="s">
        <v>167</v>
      </c>
      <c r="AR23" s="86">
        <v>0.10314439563787968</v>
      </c>
      <c r="AS23" s="86" t="s">
        <v>172</v>
      </c>
      <c r="AT23" s="68">
        <v>1.051734427745457</v>
      </c>
      <c r="AU23" s="60" t="s">
        <v>167</v>
      </c>
      <c r="AV23" s="86">
        <v>0.18365810288349543</v>
      </c>
      <c r="AW23" s="82" t="s">
        <v>174</v>
      </c>
    </row>
    <row r="24" spans="1:50" x14ac:dyDescent="0.4">
      <c r="A24" t="s">
        <v>14</v>
      </c>
      <c r="B24" s="62">
        <v>4.3813792234219591</v>
      </c>
      <c r="C24" s="58" t="s">
        <v>167</v>
      </c>
      <c r="D24" s="85">
        <v>0.7432906896560989</v>
      </c>
      <c r="E24" s="77" t="s">
        <v>181</v>
      </c>
      <c r="F24" s="71">
        <v>4.0003537725313727</v>
      </c>
      <c r="G24" s="58" t="s">
        <v>167</v>
      </c>
      <c r="H24" s="85">
        <v>0.91534043810808119</v>
      </c>
      <c r="I24" s="85" t="s">
        <v>181</v>
      </c>
      <c r="J24" s="67">
        <v>4.3846253094188548</v>
      </c>
      <c r="K24" s="58" t="s">
        <v>167</v>
      </c>
      <c r="L24" s="85">
        <v>0.74980726265468012</v>
      </c>
      <c r="M24" s="81" t="s">
        <v>181</v>
      </c>
      <c r="N24" s="71">
        <v>3.7548980849197227</v>
      </c>
      <c r="O24" s="58" t="s">
        <v>167</v>
      </c>
      <c r="P24" s="85">
        <v>0.47557444974925345</v>
      </c>
      <c r="Q24" s="85" t="s">
        <v>172</v>
      </c>
      <c r="R24" s="67">
        <v>2.8041229360185422</v>
      </c>
      <c r="S24" s="58" t="s">
        <v>167</v>
      </c>
      <c r="T24" s="85">
        <v>0.25307263614549724</v>
      </c>
      <c r="U24" s="77" t="s">
        <v>174</v>
      </c>
      <c r="V24" s="71">
        <v>4.6740142902725612</v>
      </c>
      <c r="W24" s="58" t="s">
        <v>167</v>
      </c>
      <c r="X24" s="85">
        <v>0.80976879251607725</v>
      </c>
      <c r="Y24" s="81" t="s">
        <v>175</v>
      </c>
      <c r="Z24" s="62">
        <v>2.2925098782920594</v>
      </c>
      <c r="AA24" s="58" t="s">
        <v>167</v>
      </c>
      <c r="AB24" s="85">
        <v>0.35261346394294318</v>
      </c>
      <c r="AC24" s="85" t="s">
        <v>172</v>
      </c>
      <c r="AD24" s="67">
        <v>1.6495579944961085</v>
      </c>
      <c r="AE24" s="58" t="s">
        <v>167</v>
      </c>
      <c r="AF24" s="85">
        <v>0.24740965468209181</v>
      </c>
      <c r="AG24" s="77" t="s">
        <v>174</v>
      </c>
      <c r="AH24" s="71">
        <v>3.022552888548053</v>
      </c>
      <c r="AI24" s="58" t="s">
        <v>167</v>
      </c>
      <c r="AJ24" s="85">
        <v>0.7458821211506198</v>
      </c>
      <c r="AK24" s="85" t="s">
        <v>172</v>
      </c>
      <c r="AL24" s="62">
        <v>2.383830725795943</v>
      </c>
      <c r="AM24" s="58" t="s">
        <v>167</v>
      </c>
      <c r="AN24" s="85">
        <v>0.61191698021096952</v>
      </c>
      <c r="AO24" s="77" t="s">
        <v>173</v>
      </c>
      <c r="AP24" s="71">
        <v>1.8407932399778408</v>
      </c>
      <c r="AQ24" s="58" t="s">
        <v>167</v>
      </c>
      <c r="AR24" s="85">
        <v>0.24310995794380302</v>
      </c>
      <c r="AS24" s="85" t="s">
        <v>174</v>
      </c>
      <c r="AT24" s="67">
        <v>5.0848021259785963</v>
      </c>
      <c r="AU24" s="58" t="s">
        <v>167</v>
      </c>
      <c r="AV24" s="85">
        <v>0.21622540135550569</v>
      </c>
      <c r="AW24" s="81" t="s">
        <v>172</v>
      </c>
    </row>
    <row r="25" spans="1:50" x14ac:dyDescent="0.4">
      <c r="A25" t="s">
        <v>15</v>
      </c>
      <c r="B25" s="62">
        <v>4.6285714285714281</v>
      </c>
      <c r="C25" s="58" t="s">
        <v>167</v>
      </c>
      <c r="D25" s="85">
        <v>0.86179294197036427</v>
      </c>
      <c r="E25" s="77" t="s">
        <v>181</v>
      </c>
      <c r="F25" s="71">
        <v>4.3071428571428578</v>
      </c>
      <c r="G25" s="58" t="s">
        <v>167</v>
      </c>
      <c r="H25" s="85">
        <v>1.0628818434102372</v>
      </c>
      <c r="I25" s="85" t="s">
        <v>181</v>
      </c>
      <c r="J25" s="67">
        <v>4.5584920634920625</v>
      </c>
      <c r="K25" s="58" t="s">
        <v>167</v>
      </c>
      <c r="L25" s="85">
        <v>0.81949662046548266</v>
      </c>
      <c r="M25" s="81" t="s">
        <v>181</v>
      </c>
      <c r="N25" s="71">
        <v>3.4583333333333335</v>
      </c>
      <c r="O25" s="58" t="s">
        <v>167</v>
      </c>
      <c r="P25" s="85">
        <v>0.78807665541799632</v>
      </c>
      <c r="Q25" s="85" t="s">
        <v>181</v>
      </c>
      <c r="R25" s="67">
        <v>3.1383333333333336</v>
      </c>
      <c r="S25" s="58" t="s">
        <v>167</v>
      </c>
      <c r="T25" s="85">
        <v>0.40001543180109134</v>
      </c>
      <c r="U25" s="77" t="s">
        <v>181</v>
      </c>
      <c r="V25" s="71">
        <v>4.0016666666666669</v>
      </c>
      <c r="W25" s="58" t="s">
        <v>167</v>
      </c>
      <c r="X25" s="85">
        <v>1.1462620410127293</v>
      </c>
      <c r="Y25" s="81" t="s">
        <v>181</v>
      </c>
      <c r="Z25" s="62">
        <v>2.7966666666666669</v>
      </c>
      <c r="AA25" s="58" t="s">
        <v>167</v>
      </c>
      <c r="AB25" s="85">
        <v>0.45655716448703876</v>
      </c>
      <c r="AC25" s="85" t="s">
        <v>173</v>
      </c>
      <c r="AD25" s="67">
        <v>2.6222222222222222</v>
      </c>
      <c r="AE25" s="58" t="s">
        <v>167</v>
      </c>
      <c r="AF25" s="85">
        <v>0.43845074665127304</v>
      </c>
      <c r="AG25" s="77" t="s">
        <v>174</v>
      </c>
      <c r="AH25" s="71">
        <v>3.7149999999999999</v>
      </c>
      <c r="AI25" s="58" t="s">
        <v>167</v>
      </c>
      <c r="AJ25" s="85">
        <v>1.9070119151291232</v>
      </c>
      <c r="AK25" s="85" t="s">
        <v>172</v>
      </c>
      <c r="AL25" s="62">
        <v>3.4228571428571426</v>
      </c>
      <c r="AM25" s="58" t="s">
        <v>167</v>
      </c>
      <c r="AN25" s="85">
        <v>0.41718199425014912</v>
      </c>
      <c r="AO25" s="77" t="s">
        <v>174</v>
      </c>
      <c r="AP25" s="71">
        <v>3.0861111111111108</v>
      </c>
      <c r="AQ25" s="58" t="s">
        <v>167</v>
      </c>
      <c r="AR25" s="85">
        <v>0.46176174129512537</v>
      </c>
      <c r="AS25" s="85" t="s">
        <v>174</v>
      </c>
      <c r="AT25" s="67">
        <v>5.6624999999999996</v>
      </c>
      <c r="AU25" s="58" t="s">
        <v>167</v>
      </c>
      <c r="AV25" s="85">
        <v>0.6342646661029343</v>
      </c>
      <c r="AW25" s="81" t="s">
        <v>172</v>
      </c>
    </row>
    <row r="26" spans="1:50" x14ac:dyDescent="0.4">
      <c r="A26" t="s">
        <v>16</v>
      </c>
      <c r="B26" s="63">
        <v>0.96192487722594444</v>
      </c>
      <c r="C26" s="60" t="s">
        <v>167</v>
      </c>
      <c r="D26" s="86">
        <v>0.16470245914367465</v>
      </c>
      <c r="E26" s="77" t="s">
        <v>181</v>
      </c>
      <c r="F26" s="72">
        <v>0.94465307048082781</v>
      </c>
      <c r="G26" s="60" t="s">
        <v>167</v>
      </c>
      <c r="H26" s="86">
        <v>0.17936163098497604</v>
      </c>
      <c r="I26" s="77" t="s">
        <v>181</v>
      </c>
      <c r="J26" s="68">
        <v>0.97166419015900574</v>
      </c>
      <c r="K26" s="60" t="s">
        <v>167</v>
      </c>
      <c r="L26" s="86">
        <v>0.14121299976669593</v>
      </c>
      <c r="M26" s="77" t="s">
        <v>181</v>
      </c>
      <c r="N26" s="71">
        <v>1.1206544647335837</v>
      </c>
      <c r="O26" s="58" t="s">
        <v>167</v>
      </c>
      <c r="P26" s="85">
        <v>0.22481101645540694</v>
      </c>
      <c r="Q26" s="77" t="s">
        <v>181</v>
      </c>
      <c r="R26" s="68">
        <v>0.91858697711874115</v>
      </c>
      <c r="S26" s="60" t="s">
        <v>167</v>
      </c>
      <c r="T26" s="86">
        <v>9.397035354426958E-2</v>
      </c>
      <c r="U26" s="77" t="s">
        <v>181</v>
      </c>
      <c r="V26" s="71">
        <v>1.2314616539401237</v>
      </c>
      <c r="W26" s="58" t="s">
        <v>167</v>
      </c>
      <c r="X26" s="85">
        <v>0.30549592019932498</v>
      </c>
      <c r="Y26" s="77" t="s">
        <v>181</v>
      </c>
      <c r="Z26" s="63">
        <v>0.83376435180115016</v>
      </c>
      <c r="AA26" s="60" t="s">
        <v>167</v>
      </c>
      <c r="AB26" s="86">
        <v>0.14654452380300945</v>
      </c>
      <c r="AC26" s="86" t="s">
        <v>172</v>
      </c>
      <c r="AD26" s="68">
        <v>0.63744668602838528</v>
      </c>
      <c r="AE26" s="60" t="s">
        <v>167</v>
      </c>
      <c r="AF26" s="86">
        <v>9.1014604881967442E-2</v>
      </c>
      <c r="AG26" s="75" t="s">
        <v>174</v>
      </c>
      <c r="AH26" s="71">
        <v>0.89247088479446579</v>
      </c>
      <c r="AI26" s="58" t="s">
        <v>167</v>
      </c>
      <c r="AJ26" s="85">
        <v>0.25777335035797183</v>
      </c>
      <c r="AK26" s="85" t="s">
        <v>172</v>
      </c>
      <c r="AL26" s="63">
        <v>0.69366623803351501</v>
      </c>
      <c r="AM26" s="60" t="s">
        <v>167</v>
      </c>
      <c r="AN26" s="86">
        <v>0.13469284237960652</v>
      </c>
      <c r="AO26" s="75" t="s">
        <v>173</v>
      </c>
      <c r="AP26" s="72">
        <v>0.60557221784577198</v>
      </c>
      <c r="AQ26" s="60" t="s">
        <v>167</v>
      </c>
      <c r="AR26" s="86">
        <v>9.8243860627821575E-2</v>
      </c>
      <c r="AS26" s="86" t="s">
        <v>174</v>
      </c>
      <c r="AT26" s="68">
        <v>0.90831017022193494</v>
      </c>
      <c r="AU26" s="60" t="s">
        <v>167</v>
      </c>
      <c r="AV26" s="86">
        <v>0.12617446038930852</v>
      </c>
      <c r="AW26" s="82" t="s">
        <v>172</v>
      </c>
    </row>
    <row r="27" spans="1:50" x14ac:dyDescent="0.4">
      <c r="A27" t="s">
        <v>17</v>
      </c>
      <c r="B27" s="62">
        <v>6.1816450856662843</v>
      </c>
      <c r="C27" s="58" t="s">
        <v>167</v>
      </c>
      <c r="D27" s="85">
        <v>0.92020524007659987</v>
      </c>
      <c r="E27" s="77" t="s">
        <v>181</v>
      </c>
      <c r="F27" s="71">
        <v>5.5598610570096723</v>
      </c>
      <c r="G27" s="58" t="s">
        <v>167</v>
      </c>
      <c r="H27" s="85">
        <v>1.0189675663191549</v>
      </c>
      <c r="I27" s="85" t="s">
        <v>181</v>
      </c>
      <c r="J27" s="67">
        <v>6.396088794577202</v>
      </c>
      <c r="K27" s="58" t="s">
        <v>167</v>
      </c>
      <c r="L27" s="85">
        <v>0.95810160793047705</v>
      </c>
      <c r="M27" s="81" t="s">
        <v>181</v>
      </c>
      <c r="N27" s="71">
        <v>5.1190490730339508</v>
      </c>
      <c r="O27" s="58" t="s">
        <v>167</v>
      </c>
      <c r="P27" s="85">
        <v>0.7062719097851462</v>
      </c>
      <c r="Q27" s="85" t="s">
        <v>172</v>
      </c>
      <c r="R27" s="67">
        <v>3.6733705452604513</v>
      </c>
      <c r="S27" s="58" t="s">
        <v>167</v>
      </c>
      <c r="T27" s="85">
        <v>0.30040679042029905</v>
      </c>
      <c r="U27" s="77" t="s">
        <v>174</v>
      </c>
      <c r="V27" s="71">
        <v>7.0207952587658244</v>
      </c>
      <c r="W27" s="58" t="s">
        <v>167</v>
      </c>
      <c r="X27" s="85">
        <v>1.1741006737782107</v>
      </c>
      <c r="Y27" s="81" t="s">
        <v>175</v>
      </c>
      <c r="Z27" s="62">
        <v>2.7701080480043916</v>
      </c>
      <c r="AA27" s="58" t="s">
        <v>167</v>
      </c>
      <c r="AB27" s="85">
        <v>0.46281921824603911</v>
      </c>
      <c r="AC27" s="85" t="s">
        <v>172</v>
      </c>
      <c r="AD27" s="67">
        <v>1.8501841982083642</v>
      </c>
      <c r="AE27" s="58" t="s">
        <v>167</v>
      </c>
      <c r="AF27" s="85">
        <v>0.31496192109733645</v>
      </c>
      <c r="AG27" s="77" t="s">
        <v>174</v>
      </c>
      <c r="AH27" s="71">
        <v>4.629123325489271</v>
      </c>
      <c r="AI27" s="58" t="s">
        <v>167</v>
      </c>
      <c r="AJ27" s="85">
        <v>1.1661308190769293</v>
      </c>
      <c r="AK27" s="85" t="s">
        <v>175</v>
      </c>
      <c r="AL27" s="62">
        <v>3.054512965295574</v>
      </c>
      <c r="AM27" s="58" t="s">
        <v>167</v>
      </c>
      <c r="AN27" s="85">
        <v>0.77828802465302294</v>
      </c>
      <c r="AO27" s="77" t="s">
        <v>172</v>
      </c>
      <c r="AP27" s="71">
        <v>1.9447707057848811</v>
      </c>
      <c r="AQ27" s="58" t="s">
        <v>167</v>
      </c>
      <c r="AR27" s="85">
        <v>0.20970459863081287</v>
      </c>
      <c r="AS27" s="85" t="s">
        <v>174</v>
      </c>
      <c r="AT27" s="67">
        <v>6.6949227447389212</v>
      </c>
      <c r="AU27" s="58" t="s">
        <v>167</v>
      </c>
      <c r="AV27" s="85">
        <v>1.727591548118891</v>
      </c>
      <c r="AW27" s="81" t="s">
        <v>175</v>
      </c>
    </row>
    <row r="28" spans="1:50" x14ac:dyDescent="0.4">
      <c r="A28" t="s">
        <v>18</v>
      </c>
      <c r="B28" s="62">
        <v>7.1805555555555554</v>
      </c>
      <c r="C28" s="58" t="s">
        <v>167</v>
      </c>
      <c r="D28" s="85">
        <v>1.4861760110439353</v>
      </c>
      <c r="E28" s="77" t="s">
        <v>181</v>
      </c>
      <c r="F28" s="71">
        <v>6.1414285714285715</v>
      </c>
      <c r="G28" s="58" t="s">
        <v>167</v>
      </c>
      <c r="H28" s="85">
        <v>1.3131317301745196</v>
      </c>
      <c r="I28" s="85" t="s">
        <v>181</v>
      </c>
      <c r="J28" s="67">
        <v>7.2582539682539693</v>
      </c>
      <c r="K28" s="58" t="s">
        <v>167</v>
      </c>
      <c r="L28" s="85">
        <v>1.9356947507642801</v>
      </c>
      <c r="M28" s="81" t="s">
        <v>181</v>
      </c>
      <c r="N28" s="71">
        <v>4.7933333333333339</v>
      </c>
      <c r="O28" s="58" t="s">
        <v>167</v>
      </c>
      <c r="P28" s="85">
        <v>1.3006693433539285</v>
      </c>
      <c r="Q28" s="85" t="s">
        <v>173</v>
      </c>
      <c r="R28" s="67">
        <v>4.3083333333333327</v>
      </c>
      <c r="S28" s="58" t="s">
        <v>167</v>
      </c>
      <c r="T28" s="85">
        <v>0.56823312899626821</v>
      </c>
      <c r="U28" s="77" t="s">
        <v>174</v>
      </c>
      <c r="V28" s="71">
        <v>6.3733333333333331</v>
      </c>
      <c r="W28" s="58" t="s">
        <v>167</v>
      </c>
      <c r="X28" s="85">
        <v>1.3541021352145539</v>
      </c>
      <c r="Y28" s="81" t="s">
        <v>172</v>
      </c>
      <c r="Z28" s="62">
        <v>3.4466666666666668</v>
      </c>
      <c r="AA28" s="58" t="s">
        <v>167</v>
      </c>
      <c r="AB28" s="85">
        <v>0.54033597230145625</v>
      </c>
      <c r="AC28" s="85" t="s">
        <v>174</v>
      </c>
      <c r="AD28" s="67">
        <v>3.0916666666666668</v>
      </c>
      <c r="AE28" s="58" t="s">
        <v>167</v>
      </c>
      <c r="AF28" s="85">
        <v>0.55752428945592458</v>
      </c>
      <c r="AG28" s="77" t="s">
        <v>174</v>
      </c>
      <c r="AH28" s="71">
        <v>5.08</v>
      </c>
      <c r="AI28" s="58" t="s">
        <v>167</v>
      </c>
      <c r="AJ28" s="85">
        <v>1.4875781958905181</v>
      </c>
      <c r="AK28" s="85" t="s">
        <v>172</v>
      </c>
      <c r="AL28" s="62">
        <v>4.822857142857143</v>
      </c>
      <c r="AM28" s="58" t="s">
        <v>167</v>
      </c>
      <c r="AN28" s="85">
        <v>0.41374348752504586</v>
      </c>
      <c r="AO28" s="77" t="s">
        <v>172</v>
      </c>
      <c r="AP28" s="71">
        <v>3.6361111111111115</v>
      </c>
      <c r="AQ28" s="58" t="s">
        <v>167</v>
      </c>
      <c r="AR28" s="85">
        <v>0.44346166593996278</v>
      </c>
      <c r="AS28" s="85" t="s">
        <v>174</v>
      </c>
      <c r="AT28" s="66">
        <v>8.35</v>
      </c>
      <c r="AU28" s="57" t="s">
        <v>167</v>
      </c>
      <c r="AV28" s="84">
        <v>2.1935511543309554</v>
      </c>
      <c r="AW28" s="80" t="s">
        <v>172</v>
      </c>
    </row>
    <row r="29" spans="1:50" x14ac:dyDescent="0.4">
      <c r="A29" t="s">
        <v>19</v>
      </c>
      <c r="B29" s="63">
        <v>0.88179737742211162</v>
      </c>
      <c r="C29" s="60" t="s">
        <v>167</v>
      </c>
      <c r="D29" s="86">
        <v>0.16131729635879152</v>
      </c>
      <c r="E29" s="77" t="s">
        <v>181</v>
      </c>
      <c r="F29" s="72">
        <v>0.91618832104675063</v>
      </c>
      <c r="G29" s="60" t="s">
        <v>167</v>
      </c>
      <c r="H29" s="86">
        <v>0.1104588479292342</v>
      </c>
      <c r="I29" s="77" t="s">
        <v>181</v>
      </c>
      <c r="J29" s="68">
        <v>0.92484789425499836</v>
      </c>
      <c r="K29" s="60" t="s">
        <v>167</v>
      </c>
      <c r="L29" s="86">
        <v>0.2245970407428429</v>
      </c>
      <c r="M29" s="77" t="s">
        <v>181</v>
      </c>
      <c r="N29" s="72">
        <v>1.1149474804449679</v>
      </c>
      <c r="O29" s="60" t="s">
        <v>167</v>
      </c>
      <c r="P29" s="86">
        <v>0.22404386344894706</v>
      </c>
      <c r="Q29" s="77" t="s">
        <v>181</v>
      </c>
      <c r="R29" s="68">
        <v>0.88547767498339935</v>
      </c>
      <c r="S29" s="60" t="s">
        <v>167</v>
      </c>
      <c r="T29" s="86">
        <v>0.10733221879740699</v>
      </c>
      <c r="U29" s="77" t="s">
        <v>181</v>
      </c>
      <c r="V29" s="71">
        <v>1.1383184939077504</v>
      </c>
      <c r="W29" s="58" t="s">
        <v>167</v>
      </c>
      <c r="X29" s="85">
        <v>0.26589081936903103</v>
      </c>
      <c r="Y29" s="77" t="s">
        <v>181</v>
      </c>
      <c r="Z29" s="63">
        <v>0.81223281550969018</v>
      </c>
      <c r="AA29" s="60" t="s">
        <v>167</v>
      </c>
      <c r="AB29" s="86">
        <v>0.12509051836927151</v>
      </c>
      <c r="AC29" s="86" t="s">
        <v>172</v>
      </c>
      <c r="AD29" s="68">
        <v>0.60751357853220933</v>
      </c>
      <c r="AE29" s="60" t="s">
        <v>167</v>
      </c>
      <c r="AF29" s="86">
        <v>0.10213303716357332</v>
      </c>
      <c r="AG29" s="75" t="s">
        <v>174</v>
      </c>
      <c r="AH29" s="71">
        <v>0.9416003708845222</v>
      </c>
      <c r="AI29" s="58" t="s">
        <v>167</v>
      </c>
      <c r="AJ29" s="85">
        <v>0.21856956391910767</v>
      </c>
      <c r="AK29" s="85" t="s">
        <v>172</v>
      </c>
      <c r="AL29" s="63">
        <v>0.63929398006473104</v>
      </c>
      <c r="AM29" s="60" t="s">
        <v>167</v>
      </c>
      <c r="AN29" s="86">
        <v>0.18234258914292076</v>
      </c>
      <c r="AO29" s="75" t="s">
        <v>173</v>
      </c>
      <c r="AP29" s="72">
        <v>0.54152329015329059</v>
      </c>
      <c r="AQ29" s="60" t="s">
        <v>167</v>
      </c>
      <c r="AR29" s="86">
        <v>8.1155139033801366E-2</v>
      </c>
      <c r="AS29" s="86" t="s">
        <v>174</v>
      </c>
      <c r="AT29" s="68">
        <v>0.81442180471763226</v>
      </c>
      <c r="AU29" s="60" t="s">
        <v>167</v>
      </c>
      <c r="AV29" s="86">
        <v>0.1481932016630014</v>
      </c>
      <c r="AW29" s="82" t="s">
        <v>172</v>
      </c>
    </row>
    <row r="30" spans="1:50" x14ac:dyDescent="0.4">
      <c r="A30" t="s">
        <v>161</v>
      </c>
      <c r="B30" s="62">
        <v>9.0500000000000007</v>
      </c>
      <c r="C30" s="58" t="s">
        <v>167</v>
      </c>
      <c r="D30" s="85">
        <v>0.76194196337749742</v>
      </c>
      <c r="E30" s="77" t="s">
        <v>181</v>
      </c>
      <c r="F30" s="71">
        <v>8.9499999999999993</v>
      </c>
      <c r="G30" s="58" t="s">
        <v>167</v>
      </c>
      <c r="H30" s="85">
        <v>1.623610517061008</v>
      </c>
      <c r="I30" s="85" t="s">
        <v>181</v>
      </c>
      <c r="J30" s="67">
        <v>7.65</v>
      </c>
      <c r="K30" s="58" t="s">
        <v>167</v>
      </c>
      <c r="L30" s="85">
        <v>1.564360004034308</v>
      </c>
      <c r="M30" s="81" t="s">
        <v>181</v>
      </c>
      <c r="N30" s="71">
        <v>9.6999999999999993</v>
      </c>
      <c r="O30" s="58" t="s">
        <v>167</v>
      </c>
      <c r="P30" s="85">
        <v>0.9775252199076786</v>
      </c>
      <c r="Q30" s="85" t="s">
        <v>172</v>
      </c>
      <c r="R30" s="67">
        <v>7.4</v>
      </c>
      <c r="S30" s="58" t="s">
        <v>167</v>
      </c>
      <c r="T30" s="85">
        <v>0.75277265270908056</v>
      </c>
      <c r="U30" s="77" t="s">
        <v>174</v>
      </c>
      <c r="V30" s="71">
        <v>7.6</v>
      </c>
      <c r="W30" s="58" t="s">
        <v>167</v>
      </c>
      <c r="X30" s="85">
        <v>1.4681810363696819</v>
      </c>
      <c r="Y30" s="81" t="s">
        <v>174</v>
      </c>
      <c r="Z30" s="62">
        <v>7.1</v>
      </c>
      <c r="AA30" s="58" t="s">
        <v>167</v>
      </c>
      <c r="AB30" s="85">
        <v>1.3703203194062967</v>
      </c>
      <c r="AC30" s="85" t="s">
        <v>172</v>
      </c>
      <c r="AD30" s="67">
        <v>3.8333333333333335</v>
      </c>
      <c r="AE30" s="58" t="s">
        <v>167</v>
      </c>
      <c r="AF30" s="85">
        <v>0.71774056256527274</v>
      </c>
      <c r="AG30" s="77" t="s">
        <v>174</v>
      </c>
      <c r="AH30" s="71">
        <v>6</v>
      </c>
      <c r="AI30" s="58" t="s">
        <v>167</v>
      </c>
      <c r="AJ30" s="85">
        <v>0.97182531580755005</v>
      </c>
      <c r="AK30" s="85" t="s">
        <v>172</v>
      </c>
      <c r="AL30" s="62">
        <v>7.7</v>
      </c>
      <c r="AM30" s="58" t="s">
        <v>167</v>
      </c>
      <c r="AN30" s="85">
        <v>1.7175564037317677</v>
      </c>
      <c r="AO30" s="77" t="s">
        <v>172</v>
      </c>
      <c r="AP30" s="71">
        <v>3.5416666666666665</v>
      </c>
      <c r="AQ30" s="58" t="s">
        <v>167</v>
      </c>
      <c r="AR30" s="85">
        <v>1.1373480584502729</v>
      </c>
      <c r="AS30" s="85" t="s">
        <v>174</v>
      </c>
      <c r="AT30" s="67">
        <v>8.125</v>
      </c>
      <c r="AU30" s="58" t="s">
        <v>167</v>
      </c>
      <c r="AV30" s="85">
        <v>1.3149778198382918</v>
      </c>
      <c r="AW30" s="81" t="s">
        <v>172</v>
      </c>
    </row>
    <row r="31" spans="1:50" x14ac:dyDescent="0.4">
      <c r="A31" t="s">
        <v>21</v>
      </c>
      <c r="B31" s="62">
        <v>5.7829999999999995</v>
      </c>
      <c r="C31" s="58" t="s">
        <v>167</v>
      </c>
      <c r="D31" s="85">
        <v>1.7899040942650166</v>
      </c>
      <c r="E31" s="77" t="s">
        <v>181</v>
      </c>
      <c r="F31" s="70">
        <v>5.3849999999999998</v>
      </c>
      <c r="G31" s="57" t="s">
        <v>167</v>
      </c>
      <c r="H31" s="84">
        <v>2.4192296753764886</v>
      </c>
      <c r="I31" s="77" t="s">
        <v>181</v>
      </c>
      <c r="J31" s="66">
        <v>7.9460000000000006</v>
      </c>
      <c r="K31" s="57" t="s">
        <v>167</v>
      </c>
      <c r="L31" s="84">
        <v>2.8635417075906373</v>
      </c>
      <c r="M31" s="77" t="s">
        <v>181</v>
      </c>
      <c r="N31" s="71">
        <v>5.3109999999999999</v>
      </c>
      <c r="O31" s="58" t="s">
        <v>167</v>
      </c>
      <c r="P31" s="85">
        <v>0.79106749255533082</v>
      </c>
      <c r="Q31" s="77" t="s">
        <v>181</v>
      </c>
      <c r="R31" s="66">
        <v>5.2090000000000005</v>
      </c>
      <c r="S31" s="57" t="s">
        <v>167</v>
      </c>
      <c r="T31" s="84">
        <v>2.6301379668924012</v>
      </c>
      <c r="U31" s="77" t="s">
        <v>181</v>
      </c>
      <c r="V31" s="70">
        <v>7.3349999999999991</v>
      </c>
      <c r="W31" s="57" t="s">
        <v>167</v>
      </c>
      <c r="X31" s="84">
        <v>3.1987784126652703</v>
      </c>
      <c r="Y31" s="77" t="s">
        <v>181</v>
      </c>
      <c r="Z31" s="61">
        <v>7.2388888888888898</v>
      </c>
      <c r="AA31" s="57" t="s">
        <v>167</v>
      </c>
      <c r="AB31" s="84">
        <v>2.2652231923391346</v>
      </c>
      <c r="AC31" s="84" t="s">
        <v>172</v>
      </c>
      <c r="AD31" s="66">
        <v>3.1114416666666664</v>
      </c>
      <c r="AE31" s="57" t="s">
        <v>167</v>
      </c>
      <c r="AF31" s="84">
        <v>2.5778615011313453</v>
      </c>
      <c r="AG31" s="76" t="s">
        <v>174</v>
      </c>
      <c r="AH31" s="70">
        <v>7.7430000000000003</v>
      </c>
      <c r="AI31" s="57" t="s">
        <v>167</v>
      </c>
      <c r="AJ31" s="84">
        <v>2.4296961401239705</v>
      </c>
      <c r="AK31" s="84" t="s">
        <v>172</v>
      </c>
      <c r="AL31" s="61">
        <v>7.5700000000000021</v>
      </c>
      <c r="AM31" s="57" t="s">
        <v>167</v>
      </c>
      <c r="AN31" s="84">
        <v>2.470809583921834</v>
      </c>
      <c r="AO31" s="76" t="s">
        <v>172</v>
      </c>
      <c r="AP31" s="71">
        <v>1.1530000000000002</v>
      </c>
      <c r="AQ31" s="58" t="s">
        <v>167</v>
      </c>
      <c r="AR31" s="85">
        <v>0.87632174456645762</v>
      </c>
      <c r="AS31" s="85" t="s">
        <v>174</v>
      </c>
      <c r="AT31" s="66">
        <v>10.65</v>
      </c>
      <c r="AU31" s="57" t="s">
        <v>167</v>
      </c>
      <c r="AV31" s="84">
        <v>2.8102313072058651</v>
      </c>
      <c r="AW31" s="80" t="s">
        <v>172</v>
      </c>
    </row>
    <row r="32" spans="1:50" x14ac:dyDescent="0.4">
      <c r="A32" t="s">
        <v>23</v>
      </c>
      <c r="B32" s="61">
        <v>70</v>
      </c>
      <c r="C32" s="57" t="s">
        <v>167</v>
      </c>
      <c r="D32" s="84">
        <v>30</v>
      </c>
      <c r="E32" s="77" t="s">
        <v>181</v>
      </c>
      <c r="F32" s="70">
        <v>70</v>
      </c>
      <c r="G32" s="57" t="s">
        <v>167</v>
      </c>
      <c r="H32" s="84">
        <v>50</v>
      </c>
      <c r="I32" s="77" t="s">
        <v>181</v>
      </c>
      <c r="J32" s="66">
        <v>120</v>
      </c>
      <c r="K32" s="57" t="s">
        <v>167</v>
      </c>
      <c r="L32" s="84">
        <v>70</v>
      </c>
      <c r="M32" s="77" t="s">
        <v>181</v>
      </c>
      <c r="N32" s="70">
        <v>59.11</v>
      </c>
      <c r="O32" s="57" t="s">
        <v>167</v>
      </c>
      <c r="P32" s="84">
        <v>15.331264353166253</v>
      </c>
      <c r="Q32" s="77" t="s">
        <v>181</v>
      </c>
      <c r="R32" s="66">
        <v>69.710000000000008</v>
      </c>
      <c r="S32" s="57" t="s">
        <v>167</v>
      </c>
      <c r="T32" s="84">
        <v>70</v>
      </c>
      <c r="U32" s="77" t="s">
        <v>181</v>
      </c>
      <c r="V32" s="70">
        <v>100</v>
      </c>
      <c r="W32" s="57" t="s">
        <v>167</v>
      </c>
      <c r="X32" s="84">
        <v>70</v>
      </c>
      <c r="Y32" s="77" t="s">
        <v>181</v>
      </c>
      <c r="Z32" s="61">
        <v>230</v>
      </c>
      <c r="AA32" s="57" t="s">
        <v>167</v>
      </c>
      <c r="AB32" s="84">
        <v>150</v>
      </c>
      <c r="AC32" s="84" t="s">
        <v>172</v>
      </c>
      <c r="AD32" s="66">
        <v>90</v>
      </c>
      <c r="AE32" s="57" t="s">
        <v>167</v>
      </c>
      <c r="AF32" s="84">
        <v>70</v>
      </c>
      <c r="AG32" s="76" t="s">
        <v>174</v>
      </c>
      <c r="AH32" s="70">
        <v>150</v>
      </c>
      <c r="AI32" s="57" t="s">
        <v>167</v>
      </c>
      <c r="AJ32" s="84">
        <v>80</v>
      </c>
      <c r="AK32" s="84" t="s">
        <v>173</v>
      </c>
      <c r="AL32" s="61">
        <v>180</v>
      </c>
      <c r="AM32" s="57" t="s">
        <v>167</v>
      </c>
      <c r="AN32" s="84">
        <v>100</v>
      </c>
      <c r="AO32" s="76" t="s">
        <v>172</v>
      </c>
      <c r="AP32" s="70">
        <v>40</v>
      </c>
      <c r="AQ32" s="57" t="s">
        <v>167</v>
      </c>
      <c r="AR32" s="84">
        <v>30</v>
      </c>
      <c r="AS32" s="84" t="s">
        <v>174</v>
      </c>
      <c r="AT32" s="66">
        <v>200</v>
      </c>
      <c r="AU32" s="57" t="s">
        <v>167</v>
      </c>
      <c r="AV32" s="84">
        <v>200</v>
      </c>
      <c r="AW32" s="80" t="s">
        <v>172</v>
      </c>
    </row>
    <row r="33" spans="1:49" x14ac:dyDescent="0.4">
      <c r="A33" t="s">
        <v>24</v>
      </c>
      <c r="B33" s="61">
        <v>247</v>
      </c>
      <c r="C33" s="57" t="s">
        <v>167</v>
      </c>
      <c r="D33" s="84">
        <v>16</v>
      </c>
      <c r="E33" s="77" t="s">
        <v>181</v>
      </c>
      <c r="F33" s="70">
        <v>250</v>
      </c>
      <c r="G33" s="57" t="s">
        <v>167</v>
      </c>
      <c r="H33" s="84">
        <v>20</v>
      </c>
      <c r="I33" s="77" t="s">
        <v>181</v>
      </c>
      <c r="J33" s="66">
        <v>250</v>
      </c>
      <c r="K33" s="57" t="s">
        <v>167</v>
      </c>
      <c r="L33" s="84">
        <v>30</v>
      </c>
      <c r="M33" s="77" t="s">
        <v>181</v>
      </c>
      <c r="N33" s="70">
        <v>230.1</v>
      </c>
      <c r="O33" s="57" t="s">
        <v>167</v>
      </c>
      <c r="P33" s="84">
        <v>14.371654200002325</v>
      </c>
      <c r="Q33" s="77" t="s">
        <v>181</v>
      </c>
      <c r="R33" s="66">
        <v>260</v>
      </c>
      <c r="S33" s="57" t="s">
        <v>167</v>
      </c>
      <c r="T33" s="84">
        <v>20</v>
      </c>
      <c r="U33" s="77" t="s">
        <v>181</v>
      </c>
      <c r="V33" s="70">
        <v>249.6</v>
      </c>
      <c r="W33" s="57" t="s">
        <v>167</v>
      </c>
      <c r="X33" s="84">
        <v>20</v>
      </c>
      <c r="Y33" s="77" t="s">
        <v>181</v>
      </c>
      <c r="Z33" s="61">
        <v>318.33333333333331</v>
      </c>
      <c r="AA33" s="57" t="s">
        <v>167</v>
      </c>
      <c r="AB33" s="84">
        <v>15.386682553429116</v>
      </c>
      <c r="AC33" s="84" t="s">
        <v>172</v>
      </c>
      <c r="AD33" s="66">
        <v>330</v>
      </c>
      <c r="AE33" s="57" t="s">
        <v>167</v>
      </c>
      <c r="AF33" s="84">
        <v>30</v>
      </c>
      <c r="AG33" s="76" t="s">
        <v>172</v>
      </c>
      <c r="AH33" s="70">
        <v>280</v>
      </c>
      <c r="AI33" s="57" t="s">
        <v>167</v>
      </c>
      <c r="AJ33" s="84">
        <v>30</v>
      </c>
      <c r="AK33" s="84" t="s">
        <v>174</v>
      </c>
      <c r="AL33" s="61">
        <v>300</v>
      </c>
      <c r="AM33" s="57" t="s">
        <v>167</v>
      </c>
      <c r="AN33" s="84">
        <v>20</v>
      </c>
      <c r="AO33" s="76" t="s">
        <v>174</v>
      </c>
      <c r="AP33" s="70">
        <v>350</v>
      </c>
      <c r="AQ33" s="57" t="s">
        <v>167</v>
      </c>
      <c r="AR33" s="84">
        <v>30</v>
      </c>
      <c r="AS33" s="84" t="s">
        <v>172</v>
      </c>
      <c r="AT33" s="66">
        <v>250</v>
      </c>
      <c r="AU33" s="57" t="s">
        <v>167</v>
      </c>
      <c r="AV33" s="84">
        <v>49.729267036625423</v>
      </c>
      <c r="AW33" s="80" t="s">
        <v>173</v>
      </c>
    </row>
    <row r="34" spans="1:49" x14ac:dyDescent="0.4">
      <c r="A34" t="s">
        <v>25</v>
      </c>
      <c r="B34" s="62">
        <v>1.8499999999999996</v>
      </c>
      <c r="C34" s="58" t="s">
        <v>167</v>
      </c>
      <c r="D34" s="85">
        <v>0.76251047351641243</v>
      </c>
      <c r="E34" s="77" t="s">
        <v>181</v>
      </c>
      <c r="F34" s="71">
        <v>1.9099999999999997</v>
      </c>
      <c r="G34" s="58" t="s">
        <v>167</v>
      </c>
      <c r="H34" s="85">
        <v>1.1772910524684295</v>
      </c>
      <c r="I34" s="77" t="s">
        <v>181</v>
      </c>
      <c r="J34" s="67">
        <v>2.6124999999999998</v>
      </c>
      <c r="K34" s="58" t="s">
        <v>167</v>
      </c>
      <c r="L34" s="85">
        <v>1.2266604392957867</v>
      </c>
      <c r="M34" s="77" t="s">
        <v>181</v>
      </c>
      <c r="N34" s="71">
        <v>1.657</v>
      </c>
      <c r="O34" s="58" t="s">
        <v>167</v>
      </c>
      <c r="P34" s="85">
        <v>0.39296734385102922</v>
      </c>
      <c r="Q34" s="77" t="s">
        <v>181</v>
      </c>
      <c r="R34" s="67">
        <v>1.9280000000000002</v>
      </c>
      <c r="S34" s="58" t="s">
        <v>167</v>
      </c>
      <c r="T34" s="85">
        <v>1.4883026312622789</v>
      </c>
      <c r="U34" s="77" t="s">
        <v>181</v>
      </c>
      <c r="V34" s="71">
        <v>2.3758000000000004</v>
      </c>
      <c r="W34" s="58" t="s">
        <v>167</v>
      </c>
      <c r="X34" s="85">
        <v>1.272065145082331</v>
      </c>
      <c r="Y34" s="77" t="s">
        <v>181</v>
      </c>
      <c r="Z34" s="62">
        <v>4.5277777777777777</v>
      </c>
      <c r="AA34" s="58" t="s">
        <v>167</v>
      </c>
      <c r="AB34" s="85">
        <v>1.7183769797237296</v>
      </c>
      <c r="AC34" s="85" t="s">
        <v>172</v>
      </c>
      <c r="AD34" s="67">
        <v>2.2648333333333333</v>
      </c>
      <c r="AE34" s="58" t="s">
        <v>167</v>
      </c>
      <c r="AF34" s="85">
        <v>1.438533775843454</v>
      </c>
      <c r="AG34" s="77" t="s">
        <v>174</v>
      </c>
      <c r="AH34" s="71">
        <v>3.1209999999999996</v>
      </c>
      <c r="AI34" s="58" t="s">
        <v>167</v>
      </c>
      <c r="AJ34" s="85">
        <v>1.368750038051751</v>
      </c>
      <c r="AK34" s="85" t="s">
        <v>173</v>
      </c>
      <c r="AL34" s="62">
        <v>3.8560000000000003</v>
      </c>
      <c r="AM34" s="58" t="s">
        <v>167</v>
      </c>
      <c r="AN34" s="85">
        <v>1.7125653272211245</v>
      </c>
      <c r="AO34" s="77" t="s">
        <v>172</v>
      </c>
      <c r="AP34" s="71">
        <v>1.3862727272727271</v>
      </c>
      <c r="AQ34" s="58" t="s">
        <v>167</v>
      </c>
      <c r="AR34" s="85">
        <v>0.58868499062046675</v>
      </c>
      <c r="AS34" s="85" t="s">
        <v>174</v>
      </c>
      <c r="AT34" s="67">
        <v>3.83</v>
      </c>
      <c r="AU34" s="58" t="s">
        <v>167</v>
      </c>
      <c r="AV34" s="85">
        <v>2.6483957408212233</v>
      </c>
      <c r="AW34" s="81" t="s">
        <v>172</v>
      </c>
    </row>
    <row r="35" spans="1:49" x14ac:dyDescent="0.4">
      <c r="A35" t="s">
        <v>28</v>
      </c>
      <c r="B35" s="62">
        <v>1.1714777642020409</v>
      </c>
      <c r="C35" s="58" t="s">
        <v>167</v>
      </c>
      <c r="D35" s="85">
        <v>0.47202264643255315</v>
      </c>
      <c r="E35" s="77" t="s">
        <v>172</v>
      </c>
      <c r="F35" s="71">
        <v>1.2039173660193494</v>
      </c>
      <c r="G35" s="58" t="s">
        <v>167</v>
      </c>
      <c r="H35" s="85">
        <v>0.27106864079750115</v>
      </c>
      <c r="I35" s="85" t="s">
        <v>172</v>
      </c>
      <c r="J35" s="68">
        <v>0.16409014147539155</v>
      </c>
      <c r="K35" s="60" t="s">
        <v>167</v>
      </c>
      <c r="L35" s="86">
        <v>1.9290357161472194E-2</v>
      </c>
      <c r="M35" s="82" t="s">
        <v>174</v>
      </c>
      <c r="N35" s="71">
        <v>1.8837003331795306</v>
      </c>
      <c r="O35" s="58" t="s">
        <v>167</v>
      </c>
      <c r="P35" s="85">
        <v>0.49929982052329069</v>
      </c>
      <c r="Q35" s="85" t="s">
        <v>172</v>
      </c>
      <c r="R35" s="67">
        <v>2.3977207748116256</v>
      </c>
      <c r="S35" s="58" t="s">
        <v>167</v>
      </c>
      <c r="T35" s="85">
        <v>0.43627066639845585</v>
      </c>
      <c r="U35" s="77" t="s">
        <v>172</v>
      </c>
      <c r="V35" s="72">
        <v>0.26994624559305158</v>
      </c>
      <c r="W35" s="60" t="s">
        <v>167</v>
      </c>
      <c r="X35" s="86">
        <v>8.8364576569200465E-2</v>
      </c>
      <c r="Y35" s="82" t="s">
        <v>174</v>
      </c>
      <c r="Z35" s="62">
        <v>2.0835879329482383</v>
      </c>
      <c r="AA35" s="58" t="s">
        <v>167</v>
      </c>
      <c r="AB35" s="85">
        <v>0.48592548408312869</v>
      </c>
      <c r="AC35" s="85" t="s">
        <v>172</v>
      </c>
      <c r="AD35" s="67">
        <v>2.4171818287939049</v>
      </c>
      <c r="AE35" s="58" t="s">
        <v>167</v>
      </c>
      <c r="AF35" s="85">
        <v>0.44403509512403072</v>
      </c>
      <c r="AG35" s="77" t="s">
        <v>172</v>
      </c>
      <c r="AH35" s="72">
        <v>0.26133644381838345</v>
      </c>
      <c r="AI35" s="60" t="s">
        <v>167</v>
      </c>
      <c r="AJ35" s="86">
        <v>4.4154996366922099E-2</v>
      </c>
      <c r="AK35" s="86" t="s">
        <v>174</v>
      </c>
      <c r="AL35" s="62">
        <v>4.2675692286766456</v>
      </c>
      <c r="AM35" s="58" t="s">
        <v>167</v>
      </c>
      <c r="AN35" s="85">
        <v>0.6040414902036374</v>
      </c>
      <c r="AO35" s="77" t="s">
        <v>172</v>
      </c>
      <c r="AP35" s="71">
        <v>5.8377944337876366</v>
      </c>
      <c r="AQ35" s="58" t="s">
        <v>167</v>
      </c>
      <c r="AR35" s="85">
        <v>0.39182296514115045</v>
      </c>
      <c r="AS35" s="85" t="s">
        <v>175</v>
      </c>
      <c r="AT35" s="68">
        <v>0.4979399851202676</v>
      </c>
      <c r="AU35" s="60" t="s">
        <v>167</v>
      </c>
      <c r="AV35" s="86">
        <v>7.6203818041022955E-2</v>
      </c>
      <c r="AW35" s="82" t="s">
        <v>174</v>
      </c>
    </row>
    <row r="36" spans="1:49" x14ac:dyDescent="0.4">
      <c r="A36" t="s">
        <v>29</v>
      </c>
      <c r="B36" s="63">
        <v>0.34047568850815546</v>
      </c>
      <c r="C36" s="60" t="s">
        <v>167</v>
      </c>
      <c r="D36" s="86">
        <v>7.6940461822353076E-2</v>
      </c>
      <c r="E36" s="75" t="s">
        <v>173</v>
      </c>
      <c r="F36" s="72">
        <v>0.3017543612666827</v>
      </c>
      <c r="G36" s="60" t="s">
        <v>167</v>
      </c>
      <c r="H36" s="86">
        <v>8.8735074683836249E-2</v>
      </c>
      <c r="I36" s="86" t="s">
        <v>174</v>
      </c>
      <c r="J36" s="68">
        <v>0.38028660488223542</v>
      </c>
      <c r="K36" s="60" t="s">
        <v>167</v>
      </c>
      <c r="L36" s="86">
        <v>5.4266452711585263E-2</v>
      </c>
      <c r="M36" s="82" t="s">
        <v>172</v>
      </c>
      <c r="N36" s="72">
        <v>0.35536891353979494</v>
      </c>
      <c r="O36" s="60" t="s">
        <v>167</v>
      </c>
      <c r="P36" s="86">
        <v>9.3618357126596427E-2</v>
      </c>
      <c r="Q36" s="86" t="s">
        <v>174</v>
      </c>
      <c r="R36" s="68">
        <v>0.32573327899734916</v>
      </c>
      <c r="S36" s="60" t="s">
        <v>167</v>
      </c>
      <c r="T36" s="86">
        <v>0.10931845431775258</v>
      </c>
      <c r="U36" s="75" t="s">
        <v>174</v>
      </c>
      <c r="V36" s="72">
        <v>0.50399806268273628</v>
      </c>
      <c r="W36" s="60" t="s">
        <v>167</v>
      </c>
      <c r="X36" s="86">
        <v>0.12280810561928211</v>
      </c>
      <c r="Y36" s="82" t="s">
        <v>172</v>
      </c>
      <c r="Z36" s="63">
        <v>0.33083520560469792</v>
      </c>
      <c r="AA36" s="60" t="s">
        <v>167</v>
      </c>
      <c r="AB36" s="86">
        <v>3.5683231640143975E-2</v>
      </c>
      <c r="AC36" s="86" t="s">
        <v>174</v>
      </c>
      <c r="AD36" s="68">
        <v>0.39013622961488509</v>
      </c>
      <c r="AE36" s="60" t="s">
        <v>167</v>
      </c>
      <c r="AF36" s="86">
        <v>0.1062679123918136</v>
      </c>
      <c r="AG36" s="75" t="s">
        <v>173</v>
      </c>
      <c r="AH36" s="72">
        <v>0.47976459289391082</v>
      </c>
      <c r="AI36" s="60" t="s">
        <v>167</v>
      </c>
      <c r="AJ36" s="86">
        <v>0.10997314308136118</v>
      </c>
      <c r="AK36" s="86" t="s">
        <v>172</v>
      </c>
      <c r="AL36" s="63">
        <v>0.39961372877615575</v>
      </c>
      <c r="AM36" s="60" t="s">
        <v>167</v>
      </c>
      <c r="AN36" s="86">
        <v>6.5035432499215576E-2</v>
      </c>
      <c r="AO36" s="75" t="s">
        <v>173</v>
      </c>
      <c r="AP36" s="72">
        <v>0.34360231247053213</v>
      </c>
      <c r="AQ36" s="60" t="s">
        <v>167</v>
      </c>
      <c r="AR36" s="86">
        <v>9.0457131619764958E-2</v>
      </c>
      <c r="AS36" s="86" t="s">
        <v>174</v>
      </c>
      <c r="AT36" s="68">
        <v>0.56056205702292483</v>
      </c>
      <c r="AU36" s="60" t="s">
        <v>167</v>
      </c>
      <c r="AV36" s="86">
        <v>0.1438926589613489</v>
      </c>
      <c r="AW36" s="82" t="s">
        <v>172</v>
      </c>
    </row>
    <row r="37" spans="1:49" x14ac:dyDescent="0.4">
      <c r="A37" t="s">
        <v>30</v>
      </c>
      <c r="B37" s="62">
        <v>0.9609058270509655</v>
      </c>
      <c r="C37" s="58" t="s">
        <v>167</v>
      </c>
      <c r="D37" s="85">
        <v>0.27645462753798322</v>
      </c>
      <c r="E37" s="77" t="s">
        <v>175</v>
      </c>
      <c r="F37" s="72">
        <v>0.95177436261609216</v>
      </c>
      <c r="G37" s="60" t="s">
        <v>167</v>
      </c>
      <c r="H37" s="86">
        <v>0.18355537784238768</v>
      </c>
      <c r="I37" s="86" t="s">
        <v>172</v>
      </c>
      <c r="J37" s="67">
        <v>0.8180465094273407</v>
      </c>
      <c r="K37" s="58" t="s">
        <v>167</v>
      </c>
      <c r="L37" s="85">
        <v>0.28156720107588751</v>
      </c>
      <c r="M37" s="81" t="s">
        <v>174</v>
      </c>
      <c r="N37" s="71">
        <v>2.1566425367815416</v>
      </c>
      <c r="O37" s="58" t="s">
        <v>167</v>
      </c>
      <c r="P37" s="85">
        <v>0.40055086189877065</v>
      </c>
      <c r="Q37" s="85" t="s">
        <v>175</v>
      </c>
      <c r="R37" s="67">
        <v>1.7806901249609648</v>
      </c>
      <c r="S37" s="58" t="s">
        <v>167</v>
      </c>
      <c r="T37" s="85">
        <v>0.36829340281624356</v>
      </c>
      <c r="U37" s="77" t="s">
        <v>172</v>
      </c>
      <c r="V37" s="71">
        <v>1.4121510000844684</v>
      </c>
      <c r="W37" s="58" t="s">
        <v>167</v>
      </c>
      <c r="X37" s="85">
        <v>0.37675647633696763</v>
      </c>
      <c r="Y37" s="81" t="s">
        <v>174</v>
      </c>
      <c r="Z37" s="62">
        <v>2.2938463485317571</v>
      </c>
      <c r="AA37" s="58" t="s">
        <v>167</v>
      </c>
      <c r="AB37" s="85">
        <v>0.46772466195137929</v>
      </c>
      <c r="AC37" s="85" t="s">
        <v>181</v>
      </c>
      <c r="AD37" s="67">
        <v>2.0476806888161616</v>
      </c>
      <c r="AE37" s="58" t="s">
        <v>167</v>
      </c>
      <c r="AF37" s="85">
        <v>0.37759533991547467</v>
      </c>
      <c r="AG37" s="77" t="s">
        <v>181</v>
      </c>
      <c r="AH37" s="71">
        <v>1.5641444718152209</v>
      </c>
      <c r="AI37" s="58" t="s">
        <v>167</v>
      </c>
      <c r="AJ37" s="85">
        <v>0.40717165639304309</v>
      </c>
      <c r="AK37" s="85" t="s">
        <v>181</v>
      </c>
      <c r="AL37" s="62">
        <v>1.2636048820502714</v>
      </c>
      <c r="AM37" s="58" t="s">
        <v>167</v>
      </c>
      <c r="AN37" s="85">
        <v>0.36968300831060102</v>
      </c>
      <c r="AO37" s="77" t="s">
        <v>181</v>
      </c>
      <c r="AP37" s="71">
        <v>1.0470179032055136</v>
      </c>
      <c r="AQ37" s="58" t="s">
        <v>167</v>
      </c>
      <c r="AR37" s="85">
        <v>0.3307550632499604</v>
      </c>
      <c r="AS37" s="85" t="s">
        <v>181</v>
      </c>
      <c r="AT37" s="67">
        <v>1.4160856383133176</v>
      </c>
      <c r="AU37" s="58" t="s">
        <v>167</v>
      </c>
      <c r="AV37" s="85">
        <v>0.37320384720959737</v>
      </c>
      <c r="AW37" s="81" t="s">
        <v>181</v>
      </c>
    </row>
    <row r="38" spans="1:49" x14ac:dyDescent="0.4">
      <c r="A38" t="s">
        <v>31</v>
      </c>
      <c r="B38" s="64">
        <v>0.10046433088312631</v>
      </c>
      <c r="C38" s="59" t="s">
        <v>167</v>
      </c>
      <c r="D38" s="88">
        <v>1.8717046916121322E-2</v>
      </c>
      <c r="E38" s="79" t="s">
        <v>174</v>
      </c>
      <c r="F38" s="72">
        <v>9.3179799676260722E-2</v>
      </c>
      <c r="G38" s="60" t="s">
        <v>167</v>
      </c>
      <c r="H38" s="86">
        <v>2.233979698396267E-2</v>
      </c>
      <c r="I38" s="86" t="s">
        <v>174</v>
      </c>
      <c r="J38" s="68">
        <v>0.10541227757664066</v>
      </c>
      <c r="K38" s="60" t="s">
        <v>167</v>
      </c>
      <c r="L38" s="86">
        <v>2.5213842280831907E-2</v>
      </c>
      <c r="M38" s="82" t="s">
        <v>172</v>
      </c>
      <c r="N38" s="72">
        <v>9.4124568328780259E-2</v>
      </c>
      <c r="O38" s="60" t="s">
        <v>167</v>
      </c>
      <c r="P38" s="86">
        <v>2.9124847558344651E-2</v>
      </c>
      <c r="Q38" s="86" t="s">
        <v>181</v>
      </c>
      <c r="R38" s="68">
        <v>9.4562930588411045E-2</v>
      </c>
      <c r="S38" s="60" t="s">
        <v>167</v>
      </c>
      <c r="T38" s="86">
        <v>6.0229005348830744E-2</v>
      </c>
      <c r="U38" s="75" t="s">
        <v>181</v>
      </c>
      <c r="V38" s="72">
        <v>0.12654035270535768</v>
      </c>
      <c r="W38" s="60" t="s">
        <v>167</v>
      </c>
      <c r="X38" s="86">
        <v>2.5103533508231978E-2</v>
      </c>
      <c r="Y38" s="82" t="s">
        <v>181</v>
      </c>
      <c r="Z38" s="63">
        <v>0.12160577767474923</v>
      </c>
      <c r="AA38" s="60" t="s">
        <v>167</v>
      </c>
      <c r="AB38" s="86">
        <v>3.5841436533742679E-2</v>
      </c>
      <c r="AC38" s="86" t="s">
        <v>181</v>
      </c>
      <c r="AD38" s="68">
        <v>0.16000269194716601</v>
      </c>
      <c r="AE38" s="60" t="s">
        <v>167</v>
      </c>
      <c r="AF38" s="86">
        <v>6.2692055879796163E-2</v>
      </c>
      <c r="AG38" s="75" t="s">
        <v>181</v>
      </c>
      <c r="AH38" s="72">
        <v>0.12208780588907606</v>
      </c>
      <c r="AI38" s="60" t="s">
        <v>167</v>
      </c>
      <c r="AJ38" s="86">
        <v>2.2596631027379094E-2</v>
      </c>
      <c r="AK38" s="86" t="s">
        <v>181</v>
      </c>
      <c r="AL38" s="63">
        <v>0.19329619881774834</v>
      </c>
      <c r="AM38" s="60" t="s">
        <v>167</v>
      </c>
      <c r="AN38" s="86">
        <v>3.5218825893832136E-2</v>
      </c>
      <c r="AO38" s="75" t="s">
        <v>181</v>
      </c>
      <c r="AP38" s="74">
        <v>0.18054018637234323</v>
      </c>
      <c r="AQ38" s="59" t="s">
        <v>167</v>
      </c>
      <c r="AR38" s="88">
        <v>1.9015730970607946E-2</v>
      </c>
      <c r="AS38" s="88" t="s">
        <v>181</v>
      </c>
      <c r="AT38" s="69">
        <v>0.17667088505511941</v>
      </c>
      <c r="AU38" s="59" t="s">
        <v>167</v>
      </c>
      <c r="AV38" s="88">
        <v>1.1737739201259485E-2</v>
      </c>
      <c r="AW38" s="83" t="s">
        <v>181</v>
      </c>
    </row>
    <row r="39" spans="1:49" x14ac:dyDescent="0.4">
      <c r="A39" t="s">
        <v>32</v>
      </c>
      <c r="B39" s="63">
        <v>0.30882478149035808</v>
      </c>
      <c r="C39" s="60" t="s">
        <v>167</v>
      </c>
      <c r="D39" s="86">
        <v>0.13848402090121509</v>
      </c>
      <c r="E39" s="75" t="s">
        <v>172</v>
      </c>
      <c r="F39" s="72">
        <v>0.48169568176439903</v>
      </c>
      <c r="G39" s="60" t="s">
        <v>167</v>
      </c>
      <c r="H39" s="86">
        <v>0.18771199626711599</v>
      </c>
      <c r="I39" s="86" t="s">
        <v>175</v>
      </c>
      <c r="J39" s="68">
        <v>0.16843813220448323</v>
      </c>
      <c r="K39" s="60" t="s">
        <v>167</v>
      </c>
      <c r="L39" s="86">
        <v>3.8563559758735377E-2</v>
      </c>
      <c r="M39" s="82" t="s">
        <v>174</v>
      </c>
      <c r="N39" s="71">
        <v>0.90440899743197289</v>
      </c>
      <c r="O39" s="58" t="s">
        <v>167</v>
      </c>
      <c r="P39" s="85">
        <v>0.27749034517620663</v>
      </c>
      <c r="Q39" s="85" t="s">
        <v>175</v>
      </c>
      <c r="R39" s="67">
        <v>2.3457491539989106</v>
      </c>
      <c r="S39" s="58" t="s">
        <v>167</v>
      </c>
      <c r="T39" s="85">
        <v>0.59076116271559043</v>
      </c>
      <c r="U39" s="77" t="s">
        <v>172</v>
      </c>
      <c r="V39" s="72">
        <v>0.26215956991371364</v>
      </c>
      <c r="W39" s="60" t="s">
        <v>167</v>
      </c>
      <c r="X39" s="86">
        <v>9.5808756941179685E-2</v>
      </c>
      <c r="Y39" s="82" t="s">
        <v>174</v>
      </c>
      <c r="Z39" s="62">
        <v>1.874886290131784</v>
      </c>
      <c r="AA39" s="58" t="s">
        <v>167</v>
      </c>
      <c r="AB39" s="85">
        <v>0.87508229034779506</v>
      </c>
      <c r="AC39" s="85" t="s">
        <v>172</v>
      </c>
      <c r="AD39" s="67">
        <v>2.3386904535806354</v>
      </c>
      <c r="AE39" s="58" t="s">
        <v>167</v>
      </c>
      <c r="AF39" s="85">
        <v>0.53973468075002595</v>
      </c>
      <c r="AG39" s="77" t="s">
        <v>172</v>
      </c>
      <c r="AH39" s="72">
        <v>0.26726342704375067</v>
      </c>
      <c r="AI39" s="60" t="s">
        <v>167</v>
      </c>
      <c r="AJ39" s="86">
        <v>9.940029506605208E-2</v>
      </c>
      <c r="AK39" s="86" t="s">
        <v>174</v>
      </c>
      <c r="AL39" s="62">
        <v>4.6955547107523428</v>
      </c>
      <c r="AM39" s="58" t="s">
        <v>167</v>
      </c>
      <c r="AN39" s="85">
        <v>1.0998489440833443</v>
      </c>
      <c r="AO39" s="77" t="s">
        <v>172</v>
      </c>
      <c r="AP39" s="71">
        <v>5.1916855164777829</v>
      </c>
      <c r="AQ39" s="58" t="s">
        <v>167</v>
      </c>
      <c r="AR39" s="85">
        <v>0.50122718884714601</v>
      </c>
      <c r="AS39" s="85" t="s">
        <v>172</v>
      </c>
      <c r="AT39" s="68">
        <v>0.20898756832716356</v>
      </c>
      <c r="AU39" s="60" t="s">
        <v>167</v>
      </c>
      <c r="AV39" s="86">
        <v>6.068018330114798E-2</v>
      </c>
      <c r="AW39" s="82" t="s">
        <v>174</v>
      </c>
    </row>
    <row r="40" spans="1:49" x14ac:dyDescent="0.4">
      <c r="A40" t="s">
        <v>33</v>
      </c>
      <c r="B40" s="64">
        <v>2.9318495294248369E-2</v>
      </c>
      <c r="C40" s="59" t="s">
        <v>167</v>
      </c>
      <c r="D40" s="88">
        <v>9.6767730024593171E-3</v>
      </c>
      <c r="E40" s="79" t="s">
        <v>181</v>
      </c>
      <c r="F40" s="74">
        <v>3.4924243045232374E-2</v>
      </c>
      <c r="G40" s="59" t="s">
        <v>167</v>
      </c>
      <c r="H40" s="88">
        <v>9.3512988797292973E-3</v>
      </c>
      <c r="I40" s="88" t="s">
        <v>181</v>
      </c>
      <c r="J40" s="69">
        <v>3.6071720071735369E-2</v>
      </c>
      <c r="K40" s="59" t="s">
        <v>167</v>
      </c>
      <c r="L40" s="88">
        <v>7.67633485441913E-3</v>
      </c>
      <c r="M40" s="83" t="s">
        <v>181</v>
      </c>
      <c r="N40" s="74">
        <v>7.7258488089342353E-2</v>
      </c>
      <c r="O40" s="59" t="s">
        <v>167</v>
      </c>
      <c r="P40" s="88">
        <v>1.8916692587325274E-2</v>
      </c>
      <c r="Q40" s="88" t="s">
        <v>172</v>
      </c>
      <c r="R40" s="68">
        <v>0.10126534772481506</v>
      </c>
      <c r="S40" s="60" t="s">
        <v>167</v>
      </c>
      <c r="T40" s="86">
        <v>2.143694828968162E-2</v>
      </c>
      <c r="U40" s="75" t="s">
        <v>172</v>
      </c>
      <c r="V40" s="74">
        <v>5.8364667449158671E-2</v>
      </c>
      <c r="W40" s="59" t="s">
        <v>167</v>
      </c>
      <c r="X40" s="88">
        <v>1.5616957298226821E-2</v>
      </c>
      <c r="Y40" s="83" t="s">
        <v>174</v>
      </c>
      <c r="Z40" s="64">
        <v>0.10459601867304327</v>
      </c>
      <c r="AA40" s="59" t="s">
        <v>167</v>
      </c>
      <c r="AB40" s="88">
        <v>1.738062877508266E-2</v>
      </c>
      <c r="AC40" s="88" t="s">
        <v>172</v>
      </c>
      <c r="AD40" s="68">
        <v>0.12430535755800899</v>
      </c>
      <c r="AE40" s="60" t="s">
        <v>167</v>
      </c>
      <c r="AF40" s="86">
        <v>2.2375936314290162E-2</v>
      </c>
      <c r="AG40" s="75" t="s">
        <v>175</v>
      </c>
      <c r="AH40" s="74">
        <v>6.28483179168495E-2</v>
      </c>
      <c r="AI40" s="59" t="s">
        <v>167</v>
      </c>
      <c r="AJ40" s="88">
        <v>1.5456508447682767E-2</v>
      </c>
      <c r="AK40" s="88" t="s">
        <v>174</v>
      </c>
      <c r="AL40" s="63">
        <v>0.12760951410735485</v>
      </c>
      <c r="AM40" s="60" t="s">
        <v>167</v>
      </c>
      <c r="AN40" s="86">
        <v>3.1601781513685298E-2</v>
      </c>
      <c r="AO40" s="75" t="s">
        <v>172</v>
      </c>
      <c r="AP40" s="74">
        <v>0.10785103337275437</v>
      </c>
      <c r="AQ40" s="59" t="s">
        <v>167</v>
      </c>
      <c r="AR40" s="88">
        <v>1.6911631496294648E-2</v>
      </c>
      <c r="AS40" s="88" t="s">
        <v>172</v>
      </c>
      <c r="AT40" s="69">
        <v>6.1019562517441076E-2</v>
      </c>
      <c r="AU40" s="59" t="s">
        <v>167</v>
      </c>
      <c r="AV40" s="88">
        <v>1.443028575726053E-2</v>
      </c>
      <c r="AW40" s="83" t="s">
        <v>174</v>
      </c>
    </row>
    <row r="41" spans="1:49" x14ac:dyDescent="0.4">
      <c r="A41" t="s">
        <v>34</v>
      </c>
      <c r="B41" s="64">
        <v>7.2384565521335778E-2</v>
      </c>
      <c r="C41" s="59" t="s">
        <v>167</v>
      </c>
      <c r="D41" s="88">
        <v>8.2346319168432412E-3</v>
      </c>
      <c r="E41" s="79" t="s">
        <v>181</v>
      </c>
      <c r="F41" s="74">
        <v>7.9717199585727538E-2</v>
      </c>
      <c r="G41" s="59" t="s">
        <v>167</v>
      </c>
      <c r="H41" s="88">
        <v>1.7686691568663808E-2</v>
      </c>
      <c r="I41" s="88" t="s">
        <v>181</v>
      </c>
      <c r="J41" s="68">
        <v>9.08672069236999E-2</v>
      </c>
      <c r="K41" s="60" t="s">
        <v>167</v>
      </c>
      <c r="L41" s="86">
        <v>3.2142277601371588E-2</v>
      </c>
      <c r="M41" s="82" t="s">
        <v>181</v>
      </c>
      <c r="N41" s="74">
        <v>8.1441610097138933E-2</v>
      </c>
      <c r="O41" s="59" t="s">
        <v>167</v>
      </c>
      <c r="P41" s="88">
        <v>1.0692141607310728E-2</v>
      </c>
      <c r="Q41" s="88" t="s">
        <v>174</v>
      </c>
      <c r="R41" s="68">
        <v>0.13320613430699441</v>
      </c>
      <c r="S41" s="60" t="s">
        <v>167</v>
      </c>
      <c r="T41" s="86">
        <v>5.0740253384017338E-2</v>
      </c>
      <c r="U41" s="75" t="s">
        <v>172</v>
      </c>
      <c r="V41" s="72">
        <v>9.9749860106555885E-2</v>
      </c>
      <c r="W41" s="60" t="s">
        <v>167</v>
      </c>
      <c r="X41" s="86">
        <v>3.8301737265736387E-2</v>
      </c>
      <c r="Y41" s="82" t="s">
        <v>173</v>
      </c>
      <c r="Z41" s="63">
        <v>0.17432081557267501</v>
      </c>
      <c r="AA41" s="60" t="s">
        <v>167</v>
      </c>
      <c r="AB41" s="86">
        <v>7.3325020056855747E-2</v>
      </c>
      <c r="AC41" s="86" t="s">
        <v>181</v>
      </c>
      <c r="AD41" s="68">
        <v>0.17811224486081298</v>
      </c>
      <c r="AE41" s="60" t="s">
        <v>167</v>
      </c>
      <c r="AF41" s="86">
        <v>4.7825681557307508E-2</v>
      </c>
      <c r="AG41" s="75" t="s">
        <v>181</v>
      </c>
      <c r="AH41" s="72">
        <v>0.14035013888649811</v>
      </c>
      <c r="AI41" s="60" t="s">
        <v>167</v>
      </c>
      <c r="AJ41" s="86">
        <v>4.6789138796477635E-2</v>
      </c>
      <c r="AK41" s="86" t="s">
        <v>181</v>
      </c>
      <c r="AL41" s="64">
        <v>6.5033686833455492E-2</v>
      </c>
      <c r="AM41" s="59" t="s">
        <v>167</v>
      </c>
      <c r="AN41" s="88">
        <v>1.63244532567163E-2</v>
      </c>
      <c r="AO41" s="79" t="s">
        <v>174</v>
      </c>
      <c r="AP41" s="72">
        <v>6.886109615785381E-2</v>
      </c>
      <c r="AQ41" s="60" t="s">
        <v>167</v>
      </c>
      <c r="AR41" s="86">
        <v>3.3401083656363309E-2</v>
      </c>
      <c r="AS41" s="86" t="s">
        <v>174</v>
      </c>
      <c r="AT41" s="68">
        <v>0.11003897421545834</v>
      </c>
      <c r="AU41" s="60" t="s">
        <v>167</v>
      </c>
      <c r="AV41" s="86">
        <v>2.5909757290499345E-2</v>
      </c>
      <c r="AW41" s="82" t="s">
        <v>172</v>
      </c>
    </row>
    <row r="42" spans="1:49" x14ac:dyDescent="0.4">
      <c r="A42" t="s">
        <v>35</v>
      </c>
      <c r="B42" s="63">
        <v>0.33466984469289929</v>
      </c>
      <c r="C42" s="60" t="s">
        <v>167</v>
      </c>
      <c r="D42" s="86">
        <v>0.13169309140156429</v>
      </c>
      <c r="E42" s="75" t="s">
        <v>173</v>
      </c>
      <c r="F42" s="71">
        <v>0.5275006881393316</v>
      </c>
      <c r="G42" s="58" t="s">
        <v>167</v>
      </c>
      <c r="H42" s="85">
        <v>0.23713771556825564</v>
      </c>
      <c r="I42" s="85" t="s">
        <v>172</v>
      </c>
      <c r="J42" s="68">
        <v>0.22924783539878027</v>
      </c>
      <c r="K42" s="60" t="s">
        <v>167</v>
      </c>
      <c r="L42" s="86">
        <v>9.4555099873056589E-2</v>
      </c>
      <c r="M42" s="82" t="s">
        <v>174</v>
      </c>
      <c r="N42" s="72">
        <v>0.42353435790333849</v>
      </c>
      <c r="O42" s="60" t="s">
        <v>167</v>
      </c>
      <c r="P42" s="86">
        <v>0.11914149966327513</v>
      </c>
      <c r="Q42" s="86" t="s">
        <v>172</v>
      </c>
      <c r="R42" s="67">
        <v>1.4706934523659505</v>
      </c>
      <c r="S42" s="58" t="s">
        <v>167</v>
      </c>
      <c r="T42" s="85">
        <v>0.44631407343044194</v>
      </c>
      <c r="U42" s="77" t="s">
        <v>175</v>
      </c>
      <c r="V42" s="72">
        <v>0.19271190267344163</v>
      </c>
      <c r="W42" s="60" t="s">
        <v>167</v>
      </c>
      <c r="X42" s="86">
        <v>6.7819214688121535E-2</v>
      </c>
      <c r="Y42" s="82" t="s">
        <v>174</v>
      </c>
      <c r="Z42" s="62">
        <v>0.89488386031046419</v>
      </c>
      <c r="AA42" s="58" t="s">
        <v>167</v>
      </c>
      <c r="AB42" s="85">
        <v>0.64155416192946169</v>
      </c>
      <c r="AC42" s="85" t="s">
        <v>172</v>
      </c>
      <c r="AD42" s="67">
        <v>1.1939012386410752</v>
      </c>
      <c r="AE42" s="58" t="s">
        <v>167</v>
      </c>
      <c r="AF42" s="85">
        <v>0.4180584945287682</v>
      </c>
      <c r="AG42" s="77" t="s">
        <v>172</v>
      </c>
      <c r="AH42" s="72">
        <v>0.18234271673981023</v>
      </c>
      <c r="AI42" s="60" t="s">
        <v>167</v>
      </c>
      <c r="AJ42" s="86">
        <v>8.8795470492625261E-2</v>
      </c>
      <c r="AK42" s="86" t="s">
        <v>174</v>
      </c>
      <c r="AL42" s="62">
        <v>3.832700048525659</v>
      </c>
      <c r="AM42" s="58" t="s">
        <v>167</v>
      </c>
      <c r="AN42" s="85">
        <v>0.74294425888750593</v>
      </c>
      <c r="AO42" s="77" t="s">
        <v>172</v>
      </c>
      <c r="AP42" s="71">
        <v>5.3633433841365168</v>
      </c>
      <c r="AQ42" s="58" t="s">
        <v>167</v>
      </c>
      <c r="AR42" s="85">
        <v>1.6228029114286264</v>
      </c>
      <c r="AS42" s="85" t="s">
        <v>172</v>
      </c>
      <c r="AT42" s="68">
        <v>0.15451324825898874</v>
      </c>
      <c r="AU42" s="60" t="s">
        <v>167</v>
      </c>
      <c r="AV42" s="86">
        <v>5.2250046873031822E-2</v>
      </c>
      <c r="AW42" s="82" t="s">
        <v>174</v>
      </c>
    </row>
    <row r="43" spans="1:49" x14ac:dyDescent="0.4">
      <c r="A43" t="s">
        <v>164</v>
      </c>
      <c r="B43" s="62">
        <v>0.90672773121872119</v>
      </c>
      <c r="C43" s="58" t="s">
        <v>167</v>
      </c>
      <c r="D43" s="85">
        <v>0.38422774298338741</v>
      </c>
      <c r="E43" s="77" t="s">
        <v>173</v>
      </c>
      <c r="F43" s="71">
        <v>1.6547715425271941</v>
      </c>
      <c r="G43" s="58" t="s">
        <v>167</v>
      </c>
      <c r="H43" s="85">
        <v>0.64339391391885914</v>
      </c>
      <c r="I43" s="85" t="s">
        <v>172</v>
      </c>
      <c r="J43" s="68">
        <v>0.45483660508501211</v>
      </c>
      <c r="K43" s="60" t="s">
        <v>167</v>
      </c>
      <c r="L43" s="86">
        <v>0.13302798095542046</v>
      </c>
      <c r="M43" s="82" t="s">
        <v>174</v>
      </c>
      <c r="N43" s="71">
        <v>2.750820661004584</v>
      </c>
      <c r="O43" s="58" t="s">
        <v>167</v>
      </c>
      <c r="P43" s="85">
        <v>1.2126903981431489</v>
      </c>
      <c r="Q43" s="85" t="s">
        <v>172</v>
      </c>
      <c r="R43" s="67">
        <v>7.6051577910703356</v>
      </c>
      <c r="S43" s="58" t="s">
        <v>167</v>
      </c>
      <c r="T43" s="85">
        <v>1.9392977877732911</v>
      </c>
      <c r="U43" s="77" t="s">
        <v>175</v>
      </c>
      <c r="V43" s="72">
        <v>0.53192646337305993</v>
      </c>
      <c r="W43" s="60" t="s">
        <v>167</v>
      </c>
      <c r="X43" s="86">
        <v>0.17085520721710604</v>
      </c>
      <c r="Y43" s="82" t="s">
        <v>174</v>
      </c>
      <c r="Z43" s="62">
        <v>5.3619603294506186</v>
      </c>
      <c r="AA43" s="58" t="s">
        <v>167</v>
      </c>
      <c r="AB43" s="85">
        <v>2.563884395342813</v>
      </c>
      <c r="AC43" s="85" t="s">
        <v>172</v>
      </c>
      <c r="AD43" s="67">
        <v>6.6024182527266602</v>
      </c>
      <c r="AE43" s="58" t="s">
        <v>167</v>
      </c>
      <c r="AF43" s="85">
        <v>1.7970091611774894</v>
      </c>
      <c r="AG43" s="77" t="s">
        <v>172</v>
      </c>
      <c r="AH43" s="71">
        <v>0.57160401402479022</v>
      </c>
      <c r="AI43" s="58" t="s">
        <v>167</v>
      </c>
      <c r="AJ43" s="85">
        <v>0.21808328592377951</v>
      </c>
      <c r="AK43" s="85" t="s">
        <v>174</v>
      </c>
      <c r="AL43" s="62">
        <v>11.672052075561453</v>
      </c>
      <c r="AM43" s="58" t="s">
        <v>167</v>
      </c>
      <c r="AN43" s="85">
        <v>1.2020282345546132</v>
      </c>
      <c r="AO43" s="77" t="s">
        <v>172</v>
      </c>
      <c r="AP43" s="71">
        <v>15.894777479522114</v>
      </c>
      <c r="AQ43" s="58" t="s">
        <v>167</v>
      </c>
      <c r="AR43" s="85">
        <v>3.7957124030210569</v>
      </c>
      <c r="AS43" s="85" t="s">
        <v>172</v>
      </c>
      <c r="AT43" s="68">
        <v>0.39893284422365438</v>
      </c>
      <c r="AU43" s="60" t="s">
        <v>167</v>
      </c>
      <c r="AV43" s="86">
        <v>0.16085896366509936</v>
      </c>
      <c r="AW43" s="82" t="s">
        <v>174</v>
      </c>
    </row>
  </sheetData>
  <mergeCells count="12">
    <mergeCell ref="AP1:AS1"/>
    <mergeCell ref="AT1:AW1"/>
    <mergeCell ref="R1:U1"/>
    <mergeCell ref="V1:Y1"/>
    <mergeCell ref="N1:Q1"/>
    <mergeCell ref="B1:E1"/>
    <mergeCell ref="Z1:AC1"/>
    <mergeCell ref="AD1:AG1"/>
    <mergeCell ref="AH1:AK1"/>
    <mergeCell ref="AL1:AO1"/>
    <mergeCell ref="J1:M1"/>
    <mergeCell ref="F1:I1"/>
  </mergeCells>
  <pageMargins left="0.7" right="0.7" top="0.75" bottom="0.75" header="0.3" footer="0.3"/>
  <pageSetup paperSize="136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Francisco Gil Muñoz</cp:lastModifiedBy>
  <dcterms:created xsi:type="dcterms:W3CDTF">2018-10-16T12:19:25Z</dcterms:created>
  <dcterms:modified xsi:type="dcterms:W3CDTF">2020-07-02T06:40:47Z</dcterms:modified>
</cp:coreProperties>
</file>