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"/>
    </mc:Choice>
  </mc:AlternateContent>
  <xr:revisionPtr revIDLastSave="0" documentId="13_ncr:1_{D3C96063-AB40-4163-9654-8CD1EF498E4F}" xr6:coauthVersionLast="45" xr6:coauthVersionMax="45" xr10:uidLastSave="{00000000-0000-0000-0000-000000000000}"/>
  <bookViews>
    <workbookView xWindow="-120" yWindow="-120" windowWidth="29040" windowHeight="15840" xr2:uid="{F716139C-FD41-4721-B026-B5B0820BD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E224" i="1"/>
  <c r="E225" i="1"/>
  <c r="E222" i="1"/>
  <c r="E223" i="1" s="1"/>
  <c r="E220" i="1"/>
  <c r="E221" i="1" s="1"/>
  <c r="E217" i="1"/>
  <c r="E218" i="1"/>
  <c r="E219" i="1"/>
  <c r="E209" i="1"/>
  <c r="E210" i="1" s="1"/>
  <c r="E211" i="1" s="1"/>
  <c r="E212" i="1" s="1"/>
  <c r="E213" i="1" s="1"/>
  <c r="E214" i="1" s="1"/>
  <c r="E215" i="1" s="1"/>
  <c r="E216" i="1" s="1"/>
  <c r="E178" i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148" i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47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59" i="1"/>
  <c r="G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58" i="1"/>
  <c r="E110" i="1"/>
  <c r="E111" i="1"/>
  <c r="E112" i="1"/>
  <c r="E113" i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70" i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I135" i="1"/>
  <c r="I136" i="1"/>
  <c r="I137" i="1"/>
  <c r="I132" i="1"/>
  <c r="I133" i="1"/>
  <c r="I134" i="1"/>
  <c r="I123" i="1"/>
  <c r="I124" i="1"/>
  <c r="I125" i="1"/>
  <c r="I126" i="1"/>
  <c r="I127" i="1"/>
  <c r="I128" i="1"/>
  <c r="I129" i="1"/>
  <c r="I130" i="1"/>
  <c r="I131" i="1"/>
  <c r="I122" i="1"/>
  <c r="I120" i="1"/>
  <c r="I121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6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90" i="1"/>
  <c r="I89" i="1"/>
  <c r="I88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74" i="1"/>
  <c r="I64" i="1"/>
  <c r="I65" i="1"/>
  <c r="I66" i="1"/>
  <c r="I67" i="1"/>
  <c r="I68" i="1"/>
  <c r="I69" i="1"/>
  <c r="I70" i="1"/>
  <c r="I71" i="1"/>
  <c r="I72" i="1"/>
  <c r="I73" i="1"/>
  <c r="I59" i="1"/>
  <c r="I60" i="1"/>
  <c r="I61" i="1"/>
  <c r="I62" i="1"/>
  <c r="I63" i="1"/>
  <c r="I58" i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59" i="1"/>
  <c r="F48" i="1" l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E48" i="1"/>
  <c r="AC45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E47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E46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E45" i="1"/>
  <c r="Y45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X33" i="1"/>
  <c r="X30" i="1"/>
  <c r="X31" i="1"/>
  <c r="X32" i="1"/>
  <c r="X34" i="1"/>
  <c r="X35" i="1"/>
  <c r="X36" i="1"/>
  <c r="X37" i="1"/>
  <c r="X38" i="1"/>
  <c r="X39" i="1"/>
  <c r="X40" i="1"/>
  <c r="X41" i="1"/>
  <c r="X42" i="1"/>
  <c r="X43" i="1"/>
  <c r="X44" i="1"/>
  <c r="W32" i="1"/>
  <c r="W30" i="1"/>
  <c r="W31" i="1"/>
  <c r="W33" i="1"/>
  <c r="W34" i="1"/>
  <c r="W35" i="1"/>
  <c r="W36" i="1"/>
  <c r="W37" i="1"/>
  <c r="W38" i="1"/>
  <c r="W39" i="1"/>
  <c r="W40" i="1"/>
  <c r="W41" i="1"/>
  <c r="W42" i="1"/>
  <c r="W43" i="1"/>
  <c r="W44" i="1"/>
  <c r="AA29" i="1"/>
  <c r="Z29" i="1"/>
  <c r="Y29" i="1"/>
  <c r="X29" i="1"/>
  <c r="W29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D6" i="1"/>
  <c r="AD7" i="1"/>
  <c r="AD8" i="1"/>
  <c r="AD9" i="1"/>
  <c r="AD10" i="1"/>
  <c r="AD11" i="1"/>
  <c r="AD12" i="1"/>
  <c r="AD13" i="1"/>
  <c r="AD21" i="1" s="1"/>
  <c r="AD14" i="1"/>
  <c r="AD15" i="1"/>
  <c r="AD16" i="1"/>
  <c r="AD17" i="1"/>
  <c r="AD18" i="1"/>
  <c r="AD19" i="1"/>
  <c r="AD20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B5" i="1"/>
  <c r="AC5" i="1"/>
  <c r="AD5" i="1"/>
  <c r="AE5" i="1"/>
  <c r="AA5" i="1"/>
  <c r="AA23" i="1" s="1"/>
  <c r="Z17" i="1"/>
  <c r="T41" i="1" s="1"/>
  <c r="AD23" i="1"/>
  <c r="AC23" i="1"/>
  <c r="AB23" i="1"/>
  <c r="AC21" i="1"/>
  <c r="AB21" i="1"/>
  <c r="AA21" i="1"/>
  <c r="Z7" i="1"/>
  <c r="Q31" i="1" s="1"/>
  <c r="Z6" i="1"/>
  <c r="J30" i="1" s="1"/>
  <c r="Z8" i="1"/>
  <c r="R32" i="1" s="1"/>
  <c r="Z9" i="1"/>
  <c r="T33" i="1" s="1"/>
  <c r="Z10" i="1"/>
  <c r="T34" i="1" s="1"/>
  <c r="Z11" i="1"/>
  <c r="T35" i="1" s="1"/>
  <c r="Z12" i="1"/>
  <c r="T36" i="1" s="1"/>
  <c r="Z13" i="1"/>
  <c r="T37" i="1" s="1"/>
  <c r="Z14" i="1"/>
  <c r="T38" i="1" s="1"/>
  <c r="Z15" i="1"/>
  <c r="T39" i="1" s="1"/>
  <c r="Z16" i="1"/>
  <c r="T40" i="1" s="1"/>
  <c r="Z18" i="1"/>
  <c r="R42" i="1" s="1"/>
  <c r="Z19" i="1"/>
  <c r="T43" i="1" s="1"/>
  <c r="Z20" i="1"/>
  <c r="T44" i="1" s="1"/>
  <c r="Z5" i="1"/>
  <c r="H29" i="1" s="1"/>
  <c r="AE21" i="1" l="1"/>
  <c r="AE23" i="1"/>
  <c r="E44" i="1"/>
  <c r="I44" i="1"/>
  <c r="M44" i="1"/>
  <c r="Q44" i="1"/>
  <c r="F44" i="1"/>
  <c r="J44" i="1"/>
  <c r="N44" i="1"/>
  <c r="R44" i="1"/>
  <c r="G44" i="1"/>
  <c r="K44" i="1"/>
  <c r="O44" i="1"/>
  <c r="S44" i="1"/>
  <c r="H44" i="1"/>
  <c r="L44" i="1"/>
  <c r="P44" i="1"/>
  <c r="G43" i="1"/>
  <c r="M43" i="1"/>
  <c r="Q43" i="1"/>
  <c r="I43" i="1"/>
  <c r="O43" i="1"/>
  <c r="S43" i="1"/>
  <c r="E43" i="1"/>
  <c r="K43" i="1"/>
  <c r="F43" i="1"/>
  <c r="H43" i="1"/>
  <c r="J43" i="1"/>
  <c r="L43" i="1"/>
  <c r="N43" i="1"/>
  <c r="P43" i="1"/>
  <c r="R43" i="1"/>
  <c r="G41" i="1"/>
  <c r="O41" i="1"/>
  <c r="J41" i="1"/>
  <c r="N41" i="1"/>
  <c r="R41" i="1"/>
  <c r="K41" i="1"/>
  <c r="S41" i="1"/>
  <c r="F41" i="1"/>
  <c r="E41" i="1"/>
  <c r="I41" i="1"/>
  <c r="M41" i="1"/>
  <c r="Q41" i="1"/>
  <c r="H41" i="1"/>
  <c r="L41" i="1"/>
  <c r="P41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G42" i="1"/>
  <c r="K42" i="1"/>
  <c r="O42" i="1"/>
  <c r="S42" i="1"/>
  <c r="L42" i="1"/>
  <c r="P42" i="1"/>
  <c r="E42" i="1"/>
  <c r="I42" i="1"/>
  <c r="M42" i="1"/>
  <c r="Q42" i="1"/>
  <c r="H42" i="1"/>
  <c r="T42" i="1"/>
  <c r="F42" i="1"/>
  <c r="J42" i="1"/>
  <c r="N42" i="1"/>
  <c r="G39" i="1"/>
  <c r="K39" i="1"/>
  <c r="M39" i="1"/>
  <c r="S39" i="1"/>
  <c r="E39" i="1"/>
  <c r="I39" i="1"/>
  <c r="O39" i="1"/>
  <c r="Q39" i="1"/>
  <c r="F39" i="1"/>
  <c r="H39" i="1"/>
  <c r="J39" i="1"/>
  <c r="L39" i="1"/>
  <c r="N39" i="1"/>
  <c r="P39" i="1"/>
  <c r="R39" i="1"/>
  <c r="K38" i="1"/>
  <c r="J38" i="1"/>
  <c r="N38" i="1"/>
  <c r="R38" i="1"/>
  <c r="O38" i="1"/>
  <c r="F38" i="1"/>
  <c r="E38" i="1"/>
  <c r="I38" i="1"/>
  <c r="M38" i="1"/>
  <c r="Q38" i="1"/>
  <c r="G38" i="1"/>
  <c r="S38" i="1"/>
  <c r="H38" i="1"/>
  <c r="L38" i="1"/>
  <c r="P38" i="1"/>
  <c r="E37" i="1"/>
  <c r="F37" i="1"/>
  <c r="G37" i="1"/>
  <c r="I37" i="1"/>
  <c r="J37" i="1"/>
  <c r="L37" i="1"/>
  <c r="P37" i="1"/>
  <c r="H37" i="1"/>
  <c r="K37" i="1"/>
  <c r="M37" i="1"/>
  <c r="N37" i="1"/>
  <c r="O37" i="1"/>
  <c r="Q37" i="1"/>
  <c r="R37" i="1"/>
  <c r="S37" i="1"/>
  <c r="E36" i="1"/>
  <c r="I36" i="1"/>
  <c r="Q36" i="1"/>
  <c r="J36" i="1"/>
  <c r="N36" i="1"/>
  <c r="R36" i="1"/>
  <c r="G36" i="1"/>
  <c r="K36" i="1"/>
  <c r="O36" i="1"/>
  <c r="S36" i="1"/>
  <c r="M36" i="1"/>
  <c r="F36" i="1"/>
  <c r="H36" i="1"/>
  <c r="L36" i="1"/>
  <c r="P36" i="1"/>
  <c r="G34" i="1"/>
  <c r="K34" i="1"/>
  <c r="M34" i="1"/>
  <c r="O34" i="1"/>
  <c r="S34" i="1"/>
  <c r="E34" i="1"/>
  <c r="I34" i="1"/>
  <c r="Q34" i="1"/>
  <c r="F34" i="1"/>
  <c r="H34" i="1"/>
  <c r="J34" i="1"/>
  <c r="L34" i="1"/>
  <c r="N34" i="1"/>
  <c r="P34" i="1"/>
  <c r="R34" i="1"/>
  <c r="F33" i="1"/>
  <c r="J33" i="1"/>
  <c r="N33" i="1"/>
  <c r="R33" i="1"/>
  <c r="K33" i="1"/>
  <c r="O33" i="1"/>
  <c r="S33" i="1"/>
  <c r="E33" i="1"/>
  <c r="I33" i="1"/>
  <c r="M33" i="1"/>
  <c r="Q33" i="1"/>
  <c r="G33" i="1"/>
  <c r="H33" i="1"/>
  <c r="L33" i="1"/>
  <c r="P33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G32" i="1"/>
  <c r="K32" i="1"/>
  <c r="O32" i="1"/>
  <c r="S32" i="1"/>
  <c r="H32" i="1"/>
  <c r="L32" i="1"/>
  <c r="P32" i="1"/>
  <c r="T32" i="1"/>
  <c r="E32" i="1"/>
  <c r="I32" i="1"/>
  <c r="M32" i="1"/>
  <c r="Q32" i="1"/>
  <c r="F32" i="1"/>
  <c r="J32" i="1"/>
  <c r="N32" i="1"/>
  <c r="L31" i="1"/>
  <c r="T31" i="1"/>
  <c r="P30" i="1"/>
  <c r="N30" i="1"/>
  <c r="L30" i="1"/>
  <c r="K30" i="1"/>
  <c r="R30" i="1"/>
  <c r="T30" i="1"/>
  <c r="I30" i="1"/>
  <c r="M30" i="1"/>
  <c r="O30" i="1"/>
  <c r="Q30" i="1"/>
  <c r="S30" i="1"/>
  <c r="E30" i="1"/>
  <c r="G30" i="1"/>
  <c r="F30" i="1"/>
  <c r="H30" i="1"/>
  <c r="K31" i="1"/>
  <c r="S31" i="1"/>
  <c r="H31" i="1"/>
  <c r="P31" i="1"/>
  <c r="E31" i="1"/>
  <c r="G31" i="1"/>
  <c r="O31" i="1"/>
  <c r="F31" i="1"/>
  <c r="J31" i="1"/>
  <c r="N31" i="1"/>
  <c r="R31" i="1"/>
  <c r="I31" i="1"/>
  <c r="M31" i="1"/>
  <c r="T29" i="1"/>
  <c r="P29" i="1"/>
  <c r="K29" i="1"/>
  <c r="G29" i="1"/>
  <c r="S29" i="1"/>
  <c r="O29" i="1"/>
  <c r="J29" i="1"/>
  <c r="N29" i="1"/>
  <c r="E29" i="1"/>
  <c r="R29" i="1"/>
  <c r="M29" i="1"/>
  <c r="I29" i="1"/>
  <c r="F29" i="1"/>
  <c r="Q29" i="1"/>
  <c r="L29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J5" i="1"/>
  <c r="T5" i="1"/>
  <c r="S5" i="1"/>
  <c r="R5" i="1"/>
  <c r="Q5" i="1"/>
  <c r="P5" i="1"/>
  <c r="O5" i="1"/>
  <c r="N5" i="1"/>
  <c r="M5" i="1"/>
  <c r="L5" i="1"/>
  <c r="K5" i="1"/>
  <c r="Y46" i="1"/>
</calcChain>
</file>

<file path=xl/sharedStrings.xml><?xml version="1.0" encoding="utf-8"?>
<sst xmlns="http://schemas.openxmlformats.org/spreadsheetml/2006/main" count="73" uniqueCount="51">
  <si>
    <t>FACTORIAL ANALYSYS</t>
  </si>
  <si>
    <t>A</t>
  </si>
  <si>
    <t>Number of Couples</t>
  </si>
  <si>
    <t>B</t>
  </si>
  <si>
    <t>Number of Channels</t>
  </si>
  <si>
    <t>C</t>
  </si>
  <si>
    <t>Mean inter-arrival time</t>
  </si>
  <si>
    <t>D</t>
  </si>
  <si>
    <t>Send Probability</t>
  </si>
  <si>
    <t>I</t>
  </si>
  <si>
    <t>AB</t>
  </si>
  <si>
    <t>AC</t>
  </si>
  <si>
    <t>AD</t>
  </si>
  <si>
    <t>BC</t>
  </si>
  <si>
    <t>BD</t>
  </si>
  <si>
    <t>CD</t>
  </si>
  <si>
    <t>ABC</t>
  </si>
  <si>
    <t>ABD</t>
  </si>
  <si>
    <t>BCD</t>
  </si>
  <si>
    <t>ACD</t>
  </si>
  <si>
    <t>ABCD</t>
  </si>
  <si>
    <t>y(1)</t>
  </si>
  <si>
    <t>y(2)</t>
  </si>
  <si>
    <t>y(3)</t>
  </si>
  <si>
    <t>y(4)</t>
  </si>
  <si>
    <t>y(5)</t>
  </si>
  <si>
    <t>AVG of y</t>
  </si>
  <si>
    <t>Err1</t>
  </si>
  <si>
    <t>Err3</t>
  </si>
  <si>
    <t>Err2</t>
  </si>
  <si>
    <t>Err4</t>
  </si>
  <si>
    <t>Err5</t>
  </si>
  <si>
    <t>Sum of Errors</t>
  </si>
  <si>
    <t>Mean Error</t>
  </si>
  <si>
    <t>Total Sum</t>
  </si>
  <si>
    <t>qi</t>
  </si>
  <si>
    <t>SSx</t>
  </si>
  <si>
    <t>fraction of variation</t>
  </si>
  <si>
    <t xml:space="preserve"> </t>
  </si>
  <si>
    <t>err_i_j ^ 2</t>
  </si>
  <si>
    <t>SSE</t>
  </si>
  <si>
    <t>SST</t>
  </si>
  <si>
    <t>i</t>
  </si>
  <si>
    <t>quantile</t>
  </si>
  <si>
    <t>Normal</t>
  </si>
  <si>
    <t>Sorted Error</t>
  </si>
  <si>
    <t>Error</t>
  </si>
  <si>
    <t>Verifica Ipotesi Indipendenza</t>
  </si>
  <si>
    <t>Verifica Ipotesi Homoskedasticity</t>
  </si>
  <si>
    <t>expected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</si>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</sst>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19" xfId="0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-2.4977054744123723</c:v>
                </c:pt>
                <c:pt idx="1">
                  <c:v>-2.0802784525252749</c:v>
                </c:pt>
                <c:pt idx="2">
                  <c:v>-1.8627318674216511</c:v>
                </c:pt>
                <c:pt idx="3">
                  <c:v>-1.7087352578229016</c:v>
                </c:pt>
                <c:pt idx="4">
                  <c:v>-1.5870558322903145</c:v>
                </c:pt>
                <c:pt idx="5">
                  <c:v>-1.4851654569026762</c:v>
                </c:pt>
                <c:pt idx="6">
                  <c:v>-1.3967126453904504</c:v>
                </c:pt>
                <c:pt idx="7">
                  <c:v>-1.3180108973035372</c:v>
                </c:pt>
                <c:pt idx="8">
                  <c:v>-1.2467204983795794</c:v>
                </c:pt>
                <c:pt idx="9">
                  <c:v>-1.1812586209770399</c:v>
                </c:pt>
                <c:pt idx="10">
                  <c:v>-1.1205017670747008</c:v>
                </c:pt>
                <c:pt idx="11">
                  <c:v>-1.0636219383377201</c:v>
                </c:pt>
                <c:pt idx="12">
                  <c:v>-1.0099901692495805</c:v>
                </c:pt>
                <c:pt idx="13">
                  <c:v>-0.95911661722760222</c:v>
                </c:pt>
                <c:pt idx="14">
                  <c:v>-0.91061170687246829</c:v>
                </c:pt>
                <c:pt idx="15">
                  <c:v>-0.86416000431830875</c:v>
                </c:pt>
                <c:pt idx="16">
                  <c:v>-0.81950210756825348</c:v>
                </c:pt>
                <c:pt idx="17">
                  <c:v>-0.77642176114792794</c:v>
                </c:pt>
                <c:pt idx="18">
                  <c:v>-0.7347364778072546</c:v>
                </c:pt>
                <c:pt idx="19">
                  <c:v>-0.69429057570308306</c:v>
                </c:pt>
                <c:pt idx="20">
                  <c:v>-0.65494991710068595</c:v>
                </c:pt>
                <c:pt idx="21">
                  <c:v>-0.61659786971703046</c:v>
                </c:pt>
                <c:pt idx="22">
                  <c:v>-0.57913216225555586</c:v>
                </c:pt>
                <c:pt idx="23">
                  <c:v>-0.54246240431254955</c:v>
                </c:pt>
                <c:pt idx="24">
                  <c:v>-0.50650810692911141</c:v>
                </c:pt>
                <c:pt idx="25">
                  <c:v>-0.47119708522996556</c:v>
                </c:pt>
                <c:pt idx="26">
                  <c:v>-0.43646415600811633</c:v>
                </c:pt>
                <c:pt idx="27">
                  <c:v>-0.40225006532172536</c:v>
                </c:pt>
                <c:pt idx="28">
                  <c:v>-0.36850059709715677</c:v>
                </c:pt>
                <c:pt idx="29">
                  <c:v>-0.3351658253080253</c:v>
                </c:pt>
                <c:pt idx="30">
                  <c:v>-0.30219948081476239</c:v>
                </c:pt>
                <c:pt idx="31">
                  <c:v>-0.26955841028015781</c:v>
                </c:pt>
                <c:pt idx="32">
                  <c:v>-0.23720210932878771</c:v>
                </c:pt>
                <c:pt idx="33">
                  <c:v>-0.20509231571520856</c:v>
                </c:pt>
                <c:pt idx="34">
                  <c:v>-0.17319265100642342</c:v>
                </c:pt>
                <c:pt idx="35">
                  <c:v>-0.14146830138215863</c:v>
                </c:pt>
                <c:pt idx="36">
                  <c:v>-0.10988572976599141</c:v>
                </c:pt>
                <c:pt idx="37">
                  <c:v>-7.8412412733112211E-2</c:v>
                </c:pt>
                <c:pt idx="38">
                  <c:v>-4.7016596577814158E-2</c:v>
                </c:pt>
                <c:pt idx="39">
                  <c:v>-1.5667067624769982E-2</c:v>
                </c:pt>
                <c:pt idx="40">
                  <c:v>1.5667067624769982E-2</c:v>
                </c:pt>
                <c:pt idx="41">
                  <c:v>4.7016596577814297E-2</c:v>
                </c:pt>
                <c:pt idx="42">
                  <c:v>7.8412412733112211E-2</c:v>
                </c:pt>
                <c:pt idx="43">
                  <c:v>0.10988572976599127</c:v>
                </c:pt>
                <c:pt idx="44">
                  <c:v>0.14146830138215863</c:v>
                </c:pt>
                <c:pt idx="45">
                  <c:v>0.17319265100642342</c:v>
                </c:pt>
                <c:pt idx="46">
                  <c:v>0.20509231571520872</c:v>
                </c:pt>
                <c:pt idx="47">
                  <c:v>0.23720210932878771</c:v>
                </c:pt>
                <c:pt idx="48">
                  <c:v>0.26955841028015765</c:v>
                </c:pt>
                <c:pt idx="49">
                  <c:v>0.30219948081476239</c:v>
                </c:pt>
                <c:pt idx="50">
                  <c:v>0.3351658253080253</c:v>
                </c:pt>
                <c:pt idx="51">
                  <c:v>0.36850059709715682</c:v>
                </c:pt>
                <c:pt idx="52">
                  <c:v>0.40225006532172536</c:v>
                </c:pt>
                <c:pt idx="53">
                  <c:v>0.43646415600811633</c:v>
                </c:pt>
                <c:pt idx="54">
                  <c:v>0.47119708522996556</c:v>
                </c:pt>
                <c:pt idx="55">
                  <c:v>0.50650810692911141</c:v>
                </c:pt>
                <c:pt idx="56">
                  <c:v>0.54246240431254966</c:v>
                </c:pt>
                <c:pt idx="57">
                  <c:v>0.57913216225555586</c:v>
                </c:pt>
                <c:pt idx="58">
                  <c:v>0.61659786971703046</c:v>
                </c:pt>
                <c:pt idx="59">
                  <c:v>0.65494991710068595</c:v>
                </c:pt>
                <c:pt idx="60">
                  <c:v>0.69429057570308306</c:v>
                </c:pt>
                <c:pt idx="61">
                  <c:v>0.73473647780725448</c:v>
                </c:pt>
                <c:pt idx="62">
                  <c:v>0.77642176114792794</c:v>
                </c:pt>
                <c:pt idx="63">
                  <c:v>0.81950210756825437</c:v>
                </c:pt>
                <c:pt idx="64">
                  <c:v>0.86416000431830875</c:v>
                </c:pt>
                <c:pt idx="65">
                  <c:v>0.91061170687246829</c:v>
                </c:pt>
                <c:pt idx="66">
                  <c:v>0.95911661722760133</c:v>
                </c:pt>
                <c:pt idx="67">
                  <c:v>1.0099901692495805</c:v>
                </c:pt>
                <c:pt idx="68">
                  <c:v>1.0636219383377195</c:v>
                </c:pt>
                <c:pt idx="69">
                  <c:v>1.1205017670747008</c:v>
                </c:pt>
                <c:pt idx="70">
                  <c:v>1.1812586209770399</c:v>
                </c:pt>
                <c:pt idx="71">
                  <c:v>1.2467204983795801</c:v>
                </c:pt>
                <c:pt idx="72">
                  <c:v>1.3180108973035372</c:v>
                </c:pt>
                <c:pt idx="73">
                  <c:v>1.3967126453904506</c:v>
                </c:pt>
                <c:pt idx="74">
                  <c:v>1.4851654569026771</c:v>
                </c:pt>
                <c:pt idx="75">
                  <c:v>1.5870558322903145</c:v>
                </c:pt>
                <c:pt idx="76">
                  <c:v>1.7087352578229018</c:v>
                </c:pt>
                <c:pt idx="77">
                  <c:v>1.8627318674216511</c:v>
                </c:pt>
                <c:pt idx="78">
                  <c:v>2.080278452525274</c:v>
                </c:pt>
                <c:pt idx="79">
                  <c:v>2.4977054744123737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-7.8000000000000007</c:v>
                </c:pt>
                <c:pt idx="1">
                  <c:v>-6.8000000000000007</c:v>
                </c:pt>
                <c:pt idx="2">
                  <c:v>-6.8000000000000007</c:v>
                </c:pt>
                <c:pt idx="3">
                  <c:v>-6.2</c:v>
                </c:pt>
                <c:pt idx="4">
                  <c:v>-4.8</c:v>
                </c:pt>
                <c:pt idx="5">
                  <c:v>-3.8</c:v>
                </c:pt>
                <c:pt idx="6">
                  <c:v>-3.8</c:v>
                </c:pt>
                <c:pt idx="7">
                  <c:v>-3.2</c:v>
                </c:pt>
                <c:pt idx="8">
                  <c:v>-3</c:v>
                </c:pt>
                <c:pt idx="9">
                  <c:v>-2.4000000000000004</c:v>
                </c:pt>
                <c:pt idx="10">
                  <c:v>-2.2000000000000002</c:v>
                </c:pt>
                <c:pt idx="11">
                  <c:v>-2.2000000000000002</c:v>
                </c:pt>
                <c:pt idx="12">
                  <c:v>-2.2000000000000002</c:v>
                </c:pt>
                <c:pt idx="13">
                  <c:v>-2.2000000000000002</c:v>
                </c:pt>
                <c:pt idx="14">
                  <c:v>-2</c:v>
                </c:pt>
                <c:pt idx="15">
                  <c:v>-1.7999999999999998</c:v>
                </c:pt>
                <c:pt idx="16">
                  <c:v>-1.7999999999999998</c:v>
                </c:pt>
                <c:pt idx="17">
                  <c:v>-1.7999999999999998</c:v>
                </c:pt>
                <c:pt idx="18">
                  <c:v>-1.7999999999999998</c:v>
                </c:pt>
                <c:pt idx="19">
                  <c:v>-1.7999999999999998</c:v>
                </c:pt>
                <c:pt idx="20">
                  <c:v>-1.6</c:v>
                </c:pt>
                <c:pt idx="21">
                  <c:v>-1.4000000000000004</c:v>
                </c:pt>
                <c:pt idx="22">
                  <c:v>-1.2000000000000002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-0.79999999999999982</c:v>
                </c:pt>
                <c:pt idx="29">
                  <c:v>-0.79999999999999982</c:v>
                </c:pt>
                <c:pt idx="30">
                  <c:v>-0.79999999999999982</c:v>
                </c:pt>
                <c:pt idx="31">
                  <c:v>-0.60000000000000009</c:v>
                </c:pt>
                <c:pt idx="32">
                  <c:v>-0.60000000000000009</c:v>
                </c:pt>
                <c:pt idx="33">
                  <c:v>-0.60000000000000009</c:v>
                </c:pt>
                <c:pt idx="34">
                  <c:v>-0.40000000000000036</c:v>
                </c:pt>
                <c:pt idx="35">
                  <c:v>-0.20000000000000018</c:v>
                </c:pt>
                <c:pt idx="36">
                  <c:v>-0.20000000000000018</c:v>
                </c:pt>
                <c:pt idx="37">
                  <c:v>-0.20000000000000018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0.20000000000000018</c:v>
                </c:pt>
                <c:pt idx="42">
                  <c:v>0.20000000000000018</c:v>
                </c:pt>
                <c:pt idx="43">
                  <c:v>0.39999999999999991</c:v>
                </c:pt>
                <c:pt idx="44">
                  <c:v>0.39999999999999991</c:v>
                </c:pt>
                <c:pt idx="45">
                  <c:v>0.39999999999999991</c:v>
                </c:pt>
                <c:pt idx="46">
                  <c:v>0.39999999999999991</c:v>
                </c:pt>
                <c:pt idx="47">
                  <c:v>0.39999999999999991</c:v>
                </c:pt>
                <c:pt idx="48">
                  <c:v>0.79999999999999982</c:v>
                </c:pt>
                <c:pt idx="49">
                  <c:v>0.79999999999999982</c:v>
                </c:pt>
                <c:pt idx="50">
                  <c:v>0.79999999999999982</c:v>
                </c:pt>
                <c:pt idx="51">
                  <c:v>0.79999999999999982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1.2000000000000002</c:v>
                </c:pt>
                <c:pt idx="57">
                  <c:v>1.2000000000000002</c:v>
                </c:pt>
                <c:pt idx="58">
                  <c:v>1.2000000000000002</c:v>
                </c:pt>
                <c:pt idx="59">
                  <c:v>1.2000000000000002</c:v>
                </c:pt>
                <c:pt idx="60">
                  <c:v>1.2000000000000002</c:v>
                </c:pt>
                <c:pt idx="61">
                  <c:v>1.4</c:v>
                </c:pt>
                <c:pt idx="62">
                  <c:v>1.5999999999999996</c:v>
                </c:pt>
                <c:pt idx="63">
                  <c:v>1.7999999999999998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2.5999999999999996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3.2</c:v>
                </c:pt>
                <c:pt idx="75">
                  <c:v>3.2</c:v>
                </c:pt>
                <c:pt idx="76">
                  <c:v>3.8</c:v>
                </c:pt>
                <c:pt idx="77">
                  <c:v>6</c:v>
                </c:pt>
                <c:pt idx="78">
                  <c:v>10.199999999999999</c:v>
                </c:pt>
                <c:pt idx="79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0-48F7-9903-B045B37F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48616"/>
        <c:axId val="472516088"/>
      </c:scatterChart>
      <c:valAx>
        <c:axId val="33074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516088"/>
        <c:crosses val="autoZero"/>
        <c:crossBetween val="midCat"/>
      </c:valAx>
      <c:valAx>
        <c:axId val="4725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74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 Plot Residuals vs Predicted</a:t>
            </a:r>
            <a:r>
              <a:rPr lang="it-IT" baseline="0"/>
              <a:t> Response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Foglio1!$F$146:$F$225</c:f>
              <c:numCache>
                <c:formatCode>General</c:formatCode>
                <c:ptCount val="80"/>
                <c:pt idx="0">
                  <c:v>22</c:v>
                </c:pt>
                <c:pt idx="1">
                  <c:v>21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0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1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9</c:v>
                </c:pt>
                <c:pt idx="79">
                  <c:v>0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11.2</c:v>
                </c:pt>
                <c:pt idx="1">
                  <c:v>10.199999999999999</c:v>
                </c:pt>
                <c:pt idx="2">
                  <c:v>-7.8000000000000007</c:v>
                </c:pt>
                <c:pt idx="3">
                  <c:v>-6.8000000000000007</c:v>
                </c:pt>
                <c:pt idx="4">
                  <c:v>-6.8000000000000007</c:v>
                </c:pt>
                <c:pt idx="5">
                  <c:v>-1.7999999999999998</c:v>
                </c:pt>
                <c:pt idx="6">
                  <c:v>-0.79999999999999982</c:v>
                </c:pt>
                <c:pt idx="7">
                  <c:v>-0.79999999999999982</c:v>
                </c:pt>
                <c:pt idx="8">
                  <c:v>1.2000000000000002</c:v>
                </c:pt>
                <c:pt idx="9">
                  <c:v>2.2000000000000002</c:v>
                </c:pt>
                <c:pt idx="10">
                  <c:v>0.39999999999999991</c:v>
                </c:pt>
                <c:pt idx="11">
                  <c:v>-0.60000000000000009</c:v>
                </c:pt>
                <c:pt idx="12">
                  <c:v>0.39999999999999991</c:v>
                </c:pt>
                <c:pt idx="13">
                  <c:v>0.39999999999999991</c:v>
                </c:pt>
                <c:pt idx="14">
                  <c:v>-0.60000000000000009</c:v>
                </c:pt>
                <c:pt idx="15">
                  <c:v>-2.2000000000000002</c:v>
                </c:pt>
                <c:pt idx="16">
                  <c:v>2.8</c:v>
                </c:pt>
                <c:pt idx="17">
                  <c:v>2.8</c:v>
                </c:pt>
                <c:pt idx="18">
                  <c:v>-6.2</c:v>
                </c:pt>
                <c:pt idx="19">
                  <c:v>2.8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-1.7999999999999998</c:v>
                </c:pt>
                <c:pt idx="26">
                  <c:v>-1.7999999999999998</c:v>
                </c:pt>
                <c:pt idx="27">
                  <c:v>0.20000000000000018</c:v>
                </c:pt>
                <c:pt idx="28">
                  <c:v>1.2000000000000002</c:v>
                </c:pt>
                <c:pt idx="29">
                  <c:v>2.2000000000000002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-3.2</c:v>
                </c:pt>
                <c:pt idx="36">
                  <c:v>-0.20000000000000018</c:v>
                </c:pt>
                <c:pt idx="37">
                  <c:v>0.79999999999999982</c:v>
                </c:pt>
                <c:pt idx="38">
                  <c:v>0.79999999999999982</c:v>
                </c:pt>
                <c:pt idx="39">
                  <c:v>1.7999999999999998</c:v>
                </c:pt>
                <c:pt idx="40">
                  <c:v>-0.40000000000000036</c:v>
                </c:pt>
                <c:pt idx="41">
                  <c:v>-1.4000000000000004</c:v>
                </c:pt>
                <c:pt idx="42">
                  <c:v>-2.4000000000000004</c:v>
                </c:pt>
                <c:pt idx="43">
                  <c:v>2.5999999999999996</c:v>
                </c:pt>
                <c:pt idx="44">
                  <c:v>1.5999999999999996</c:v>
                </c:pt>
                <c:pt idx="45">
                  <c:v>0.39999999999999991</c:v>
                </c:pt>
                <c:pt idx="46">
                  <c:v>1.4</c:v>
                </c:pt>
                <c:pt idx="47">
                  <c:v>-1.6</c:v>
                </c:pt>
                <c:pt idx="48">
                  <c:v>-0.60000000000000009</c:v>
                </c:pt>
                <c:pt idx="49">
                  <c:v>0.39999999999999991</c:v>
                </c:pt>
                <c:pt idx="50">
                  <c:v>1.2000000000000002</c:v>
                </c:pt>
                <c:pt idx="51">
                  <c:v>0.20000000000000018</c:v>
                </c:pt>
                <c:pt idx="52">
                  <c:v>-0.79999999999999982</c:v>
                </c:pt>
                <c:pt idx="53">
                  <c:v>-1.7999999999999998</c:v>
                </c:pt>
                <c:pt idx="54">
                  <c:v>1.2000000000000002</c:v>
                </c:pt>
                <c:pt idx="55">
                  <c:v>0.79999999999999982</c:v>
                </c:pt>
                <c:pt idx="56">
                  <c:v>2.8</c:v>
                </c:pt>
                <c:pt idx="57">
                  <c:v>-1.2000000000000002</c:v>
                </c:pt>
                <c:pt idx="58">
                  <c:v>-2.2000000000000002</c:v>
                </c:pt>
                <c:pt idx="59">
                  <c:v>-0.20000000000000018</c:v>
                </c:pt>
                <c:pt idx="60">
                  <c:v>-3.8</c:v>
                </c:pt>
                <c:pt idx="61">
                  <c:v>-4.8</c:v>
                </c:pt>
                <c:pt idx="62">
                  <c:v>2.2000000000000002</c:v>
                </c:pt>
                <c:pt idx="63">
                  <c:v>3.2</c:v>
                </c:pt>
                <c:pt idx="64">
                  <c:v>3.2</c:v>
                </c:pt>
                <c:pt idx="65">
                  <c:v>-2.2000000000000002</c:v>
                </c:pt>
                <c:pt idx="66">
                  <c:v>3.8</c:v>
                </c:pt>
                <c:pt idx="67">
                  <c:v>-0.20000000000000018</c:v>
                </c:pt>
                <c:pt idx="68">
                  <c:v>0.79999999999999982</c:v>
                </c:pt>
                <c:pt idx="69">
                  <c:v>-2.2000000000000002</c:v>
                </c:pt>
                <c:pt idx="70">
                  <c:v>-3.8</c:v>
                </c:pt>
                <c:pt idx="71">
                  <c:v>-1.7999999999999998</c:v>
                </c:pt>
                <c:pt idx="72">
                  <c:v>1.2000000000000002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-2</c:v>
                </c:pt>
                <c:pt idx="76">
                  <c:v>-1</c:v>
                </c:pt>
                <c:pt idx="77">
                  <c:v>0</c:v>
                </c:pt>
                <c:pt idx="78">
                  <c:v>6</c:v>
                </c:pt>
                <c:pt idx="7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A-4C63-9439-4330BF2A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15240"/>
        <c:axId val="544716552"/>
      </c:scatterChart>
      <c:valAx>
        <c:axId val="54471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716552"/>
        <c:crosses val="autoZero"/>
        <c:crossBetween val="midCat"/>
      </c:valAx>
      <c:valAx>
        <c:axId val="5447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71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5603</xdr:colOff>
      <xdr:row>55</xdr:row>
      <xdr:rowOff>180413</xdr:rowOff>
    </xdr:from>
    <xdr:to>
      <xdr:col>21</xdr:col>
      <xdr:colOff>593913</xdr:colOff>
      <xdr:row>73</xdr:row>
      <xdr:rowOff>56028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769DDB-BE4E-4A0B-ABBD-F3428E742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16807</xdr:colOff>
      <xdr:row>145</xdr:row>
      <xdr:rowOff>1121</xdr:rowOff>
    </xdr:from>
    <xdr:to>
      <xdr:col>21</xdr:col>
      <xdr:colOff>593911</xdr:colOff>
      <xdr:row>161</xdr:row>
      <xdr:rowOff>145677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BAE8D17-40E7-4741-9233-17386327F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6512-578E-4A97-95C8-4B0C3D4E8DBB}">
  <dimension ref="B1:AE225"/>
  <sheetViews>
    <sheetView tabSelected="1" topLeftCell="B55" zoomScale="85" zoomScaleNormal="85" workbookViewId="0">
      <selection activeCell="M141" sqref="M141"/>
    </sheetView>
  </sheetViews>
  <sheetFormatPr defaultRowHeight="15" x14ac:dyDescent="0.25"/>
  <cols>
    <col min="3" max="3" width="22" bestFit="1" customWidth="1"/>
    <col min="4" max="4" width="18.7109375" bestFit="1" customWidth="1"/>
    <col min="6" max="6" width="12.28515625" bestFit="1" customWidth="1"/>
    <col min="8" max="9" width="12.28515625" bestFit="1" customWidth="1"/>
  </cols>
  <sheetData>
    <row r="1" spans="2:31" x14ac:dyDescent="0.25">
      <c r="H1" s="64" t="s">
        <v>0</v>
      </c>
      <c r="I1" s="65"/>
      <c r="J1" s="65"/>
      <c r="K1" s="65"/>
      <c r="L1" s="65"/>
      <c r="M1" s="65"/>
      <c r="N1" s="65"/>
      <c r="O1" s="66"/>
    </row>
    <row r="2" spans="2:31" ht="15.75" thickBot="1" x14ac:dyDescent="0.3">
      <c r="H2" s="67"/>
      <c r="I2" s="68"/>
      <c r="J2" s="68"/>
      <c r="K2" s="68"/>
      <c r="L2" s="68"/>
      <c r="M2" s="68"/>
      <c r="N2" s="68"/>
      <c r="O2" s="69"/>
    </row>
    <row r="3" spans="2:31" ht="15.75" thickBot="1" x14ac:dyDescent="0.3"/>
    <row r="4" spans="2:31" ht="15.75" thickBot="1" x14ac:dyDescent="0.3">
      <c r="B4" s="1" t="s">
        <v>1</v>
      </c>
      <c r="C4" s="1" t="s">
        <v>2</v>
      </c>
      <c r="E4" s="4" t="s">
        <v>9</v>
      </c>
      <c r="F4" s="5" t="s">
        <v>1</v>
      </c>
      <c r="G4" s="5" t="s">
        <v>3</v>
      </c>
      <c r="H4" s="5" t="s">
        <v>5</v>
      </c>
      <c r="I4" s="5" t="s">
        <v>7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19</v>
      </c>
      <c r="S4" s="5" t="s">
        <v>18</v>
      </c>
      <c r="T4" s="14" t="s">
        <v>20</v>
      </c>
      <c r="U4" s="18" t="s">
        <v>21</v>
      </c>
      <c r="V4" s="19" t="s">
        <v>22</v>
      </c>
      <c r="W4" s="19" t="s">
        <v>23</v>
      </c>
      <c r="X4" s="19" t="s">
        <v>24</v>
      </c>
      <c r="Y4" s="19" t="s">
        <v>25</v>
      </c>
      <c r="Z4" s="20" t="s">
        <v>26</v>
      </c>
      <c r="AA4" s="19" t="s">
        <v>27</v>
      </c>
      <c r="AB4" s="19" t="s">
        <v>29</v>
      </c>
      <c r="AC4" s="19" t="s">
        <v>28</v>
      </c>
      <c r="AD4" s="19" t="s">
        <v>30</v>
      </c>
      <c r="AE4" s="21" t="s">
        <v>31</v>
      </c>
    </row>
    <row r="5" spans="2:31" x14ac:dyDescent="0.25">
      <c r="B5" s="1" t="s">
        <v>3</v>
      </c>
      <c r="C5" s="1" t="s">
        <v>4</v>
      </c>
      <c r="E5" s="6">
        <v>1</v>
      </c>
      <c r="F5" s="7">
        <v>-1</v>
      </c>
      <c r="G5" s="7">
        <v>-1</v>
      </c>
      <c r="H5" s="7">
        <v>-1</v>
      </c>
      <c r="I5" s="7">
        <v>-1</v>
      </c>
      <c r="J5" s="7">
        <f>F5*G5</f>
        <v>1</v>
      </c>
      <c r="K5" s="7">
        <f>F5*H5</f>
        <v>1</v>
      </c>
      <c r="L5" s="7">
        <f>F5*I5</f>
        <v>1</v>
      </c>
      <c r="M5" s="7">
        <f>G5*H5</f>
        <v>1</v>
      </c>
      <c r="N5" s="7">
        <f>G5*I5</f>
        <v>1</v>
      </c>
      <c r="O5" s="7">
        <f>H5*I5</f>
        <v>1</v>
      </c>
      <c r="P5" s="7">
        <f>F5*G5*H5</f>
        <v>-1</v>
      </c>
      <c r="Q5" s="7">
        <f>F5*G5*I5</f>
        <v>-1</v>
      </c>
      <c r="R5" s="7">
        <f>F5*H5*I5</f>
        <v>-1</v>
      </c>
      <c r="S5" s="7">
        <f>G5*H5*I5</f>
        <v>-1</v>
      </c>
      <c r="T5" s="15">
        <f>F5*G5*H5*I5</f>
        <v>1</v>
      </c>
      <c r="U5" s="33">
        <v>22</v>
      </c>
      <c r="V5" s="34">
        <v>21</v>
      </c>
      <c r="W5" s="34">
        <v>3</v>
      </c>
      <c r="X5" s="34">
        <v>4</v>
      </c>
      <c r="Y5" s="34">
        <v>4</v>
      </c>
      <c r="Z5" s="7">
        <f>AVERAGE(U5:Y5)</f>
        <v>10.8</v>
      </c>
      <c r="AA5" s="7">
        <f>U5-$Z5</f>
        <v>11.2</v>
      </c>
      <c r="AB5" s="7">
        <f t="shared" ref="AB5:AE20" si="0">V5-$Z5</f>
        <v>10.199999999999999</v>
      </c>
      <c r="AC5" s="7">
        <f t="shared" si="0"/>
        <v>-7.8000000000000007</v>
      </c>
      <c r="AD5" s="7">
        <f t="shared" si="0"/>
        <v>-6.8000000000000007</v>
      </c>
      <c r="AE5" s="8">
        <f t="shared" si="0"/>
        <v>-6.8000000000000007</v>
      </c>
    </row>
    <row r="6" spans="2:31" x14ac:dyDescent="0.25">
      <c r="B6" s="1" t="s">
        <v>5</v>
      </c>
      <c r="C6" s="1" t="s">
        <v>6</v>
      </c>
      <c r="E6" s="9">
        <v>1</v>
      </c>
      <c r="F6" s="3">
        <v>-1</v>
      </c>
      <c r="G6" s="3">
        <v>-1</v>
      </c>
      <c r="H6" s="3">
        <v>-1</v>
      </c>
      <c r="I6" s="3">
        <v>1</v>
      </c>
      <c r="J6" s="3">
        <f>F6*G6</f>
        <v>1</v>
      </c>
      <c r="K6" s="3">
        <f t="shared" ref="K6:K20" si="1">F6*H6</f>
        <v>1</v>
      </c>
      <c r="L6" s="3">
        <f t="shared" ref="L6:L20" si="2">F6*I6</f>
        <v>-1</v>
      </c>
      <c r="M6" s="3">
        <f t="shared" ref="M6:M20" si="3">G6*H6</f>
        <v>1</v>
      </c>
      <c r="N6" s="3">
        <f t="shared" ref="N6:N20" si="4">G6*I6</f>
        <v>-1</v>
      </c>
      <c r="O6" s="3">
        <f t="shared" ref="O6:O20" si="5">H6*I6</f>
        <v>-1</v>
      </c>
      <c r="P6" s="3">
        <f t="shared" ref="P6:P20" si="6">F6*G6*H6</f>
        <v>-1</v>
      </c>
      <c r="Q6" s="3">
        <f t="shared" ref="Q6:Q20" si="7">F6*G6*I6</f>
        <v>1</v>
      </c>
      <c r="R6" s="3">
        <f t="shared" ref="R6:R20" si="8">F6*H6*I6</f>
        <v>1</v>
      </c>
      <c r="S6" s="3">
        <f t="shared" ref="S6:S20" si="9">G6*H6*I6</f>
        <v>1</v>
      </c>
      <c r="T6" s="16">
        <f t="shared" ref="T6:T20" si="10">F6*G6*H6*I6</f>
        <v>-1</v>
      </c>
      <c r="U6" s="35">
        <v>1</v>
      </c>
      <c r="V6" s="36">
        <v>2</v>
      </c>
      <c r="W6" s="36">
        <v>2</v>
      </c>
      <c r="X6" s="36">
        <v>4</v>
      </c>
      <c r="Y6" s="36">
        <v>5</v>
      </c>
      <c r="Z6" s="3">
        <f t="shared" ref="Z6:Z20" si="11">AVERAGE(U6:Y6)</f>
        <v>2.8</v>
      </c>
      <c r="AA6" s="3">
        <f t="shared" ref="AA6:AA20" si="12">U6-$Z6</f>
        <v>-1.7999999999999998</v>
      </c>
      <c r="AB6" s="3">
        <f t="shared" si="0"/>
        <v>-0.79999999999999982</v>
      </c>
      <c r="AC6" s="3">
        <f t="shared" si="0"/>
        <v>-0.79999999999999982</v>
      </c>
      <c r="AD6" s="3">
        <f t="shared" si="0"/>
        <v>1.2000000000000002</v>
      </c>
      <c r="AE6" s="10">
        <f t="shared" si="0"/>
        <v>2.2000000000000002</v>
      </c>
    </row>
    <row r="7" spans="2:31" x14ac:dyDescent="0.25">
      <c r="B7" s="1" t="s">
        <v>7</v>
      </c>
      <c r="C7" s="1" t="s">
        <v>8</v>
      </c>
      <c r="E7" s="9">
        <v>1</v>
      </c>
      <c r="F7" s="3">
        <v>-1</v>
      </c>
      <c r="G7" s="3">
        <v>-1</v>
      </c>
      <c r="H7" s="3">
        <v>1</v>
      </c>
      <c r="I7" s="3">
        <v>-1</v>
      </c>
      <c r="J7" s="3">
        <f t="shared" ref="J7:J20" si="13">F7*G7</f>
        <v>1</v>
      </c>
      <c r="K7" s="3">
        <f t="shared" si="1"/>
        <v>-1</v>
      </c>
      <c r="L7" s="3">
        <f t="shared" si="2"/>
        <v>1</v>
      </c>
      <c r="M7" s="3">
        <f t="shared" si="3"/>
        <v>-1</v>
      </c>
      <c r="N7" s="3">
        <f t="shared" si="4"/>
        <v>1</v>
      </c>
      <c r="O7" s="3">
        <f t="shared" si="5"/>
        <v>-1</v>
      </c>
      <c r="P7" s="3">
        <f t="shared" si="6"/>
        <v>1</v>
      </c>
      <c r="Q7" s="3">
        <f t="shared" si="7"/>
        <v>-1</v>
      </c>
      <c r="R7" s="3">
        <f t="shared" si="8"/>
        <v>1</v>
      </c>
      <c r="S7" s="3">
        <f t="shared" si="9"/>
        <v>1</v>
      </c>
      <c r="T7" s="16">
        <f t="shared" si="10"/>
        <v>-1</v>
      </c>
      <c r="U7" s="35">
        <v>4</v>
      </c>
      <c r="V7" s="36">
        <v>3</v>
      </c>
      <c r="W7" s="36">
        <v>4</v>
      </c>
      <c r="X7" s="36">
        <v>4</v>
      </c>
      <c r="Y7" s="36">
        <v>3</v>
      </c>
      <c r="Z7" s="3">
        <f>AVERAGE(U7:Y7)</f>
        <v>3.6</v>
      </c>
      <c r="AA7" s="3">
        <f t="shared" si="12"/>
        <v>0.39999999999999991</v>
      </c>
      <c r="AB7" s="3">
        <f t="shared" si="0"/>
        <v>-0.60000000000000009</v>
      </c>
      <c r="AC7" s="3">
        <f t="shared" si="0"/>
        <v>0.39999999999999991</v>
      </c>
      <c r="AD7" s="3">
        <f t="shared" si="0"/>
        <v>0.39999999999999991</v>
      </c>
      <c r="AE7" s="10">
        <f t="shared" si="0"/>
        <v>-0.60000000000000009</v>
      </c>
    </row>
    <row r="8" spans="2:31" x14ac:dyDescent="0.25">
      <c r="B8" s="1"/>
      <c r="E8" s="9">
        <v>1</v>
      </c>
      <c r="F8" s="3">
        <v>-1</v>
      </c>
      <c r="G8" s="3">
        <v>-1</v>
      </c>
      <c r="H8" s="3">
        <v>1</v>
      </c>
      <c r="I8" s="3">
        <v>1</v>
      </c>
      <c r="J8" s="3">
        <f t="shared" si="13"/>
        <v>1</v>
      </c>
      <c r="K8" s="3">
        <f t="shared" si="1"/>
        <v>-1</v>
      </c>
      <c r="L8" s="3">
        <f t="shared" si="2"/>
        <v>-1</v>
      </c>
      <c r="M8" s="3">
        <f t="shared" si="3"/>
        <v>-1</v>
      </c>
      <c r="N8" s="3">
        <f t="shared" si="4"/>
        <v>-1</v>
      </c>
      <c r="O8" s="3">
        <f t="shared" si="5"/>
        <v>1</v>
      </c>
      <c r="P8" s="3">
        <f t="shared" si="6"/>
        <v>1</v>
      </c>
      <c r="Q8" s="3">
        <f t="shared" si="7"/>
        <v>1</v>
      </c>
      <c r="R8" s="3">
        <f t="shared" si="8"/>
        <v>-1</v>
      </c>
      <c r="S8" s="3">
        <f t="shared" si="9"/>
        <v>-1</v>
      </c>
      <c r="T8" s="16">
        <f t="shared" si="10"/>
        <v>1</v>
      </c>
      <c r="U8" s="35">
        <v>4</v>
      </c>
      <c r="V8" s="36">
        <v>9</v>
      </c>
      <c r="W8" s="36">
        <v>9</v>
      </c>
      <c r="X8" s="36">
        <v>0</v>
      </c>
      <c r="Y8" s="36">
        <v>9</v>
      </c>
      <c r="Z8" s="3">
        <f t="shared" si="11"/>
        <v>6.2</v>
      </c>
      <c r="AA8" s="3">
        <f t="shared" si="12"/>
        <v>-2.2000000000000002</v>
      </c>
      <c r="AB8" s="3">
        <f t="shared" si="0"/>
        <v>2.8</v>
      </c>
      <c r="AC8" s="3">
        <f t="shared" si="0"/>
        <v>2.8</v>
      </c>
      <c r="AD8" s="3">
        <f t="shared" si="0"/>
        <v>-6.2</v>
      </c>
      <c r="AE8" s="10">
        <f t="shared" si="0"/>
        <v>2.8</v>
      </c>
    </row>
    <row r="9" spans="2:31" x14ac:dyDescent="0.25">
      <c r="E9" s="9">
        <v>1</v>
      </c>
      <c r="F9" s="3">
        <v>-1</v>
      </c>
      <c r="G9" s="3">
        <v>1</v>
      </c>
      <c r="H9" s="3">
        <v>-1</v>
      </c>
      <c r="I9" s="3">
        <v>-1</v>
      </c>
      <c r="J9" s="3">
        <f t="shared" si="13"/>
        <v>-1</v>
      </c>
      <c r="K9" s="3">
        <f t="shared" si="1"/>
        <v>1</v>
      </c>
      <c r="L9" s="3">
        <f t="shared" si="2"/>
        <v>1</v>
      </c>
      <c r="M9" s="3">
        <f t="shared" si="3"/>
        <v>-1</v>
      </c>
      <c r="N9" s="3">
        <f t="shared" si="4"/>
        <v>-1</v>
      </c>
      <c r="O9" s="3">
        <f t="shared" si="5"/>
        <v>1</v>
      </c>
      <c r="P9" s="3">
        <f t="shared" si="6"/>
        <v>1</v>
      </c>
      <c r="Q9" s="3">
        <f t="shared" si="7"/>
        <v>1</v>
      </c>
      <c r="R9" s="3">
        <f t="shared" si="8"/>
        <v>-1</v>
      </c>
      <c r="S9" s="3">
        <f t="shared" si="9"/>
        <v>1</v>
      </c>
      <c r="T9" s="16">
        <f t="shared" si="10"/>
        <v>-1</v>
      </c>
      <c r="U9" s="35">
        <v>7</v>
      </c>
      <c r="V9" s="36">
        <v>7</v>
      </c>
      <c r="W9" s="36">
        <v>9</v>
      </c>
      <c r="X9" s="36">
        <v>8</v>
      </c>
      <c r="Y9" s="36">
        <v>9</v>
      </c>
      <c r="Z9" s="3">
        <f t="shared" si="11"/>
        <v>8</v>
      </c>
      <c r="AA9" s="3">
        <f t="shared" si="12"/>
        <v>-1</v>
      </c>
      <c r="AB9" s="3">
        <f t="shared" si="0"/>
        <v>-1</v>
      </c>
      <c r="AC9" s="3">
        <f t="shared" si="0"/>
        <v>1</v>
      </c>
      <c r="AD9" s="3">
        <f t="shared" si="0"/>
        <v>0</v>
      </c>
      <c r="AE9" s="10">
        <f t="shared" si="0"/>
        <v>1</v>
      </c>
    </row>
    <row r="10" spans="2:31" x14ac:dyDescent="0.25">
      <c r="E10" s="9">
        <v>1</v>
      </c>
      <c r="F10" s="3">
        <v>-1</v>
      </c>
      <c r="G10" s="3">
        <v>1</v>
      </c>
      <c r="H10" s="3">
        <v>-1</v>
      </c>
      <c r="I10" s="3">
        <v>1</v>
      </c>
      <c r="J10" s="3">
        <f t="shared" si="13"/>
        <v>-1</v>
      </c>
      <c r="K10" s="3">
        <f t="shared" si="1"/>
        <v>1</v>
      </c>
      <c r="L10" s="3">
        <f t="shared" si="2"/>
        <v>-1</v>
      </c>
      <c r="M10" s="3">
        <f t="shared" si="3"/>
        <v>-1</v>
      </c>
      <c r="N10" s="3">
        <f t="shared" si="4"/>
        <v>1</v>
      </c>
      <c r="O10" s="3">
        <f t="shared" si="5"/>
        <v>-1</v>
      </c>
      <c r="P10" s="3">
        <f t="shared" si="6"/>
        <v>1</v>
      </c>
      <c r="Q10" s="3">
        <f t="shared" si="7"/>
        <v>-1</v>
      </c>
      <c r="R10" s="3">
        <f t="shared" si="8"/>
        <v>1</v>
      </c>
      <c r="S10" s="3">
        <f t="shared" si="9"/>
        <v>-1</v>
      </c>
      <c r="T10" s="16">
        <f t="shared" si="10"/>
        <v>1</v>
      </c>
      <c r="U10" s="35">
        <v>5</v>
      </c>
      <c r="V10" s="36">
        <v>5</v>
      </c>
      <c r="W10" s="36">
        <v>7</v>
      </c>
      <c r="X10" s="36">
        <v>8</v>
      </c>
      <c r="Y10" s="36">
        <v>9</v>
      </c>
      <c r="Z10" s="3">
        <f t="shared" si="11"/>
        <v>6.8</v>
      </c>
      <c r="AA10" s="3">
        <f t="shared" si="12"/>
        <v>-1.7999999999999998</v>
      </c>
      <c r="AB10" s="3">
        <f t="shared" si="0"/>
        <v>-1.7999999999999998</v>
      </c>
      <c r="AC10" s="3">
        <f t="shared" si="0"/>
        <v>0.20000000000000018</v>
      </c>
      <c r="AD10" s="3">
        <f t="shared" si="0"/>
        <v>1.2000000000000002</v>
      </c>
      <c r="AE10" s="10">
        <f t="shared" si="0"/>
        <v>2.2000000000000002</v>
      </c>
    </row>
    <row r="11" spans="2:31" x14ac:dyDescent="0.25">
      <c r="E11" s="9">
        <v>1</v>
      </c>
      <c r="F11" s="3">
        <v>-1</v>
      </c>
      <c r="G11" s="3">
        <v>1</v>
      </c>
      <c r="H11" s="3">
        <v>1</v>
      </c>
      <c r="I11" s="3">
        <v>-1</v>
      </c>
      <c r="J11" s="3">
        <f t="shared" si="13"/>
        <v>-1</v>
      </c>
      <c r="K11" s="3">
        <f t="shared" si="1"/>
        <v>-1</v>
      </c>
      <c r="L11" s="3">
        <f t="shared" si="2"/>
        <v>1</v>
      </c>
      <c r="M11" s="3">
        <f t="shared" si="3"/>
        <v>1</v>
      </c>
      <c r="N11" s="3">
        <f t="shared" si="4"/>
        <v>-1</v>
      </c>
      <c r="O11" s="3">
        <f t="shared" si="5"/>
        <v>-1</v>
      </c>
      <c r="P11" s="3">
        <f t="shared" si="6"/>
        <v>-1</v>
      </c>
      <c r="Q11" s="3">
        <f t="shared" si="7"/>
        <v>1</v>
      </c>
      <c r="R11" s="3">
        <f t="shared" si="8"/>
        <v>1</v>
      </c>
      <c r="S11" s="3">
        <f t="shared" si="9"/>
        <v>-1</v>
      </c>
      <c r="T11" s="16">
        <f t="shared" si="10"/>
        <v>1</v>
      </c>
      <c r="U11" s="35">
        <v>6</v>
      </c>
      <c r="V11" s="36">
        <v>7</v>
      </c>
      <c r="W11" s="36">
        <v>6</v>
      </c>
      <c r="X11" s="36">
        <v>8</v>
      </c>
      <c r="Y11" s="36">
        <v>8</v>
      </c>
      <c r="Z11" s="3">
        <f t="shared" si="11"/>
        <v>7</v>
      </c>
      <c r="AA11" s="3">
        <f t="shared" si="12"/>
        <v>-1</v>
      </c>
      <c r="AB11" s="3">
        <f t="shared" si="0"/>
        <v>0</v>
      </c>
      <c r="AC11" s="3">
        <f t="shared" si="0"/>
        <v>-1</v>
      </c>
      <c r="AD11" s="3">
        <f t="shared" si="0"/>
        <v>1</v>
      </c>
      <c r="AE11" s="10">
        <f t="shared" si="0"/>
        <v>1</v>
      </c>
    </row>
    <row r="12" spans="2:31" x14ac:dyDescent="0.25">
      <c r="E12" s="9">
        <v>1</v>
      </c>
      <c r="F12" s="3">
        <v>-1</v>
      </c>
      <c r="G12" s="3">
        <v>1</v>
      </c>
      <c r="H12" s="3">
        <v>1</v>
      </c>
      <c r="I12" s="3">
        <v>1</v>
      </c>
      <c r="J12" s="3">
        <f t="shared" si="13"/>
        <v>-1</v>
      </c>
      <c r="K12" s="3">
        <f t="shared" si="1"/>
        <v>-1</v>
      </c>
      <c r="L12" s="3">
        <f t="shared" si="2"/>
        <v>-1</v>
      </c>
      <c r="M12" s="3">
        <f t="shared" si="3"/>
        <v>1</v>
      </c>
      <c r="N12" s="3">
        <f t="shared" si="4"/>
        <v>1</v>
      </c>
      <c r="O12" s="3">
        <f t="shared" si="5"/>
        <v>1</v>
      </c>
      <c r="P12" s="3">
        <f t="shared" si="6"/>
        <v>-1</v>
      </c>
      <c r="Q12" s="3">
        <f t="shared" si="7"/>
        <v>-1</v>
      </c>
      <c r="R12" s="3">
        <f t="shared" si="8"/>
        <v>-1</v>
      </c>
      <c r="S12" s="3">
        <f t="shared" si="9"/>
        <v>1</v>
      </c>
      <c r="T12" s="16">
        <f t="shared" si="10"/>
        <v>-1</v>
      </c>
      <c r="U12" s="35">
        <v>3</v>
      </c>
      <c r="V12" s="36">
        <v>6</v>
      </c>
      <c r="W12" s="36">
        <v>7</v>
      </c>
      <c r="X12" s="36">
        <v>7</v>
      </c>
      <c r="Y12" s="36">
        <v>8</v>
      </c>
      <c r="Z12" s="3">
        <f t="shared" si="11"/>
        <v>6.2</v>
      </c>
      <c r="AA12" s="3">
        <f t="shared" si="12"/>
        <v>-3.2</v>
      </c>
      <c r="AB12" s="3">
        <f t="shared" si="0"/>
        <v>-0.20000000000000018</v>
      </c>
      <c r="AC12" s="3">
        <f t="shared" si="0"/>
        <v>0.79999999999999982</v>
      </c>
      <c r="AD12" s="3">
        <f t="shared" si="0"/>
        <v>0.79999999999999982</v>
      </c>
      <c r="AE12" s="10">
        <f t="shared" si="0"/>
        <v>1.7999999999999998</v>
      </c>
    </row>
    <row r="13" spans="2:31" x14ac:dyDescent="0.25">
      <c r="E13" s="9">
        <v>1</v>
      </c>
      <c r="F13" s="3">
        <v>1</v>
      </c>
      <c r="G13" s="3">
        <v>-1</v>
      </c>
      <c r="H13" s="3">
        <v>-1</v>
      </c>
      <c r="I13" s="3">
        <v>-1</v>
      </c>
      <c r="J13" s="3">
        <f t="shared" si="13"/>
        <v>-1</v>
      </c>
      <c r="K13" s="3">
        <f t="shared" si="1"/>
        <v>-1</v>
      </c>
      <c r="L13" s="3">
        <f t="shared" si="2"/>
        <v>-1</v>
      </c>
      <c r="M13" s="3">
        <f t="shared" si="3"/>
        <v>1</v>
      </c>
      <c r="N13" s="3">
        <f t="shared" si="4"/>
        <v>1</v>
      </c>
      <c r="O13" s="3">
        <f t="shared" si="5"/>
        <v>1</v>
      </c>
      <c r="P13" s="3">
        <f t="shared" si="6"/>
        <v>1</v>
      </c>
      <c r="Q13" s="3">
        <f t="shared" si="7"/>
        <v>1</v>
      </c>
      <c r="R13" s="3">
        <f t="shared" si="8"/>
        <v>1</v>
      </c>
      <c r="S13" s="3">
        <f t="shared" si="9"/>
        <v>-1</v>
      </c>
      <c r="T13" s="16">
        <f t="shared" si="10"/>
        <v>-1</v>
      </c>
      <c r="U13" s="35">
        <v>5</v>
      </c>
      <c r="V13" s="36">
        <v>4</v>
      </c>
      <c r="W13" s="36">
        <v>3</v>
      </c>
      <c r="X13" s="36">
        <v>8</v>
      </c>
      <c r="Y13" s="36">
        <v>7</v>
      </c>
      <c r="Z13" s="3">
        <f t="shared" si="11"/>
        <v>5.4</v>
      </c>
      <c r="AA13" s="3">
        <f t="shared" si="12"/>
        <v>-0.40000000000000036</v>
      </c>
      <c r="AB13" s="3">
        <f t="shared" si="0"/>
        <v>-1.4000000000000004</v>
      </c>
      <c r="AC13" s="3">
        <f t="shared" si="0"/>
        <v>-2.4000000000000004</v>
      </c>
      <c r="AD13" s="3">
        <f t="shared" si="0"/>
        <v>2.5999999999999996</v>
      </c>
      <c r="AE13" s="10">
        <f t="shared" si="0"/>
        <v>1.5999999999999996</v>
      </c>
    </row>
    <row r="14" spans="2:31" x14ac:dyDescent="0.25">
      <c r="E14" s="9">
        <v>1</v>
      </c>
      <c r="F14" s="3">
        <v>1</v>
      </c>
      <c r="G14" s="3">
        <v>-1</v>
      </c>
      <c r="H14" s="3">
        <v>-1</v>
      </c>
      <c r="I14" s="3">
        <v>1</v>
      </c>
      <c r="J14" s="3">
        <f t="shared" si="13"/>
        <v>-1</v>
      </c>
      <c r="K14" s="3">
        <f t="shared" si="1"/>
        <v>-1</v>
      </c>
      <c r="L14" s="3">
        <f t="shared" si="2"/>
        <v>1</v>
      </c>
      <c r="M14" s="3">
        <f t="shared" si="3"/>
        <v>1</v>
      </c>
      <c r="N14" s="3">
        <f t="shared" si="4"/>
        <v>-1</v>
      </c>
      <c r="O14" s="3">
        <f t="shared" si="5"/>
        <v>-1</v>
      </c>
      <c r="P14" s="3">
        <f t="shared" si="6"/>
        <v>1</v>
      </c>
      <c r="Q14" s="3">
        <f t="shared" si="7"/>
        <v>-1</v>
      </c>
      <c r="R14" s="3">
        <f t="shared" si="8"/>
        <v>-1</v>
      </c>
      <c r="S14" s="3">
        <f t="shared" si="9"/>
        <v>1</v>
      </c>
      <c r="T14" s="16">
        <f t="shared" si="10"/>
        <v>1</v>
      </c>
      <c r="U14" s="35">
        <v>3</v>
      </c>
      <c r="V14" s="36">
        <v>4</v>
      </c>
      <c r="W14" s="36">
        <v>1</v>
      </c>
      <c r="X14" s="36">
        <v>2</v>
      </c>
      <c r="Y14" s="36">
        <v>3</v>
      </c>
      <c r="Z14" s="3">
        <f t="shared" si="11"/>
        <v>2.6</v>
      </c>
      <c r="AA14" s="3">
        <f t="shared" si="12"/>
        <v>0.39999999999999991</v>
      </c>
      <c r="AB14" s="3">
        <f t="shared" si="0"/>
        <v>1.4</v>
      </c>
      <c r="AC14" s="3">
        <f t="shared" si="0"/>
        <v>-1.6</v>
      </c>
      <c r="AD14" s="3">
        <f t="shared" si="0"/>
        <v>-0.60000000000000009</v>
      </c>
      <c r="AE14" s="10">
        <f t="shared" si="0"/>
        <v>0.39999999999999991</v>
      </c>
    </row>
    <row r="15" spans="2:31" x14ac:dyDescent="0.25">
      <c r="E15" s="9">
        <v>1</v>
      </c>
      <c r="F15" s="3">
        <v>1</v>
      </c>
      <c r="G15" s="3">
        <v>-1</v>
      </c>
      <c r="H15" s="3">
        <v>1</v>
      </c>
      <c r="I15" s="3">
        <v>-1</v>
      </c>
      <c r="J15" s="3">
        <f t="shared" si="13"/>
        <v>-1</v>
      </c>
      <c r="K15" s="3">
        <f t="shared" si="1"/>
        <v>1</v>
      </c>
      <c r="L15" s="3">
        <f t="shared" si="2"/>
        <v>-1</v>
      </c>
      <c r="M15" s="3">
        <f t="shared" si="3"/>
        <v>-1</v>
      </c>
      <c r="N15" s="3">
        <f t="shared" si="4"/>
        <v>1</v>
      </c>
      <c r="O15" s="3">
        <f t="shared" si="5"/>
        <v>-1</v>
      </c>
      <c r="P15" s="3">
        <f t="shared" si="6"/>
        <v>-1</v>
      </c>
      <c r="Q15" s="3">
        <f t="shared" si="7"/>
        <v>1</v>
      </c>
      <c r="R15" s="3">
        <f t="shared" si="8"/>
        <v>-1</v>
      </c>
      <c r="S15" s="3">
        <f t="shared" si="9"/>
        <v>1</v>
      </c>
      <c r="T15" s="16">
        <f t="shared" si="10"/>
        <v>1</v>
      </c>
      <c r="U15" s="35">
        <v>4</v>
      </c>
      <c r="V15" s="36">
        <v>3</v>
      </c>
      <c r="W15" s="36">
        <v>2</v>
      </c>
      <c r="X15" s="36">
        <v>1</v>
      </c>
      <c r="Y15" s="36">
        <v>4</v>
      </c>
      <c r="Z15" s="3">
        <f t="shared" si="11"/>
        <v>2.8</v>
      </c>
      <c r="AA15" s="3">
        <f t="shared" si="12"/>
        <v>1.2000000000000002</v>
      </c>
      <c r="AB15" s="3">
        <f t="shared" si="0"/>
        <v>0.20000000000000018</v>
      </c>
      <c r="AC15" s="3">
        <f t="shared" si="0"/>
        <v>-0.79999999999999982</v>
      </c>
      <c r="AD15" s="3">
        <f t="shared" si="0"/>
        <v>-1.7999999999999998</v>
      </c>
      <c r="AE15" s="10">
        <f t="shared" si="0"/>
        <v>1.2000000000000002</v>
      </c>
    </row>
    <row r="16" spans="2:31" x14ac:dyDescent="0.25">
      <c r="E16" s="9">
        <v>1</v>
      </c>
      <c r="F16" s="3">
        <v>1</v>
      </c>
      <c r="G16" s="3">
        <v>-1</v>
      </c>
      <c r="H16" s="3">
        <v>1</v>
      </c>
      <c r="I16" s="3">
        <v>1</v>
      </c>
      <c r="J16" s="3">
        <f t="shared" si="13"/>
        <v>-1</v>
      </c>
      <c r="K16" s="3">
        <f t="shared" si="1"/>
        <v>1</v>
      </c>
      <c r="L16" s="3">
        <f t="shared" si="2"/>
        <v>1</v>
      </c>
      <c r="M16" s="3">
        <f t="shared" si="3"/>
        <v>-1</v>
      </c>
      <c r="N16" s="3">
        <f t="shared" si="4"/>
        <v>-1</v>
      </c>
      <c r="O16" s="3">
        <f t="shared" si="5"/>
        <v>1</v>
      </c>
      <c r="P16" s="3">
        <f t="shared" si="6"/>
        <v>-1</v>
      </c>
      <c r="Q16" s="3">
        <f t="shared" si="7"/>
        <v>-1</v>
      </c>
      <c r="R16" s="3">
        <f t="shared" si="8"/>
        <v>1</v>
      </c>
      <c r="S16" s="3">
        <f t="shared" si="9"/>
        <v>-1</v>
      </c>
      <c r="T16" s="16">
        <f t="shared" si="10"/>
        <v>-1</v>
      </c>
      <c r="U16" s="35">
        <v>3</v>
      </c>
      <c r="V16" s="36">
        <v>5</v>
      </c>
      <c r="W16" s="36">
        <v>1</v>
      </c>
      <c r="X16" s="36">
        <v>0</v>
      </c>
      <c r="Y16" s="36">
        <v>2</v>
      </c>
      <c r="Z16" s="3">
        <f t="shared" si="11"/>
        <v>2.2000000000000002</v>
      </c>
      <c r="AA16" s="3">
        <f t="shared" si="12"/>
        <v>0.79999999999999982</v>
      </c>
      <c r="AB16" s="3">
        <f t="shared" si="0"/>
        <v>2.8</v>
      </c>
      <c r="AC16" s="3">
        <f t="shared" si="0"/>
        <v>-1.2000000000000002</v>
      </c>
      <c r="AD16" s="3">
        <f t="shared" si="0"/>
        <v>-2.2000000000000002</v>
      </c>
      <c r="AE16" s="10">
        <f t="shared" si="0"/>
        <v>-0.20000000000000018</v>
      </c>
    </row>
    <row r="17" spans="5:31" x14ac:dyDescent="0.25">
      <c r="E17" s="9">
        <v>1</v>
      </c>
      <c r="F17" s="3">
        <v>1</v>
      </c>
      <c r="G17" s="3">
        <v>1</v>
      </c>
      <c r="H17" s="3">
        <v>-1</v>
      </c>
      <c r="I17" s="3">
        <v>-1</v>
      </c>
      <c r="J17" s="3">
        <f t="shared" si="13"/>
        <v>1</v>
      </c>
      <c r="K17" s="3">
        <f t="shared" si="1"/>
        <v>-1</v>
      </c>
      <c r="L17" s="3">
        <f t="shared" si="2"/>
        <v>-1</v>
      </c>
      <c r="M17" s="3">
        <f t="shared" si="3"/>
        <v>-1</v>
      </c>
      <c r="N17" s="3">
        <f t="shared" si="4"/>
        <v>-1</v>
      </c>
      <c r="O17" s="3">
        <f t="shared" si="5"/>
        <v>1</v>
      </c>
      <c r="P17" s="3">
        <f t="shared" si="6"/>
        <v>-1</v>
      </c>
      <c r="Q17" s="3">
        <f t="shared" si="7"/>
        <v>-1</v>
      </c>
      <c r="R17" s="3">
        <f t="shared" si="8"/>
        <v>1</v>
      </c>
      <c r="S17" s="3">
        <f t="shared" si="9"/>
        <v>1</v>
      </c>
      <c r="T17" s="16">
        <f t="shared" si="10"/>
        <v>1</v>
      </c>
      <c r="U17" s="35">
        <v>2</v>
      </c>
      <c r="V17" s="36">
        <v>1</v>
      </c>
      <c r="W17" s="36">
        <v>8</v>
      </c>
      <c r="X17" s="36">
        <v>9</v>
      </c>
      <c r="Y17" s="36">
        <v>9</v>
      </c>
      <c r="Z17" s="3">
        <f>AVERAGE(U17:Y17)</f>
        <v>5.8</v>
      </c>
      <c r="AA17" s="3">
        <f t="shared" si="12"/>
        <v>-3.8</v>
      </c>
      <c r="AB17" s="3">
        <f t="shared" si="0"/>
        <v>-4.8</v>
      </c>
      <c r="AC17" s="3">
        <f t="shared" si="0"/>
        <v>2.2000000000000002</v>
      </c>
      <c r="AD17" s="3">
        <f t="shared" si="0"/>
        <v>3.2</v>
      </c>
      <c r="AE17" s="10">
        <f t="shared" si="0"/>
        <v>3.2</v>
      </c>
    </row>
    <row r="18" spans="5:31" x14ac:dyDescent="0.25">
      <c r="E18" s="9">
        <v>1</v>
      </c>
      <c r="F18" s="3">
        <v>1</v>
      </c>
      <c r="G18" s="3">
        <v>1</v>
      </c>
      <c r="H18" s="3">
        <v>-1</v>
      </c>
      <c r="I18" s="3">
        <v>1</v>
      </c>
      <c r="J18" s="3">
        <f t="shared" si="13"/>
        <v>1</v>
      </c>
      <c r="K18" s="3">
        <f t="shared" si="1"/>
        <v>-1</v>
      </c>
      <c r="L18" s="3">
        <f t="shared" si="2"/>
        <v>1</v>
      </c>
      <c r="M18" s="3">
        <f t="shared" si="3"/>
        <v>-1</v>
      </c>
      <c r="N18" s="3">
        <f t="shared" si="4"/>
        <v>1</v>
      </c>
      <c r="O18" s="3">
        <f t="shared" si="5"/>
        <v>-1</v>
      </c>
      <c r="P18" s="3">
        <f t="shared" si="6"/>
        <v>-1</v>
      </c>
      <c r="Q18" s="3">
        <f t="shared" si="7"/>
        <v>1</v>
      </c>
      <c r="R18" s="3">
        <f t="shared" si="8"/>
        <v>-1</v>
      </c>
      <c r="S18" s="3">
        <f t="shared" si="9"/>
        <v>-1</v>
      </c>
      <c r="T18" s="16">
        <f t="shared" si="10"/>
        <v>-1</v>
      </c>
      <c r="U18" s="35">
        <v>1</v>
      </c>
      <c r="V18" s="36">
        <v>7</v>
      </c>
      <c r="W18" s="36">
        <v>3</v>
      </c>
      <c r="X18" s="36">
        <v>4</v>
      </c>
      <c r="Y18" s="36">
        <v>1</v>
      </c>
      <c r="Z18" s="3">
        <f t="shared" si="11"/>
        <v>3.2</v>
      </c>
      <c r="AA18" s="3">
        <f t="shared" si="12"/>
        <v>-2.2000000000000002</v>
      </c>
      <c r="AB18" s="3">
        <f t="shared" si="0"/>
        <v>3.8</v>
      </c>
      <c r="AC18" s="3">
        <f t="shared" si="0"/>
        <v>-0.20000000000000018</v>
      </c>
      <c r="AD18" s="3">
        <f t="shared" si="0"/>
        <v>0.79999999999999982</v>
      </c>
      <c r="AE18" s="10">
        <f t="shared" si="0"/>
        <v>-2.2000000000000002</v>
      </c>
    </row>
    <row r="19" spans="5:31" x14ac:dyDescent="0.25">
      <c r="E19" s="9">
        <v>1</v>
      </c>
      <c r="F19" s="3">
        <v>1</v>
      </c>
      <c r="G19" s="3">
        <v>1</v>
      </c>
      <c r="H19" s="3">
        <v>1</v>
      </c>
      <c r="I19" s="3">
        <v>-1</v>
      </c>
      <c r="J19" s="3">
        <f t="shared" si="13"/>
        <v>1</v>
      </c>
      <c r="K19" s="3">
        <f t="shared" si="1"/>
        <v>1</v>
      </c>
      <c r="L19" s="3">
        <f t="shared" si="2"/>
        <v>-1</v>
      </c>
      <c r="M19" s="3">
        <f t="shared" si="3"/>
        <v>1</v>
      </c>
      <c r="N19" s="3">
        <f t="shared" si="4"/>
        <v>-1</v>
      </c>
      <c r="O19" s="3">
        <f t="shared" si="5"/>
        <v>-1</v>
      </c>
      <c r="P19" s="3">
        <f t="shared" si="6"/>
        <v>1</v>
      </c>
      <c r="Q19" s="3">
        <f t="shared" si="7"/>
        <v>-1</v>
      </c>
      <c r="R19" s="3">
        <f t="shared" si="8"/>
        <v>-1</v>
      </c>
      <c r="S19" s="3">
        <f t="shared" si="9"/>
        <v>-1</v>
      </c>
      <c r="T19" s="16">
        <f t="shared" si="10"/>
        <v>-1</v>
      </c>
      <c r="U19" s="35">
        <v>2</v>
      </c>
      <c r="V19" s="36">
        <v>4</v>
      </c>
      <c r="W19" s="36">
        <v>7</v>
      </c>
      <c r="X19" s="36">
        <v>8</v>
      </c>
      <c r="Y19" s="36">
        <v>8</v>
      </c>
      <c r="Z19" s="3">
        <f t="shared" si="11"/>
        <v>5.8</v>
      </c>
      <c r="AA19" s="3">
        <f t="shared" si="12"/>
        <v>-3.8</v>
      </c>
      <c r="AB19" s="3">
        <f t="shared" si="0"/>
        <v>-1.7999999999999998</v>
      </c>
      <c r="AC19" s="3">
        <f t="shared" si="0"/>
        <v>1.2000000000000002</v>
      </c>
      <c r="AD19" s="3">
        <f t="shared" si="0"/>
        <v>2.2000000000000002</v>
      </c>
      <c r="AE19" s="10">
        <f t="shared" si="0"/>
        <v>2.2000000000000002</v>
      </c>
    </row>
    <row r="20" spans="5:31" ht="15.75" thickBot="1" x14ac:dyDescent="0.3">
      <c r="E20" s="11">
        <v>1</v>
      </c>
      <c r="F20" s="12">
        <v>1</v>
      </c>
      <c r="G20" s="12">
        <v>1</v>
      </c>
      <c r="H20" s="12">
        <v>1</v>
      </c>
      <c r="I20" s="12">
        <v>1</v>
      </c>
      <c r="J20" s="12">
        <f t="shared" si="13"/>
        <v>1</v>
      </c>
      <c r="K20" s="12">
        <f t="shared" si="1"/>
        <v>1</v>
      </c>
      <c r="L20" s="12">
        <f t="shared" si="2"/>
        <v>1</v>
      </c>
      <c r="M20" s="12">
        <f t="shared" si="3"/>
        <v>1</v>
      </c>
      <c r="N20" s="12">
        <f t="shared" si="4"/>
        <v>1</v>
      </c>
      <c r="O20" s="12">
        <f t="shared" si="5"/>
        <v>1</v>
      </c>
      <c r="P20" s="12">
        <f t="shared" si="6"/>
        <v>1</v>
      </c>
      <c r="Q20" s="12">
        <f t="shared" si="7"/>
        <v>1</v>
      </c>
      <c r="R20" s="12">
        <f t="shared" si="8"/>
        <v>1</v>
      </c>
      <c r="S20" s="12">
        <f t="shared" si="9"/>
        <v>1</v>
      </c>
      <c r="T20" s="17">
        <f t="shared" si="10"/>
        <v>1</v>
      </c>
      <c r="U20" s="37">
        <v>1</v>
      </c>
      <c r="V20" s="38">
        <v>2</v>
      </c>
      <c r="W20" s="38">
        <v>3</v>
      </c>
      <c r="X20" s="38">
        <v>9</v>
      </c>
      <c r="Y20" s="38">
        <v>0</v>
      </c>
      <c r="Z20" s="12">
        <f t="shared" si="11"/>
        <v>3</v>
      </c>
      <c r="AA20" s="12">
        <f t="shared" si="12"/>
        <v>-2</v>
      </c>
      <c r="AB20" s="12">
        <f t="shared" si="0"/>
        <v>-1</v>
      </c>
      <c r="AC20" s="12">
        <f t="shared" si="0"/>
        <v>0</v>
      </c>
      <c r="AD20" s="12">
        <f t="shared" si="0"/>
        <v>6</v>
      </c>
      <c r="AE20" s="13">
        <f t="shared" si="0"/>
        <v>-3</v>
      </c>
    </row>
    <row r="21" spans="5:31" x14ac:dyDescent="0.25">
      <c r="Y21" s="70" t="s">
        <v>32</v>
      </c>
      <c r="Z21" s="58"/>
      <c r="AA21" s="58">
        <f>SUM(AA5:AA20)</f>
        <v>-9.2000000000000011</v>
      </c>
      <c r="AB21" s="58">
        <f>SUM(AB5:AB20)</f>
        <v>7.7999999999999972</v>
      </c>
      <c r="AC21" s="58">
        <f>SUM(AC5:AC20)</f>
        <v>-7.200000000000002</v>
      </c>
      <c r="AD21" s="58">
        <f>SUM(AD5:AD20)</f>
        <v>1.799999999999998</v>
      </c>
      <c r="AE21" s="60">
        <f>SUM(AE5:AE20)</f>
        <v>6.7999999999999972</v>
      </c>
    </row>
    <row r="22" spans="5:31" x14ac:dyDescent="0.25">
      <c r="Y22" s="71"/>
      <c r="Z22" s="59"/>
      <c r="AA22" s="59"/>
      <c r="AB22" s="59"/>
      <c r="AC22" s="59"/>
      <c r="AD22" s="59"/>
      <c r="AE22" s="61"/>
    </row>
    <row r="23" spans="5:31" x14ac:dyDescent="0.25">
      <c r="Y23" s="71" t="s">
        <v>33</v>
      </c>
      <c r="Z23" s="59"/>
      <c r="AA23" s="59">
        <f>AVERAGE(AA5:AA20)</f>
        <v>-0.57500000000000007</v>
      </c>
      <c r="AB23" s="59">
        <f>AVERAGE(AB5:AB20)</f>
        <v>0.48749999999999982</v>
      </c>
      <c r="AC23" s="59">
        <f>AVERAGE(AC5:AC20)</f>
        <v>-0.45000000000000012</v>
      </c>
      <c r="AD23" s="59">
        <f>AVERAGE(AD5:AD20)</f>
        <v>0.11249999999999988</v>
      </c>
      <c r="AE23" s="61">
        <f>AVERAGE(AE5:AE20)</f>
        <v>0.42499999999999982</v>
      </c>
    </row>
    <row r="24" spans="5:31" ht="15.75" thickBot="1" x14ac:dyDescent="0.3">
      <c r="Y24" s="72"/>
      <c r="Z24" s="62"/>
      <c r="AA24" s="62"/>
      <c r="AB24" s="62"/>
      <c r="AC24" s="62"/>
      <c r="AD24" s="62"/>
      <c r="AE24" s="63"/>
    </row>
    <row r="27" spans="5:31" ht="15.75" thickBot="1" x14ac:dyDescent="0.3"/>
    <row r="28" spans="5:31" ht="15.75" thickBot="1" x14ac:dyDescent="0.3">
      <c r="E28" s="39" t="s">
        <v>9</v>
      </c>
      <c r="F28" s="40" t="s">
        <v>1</v>
      </c>
      <c r="G28" s="40" t="s">
        <v>3</v>
      </c>
      <c r="H28" s="40" t="s">
        <v>5</v>
      </c>
      <c r="I28" s="40" t="s">
        <v>7</v>
      </c>
      <c r="J28" s="40" t="s">
        <v>10</v>
      </c>
      <c r="K28" s="40" t="s">
        <v>11</v>
      </c>
      <c r="L28" s="40" t="s">
        <v>12</v>
      </c>
      <c r="M28" s="40" t="s">
        <v>13</v>
      </c>
      <c r="N28" s="40" t="s">
        <v>14</v>
      </c>
      <c r="O28" s="40" t="s">
        <v>15</v>
      </c>
      <c r="P28" s="40" t="s">
        <v>16</v>
      </c>
      <c r="Q28" s="40" t="s">
        <v>17</v>
      </c>
      <c r="R28" s="40" t="s">
        <v>19</v>
      </c>
      <c r="S28" s="40" t="s">
        <v>18</v>
      </c>
      <c r="T28" s="41" t="s">
        <v>20</v>
      </c>
      <c r="V28" s="32" t="s">
        <v>38</v>
      </c>
      <c r="W28" s="55" t="s">
        <v>39</v>
      </c>
      <c r="X28" s="56"/>
      <c r="Y28" s="56"/>
      <c r="Z28" s="56"/>
      <c r="AA28" s="57"/>
    </row>
    <row r="29" spans="5:31" x14ac:dyDescent="0.25">
      <c r="E29" s="6">
        <f>E5*$Z5</f>
        <v>10.8</v>
      </c>
      <c r="F29" s="7">
        <f>F5*$Z5</f>
        <v>-10.8</v>
      </c>
      <c r="G29" s="7">
        <f t="shared" ref="G29:T29" si="14">G5*$Z5</f>
        <v>-10.8</v>
      </c>
      <c r="H29" s="7">
        <f t="shared" si="14"/>
        <v>-10.8</v>
      </c>
      <c r="I29" s="7">
        <f t="shared" si="14"/>
        <v>-10.8</v>
      </c>
      <c r="J29" s="7">
        <f t="shared" si="14"/>
        <v>10.8</v>
      </c>
      <c r="K29" s="7">
        <f t="shared" si="14"/>
        <v>10.8</v>
      </c>
      <c r="L29" s="7">
        <f t="shared" si="14"/>
        <v>10.8</v>
      </c>
      <c r="M29" s="7">
        <f t="shared" si="14"/>
        <v>10.8</v>
      </c>
      <c r="N29" s="7">
        <f>N5*$Z5</f>
        <v>10.8</v>
      </c>
      <c r="O29" s="7">
        <f t="shared" si="14"/>
        <v>10.8</v>
      </c>
      <c r="P29" s="7">
        <f t="shared" si="14"/>
        <v>-10.8</v>
      </c>
      <c r="Q29" s="7">
        <f t="shared" si="14"/>
        <v>-10.8</v>
      </c>
      <c r="R29" s="7">
        <f t="shared" si="14"/>
        <v>-10.8</v>
      </c>
      <c r="S29" s="7">
        <f t="shared" si="14"/>
        <v>-10.8</v>
      </c>
      <c r="T29" s="8">
        <f t="shared" si="14"/>
        <v>10.8</v>
      </c>
      <c r="W29" s="6">
        <f>AA5^2</f>
        <v>125.43999999999998</v>
      </c>
      <c r="X29" s="7">
        <f>AB5^2</f>
        <v>104.03999999999999</v>
      </c>
      <c r="Y29" s="7">
        <f>AC5^2</f>
        <v>60.840000000000011</v>
      </c>
      <c r="Z29" s="7">
        <f>AD5^2</f>
        <v>46.240000000000009</v>
      </c>
      <c r="AA29" s="8">
        <f>AE5^2</f>
        <v>46.240000000000009</v>
      </c>
    </row>
    <row r="30" spans="5:31" x14ac:dyDescent="0.25">
      <c r="E30" s="9">
        <f>E6*$Z6</f>
        <v>2.8</v>
      </c>
      <c r="F30" s="3">
        <f t="shared" ref="F30:T44" si="15">F6*$Z6</f>
        <v>-2.8</v>
      </c>
      <c r="G30" s="3">
        <f t="shared" si="15"/>
        <v>-2.8</v>
      </c>
      <c r="H30" s="3">
        <f t="shared" si="15"/>
        <v>-2.8</v>
      </c>
      <c r="I30" s="3">
        <f t="shared" si="15"/>
        <v>2.8</v>
      </c>
      <c r="J30" s="3">
        <f t="shared" si="15"/>
        <v>2.8</v>
      </c>
      <c r="K30" s="3">
        <f t="shared" si="15"/>
        <v>2.8</v>
      </c>
      <c r="L30" s="3">
        <f t="shared" si="15"/>
        <v>-2.8</v>
      </c>
      <c r="M30" s="3">
        <f t="shared" si="15"/>
        <v>2.8</v>
      </c>
      <c r="N30" s="3">
        <f t="shared" si="15"/>
        <v>-2.8</v>
      </c>
      <c r="O30" s="3">
        <f t="shared" si="15"/>
        <v>-2.8</v>
      </c>
      <c r="P30" s="3">
        <f t="shared" si="15"/>
        <v>-2.8</v>
      </c>
      <c r="Q30" s="3">
        <f t="shared" si="15"/>
        <v>2.8</v>
      </c>
      <c r="R30" s="3">
        <f t="shared" si="15"/>
        <v>2.8</v>
      </c>
      <c r="S30" s="3">
        <f t="shared" si="15"/>
        <v>2.8</v>
      </c>
      <c r="T30" s="10">
        <f t="shared" si="15"/>
        <v>-2.8</v>
      </c>
      <c r="W30" s="9">
        <f t="shared" ref="W30:W44" si="16">AA6^2</f>
        <v>3.2399999999999993</v>
      </c>
      <c r="X30" s="3">
        <f t="shared" ref="X30:X44" si="17">AB6^2</f>
        <v>0.63999999999999968</v>
      </c>
      <c r="Y30" s="3">
        <f t="shared" ref="Y30:Y44" si="18">AC6^2</f>
        <v>0.63999999999999968</v>
      </c>
      <c r="Z30" s="3">
        <f t="shared" ref="Z30:Z44" si="19">AD6^2</f>
        <v>1.4400000000000004</v>
      </c>
      <c r="AA30" s="10">
        <f t="shared" ref="AA30:AA44" si="20">AE6^2</f>
        <v>4.8400000000000007</v>
      </c>
    </row>
    <row r="31" spans="5:31" x14ac:dyDescent="0.25">
      <c r="E31" s="9">
        <f t="shared" ref="E31:E44" si="21">E7*$Z7</f>
        <v>3.6</v>
      </c>
      <c r="F31" s="3">
        <f t="shared" si="15"/>
        <v>-3.6</v>
      </c>
      <c r="G31" s="3">
        <f t="shared" si="15"/>
        <v>-3.6</v>
      </c>
      <c r="H31" s="3">
        <f t="shared" si="15"/>
        <v>3.6</v>
      </c>
      <c r="I31" s="3">
        <f t="shared" si="15"/>
        <v>-3.6</v>
      </c>
      <c r="J31" s="3">
        <f t="shared" si="15"/>
        <v>3.6</v>
      </c>
      <c r="K31" s="3">
        <f t="shared" si="15"/>
        <v>-3.6</v>
      </c>
      <c r="L31" s="3">
        <f t="shared" si="15"/>
        <v>3.6</v>
      </c>
      <c r="M31" s="3">
        <f t="shared" si="15"/>
        <v>-3.6</v>
      </c>
      <c r="N31" s="3">
        <f t="shared" si="15"/>
        <v>3.6</v>
      </c>
      <c r="O31" s="3">
        <f t="shared" si="15"/>
        <v>-3.6</v>
      </c>
      <c r="P31" s="3">
        <f t="shared" si="15"/>
        <v>3.6</v>
      </c>
      <c r="Q31" s="3">
        <f t="shared" si="15"/>
        <v>-3.6</v>
      </c>
      <c r="R31" s="3">
        <f t="shared" si="15"/>
        <v>3.6</v>
      </c>
      <c r="S31" s="3">
        <f t="shared" si="15"/>
        <v>3.6</v>
      </c>
      <c r="T31" s="10">
        <f t="shared" si="15"/>
        <v>-3.6</v>
      </c>
      <c r="W31" s="9">
        <f t="shared" si="16"/>
        <v>0.15999999999999992</v>
      </c>
      <c r="X31" s="3">
        <f t="shared" si="17"/>
        <v>0.3600000000000001</v>
      </c>
      <c r="Y31" s="3">
        <f t="shared" si="18"/>
        <v>0.15999999999999992</v>
      </c>
      <c r="Z31" s="3">
        <f t="shared" si="19"/>
        <v>0.15999999999999992</v>
      </c>
      <c r="AA31" s="10">
        <f t="shared" si="20"/>
        <v>0.3600000000000001</v>
      </c>
    </row>
    <row r="32" spans="5:31" x14ac:dyDescent="0.25">
      <c r="E32" s="9">
        <f t="shared" si="21"/>
        <v>6.2</v>
      </c>
      <c r="F32" s="3">
        <f t="shared" si="15"/>
        <v>-6.2</v>
      </c>
      <c r="G32" s="3">
        <f t="shared" si="15"/>
        <v>-6.2</v>
      </c>
      <c r="H32" s="3">
        <f t="shared" si="15"/>
        <v>6.2</v>
      </c>
      <c r="I32" s="3">
        <f t="shared" si="15"/>
        <v>6.2</v>
      </c>
      <c r="J32" s="3">
        <f t="shared" si="15"/>
        <v>6.2</v>
      </c>
      <c r="K32" s="3">
        <f t="shared" si="15"/>
        <v>-6.2</v>
      </c>
      <c r="L32" s="3">
        <f t="shared" si="15"/>
        <v>-6.2</v>
      </c>
      <c r="M32" s="3">
        <f t="shared" si="15"/>
        <v>-6.2</v>
      </c>
      <c r="N32" s="3">
        <f t="shared" si="15"/>
        <v>-6.2</v>
      </c>
      <c r="O32" s="3">
        <f t="shared" si="15"/>
        <v>6.2</v>
      </c>
      <c r="P32" s="3">
        <f t="shared" si="15"/>
        <v>6.2</v>
      </c>
      <c r="Q32" s="3">
        <f t="shared" si="15"/>
        <v>6.2</v>
      </c>
      <c r="R32" s="3">
        <f t="shared" si="15"/>
        <v>-6.2</v>
      </c>
      <c r="S32" s="3">
        <f t="shared" si="15"/>
        <v>-6.2</v>
      </c>
      <c r="T32" s="10">
        <f t="shared" si="15"/>
        <v>6.2</v>
      </c>
      <c r="W32" s="9">
        <f>AA8^2</f>
        <v>4.8400000000000007</v>
      </c>
      <c r="X32" s="3">
        <f t="shared" si="17"/>
        <v>7.839999999999999</v>
      </c>
      <c r="Y32" s="3">
        <f t="shared" si="18"/>
        <v>7.839999999999999</v>
      </c>
      <c r="Z32" s="3">
        <f t="shared" si="19"/>
        <v>38.440000000000005</v>
      </c>
      <c r="AA32" s="10">
        <f t="shared" si="20"/>
        <v>7.839999999999999</v>
      </c>
    </row>
    <row r="33" spans="4:30" x14ac:dyDescent="0.25">
      <c r="E33" s="9">
        <f t="shared" si="21"/>
        <v>8</v>
      </c>
      <c r="F33" s="3">
        <f t="shared" si="15"/>
        <v>-8</v>
      </c>
      <c r="G33" s="3">
        <f t="shared" si="15"/>
        <v>8</v>
      </c>
      <c r="H33" s="3">
        <f t="shared" si="15"/>
        <v>-8</v>
      </c>
      <c r="I33" s="3">
        <f t="shared" si="15"/>
        <v>-8</v>
      </c>
      <c r="J33" s="3">
        <f t="shared" si="15"/>
        <v>-8</v>
      </c>
      <c r="K33" s="3">
        <f t="shared" si="15"/>
        <v>8</v>
      </c>
      <c r="L33" s="3">
        <f t="shared" si="15"/>
        <v>8</v>
      </c>
      <c r="M33" s="3">
        <f t="shared" si="15"/>
        <v>-8</v>
      </c>
      <c r="N33" s="3">
        <f t="shared" si="15"/>
        <v>-8</v>
      </c>
      <c r="O33" s="3">
        <f t="shared" si="15"/>
        <v>8</v>
      </c>
      <c r="P33" s="3">
        <f t="shared" si="15"/>
        <v>8</v>
      </c>
      <c r="Q33" s="3">
        <f t="shared" si="15"/>
        <v>8</v>
      </c>
      <c r="R33" s="3">
        <f t="shared" si="15"/>
        <v>-8</v>
      </c>
      <c r="S33" s="3">
        <f t="shared" si="15"/>
        <v>8</v>
      </c>
      <c r="T33" s="10">
        <f t="shared" si="15"/>
        <v>-8</v>
      </c>
      <c r="W33" s="9">
        <f t="shared" si="16"/>
        <v>1</v>
      </c>
      <c r="X33" s="3">
        <f>AB9^2</f>
        <v>1</v>
      </c>
      <c r="Y33" s="3">
        <f t="shared" si="18"/>
        <v>1</v>
      </c>
      <c r="Z33" s="3">
        <f t="shared" si="19"/>
        <v>0</v>
      </c>
      <c r="AA33" s="10">
        <f t="shared" si="20"/>
        <v>1</v>
      </c>
    </row>
    <row r="34" spans="4:30" x14ac:dyDescent="0.25">
      <c r="E34" s="9">
        <f t="shared" si="21"/>
        <v>6.8</v>
      </c>
      <c r="F34" s="3">
        <f t="shared" si="15"/>
        <v>-6.8</v>
      </c>
      <c r="G34" s="3">
        <f t="shared" si="15"/>
        <v>6.8</v>
      </c>
      <c r="H34" s="3">
        <f t="shared" si="15"/>
        <v>-6.8</v>
      </c>
      <c r="I34" s="3">
        <f t="shared" si="15"/>
        <v>6.8</v>
      </c>
      <c r="J34" s="3">
        <f t="shared" si="15"/>
        <v>-6.8</v>
      </c>
      <c r="K34" s="3">
        <f t="shared" si="15"/>
        <v>6.8</v>
      </c>
      <c r="L34" s="3">
        <f t="shared" si="15"/>
        <v>-6.8</v>
      </c>
      <c r="M34" s="3">
        <f t="shared" si="15"/>
        <v>-6.8</v>
      </c>
      <c r="N34" s="3">
        <f t="shared" si="15"/>
        <v>6.8</v>
      </c>
      <c r="O34" s="3">
        <f t="shared" si="15"/>
        <v>-6.8</v>
      </c>
      <c r="P34" s="3">
        <f t="shared" si="15"/>
        <v>6.8</v>
      </c>
      <c r="Q34" s="3">
        <f t="shared" si="15"/>
        <v>-6.8</v>
      </c>
      <c r="R34" s="3">
        <f t="shared" si="15"/>
        <v>6.8</v>
      </c>
      <c r="S34" s="3">
        <f t="shared" si="15"/>
        <v>-6.8</v>
      </c>
      <c r="T34" s="10">
        <f t="shared" si="15"/>
        <v>6.8</v>
      </c>
      <c r="W34" s="9">
        <f t="shared" si="16"/>
        <v>3.2399999999999993</v>
      </c>
      <c r="X34" s="3">
        <f t="shared" si="17"/>
        <v>3.2399999999999993</v>
      </c>
      <c r="Y34" s="3">
        <f t="shared" si="18"/>
        <v>4.000000000000007E-2</v>
      </c>
      <c r="Z34" s="3">
        <f t="shared" si="19"/>
        <v>1.4400000000000004</v>
      </c>
      <c r="AA34" s="10">
        <f t="shared" si="20"/>
        <v>4.8400000000000007</v>
      </c>
    </row>
    <row r="35" spans="4:30" x14ac:dyDescent="0.25">
      <c r="E35" s="9">
        <f t="shared" si="21"/>
        <v>7</v>
      </c>
      <c r="F35" s="3">
        <f t="shared" si="15"/>
        <v>-7</v>
      </c>
      <c r="G35" s="3">
        <f t="shared" si="15"/>
        <v>7</v>
      </c>
      <c r="H35" s="3">
        <f t="shared" si="15"/>
        <v>7</v>
      </c>
      <c r="I35" s="3">
        <f t="shared" si="15"/>
        <v>-7</v>
      </c>
      <c r="J35" s="3">
        <f t="shared" si="15"/>
        <v>-7</v>
      </c>
      <c r="K35" s="3">
        <f t="shared" si="15"/>
        <v>-7</v>
      </c>
      <c r="L35" s="3">
        <f t="shared" si="15"/>
        <v>7</v>
      </c>
      <c r="M35" s="3">
        <f t="shared" si="15"/>
        <v>7</v>
      </c>
      <c r="N35" s="3">
        <f t="shared" si="15"/>
        <v>-7</v>
      </c>
      <c r="O35" s="3">
        <f t="shared" si="15"/>
        <v>-7</v>
      </c>
      <c r="P35" s="3">
        <f t="shared" si="15"/>
        <v>-7</v>
      </c>
      <c r="Q35" s="3">
        <f t="shared" si="15"/>
        <v>7</v>
      </c>
      <c r="R35" s="3">
        <f t="shared" si="15"/>
        <v>7</v>
      </c>
      <c r="S35" s="3">
        <f t="shared" si="15"/>
        <v>-7</v>
      </c>
      <c r="T35" s="10">
        <f t="shared" si="15"/>
        <v>7</v>
      </c>
      <c r="W35" s="9">
        <f t="shared" si="16"/>
        <v>1</v>
      </c>
      <c r="X35" s="3">
        <f t="shared" si="17"/>
        <v>0</v>
      </c>
      <c r="Y35" s="3">
        <f t="shared" si="18"/>
        <v>1</v>
      </c>
      <c r="Z35" s="3">
        <f t="shared" si="19"/>
        <v>1</v>
      </c>
      <c r="AA35" s="10">
        <f t="shared" si="20"/>
        <v>1</v>
      </c>
    </row>
    <row r="36" spans="4:30" x14ac:dyDescent="0.25">
      <c r="E36" s="9">
        <f t="shared" si="21"/>
        <v>6.2</v>
      </c>
      <c r="F36" s="3">
        <f t="shared" si="15"/>
        <v>-6.2</v>
      </c>
      <c r="G36" s="3">
        <f t="shared" si="15"/>
        <v>6.2</v>
      </c>
      <c r="H36" s="3">
        <f t="shared" si="15"/>
        <v>6.2</v>
      </c>
      <c r="I36" s="3">
        <f t="shared" si="15"/>
        <v>6.2</v>
      </c>
      <c r="J36" s="3">
        <f t="shared" si="15"/>
        <v>-6.2</v>
      </c>
      <c r="K36" s="3">
        <f t="shared" si="15"/>
        <v>-6.2</v>
      </c>
      <c r="L36" s="3">
        <f t="shared" si="15"/>
        <v>-6.2</v>
      </c>
      <c r="M36" s="3">
        <f t="shared" si="15"/>
        <v>6.2</v>
      </c>
      <c r="N36" s="3">
        <f t="shared" si="15"/>
        <v>6.2</v>
      </c>
      <c r="O36" s="3">
        <f t="shared" si="15"/>
        <v>6.2</v>
      </c>
      <c r="P36" s="3">
        <f t="shared" si="15"/>
        <v>-6.2</v>
      </c>
      <c r="Q36" s="3">
        <f t="shared" si="15"/>
        <v>-6.2</v>
      </c>
      <c r="R36" s="3">
        <f t="shared" si="15"/>
        <v>-6.2</v>
      </c>
      <c r="S36" s="3">
        <f t="shared" si="15"/>
        <v>6.2</v>
      </c>
      <c r="T36" s="10">
        <f t="shared" si="15"/>
        <v>-6.2</v>
      </c>
      <c r="W36" s="9">
        <f t="shared" si="16"/>
        <v>10.240000000000002</v>
      </c>
      <c r="X36" s="3">
        <f t="shared" si="17"/>
        <v>4.000000000000007E-2</v>
      </c>
      <c r="Y36" s="3">
        <f t="shared" si="18"/>
        <v>0.63999999999999968</v>
      </c>
      <c r="Z36" s="3">
        <f t="shared" si="19"/>
        <v>0.63999999999999968</v>
      </c>
      <c r="AA36" s="10">
        <f t="shared" si="20"/>
        <v>3.2399999999999993</v>
      </c>
    </row>
    <row r="37" spans="4:30" x14ac:dyDescent="0.25">
      <c r="E37" s="9">
        <f t="shared" si="21"/>
        <v>5.4</v>
      </c>
      <c r="F37" s="3">
        <f t="shared" si="15"/>
        <v>5.4</v>
      </c>
      <c r="G37" s="3">
        <f t="shared" si="15"/>
        <v>-5.4</v>
      </c>
      <c r="H37" s="3">
        <f t="shared" si="15"/>
        <v>-5.4</v>
      </c>
      <c r="I37" s="3">
        <f t="shared" si="15"/>
        <v>-5.4</v>
      </c>
      <c r="J37" s="3">
        <f t="shared" si="15"/>
        <v>-5.4</v>
      </c>
      <c r="K37" s="3">
        <f t="shared" si="15"/>
        <v>-5.4</v>
      </c>
      <c r="L37" s="3">
        <f t="shared" si="15"/>
        <v>-5.4</v>
      </c>
      <c r="M37" s="3">
        <f t="shared" si="15"/>
        <v>5.4</v>
      </c>
      <c r="N37" s="3">
        <f t="shared" si="15"/>
        <v>5.4</v>
      </c>
      <c r="O37" s="3">
        <f t="shared" si="15"/>
        <v>5.4</v>
      </c>
      <c r="P37" s="3">
        <f t="shared" si="15"/>
        <v>5.4</v>
      </c>
      <c r="Q37" s="3">
        <f t="shared" si="15"/>
        <v>5.4</v>
      </c>
      <c r="R37" s="3">
        <f t="shared" si="15"/>
        <v>5.4</v>
      </c>
      <c r="S37" s="3">
        <f t="shared" si="15"/>
        <v>-5.4</v>
      </c>
      <c r="T37" s="10">
        <f t="shared" si="15"/>
        <v>-5.4</v>
      </c>
      <c r="W37" s="9">
        <f t="shared" si="16"/>
        <v>0.16000000000000028</v>
      </c>
      <c r="X37" s="3">
        <f t="shared" si="17"/>
        <v>1.9600000000000011</v>
      </c>
      <c r="Y37" s="3">
        <f t="shared" si="18"/>
        <v>5.7600000000000016</v>
      </c>
      <c r="Z37" s="3">
        <f t="shared" si="19"/>
        <v>6.759999999999998</v>
      </c>
      <c r="AA37" s="10">
        <f t="shared" si="20"/>
        <v>2.5599999999999987</v>
      </c>
    </row>
    <row r="38" spans="4:30" x14ac:dyDescent="0.25">
      <c r="E38" s="9">
        <f t="shared" si="21"/>
        <v>2.6</v>
      </c>
      <c r="F38" s="3">
        <f t="shared" si="15"/>
        <v>2.6</v>
      </c>
      <c r="G38" s="3">
        <f t="shared" si="15"/>
        <v>-2.6</v>
      </c>
      <c r="H38" s="3">
        <f t="shared" si="15"/>
        <v>-2.6</v>
      </c>
      <c r="I38" s="3">
        <f t="shared" si="15"/>
        <v>2.6</v>
      </c>
      <c r="J38" s="3">
        <f t="shared" si="15"/>
        <v>-2.6</v>
      </c>
      <c r="K38" s="3">
        <f t="shared" si="15"/>
        <v>-2.6</v>
      </c>
      <c r="L38" s="3">
        <f t="shared" si="15"/>
        <v>2.6</v>
      </c>
      <c r="M38" s="3">
        <f t="shared" si="15"/>
        <v>2.6</v>
      </c>
      <c r="N38" s="3">
        <f t="shared" si="15"/>
        <v>-2.6</v>
      </c>
      <c r="O38" s="3">
        <f t="shared" si="15"/>
        <v>-2.6</v>
      </c>
      <c r="P38" s="3">
        <f t="shared" si="15"/>
        <v>2.6</v>
      </c>
      <c r="Q38" s="3">
        <f t="shared" si="15"/>
        <v>-2.6</v>
      </c>
      <c r="R38" s="3">
        <f t="shared" si="15"/>
        <v>-2.6</v>
      </c>
      <c r="S38" s="3">
        <f t="shared" si="15"/>
        <v>2.6</v>
      </c>
      <c r="T38" s="10">
        <f t="shared" si="15"/>
        <v>2.6</v>
      </c>
      <c r="W38" s="9">
        <f t="shared" si="16"/>
        <v>0.15999999999999992</v>
      </c>
      <c r="X38" s="3">
        <f t="shared" si="17"/>
        <v>1.9599999999999997</v>
      </c>
      <c r="Y38" s="3">
        <f t="shared" si="18"/>
        <v>2.5600000000000005</v>
      </c>
      <c r="Z38" s="3">
        <f t="shared" si="19"/>
        <v>0.3600000000000001</v>
      </c>
      <c r="AA38" s="10">
        <f t="shared" si="20"/>
        <v>0.15999999999999992</v>
      </c>
    </row>
    <row r="39" spans="4:30" x14ac:dyDescent="0.25">
      <c r="E39" s="9">
        <f t="shared" si="21"/>
        <v>2.8</v>
      </c>
      <c r="F39" s="3">
        <f t="shared" si="15"/>
        <v>2.8</v>
      </c>
      <c r="G39" s="3">
        <f t="shared" si="15"/>
        <v>-2.8</v>
      </c>
      <c r="H39" s="3">
        <f t="shared" si="15"/>
        <v>2.8</v>
      </c>
      <c r="I39" s="3">
        <f t="shared" si="15"/>
        <v>-2.8</v>
      </c>
      <c r="J39" s="3">
        <f t="shared" si="15"/>
        <v>-2.8</v>
      </c>
      <c r="K39" s="3">
        <f t="shared" si="15"/>
        <v>2.8</v>
      </c>
      <c r="L39" s="3">
        <f t="shared" si="15"/>
        <v>-2.8</v>
      </c>
      <c r="M39" s="3">
        <f t="shared" si="15"/>
        <v>-2.8</v>
      </c>
      <c r="N39" s="3">
        <f t="shared" si="15"/>
        <v>2.8</v>
      </c>
      <c r="O39" s="3">
        <f t="shared" si="15"/>
        <v>-2.8</v>
      </c>
      <c r="P39" s="3">
        <f t="shared" si="15"/>
        <v>-2.8</v>
      </c>
      <c r="Q39" s="3">
        <f t="shared" si="15"/>
        <v>2.8</v>
      </c>
      <c r="R39" s="3">
        <f t="shared" si="15"/>
        <v>-2.8</v>
      </c>
      <c r="S39" s="3">
        <f t="shared" si="15"/>
        <v>2.8</v>
      </c>
      <c r="T39" s="10">
        <f t="shared" si="15"/>
        <v>2.8</v>
      </c>
      <c r="W39" s="9">
        <f t="shared" si="16"/>
        <v>1.4400000000000004</v>
      </c>
      <c r="X39" s="3">
        <f t="shared" si="17"/>
        <v>4.000000000000007E-2</v>
      </c>
      <c r="Y39" s="3">
        <f t="shared" si="18"/>
        <v>0.63999999999999968</v>
      </c>
      <c r="Z39" s="3">
        <f t="shared" si="19"/>
        <v>3.2399999999999993</v>
      </c>
      <c r="AA39" s="10">
        <f t="shared" si="20"/>
        <v>1.4400000000000004</v>
      </c>
    </row>
    <row r="40" spans="4:30" x14ac:dyDescent="0.25">
      <c r="E40" s="9">
        <f t="shared" si="21"/>
        <v>2.2000000000000002</v>
      </c>
      <c r="F40" s="3">
        <f t="shared" si="15"/>
        <v>2.2000000000000002</v>
      </c>
      <c r="G40" s="3">
        <f t="shared" si="15"/>
        <v>-2.2000000000000002</v>
      </c>
      <c r="H40" s="3">
        <f t="shared" si="15"/>
        <v>2.2000000000000002</v>
      </c>
      <c r="I40" s="3">
        <f t="shared" si="15"/>
        <v>2.2000000000000002</v>
      </c>
      <c r="J40" s="3">
        <f t="shared" si="15"/>
        <v>-2.2000000000000002</v>
      </c>
      <c r="K40" s="3">
        <f t="shared" si="15"/>
        <v>2.2000000000000002</v>
      </c>
      <c r="L40" s="3">
        <f t="shared" si="15"/>
        <v>2.2000000000000002</v>
      </c>
      <c r="M40" s="3">
        <f t="shared" si="15"/>
        <v>-2.2000000000000002</v>
      </c>
      <c r="N40" s="3">
        <f t="shared" si="15"/>
        <v>-2.2000000000000002</v>
      </c>
      <c r="O40" s="3">
        <f t="shared" si="15"/>
        <v>2.2000000000000002</v>
      </c>
      <c r="P40" s="3">
        <f t="shared" si="15"/>
        <v>-2.2000000000000002</v>
      </c>
      <c r="Q40" s="3">
        <f t="shared" si="15"/>
        <v>-2.2000000000000002</v>
      </c>
      <c r="R40" s="3">
        <f t="shared" si="15"/>
        <v>2.2000000000000002</v>
      </c>
      <c r="S40" s="3">
        <f t="shared" si="15"/>
        <v>-2.2000000000000002</v>
      </c>
      <c r="T40" s="10">
        <f t="shared" si="15"/>
        <v>-2.2000000000000002</v>
      </c>
      <c r="W40" s="9">
        <f t="shared" si="16"/>
        <v>0.63999999999999968</v>
      </c>
      <c r="X40" s="3">
        <f t="shared" si="17"/>
        <v>7.839999999999999</v>
      </c>
      <c r="Y40" s="3">
        <f t="shared" si="18"/>
        <v>1.4400000000000004</v>
      </c>
      <c r="Z40" s="3">
        <f t="shared" si="19"/>
        <v>4.8400000000000007</v>
      </c>
      <c r="AA40" s="10">
        <f t="shared" si="20"/>
        <v>4.000000000000007E-2</v>
      </c>
    </row>
    <row r="41" spans="4:30" x14ac:dyDescent="0.25">
      <c r="E41" s="9">
        <f t="shared" si="21"/>
        <v>5.8</v>
      </c>
      <c r="F41" s="3">
        <f t="shared" si="15"/>
        <v>5.8</v>
      </c>
      <c r="G41" s="3">
        <f t="shared" si="15"/>
        <v>5.8</v>
      </c>
      <c r="H41" s="3">
        <f t="shared" si="15"/>
        <v>-5.8</v>
      </c>
      <c r="I41" s="3">
        <f t="shared" si="15"/>
        <v>-5.8</v>
      </c>
      <c r="J41" s="3">
        <f t="shared" si="15"/>
        <v>5.8</v>
      </c>
      <c r="K41" s="3">
        <f t="shared" si="15"/>
        <v>-5.8</v>
      </c>
      <c r="L41" s="3">
        <f t="shared" si="15"/>
        <v>-5.8</v>
      </c>
      <c r="M41" s="3">
        <f t="shared" si="15"/>
        <v>-5.8</v>
      </c>
      <c r="N41" s="3">
        <f t="shared" si="15"/>
        <v>-5.8</v>
      </c>
      <c r="O41" s="3">
        <f t="shared" si="15"/>
        <v>5.8</v>
      </c>
      <c r="P41" s="3">
        <f t="shared" si="15"/>
        <v>-5.8</v>
      </c>
      <c r="Q41" s="3">
        <f t="shared" si="15"/>
        <v>-5.8</v>
      </c>
      <c r="R41" s="3">
        <f t="shared" si="15"/>
        <v>5.8</v>
      </c>
      <c r="S41" s="3">
        <f t="shared" si="15"/>
        <v>5.8</v>
      </c>
      <c r="T41" s="10">
        <f t="shared" si="15"/>
        <v>5.8</v>
      </c>
      <c r="W41" s="9">
        <f t="shared" si="16"/>
        <v>14.44</v>
      </c>
      <c r="X41" s="3">
        <f t="shared" si="17"/>
        <v>23.04</v>
      </c>
      <c r="Y41" s="3">
        <f t="shared" si="18"/>
        <v>4.8400000000000007</v>
      </c>
      <c r="Z41" s="3">
        <f t="shared" si="19"/>
        <v>10.240000000000002</v>
      </c>
      <c r="AA41" s="10">
        <f t="shared" si="20"/>
        <v>10.240000000000002</v>
      </c>
    </row>
    <row r="42" spans="4:30" ht="15.75" thickBot="1" x14ac:dyDescent="0.3">
      <c r="E42" s="9">
        <f t="shared" si="21"/>
        <v>3.2</v>
      </c>
      <c r="F42" s="3">
        <f t="shared" si="15"/>
        <v>3.2</v>
      </c>
      <c r="G42" s="3">
        <f t="shared" si="15"/>
        <v>3.2</v>
      </c>
      <c r="H42" s="3">
        <f t="shared" si="15"/>
        <v>-3.2</v>
      </c>
      <c r="I42" s="3">
        <f t="shared" si="15"/>
        <v>3.2</v>
      </c>
      <c r="J42" s="3">
        <f t="shared" si="15"/>
        <v>3.2</v>
      </c>
      <c r="K42" s="3">
        <f t="shared" si="15"/>
        <v>-3.2</v>
      </c>
      <c r="L42" s="3">
        <f t="shared" si="15"/>
        <v>3.2</v>
      </c>
      <c r="M42" s="3">
        <f t="shared" si="15"/>
        <v>-3.2</v>
      </c>
      <c r="N42" s="3">
        <f t="shared" si="15"/>
        <v>3.2</v>
      </c>
      <c r="O42" s="3">
        <f t="shared" si="15"/>
        <v>-3.2</v>
      </c>
      <c r="P42" s="3">
        <f t="shared" si="15"/>
        <v>-3.2</v>
      </c>
      <c r="Q42" s="3">
        <f t="shared" si="15"/>
        <v>3.2</v>
      </c>
      <c r="R42" s="3">
        <f t="shared" si="15"/>
        <v>-3.2</v>
      </c>
      <c r="S42" s="3">
        <f t="shared" si="15"/>
        <v>-3.2</v>
      </c>
      <c r="T42" s="10">
        <f t="shared" si="15"/>
        <v>-3.2</v>
      </c>
      <c r="W42" s="9">
        <f t="shared" si="16"/>
        <v>4.8400000000000007</v>
      </c>
      <c r="X42" s="3">
        <f t="shared" si="17"/>
        <v>14.44</v>
      </c>
      <c r="Y42" s="3">
        <f t="shared" si="18"/>
        <v>4.000000000000007E-2</v>
      </c>
      <c r="Z42" s="3">
        <f t="shared" si="19"/>
        <v>0.63999999999999968</v>
      </c>
      <c r="AA42" s="10">
        <f t="shared" si="20"/>
        <v>4.8400000000000007</v>
      </c>
    </row>
    <row r="43" spans="4:30" x14ac:dyDescent="0.25">
      <c r="E43" s="9">
        <f t="shared" si="21"/>
        <v>5.8</v>
      </c>
      <c r="F43" s="3">
        <f t="shared" si="15"/>
        <v>5.8</v>
      </c>
      <c r="G43" s="3">
        <f t="shared" si="15"/>
        <v>5.8</v>
      </c>
      <c r="H43" s="3">
        <f t="shared" si="15"/>
        <v>5.8</v>
      </c>
      <c r="I43" s="3">
        <f t="shared" si="15"/>
        <v>-5.8</v>
      </c>
      <c r="J43" s="3">
        <f t="shared" si="15"/>
        <v>5.8</v>
      </c>
      <c r="K43" s="3">
        <f t="shared" si="15"/>
        <v>5.8</v>
      </c>
      <c r="L43" s="3">
        <f t="shared" si="15"/>
        <v>-5.8</v>
      </c>
      <c r="M43" s="3">
        <f t="shared" si="15"/>
        <v>5.8</v>
      </c>
      <c r="N43" s="3">
        <f t="shared" si="15"/>
        <v>-5.8</v>
      </c>
      <c r="O43" s="3">
        <f t="shared" si="15"/>
        <v>-5.8</v>
      </c>
      <c r="P43" s="3">
        <f t="shared" si="15"/>
        <v>5.8</v>
      </c>
      <c r="Q43" s="3">
        <f t="shared" si="15"/>
        <v>-5.8</v>
      </c>
      <c r="R43" s="3">
        <f t="shared" si="15"/>
        <v>-5.8</v>
      </c>
      <c r="S43" s="3">
        <f t="shared" si="15"/>
        <v>-5.8</v>
      </c>
      <c r="T43" s="10">
        <f t="shared" si="15"/>
        <v>-5.8</v>
      </c>
      <c r="W43" s="9">
        <f t="shared" si="16"/>
        <v>14.44</v>
      </c>
      <c r="X43" s="3">
        <f t="shared" si="17"/>
        <v>3.2399999999999993</v>
      </c>
      <c r="Y43" s="3">
        <f t="shared" si="18"/>
        <v>1.4400000000000004</v>
      </c>
      <c r="Z43" s="3">
        <f t="shared" si="19"/>
        <v>4.8400000000000007</v>
      </c>
      <c r="AA43" s="10">
        <f t="shared" si="20"/>
        <v>4.8400000000000007</v>
      </c>
      <c r="AC43" s="43" t="s">
        <v>41</v>
      </c>
      <c r="AD43" s="44"/>
    </row>
    <row r="44" spans="4:30" ht="15.75" thickBot="1" x14ac:dyDescent="0.3">
      <c r="E44" s="11">
        <f t="shared" si="21"/>
        <v>3</v>
      </c>
      <c r="F44" s="12">
        <f t="shared" si="15"/>
        <v>3</v>
      </c>
      <c r="G44" s="12">
        <f t="shared" si="15"/>
        <v>3</v>
      </c>
      <c r="H44" s="12">
        <f t="shared" si="15"/>
        <v>3</v>
      </c>
      <c r="I44" s="12">
        <f t="shared" si="15"/>
        <v>3</v>
      </c>
      <c r="J44" s="12">
        <f t="shared" si="15"/>
        <v>3</v>
      </c>
      <c r="K44" s="12">
        <f t="shared" si="15"/>
        <v>3</v>
      </c>
      <c r="L44" s="12">
        <f t="shared" si="15"/>
        <v>3</v>
      </c>
      <c r="M44" s="12">
        <f t="shared" si="15"/>
        <v>3</v>
      </c>
      <c r="N44" s="12">
        <f t="shared" si="15"/>
        <v>3</v>
      </c>
      <c r="O44" s="12">
        <f t="shared" si="15"/>
        <v>3</v>
      </c>
      <c r="P44" s="12">
        <f t="shared" si="15"/>
        <v>3</v>
      </c>
      <c r="Q44" s="12">
        <f t="shared" si="15"/>
        <v>3</v>
      </c>
      <c r="R44" s="12">
        <f t="shared" si="15"/>
        <v>3</v>
      </c>
      <c r="S44" s="12">
        <f t="shared" si="15"/>
        <v>3</v>
      </c>
      <c r="T44" s="13">
        <f t="shared" si="15"/>
        <v>3</v>
      </c>
      <c r="W44" s="11">
        <f t="shared" si="16"/>
        <v>4</v>
      </c>
      <c r="X44" s="12">
        <f t="shared" si="17"/>
        <v>1</v>
      </c>
      <c r="Y44" s="12">
        <f t="shared" si="18"/>
        <v>0</v>
      </c>
      <c r="Z44" s="12">
        <f t="shared" si="19"/>
        <v>36</v>
      </c>
      <c r="AA44" s="13">
        <f t="shared" si="20"/>
        <v>9</v>
      </c>
      <c r="AC44" s="45"/>
      <c r="AD44" s="46"/>
    </row>
    <row r="45" spans="4:30" ht="15.75" thickBot="1" x14ac:dyDescent="0.3">
      <c r="D45" s="30" t="s">
        <v>34</v>
      </c>
      <c r="E45" s="24">
        <f>SUM(E29:E44)</f>
        <v>82.2</v>
      </c>
      <c r="F45" s="81">
        <f>SUM(F29:F44)</f>
        <v>-20.600000000000009</v>
      </c>
      <c r="G45" s="81">
        <f t="shared" ref="G45:T45" si="22">SUM(G29:G44)</f>
        <v>9.3999999999999986</v>
      </c>
      <c r="H45" s="81">
        <f t="shared" si="22"/>
        <v>-8.6000000000000014</v>
      </c>
      <c r="I45" s="81">
        <f t="shared" si="22"/>
        <v>-16.2</v>
      </c>
      <c r="J45" s="81">
        <f t="shared" si="22"/>
        <v>0.20000000000000195</v>
      </c>
      <c r="K45" s="81">
        <f t="shared" si="22"/>
        <v>2.2000000000000002</v>
      </c>
      <c r="L45" s="81">
        <f t="shared" si="22"/>
        <v>-1.4000000000000012</v>
      </c>
      <c r="M45" s="81">
        <f t="shared" si="22"/>
        <v>5.0000000000000027</v>
      </c>
      <c r="N45" s="81">
        <f t="shared" si="22"/>
        <v>1.4000000000000004</v>
      </c>
      <c r="O45" s="81">
        <f t="shared" si="22"/>
        <v>13</v>
      </c>
      <c r="P45" s="81">
        <f t="shared" si="22"/>
        <v>0.59999999999999876</v>
      </c>
      <c r="Q45" s="81">
        <f t="shared" si="22"/>
        <v>-5.3999999999999986</v>
      </c>
      <c r="R45" s="81">
        <f t="shared" si="22"/>
        <v>-9</v>
      </c>
      <c r="S45" s="81">
        <f t="shared" si="22"/>
        <v>-12.600000000000001</v>
      </c>
      <c r="T45" s="82">
        <f t="shared" si="22"/>
        <v>7.8000000000000052</v>
      </c>
      <c r="W45" s="51" t="s">
        <v>40</v>
      </c>
      <c r="X45" s="52"/>
      <c r="Y45" s="42">
        <f>SUM(W29:AA44)</f>
        <v>707.60000000000036</v>
      </c>
      <c r="AC45" s="47">
        <f>SUM(E47:T47,Y45)</f>
        <v>3251.0000000000009</v>
      </c>
      <c r="AD45" s="48"/>
    </row>
    <row r="46" spans="4:30" ht="15.75" thickBot="1" x14ac:dyDescent="0.3">
      <c r="D46" s="30" t="s">
        <v>35</v>
      </c>
      <c r="E46" s="25">
        <f>E45/16</f>
        <v>5.1375000000000002</v>
      </c>
      <c r="F46" s="83">
        <f t="shared" ref="F46:T46" si="23">F45/16</f>
        <v>-1.2875000000000005</v>
      </c>
      <c r="G46" s="83">
        <f t="shared" si="23"/>
        <v>0.58749999999999991</v>
      </c>
      <c r="H46" s="83">
        <f t="shared" si="23"/>
        <v>-0.53750000000000009</v>
      </c>
      <c r="I46" s="83">
        <f t="shared" si="23"/>
        <v>-1.0125</v>
      </c>
      <c r="J46" s="83">
        <f t="shared" si="23"/>
        <v>1.2500000000000122E-2</v>
      </c>
      <c r="K46" s="83">
        <f t="shared" si="23"/>
        <v>0.13750000000000001</v>
      </c>
      <c r="L46" s="83">
        <f t="shared" si="23"/>
        <v>-8.7500000000000078E-2</v>
      </c>
      <c r="M46" s="83">
        <f t="shared" si="23"/>
        <v>0.31250000000000017</v>
      </c>
      <c r="N46" s="83">
        <f t="shared" si="23"/>
        <v>8.7500000000000022E-2</v>
      </c>
      <c r="O46" s="83">
        <f t="shared" si="23"/>
        <v>0.8125</v>
      </c>
      <c r="P46" s="83">
        <f t="shared" si="23"/>
        <v>3.7499999999999922E-2</v>
      </c>
      <c r="Q46" s="83">
        <f t="shared" si="23"/>
        <v>-0.33749999999999991</v>
      </c>
      <c r="R46" s="83">
        <f t="shared" si="23"/>
        <v>-0.5625</v>
      </c>
      <c r="S46" s="83">
        <f t="shared" si="23"/>
        <v>-0.78750000000000009</v>
      </c>
      <c r="T46" s="84">
        <f t="shared" si="23"/>
        <v>0.48750000000000032</v>
      </c>
      <c r="V46" s="2"/>
      <c r="W46" s="53" t="s">
        <v>37</v>
      </c>
      <c r="X46" s="54"/>
      <c r="Y46" s="22">
        <f>(Y45/AC45)*100</f>
        <v>21.765610581359589</v>
      </c>
      <c r="AC46" s="49"/>
      <c r="AD46" s="50"/>
    </row>
    <row r="47" spans="4:30" ht="15.75" thickBot="1" x14ac:dyDescent="0.3">
      <c r="D47" s="30" t="s">
        <v>36</v>
      </c>
      <c r="E47" s="25">
        <f>16*5*(E46^2)</f>
        <v>2111.5124999999998</v>
      </c>
      <c r="F47" s="83">
        <f t="shared" ref="F47:T47" si="24">16*5*(F46^2)</f>
        <v>132.61250000000013</v>
      </c>
      <c r="G47" s="83">
        <f t="shared" si="24"/>
        <v>27.61249999999999</v>
      </c>
      <c r="H47" s="83">
        <f t="shared" si="24"/>
        <v>23.112500000000008</v>
      </c>
      <c r="I47" s="83">
        <f t="shared" si="24"/>
        <v>82.012500000000003</v>
      </c>
      <c r="J47" s="83">
        <f t="shared" si="24"/>
        <v>1.2500000000000245E-2</v>
      </c>
      <c r="K47" s="83">
        <f t="shared" si="24"/>
        <v>1.5125000000000002</v>
      </c>
      <c r="L47" s="83">
        <f t="shared" si="24"/>
        <v>0.61250000000000115</v>
      </c>
      <c r="M47" s="83">
        <f t="shared" si="24"/>
        <v>7.8125000000000089</v>
      </c>
      <c r="N47" s="83">
        <f t="shared" si="24"/>
        <v>0.61250000000000038</v>
      </c>
      <c r="O47" s="83">
        <f t="shared" si="24"/>
        <v>52.8125</v>
      </c>
      <c r="P47" s="83">
        <f t="shared" si="24"/>
        <v>0.11249999999999953</v>
      </c>
      <c r="Q47" s="83">
        <f t="shared" si="24"/>
        <v>9.1124999999999954</v>
      </c>
      <c r="R47" s="83">
        <f t="shared" si="24"/>
        <v>25.3125</v>
      </c>
      <c r="S47" s="83">
        <f t="shared" si="24"/>
        <v>49.612500000000011</v>
      </c>
      <c r="T47" s="84">
        <f t="shared" si="24"/>
        <v>19.012500000000024</v>
      </c>
      <c r="X47" s="2"/>
    </row>
    <row r="48" spans="4:30" ht="15.75" thickBot="1" x14ac:dyDescent="0.3">
      <c r="D48" s="31" t="s">
        <v>37</v>
      </c>
      <c r="E48" s="27">
        <f>(E47/$AC$45)*100</f>
        <v>64.949630882805266</v>
      </c>
      <c r="F48" s="85">
        <f t="shared" ref="F48:T48" si="25">(F47/$AC$45)*100</f>
        <v>4.0791294986158135</v>
      </c>
      <c r="G48" s="85">
        <f t="shared" si="25"/>
        <v>0.84935404490925814</v>
      </c>
      <c r="H48" s="85">
        <f t="shared" si="25"/>
        <v>0.71093509689326373</v>
      </c>
      <c r="I48" s="85">
        <f t="shared" si="25"/>
        <v>2.5226853275915095</v>
      </c>
      <c r="J48" s="85">
        <f t="shared" si="25"/>
        <v>3.8449707782221599E-4</v>
      </c>
      <c r="K48" s="85">
        <f t="shared" si="25"/>
        <v>4.6524146416487222E-2</v>
      </c>
      <c r="L48" s="85">
        <f t="shared" si="25"/>
        <v>1.8840356813288252E-2</v>
      </c>
      <c r="M48" s="85">
        <f t="shared" si="25"/>
        <v>0.24031067363888053</v>
      </c>
      <c r="N48" s="85">
        <f t="shared" si="25"/>
        <v>1.8840356813288224E-2</v>
      </c>
      <c r="O48" s="85">
        <f t="shared" si="25"/>
        <v>1.6245001537988306</v>
      </c>
      <c r="P48" s="85">
        <f t="shared" si="25"/>
        <v>3.4604737003998617E-3</v>
      </c>
      <c r="Q48" s="85">
        <f t="shared" si="25"/>
        <v>0.28029836973238981</v>
      </c>
      <c r="R48" s="85">
        <f t="shared" si="25"/>
        <v>0.77860658258997206</v>
      </c>
      <c r="S48" s="85">
        <f t="shared" si="25"/>
        <v>1.5260689018763456</v>
      </c>
      <c r="T48" s="86">
        <f t="shared" si="25"/>
        <v>0.58482005536757975</v>
      </c>
      <c r="V48" s="2"/>
      <c r="W48" s="2"/>
      <c r="X48" s="2"/>
    </row>
    <row r="52" spans="3:11" ht="15.75" thickBot="1" x14ac:dyDescent="0.3"/>
    <row r="53" spans="3:11" ht="15" customHeight="1" x14ac:dyDescent="0.25">
      <c r="C53" s="80"/>
      <c r="D53" s="79"/>
      <c r="E53" s="73" t="s">
        <v>47</v>
      </c>
      <c r="F53" s="74"/>
      <c r="G53" s="74"/>
      <c r="H53" s="74"/>
      <c r="I53" s="74"/>
      <c r="J53" s="74"/>
      <c r="K53" s="75"/>
    </row>
    <row r="54" spans="3:11" ht="15" customHeight="1" thickBot="1" x14ac:dyDescent="0.3">
      <c r="C54" s="79"/>
      <c r="D54" s="79"/>
      <c r="E54" s="76"/>
      <c r="F54" s="77"/>
      <c r="G54" s="77"/>
      <c r="H54" s="77"/>
      <c r="I54" s="77"/>
      <c r="J54" s="77"/>
      <c r="K54" s="78"/>
    </row>
    <row r="55" spans="3:11" ht="15.75" customHeight="1" x14ac:dyDescent="0.25">
      <c r="C55" s="79"/>
      <c r="D55" s="79"/>
      <c r="E55" s="79"/>
      <c r="F55" s="79"/>
      <c r="G55" s="79"/>
      <c r="H55" s="79"/>
    </row>
    <row r="56" spans="3:11" ht="15.75" thickBot="1" x14ac:dyDescent="0.3"/>
    <row r="57" spans="3:11" ht="15.75" thickBot="1" x14ac:dyDescent="0.3">
      <c r="E57" s="89" t="s">
        <v>42</v>
      </c>
      <c r="F57" s="90" t="s">
        <v>43</v>
      </c>
      <c r="G57" s="90" t="s">
        <v>44</v>
      </c>
      <c r="H57" s="90" t="s">
        <v>45</v>
      </c>
      <c r="I57" s="91" t="s">
        <v>46</v>
      </c>
    </row>
    <row r="58" spans="3:11" x14ac:dyDescent="0.25">
      <c r="E58" s="87">
        <v>1</v>
      </c>
      <c r="F58" s="88">
        <f>(E58-0.5)/$E$137</f>
        <v>6.2500000000000003E-3</v>
      </c>
      <c r="G58" s="88">
        <f>_xlfn.NORM.S.INV(F58)</f>
        <v>-2.4977054744123723</v>
      </c>
      <c r="H58" s="88">
        <v>-7.8000000000000007</v>
      </c>
      <c r="I58" s="42">
        <f>AA5</f>
        <v>11.2</v>
      </c>
    </row>
    <row r="59" spans="3:11" x14ac:dyDescent="0.25">
      <c r="E59" s="25">
        <f>E58+1</f>
        <v>2</v>
      </c>
      <c r="F59" s="23">
        <f t="shared" ref="F59:F122" si="26">(E59-0.5)/$E$137</f>
        <v>1.8749999999999999E-2</v>
      </c>
      <c r="G59" s="23">
        <f>_xlfn.NORM.S.INV(F59)</f>
        <v>-2.0802784525252749</v>
      </c>
      <c r="H59" s="23">
        <v>-6.8000000000000007</v>
      </c>
      <c r="I59" s="26">
        <f t="shared" ref="I59:I77" si="27">AA6</f>
        <v>-1.7999999999999998</v>
      </c>
    </row>
    <row r="60" spans="3:11" x14ac:dyDescent="0.25">
      <c r="E60" s="25">
        <f t="shared" ref="E60:E123" si="28">E59+1</f>
        <v>3</v>
      </c>
      <c r="F60" s="23">
        <f t="shared" si="26"/>
        <v>3.125E-2</v>
      </c>
      <c r="G60" s="23">
        <f t="shared" ref="G60:G123" si="29">_xlfn.NORM.S.INV(F60)</f>
        <v>-1.8627318674216511</v>
      </c>
      <c r="H60" s="23">
        <v>-6.8000000000000007</v>
      </c>
      <c r="I60" s="26">
        <f t="shared" si="27"/>
        <v>0.39999999999999991</v>
      </c>
    </row>
    <row r="61" spans="3:11" x14ac:dyDescent="0.25">
      <c r="E61" s="25">
        <f t="shared" si="28"/>
        <v>4</v>
      </c>
      <c r="F61" s="23">
        <f t="shared" si="26"/>
        <v>4.3749999999999997E-2</v>
      </c>
      <c r="G61" s="23">
        <f t="shared" si="29"/>
        <v>-1.7087352578229016</v>
      </c>
      <c r="H61" s="23">
        <v>-6.2</v>
      </c>
      <c r="I61" s="26">
        <f t="shared" si="27"/>
        <v>-2.2000000000000002</v>
      </c>
    </row>
    <row r="62" spans="3:11" x14ac:dyDescent="0.25">
      <c r="E62" s="25">
        <f t="shared" si="28"/>
        <v>5</v>
      </c>
      <c r="F62" s="23">
        <f t="shared" si="26"/>
        <v>5.6250000000000001E-2</v>
      </c>
      <c r="G62" s="23">
        <f t="shared" si="29"/>
        <v>-1.5870558322903145</v>
      </c>
      <c r="H62" s="23">
        <v>-4.8</v>
      </c>
      <c r="I62" s="26">
        <f t="shared" si="27"/>
        <v>-1</v>
      </c>
    </row>
    <row r="63" spans="3:11" x14ac:dyDescent="0.25">
      <c r="E63" s="25">
        <f t="shared" si="28"/>
        <v>6</v>
      </c>
      <c r="F63" s="23">
        <f t="shared" si="26"/>
        <v>6.8750000000000006E-2</v>
      </c>
      <c r="G63" s="23">
        <f t="shared" si="29"/>
        <v>-1.4851654569026762</v>
      </c>
      <c r="H63" s="23">
        <v>-3.8</v>
      </c>
      <c r="I63" s="26">
        <f t="shared" si="27"/>
        <v>-1.7999999999999998</v>
      </c>
    </row>
    <row r="64" spans="3:11" x14ac:dyDescent="0.25">
      <c r="E64" s="25">
        <f t="shared" si="28"/>
        <v>7</v>
      </c>
      <c r="F64" s="23">
        <f t="shared" si="26"/>
        <v>8.1250000000000003E-2</v>
      </c>
      <c r="G64" s="23">
        <f t="shared" si="29"/>
        <v>-1.3967126453904504</v>
      </c>
      <c r="H64" s="23">
        <v>-3.8</v>
      </c>
      <c r="I64" s="26">
        <f t="shared" si="27"/>
        <v>-1</v>
      </c>
    </row>
    <row r="65" spans="5:9" x14ac:dyDescent="0.25">
      <c r="E65" s="25">
        <f t="shared" si="28"/>
        <v>8</v>
      </c>
      <c r="F65" s="23">
        <f t="shared" si="26"/>
        <v>9.375E-2</v>
      </c>
      <c r="G65" s="23">
        <f t="shared" si="29"/>
        <v>-1.3180108973035372</v>
      </c>
      <c r="H65" s="23">
        <v>-3.2</v>
      </c>
      <c r="I65" s="26">
        <f t="shared" si="27"/>
        <v>-3.2</v>
      </c>
    </row>
    <row r="66" spans="5:9" x14ac:dyDescent="0.25">
      <c r="E66" s="25">
        <f t="shared" si="28"/>
        <v>9</v>
      </c>
      <c r="F66" s="23">
        <f t="shared" si="26"/>
        <v>0.10625</v>
      </c>
      <c r="G66" s="23">
        <f t="shared" si="29"/>
        <v>-1.2467204983795794</v>
      </c>
      <c r="H66" s="23">
        <v>-3</v>
      </c>
      <c r="I66" s="26">
        <f t="shared" si="27"/>
        <v>-0.40000000000000036</v>
      </c>
    </row>
    <row r="67" spans="5:9" x14ac:dyDescent="0.25">
      <c r="E67" s="25">
        <f t="shared" si="28"/>
        <v>10</v>
      </c>
      <c r="F67" s="23">
        <f t="shared" si="26"/>
        <v>0.11874999999999999</v>
      </c>
      <c r="G67" s="23">
        <f t="shared" si="29"/>
        <v>-1.1812586209770399</v>
      </c>
      <c r="H67" s="23">
        <v>-2.4000000000000004</v>
      </c>
      <c r="I67" s="26">
        <f t="shared" si="27"/>
        <v>0.39999999999999991</v>
      </c>
    </row>
    <row r="68" spans="5:9" x14ac:dyDescent="0.25">
      <c r="E68" s="25">
        <f t="shared" si="28"/>
        <v>11</v>
      </c>
      <c r="F68" s="23">
        <f t="shared" si="26"/>
        <v>0.13125000000000001</v>
      </c>
      <c r="G68" s="23">
        <f t="shared" si="29"/>
        <v>-1.1205017670747008</v>
      </c>
      <c r="H68" s="23">
        <v>-2.2000000000000002</v>
      </c>
      <c r="I68" s="26">
        <f t="shared" si="27"/>
        <v>1.2000000000000002</v>
      </c>
    </row>
    <row r="69" spans="5:9" x14ac:dyDescent="0.25">
      <c r="E69" s="25">
        <f t="shared" si="28"/>
        <v>12</v>
      </c>
      <c r="F69" s="23">
        <f t="shared" si="26"/>
        <v>0.14374999999999999</v>
      </c>
      <c r="G69" s="23">
        <f t="shared" si="29"/>
        <v>-1.0636219383377201</v>
      </c>
      <c r="H69" s="23">
        <v>-2.2000000000000002</v>
      </c>
      <c r="I69" s="26">
        <f t="shared" si="27"/>
        <v>0.79999999999999982</v>
      </c>
    </row>
    <row r="70" spans="5:9" x14ac:dyDescent="0.25">
      <c r="E70" s="25">
        <f t="shared" si="28"/>
        <v>13</v>
      </c>
      <c r="F70" s="23">
        <f t="shared" si="26"/>
        <v>0.15625</v>
      </c>
      <c r="G70" s="23">
        <f t="shared" si="29"/>
        <v>-1.0099901692495805</v>
      </c>
      <c r="H70" s="23">
        <v>-2.2000000000000002</v>
      </c>
      <c r="I70" s="26">
        <f t="shared" si="27"/>
        <v>-3.8</v>
      </c>
    </row>
    <row r="71" spans="5:9" x14ac:dyDescent="0.25">
      <c r="E71" s="25">
        <f t="shared" si="28"/>
        <v>14</v>
      </c>
      <c r="F71" s="23">
        <f t="shared" si="26"/>
        <v>0.16875000000000001</v>
      </c>
      <c r="G71" s="23">
        <f t="shared" si="29"/>
        <v>-0.95911661722760222</v>
      </c>
      <c r="H71" s="23">
        <v>-2.2000000000000002</v>
      </c>
      <c r="I71" s="26">
        <f t="shared" si="27"/>
        <v>-2.2000000000000002</v>
      </c>
    </row>
    <row r="72" spans="5:9" x14ac:dyDescent="0.25">
      <c r="E72" s="25">
        <f t="shared" si="28"/>
        <v>15</v>
      </c>
      <c r="F72" s="23">
        <f t="shared" si="26"/>
        <v>0.18124999999999999</v>
      </c>
      <c r="G72" s="23">
        <f t="shared" si="29"/>
        <v>-0.91061170687246829</v>
      </c>
      <c r="H72" s="23">
        <v>-2</v>
      </c>
      <c r="I72" s="26">
        <f t="shared" si="27"/>
        <v>-3.8</v>
      </c>
    </row>
    <row r="73" spans="5:9" x14ac:dyDescent="0.25">
      <c r="E73" s="25">
        <f t="shared" si="28"/>
        <v>16</v>
      </c>
      <c r="F73" s="23">
        <f t="shared" si="26"/>
        <v>0.19375000000000001</v>
      </c>
      <c r="G73" s="23">
        <f t="shared" si="29"/>
        <v>-0.86416000431830875</v>
      </c>
      <c r="H73" s="23">
        <v>-1.7999999999999998</v>
      </c>
      <c r="I73" s="26">
        <f t="shared" si="27"/>
        <v>-2</v>
      </c>
    </row>
    <row r="74" spans="5:9" x14ac:dyDescent="0.25">
      <c r="E74" s="25">
        <f t="shared" si="28"/>
        <v>17</v>
      </c>
      <c r="F74" s="23">
        <f t="shared" si="26"/>
        <v>0.20624999999999999</v>
      </c>
      <c r="G74" s="23">
        <f t="shared" si="29"/>
        <v>-0.81950210756825348</v>
      </c>
      <c r="H74" s="23">
        <v>-1.7999999999999998</v>
      </c>
      <c r="I74" s="26">
        <f>AB5</f>
        <v>10.199999999999999</v>
      </c>
    </row>
    <row r="75" spans="5:9" x14ac:dyDescent="0.25">
      <c r="E75" s="25">
        <f t="shared" si="28"/>
        <v>18</v>
      </c>
      <c r="F75" s="23">
        <f t="shared" si="26"/>
        <v>0.21875</v>
      </c>
      <c r="G75" s="23">
        <f t="shared" si="29"/>
        <v>-0.77642176114792794</v>
      </c>
      <c r="H75" s="23">
        <v>-1.7999999999999998</v>
      </c>
      <c r="I75" s="26">
        <f t="shared" ref="I75:I88" si="30">AB6</f>
        <v>-0.79999999999999982</v>
      </c>
    </row>
    <row r="76" spans="5:9" x14ac:dyDescent="0.25">
      <c r="E76" s="25">
        <f t="shared" si="28"/>
        <v>19</v>
      </c>
      <c r="F76" s="23">
        <f t="shared" si="26"/>
        <v>0.23125000000000001</v>
      </c>
      <c r="G76" s="23">
        <f t="shared" si="29"/>
        <v>-0.7347364778072546</v>
      </c>
      <c r="H76" s="23">
        <v>-1.7999999999999998</v>
      </c>
      <c r="I76" s="26">
        <f t="shared" si="30"/>
        <v>-0.60000000000000009</v>
      </c>
    </row>
    <row r="77" spans="5:9" x14ac:dyDescent="0.25">
      <c r="E77" s="25">
        <f t="shared" si="28"/>
        <v>20</v>
      </c>
      <c r="F77" s="23">
        <f t="shared" si="26"/>
        <v>0.24374999999999999</v>
      </c>
      <c r="G77" s="23">
        <f t="shared" si="29"/>
        <v>-0.69429057570308306</v>
      </c>
      <c r="H77" s="23">
        <v>-1.7999999999999998</v>
      </c>
      <c r="I77" s="26">
        <f t="shared" si="30"/>
        <v>2.8</v>
      </c>
    </row>
    <row r="78" spans="5:9" x14ac:dyDescent="0.25">
      <c r="E78" s="25">
        <f t="shared" si="28"/>
        <v>21</v>
      </c>
      <c r="F78" s="23">
        <f t="shared" si="26"/>
        <v>0.25624999999999998</v>
      </c>
      <c r="G78" s="23">
        <f t="shared" si="29"/>
        <v>-0.65494991710068595</v>
      </c>
      <c r="H78" s="23">
        <v>-1.6</v>
      </c>
      <c r="I78" s="26">
        <f t="shared" si="30"/>
        <v>-1</v>
      </c>
    </row>
    <row r="79" spans="5:9" x14ac:dyDescent="0.25">
      <c r="E79" s="25">
        <f t="shared" si="28"/>
        <v>22</v>
      </c>
      <c r="F79" s="23">
        <f t="shared" si="26"/>
        <v>0.26874999999999999</v>
      </c>
      <c r="G79" s="23">
        <f t="shared" si="29"/>
        <v>-0.61659786971703046</v>
      </c>
      <c r="H79" s="23">
        <v>-1.4000000000000004</v>
      </c>
      <c r="I79" s="26">
        <f t="shared" si="30"/>
        <v>-1.7999999999999998</v>
      </c>
    </row>
    <row r="80" spans="5:9" x14ac:dyDescent="0.25">
      <c r="E80" s="25">
        <f t="shared" si="28"/>
        <v>23</v>
      </c>
      <c r="F80" s="23">
        <f t="shared" si="26"/>
        <v>0.28125</v>
      </c>
      <c r="G80" s="23">
        <f t="shared" si="29"/>
        <v>-0.57913216225555586</v>
      </c>
      <c r="H80" s="23">
        <v>-1.2000000000000002</v>
      </c>
      <c r="I80" s="26">
        <f t="shared" si="30"/>
        <v>0</v>
      </c>
    </row>
    <row r="81" spans="5:9" x14ac:dyDescent="0.25">
      <c r="E81" s="25">
        <f t="shared" si="28"/>
        <v>24</v>
      </c>
      <c r="F81" s="23">
        <f t="shared" si="26"/>
        <v>0.29375000000000001</v>
      </c>
      <c r="G81" s="23">
        <f t="shared" si="29"/>
        <v>-0.54246240431254955</v>
      </c>
      <c r="H81" s="23">
        <v>-1</v>
      </c>
      <c r="I81" s="26">
        <f t="shared" si="30"/>
        <v>-0.20000000000000018</v>
      </c>
    </row>
    <row r="82" spans="5:9" x14ac:dyDescent="0.25">
      <c r="E82" s="25">
        <f t="shared" si="28"/>
        <v>25</v>
      </c>
      <c r="F82" s="23">
        <f t="shared" si="26"/>
        <v>0.30625000000000002</v>
      </c>
      <c r="G82" s="23">
        <f t="shared" si="29"/>
        <v>-0.50650810692911141</v>
      </c>
      <c r="H82" s="23">
        <v>-1</v>
      </c>
      <c r="I82" s="26">
        <f t="shared" si="30"/>
        <v>-1.4000000000000004</v>
      </c>
    </row>
    <row r="83" spans="5:9" x14ac:dyDescent="0.25">
      <c r="E83" s="25">
        <f t="shared" si="28"/>
        <v>26</v>
      </c>
      <c r="F83" s="23">
        <f t="shared" si="26"/>
        <v>0.31874999999999998</v>
      </c>
      <c r="G83" s="23">
        <f t="shared" si="29"/>
        <v>-0.47119708522996556</v>
      </c>
      <c r="H83" s="23">
        <v>-1</v>
      </c>
      <c r="I83" s="26">
        <f t="shared" si="30"/>
        <v>1.4</v>
      </c>
    </row>
    <row r="84" spans="5:9" x14ac:dyDescent="0.25">
      <c r="E84" s="25">
        <f t="shared" si="28"/>
        <v>27</v>
      </c>
      <c r="F84" s="23">
        <f t="shared" si="26"/>
        <v>0.33124999999999999</v>
      </c>
      <c r="G84" s="23">
        <f t="shared" si="29"/>
        <v>-0.43646415600811633</v>
      </c>
      <c r="H84" s="23">
        <v>-1</v>
      </c>
      <c r="I84" s="26">
        <f t="shared" si="30"/>
        <v>0.20000000000000018</v>
      </c>
    </row>
    <row r="85" spans="5:9" x14ac:dyDescent="0.25">
      <c r="E85" s="25">
        <f t="shared" si="28"/>
        <v>28</v>
      </c>
      <c r="F85" s="23">
        <f t="shared" si="26"/>
        <v>0.34375</v>
      </c>
      <c r="G85" s="23">
        <f t="shared" si="29"/>
        <v>-0.40225006532172536</v>
      </c>
      <c r="H85" s="23">
        <v>-1</v>
      </c>
      <c r="I85" s="26">
        <f t="shared" si="30"/>
        <v>2.8</v>
      </c>
    </row>
    <row r="86" spans="5:9" x14ac:dyDescent="0.25">
      <c r="E86" s="25">
        <f t="shared" si="28"/>
        <v>29</v>
      </c>
      <c r="F86" s="23">
        <f t="shared" si="26"/>
        <v>0.35625000000000001</v>
      </c>
      <c r="G86" s="23">
        <f t="shared" si="29"/>
        <v>-0.36850059709715677</v>
      </c>
      <c r="H86" s="23">
        <v>-0.79999999999999982</v>
      </c>
      <c r="I86" s="26">
        <f t="shared" si="30"/>
        <v>-4.8</v>
      </c>
    </row>
    <row r="87" spans="5:9" x14ac:dyDescent="0.25">
      <c r="E87" s="25">
        <f t="shared" si="28"/>
        <v>30</v>
      </c>
      <c r="F87" s="23">
        <f t="shared" si="26"/>
        <v>0.36875000000000002</v>
      </c>
      <c r="G87" s="23">
        <f t="shared" si="29"/>
        <v>-0.3351658253080253</v>
      </c>
      <c r="H87" s="23">
        <v>-0.79999999999999982</v>
      </c>
      <c r="I87" s="26">
        <f t="shared" si="30"/>
        <v>3.8</v>
      </c>
    </row>
    <row r="88" spans="5:9" x14ac:dyDescent="0.25">
      <c r="E88" s="25">
        <f t="shared" si="28"/>
        <v>31</v>
      </c>
      <c r="F88" s="23">
        <f t="shared" si="26"/>
        <v>0.38124999999999998</v>
      </c>
      <c r="G88" s="23">
        <f t="shared" si="29"/>
        <v>-0.30219948081476239</v>
      </c>
      <c r="H88" s="23">
        <v>-0.79999999999999982</v>
      </c>
      <c r="I88" s="26">
        <f>AB19</f>
        <v>-1.7999999999999998</v>
      </c>
    </row>
    <row r="89" spans="5:9" x14ac:dyDescent="0.25">
      <c r="E89" s="25">
        <f t="shared" si="28"/>
        <v>32</v>
      </c>
      <c r="F89" s="23">
        <f t="shared" si="26"/>
        <v>0.39374999999999999</v>
      </c>
      <c r="G89" s="23">
        <f t="shared" si="29"/>
        <v>-0.26955841028015781</v>
      </c>
      <c r="H89" s="23">
        <v>-0.60000000000000009</v>
      </c>
      <c r="I89" s="26">
        <f>AB20</f>
        <v>-1</v>
      </c>
    </row>
    <row r="90" spans="5:9" x14ac:dyDescent="0.25">
      <c r="E90" s="25">
        <f t="shared" si="28"/>
        <v>33</v>
      </c>
      <c r="F90" s="23">
        <f t="shared" si="26"/>
        <v>0.40625</v>
      </c>
      <c r="G90" s="23">
        <f t="shared" si="29"/>
        <v>-0.23720210932878771</v>
      </c>
      <c r="H90" s="23">
        <v>-0.60000000000000009</v>
      </c>
      <c r="I90" s="26">
        <f>AC5</f>
        <v>-7.8000000000000007</v>
      </c>
    </row>
    <row r="91" spans="5:9" x14ac:dyDescent="0.25">
      <c r="E91" s="25">
        <f t="shared" si="28"/>
        <v>34</v>
      </c>
      <c r="F91" s="23">
        <f t="shared" si="26"/>
        <v>0.41875000000000001</v>
      </c>
      <c r="G91" s="23">
        <f t="shared" si="29"/>
        <v>-0.20509231571520856</v>
      </c>
      <c r="H91" s="23">
        <v>-0.60000000000000009</v>
      </c>
      <c r="I91" s="26">
        <f t="shared" ref="I91:I105" si="31">AC6</f>
        <v>-0.79999999999999982</v>
      </c>
    </row>
    <row r="92" spans="5:9" x14ac:dyDescent="0.25">
      <c r="E92" s="25">
        <f t="shared" si="28"/>
        <v>35</v>
      </c>
      <c r="F92" s="23">
        <f t="shared" si="26"/>
        <v>0.43125000000000002</v>
      </c>
      <c r="G92" s="23">
        <f t="shared" si="29"/>
        <v>-0.17319265100642342</v>
      </c>
      <c r="H92" s="23">
        <v>-0.40000000000000036</v>
      </c>
      <c r="I92" s="26">
        <f t="shared" si="31"/>
        <v>0.39999999999999991</v>
      </c>
    </row>
    <row r="93" spans="5:9" x14ac:dyDescent="0.25">
      <c r="E93" s="25">
        <f t="shared" si="28"/>
        <v>36</v>
      </c>
      <c r="F93" s="23">
        <f t="shared" si="26"/>
        <v>0.44374999999999998</v>
      </c>
      <c r="G93" s="23">
        <f t="shared" si="29"/>
        <v>-0.14146830138215863</v>
      </c>
      <c r="H93" s="23">
        <v>-0.20000000000000018</v>
      </c>
      <c r="I93" s="26">
        <f t="shared" si="31"/>
        <v>2.8</v>
      </c>
    </row>
    <row r="94" spans="5:9" x14ac:dyDescent="0.25">
      <c r="E94" s="25">
        <f t="shared" si="28"/>
        <v>37</v>
      </c>
      <c r="F94" s="23">
        <f t="shared" si="26"/>
        <v>0.45624999999999999</v>
      </c>
      <c r="G94" s="23">
        <f t="shared" si="29"/>
        <v>-0.10988572976599141</v>
      </c>
      <c r="H94" s="23">
        <v>-0.20000000000000018</v>
      </c>
      <c r="I94" s="26">
        <f t="shared" si="31"/>
        <v>1</v>
      </c>
    </row>
    <row r="95" spans="5:9" x14ac:dyDescent="0.25">
      <c r="E95" s="25">
        <f t="shared" si="28"/>
        <v>38</v>
      </c>
      <c r="F95" s="23">
        <f t="shared" si="26"/>
        <v>0.46875</v>
      </c>
      <c r="G95" s="23">
        <f t="shared" si="29"/>
        <v>-7.8412412733112211E-2</v>
      </c>
      <c r="H95" s="23">
        <v>-0.20000000000000018</v>
      </c>
      <c r="I95" s="26">
        <f t="shared" si="31"/>
        <v>0.20000000000000018</v>
      </c>
    </row>
    <row r="96" spans="5:9" x14ac:dyDescent="0.25">
      <c r="E96" s="25">
        <f t="shared" si="28"/>
        <v>39</v>
      </c>
      <c r="F96" s="23">
        <f t="shared" si="26"/>
        <v>0.48125000000000001</v>
      </c>
      <c r="G96" s="23">
        <f t="shared" si="29"/>
        <v>-4.7016596577814158E-2</v>
      </c>
      <c r="H96" s="23">
        <v>0</v>
      </c>
      <c r="I96" s="26">
        <f t="shared" si="31"/>
        <v>-1</v>
      </c>
    </row>
    <row r="97" spans="5:9" x14ac:dyDescent="0.25">
      <c r="E97" s="25">
        <f t="shared" si="28"/>
        <v>40</v>
      </c>
      <c r="F97" s="23">
        <f t="shared" si="26"/>
        <v>0.49375000000000002</v>
      </c>
      <c r="G97" s="23">
        <f t="shared" si="29"/>
        <v>-1.5667067624769982E-2</v>
      </c>
      <c r="H97" s="23">
        <v>0</v>
      </c>
      <c r="I97" s="26">
        <f t="shared" si="31"/>
        <v>0.79999999999999982</v>
      </c>
    </row>
    <row r="98" spans="5:9" x14ac:dyDescent="0.25">
      <c r="E98" s="25">
        <f t="shared" si="28"/>
        <v>41</v>
      </c>
      <c r="F98" s="23">
        <f t="shared" si="26"/>
        <v>0.50624999999999998</v>
      </c>
      <c r="G98" s="23">
        <f t="shared" si="29"/>
        <v>1.5667067624769982E-2</v>
      </c>
      <c r="H98" s="23">
        <v>0</v>
      </c>
      <c r="I98" s="26">
        <f t="shared" si="31"/>
        <v>-2.4000000000000004</v>
      </c>
    </row>
    <row r="99" spans="5:9" x14ac:dyDescent="0.25">
      <c r="E99" s="25">
        <f t="shared" si="28"/>
        <v>42</v>
      </c>
      <c r="F99" s="23">
        <f t="shared" si="26"/>
        <v>0.51875000000000004</v>
      </c>
      <c r="G99" s="23">
        <f t="shared" si="29"/>
        <v>4.7016596577814297E-2</v>
      </c>
      <c r="H99" s="23">
        <v>0.20000000000000018</v>
      </c>
      <c r="I99" s="26">
        <f t="shared" si="31"/>
        <v>-1.6</v>
      </c>
    </row>
    <row r="100" spans="5:9" x14ac:dyDescent="0.25">
      <c r="E100" s="25">
        <f t="shared" si="28"/>
        <v>43</v>
      </c>
      <c r="F100" s="23">
        <f t="shared" si="26"/>
        <v>0.53125</v>
      </c>
      <c r="G100" s="23">
        <f t="shared" si="29"/>
        <v>7.8412412733112211E-2</v>
      </c>
      <c r="H100" s="23">
        <v>0.20000000000000018</v>
      </c>
      <c r="I100" s="26">
        <f t="shared" si="31"/>
        <v>-0.79999999999999982</v>
      </c>
    </row>
    <row r="101" spans="5:9" x14ac:dyDescent="0.25">
      <c r="E101" s="25">
        <f t="shared" si="28"/>
        <v>44</v>
      </c>
      <c r="F101" s="23">
        <f t="shared" si="26"/>
        <v>0.54374999999999996</v>
      </c>
      <c r="G101" s="23">
        <f t="shared" si="29"/>
        <v>0.10988572976599127</v>
      </c>
      <c r="H101" s="23">
        <v>0.39999999999999991</v>
      </c>
      <c r="I101" s="26">
        <f t="shared" si="31"/>
        <v>-1.2000000000000002</v>
      </c>
    </row>
    <row r="102" spans="5:9" x14ac:dyDescent="0.25">
      <c r="E102" s="25">
        <f t="shared" si="28"/>
        <v>45</v>
      </c>
      <c r="F102" s="23">
        <f t="shared" si="26"/>
        <v>0.55625000000000002</v>
      </c>
      <c r="G102" s="23">
        <f t="shared" si="29"/>
        <v>0.14146830138215863</v>
      </c>
      <c r="H102" s="23">
        <v>0.39999999999999991</v>
      </c>
      <c r="I102" s="26">
        <f t="shared" si="31"/>
        <v>2.2000000000000002</v>
      </c>
    </row>
    <row r="103" spans="5:9" x14ac:dyDescent="0.25">
      <c r="E103" s="25">
        <f t="shared" si="28"/>
        <v>46</v>
      </c>
      <c r="F103" s="23">
        <f t="shared" si="26"/>
        <v>0.56874999999999998</v>
      </c>
      <c r="G103" s="23">
        <f t="shared" si="29"/>
        <v>0.17319265100642342</v>
      </c>
      <c r="H103" s="23">
        <v>0.39999999999999991</v>
      </c>
      <c r="I103" s="26">
        <f t="shared" si="31"/>
        <v>-0.20000000000000018</v>
      </c>
    </row>
    <row r="104" spans="5:9" x14ac:dyDescent="0.25">
      <c r="E104" s="25">
        <f t="shared" si="28"/>
        <v>47</v>
      </c>
      <c r="F104" s="23">
        <f t="shared" si="26"/>
        <v>0.58125000000000004</v>
      </c>
      <c r="G104" s="23">
        <f t="shared" si="29"/>
        <v>0.20509231571520872</v>
      </c>
      <c r="H104" s="23">
        <v>0.39999999999999991</v>
      </c>
      <c r="I104" s="26">
        <f t="shared" si="31"/>
        <v>1.2000000000000002</v>
      </c>
    </row>
    <row r="105" spans="5:9" x14ac:dyDescent="0.25">
      <c r="E105" s="25">
        <f t="shared" si="28"/>
        <v>48</v>
      </c>
      <c r="F105" s="23">
        <f t="shared" si="26"/>
        <v>0.59375</v>
      </c>
      <c r="G105" s="23">
        <f t="shared" si="29"/>
        <v>0.23720210932878771</v>
      </c>
      <c r="H105" s="23">
        <v>0.39999999999999991</v>
      </c>
      <c r="I105" s="26">
        <f t="shared" si="31"/>
        <v>0</v>
      </c>
    </row>
    <row r="106" spans="5:9" x14ac:dyDescent="0.25">
      <c r="E106" s="25">
        <f t="shared" si="28"/>
        <v>49</v>
      </c>
      <c r="F106" s="23">
        <f t="shared" si="26"/>
        <v>0.60624999999999996</v>
      </c>
      <c r="G106" s="23">
        <f t="shared" si="29"/>
        <v>0.26955841028015765</v>
      </c>
      <c r="H106" s="23">
        <v>0.79999999999999982</v>
      </c>
      <c r="I106" s="26">
        <f>AD5</f>
        <v>-6.8000000000000007</v>
      </c>
    </row>
    <row r="107" spans="5:9" x14ac:dyDescent="0.25">
      <c r="E107" s="25">
        <f t="shared" si="28"/>
        <v>50</v>
      </c>
      <c r="F107" s="23">
        <f t="shared" si="26"/>
        <v>0.61875000000000002</v>
      </c>
      <c r="G107" s="23">
        <f t="shared" si="29"/>
        <v>0.30219948081476239</v>
      </c>
      <c r="H107" s="23">
        <v>0.79999999999999982</v>
      </c>
      <c r="I107" s="26">
        <f t="shared" ref="I107:I121" si="32">AD6</f>
        <v>1.2000000000000002</v>
      </c>
    </row>
    <row r="108" spans="5:9" x14ac:dyDescent="0.25">
      <c r="E108" s="25">
        <f t="shared" si="28"/>
        <v>51</v>
      </c>
      <c r="F108" s="23">
        <f t="shared" si="26"/>
        <v>0.63124999999999998</v>
      </c>
      <c r="G108" s="23">
        <f t="shared" si="29"/>
        <v>0.3351658253080253</v>
      </c>
      <c r="H108" s="23">
        <v>0.79999999999999982</v>
      </c>
      <c r="I108" s="26">
        <f t="shared" si="32"/>
        <v>0.39999999999999991</v>
      </c>
    </row>
    <row r="109" spans="5:9" x14ac:dyDescent="0.25">
      <c r="E109" s="25">
        <f t="shared" si="28"/>
        <v>52</v>
      </c>
      <c r="F109" s="23">
        <f t="shared" si="26"/>
        <v>0.64375000000000004</v>
      </c>
      <c r="G109" s="23">
        <f t="shared" si="29"/>
        <v>0.36850059709715682</v>
      </c>
      <c r="H109" s="23">
        <v>0.79999999999999982</v>
      </c>
      <c r="I109" s="26">
        <f t="shared" si="32"/>
        <v>-6.2</v>
      </c>
    </row>
    <row r="110" spans="5:9" x14ac:dyDescent="0.25">
      <c r="E110" s="25">
        <f t="shared" si="28"/>
        <v>53</v>
      </c>
      <c r="F110" s="23">
        <f t="shared" si="26"/>
        <v>0.65625</v>
      </c>
      <c r="G110" s="23">
        <f t="shared" si="29"/>
        <v>0.40225006532172536</v>
      </c>
      <c r="H110" s="23">
        <v>1</v>
      </c>
      <c r="I110" s="26">
        <f t="shared" si="32"/>
        <v>0</v>
      </c>
    </row>
    <row r="111" spans="5:9" x14ac:dyDescent="0.25">
      <c r="E111" s="25">
        <f t="shared" si="28"/>
        <v>54</v>
      </c>
      <c r="F111" s="23">
        <f t="shared" si="26"/>
        <v>0.66874999999999996</v>
      </c>
      <c r="G111" s="23">
        <f t="shared" si="29"/>
        <v>0.43646415600811633</v>
      </c>
      <c r="H111" s="23">
        <v>1</v>
      </c>
      <c r="I111" s="26">
        <f t="shared" si="32"/>
        <v>1.2000000000000002</v>
      </c>
    </row>
    <row r="112" spans="5:9" x14ac:dyDescent="0.25">
      <c r="E112" s="25">
        <f t="shared" si="28"/>
        <v>55</v>
      </c>
      <c r="F112" s="23">
        <f t="shared" si="26"/>
        <v>0.68125000000000002</v>
      </c>
      <c r="G112" s="23">
        <f t="shared" si="29"/>
        <v>0.47119708522996556</v>
      </c>
      <c r="H112" s="23">
        <v>1</v>
      </c>
      <c r="I112" s="26">
        <f t="shared" si="32"/>
        <v>1</v>
      </c>
    </row>
    <row r="113" spans="5:9" x14ac:dyDescent="0.25">
      <c r="E113" s="25">
        <f t="shared" si="28"/>
        <v>56</v>
      </c>
      <c r="F113" s="23">
        <f t="shared" si="26"/>
        <v>0.69374999999999998</v>
      </c>
      <c r="G113" s="23">
        <f t="shared" si="29"/>
        <v>0.50650810692911141</v>
      </c>
      <c r="H113" s="23">
        <v>1</v>
      </c>
      <c r="I113" s="26">
        <f t="shared" si="32"/>
        <v>0.79999999999999982</v>
      </c>
    </row>
    <row r="114" spans="5:9" x14ac:dyDescent="0.25">
      <c r="E114" s="25">
        <f t="shared" si="28"/>
        <v>57</v>
      </c>
      <c r="F114" s="23">
        <f t="shared" si="26"/>
        <v>0.70625000000000004</v>
      </c>
      <c r="G114" s="23">
        <f t="shared" si="29"/>
        <v>0.54246240431254966</v>
      </c>
      <c r="H114" s="23">
        <v>1.2000000000000002</v>
      </c>
      <c r="I114" s="26">
        <f t="shared" si="32"/>
        <v>2.5999999999999996</v>
      </c>
    </row>
    <row r="115" spans="5:9" x14ac:dyDescent="0.25">
      <c r="E115" s="25">
        <f t="shared" si="28"/>
        <v>58</v>
      </c>
      <c r="F115" s="23">
        <f t="shared" si="26"/>
        <v>0.71875</v>
      </c>
      <c r="G115" s="23">
        <f t="shared" si="29"/>
        <v>0.57913216225555586</v>
      </c>
      <c r="H115" s="23">
        <v>1.2000000000000002</v>
      </c>
      <c r="I115" s="26">
        <f t="shared" si="32"/>
        <v>-0.60000000000000009</v>
      </c>
    </row>
    <row r="116" spans="5:9" x14ac:dyDescent="0.25">
      <c r="E116" s="25">
        <f t="shared" si="28"/>
        <v>59</v>
      </c>
      <c r="F116" s="23">
        <f t="shared" si="26"/>
        <v>0.73124999999999996</v>
      </c>
      <c r="G116" s="23">
        <f t="shared" si="29"/>
        <v>0.61659786971703046</v>
      </c>
      <c r="H116" s="23">
        <v>1.2000000000000002</v>
      </c>
      <c r="I116" s="26">
        <f t="shared" si="32"/>
        <v>-1.7999999999999998</v>
      </c>
    </row>
    <row r="117" spans="5:9" x14ac:dyDescent="0.25">
      <c r="E117" s="25">
        <f t="shared" si="28"/>
        <v>60</v>
      </c>
      <c r="F117" s="23">
        <f t="shared" si="26"/>
        <v>0.74375000000000002</v>
      </c>
      <c r="G117" s="23">
        <f t="shared" si="29"/>
        <v>0.65494991710068595</v>
      </c>
      <c r="H117" s="23">
        <v>1.2000000000000002</v>
      </c>
      <c r="I117" s="26">
        <f t="shared" si="32"/>
        <v>-2.2000000000000002</v>
      </c>
    </row>
    <row r="118" spans="5:9" x14ac:dyDescent="0.25">
      <c r="E118" s="25">
        <f t="shared" si="28"/>
        <v>61</v>
      </c>
      <c r="F118" s="23">
        <f t="shared" si="26"/>
        <v>0.75624999999999998</v>
      </c>
      <c r="G118" s="23">
        <f t="shared" si="29"/>
        <v>0.69429057570308306</v>
      </c>
      <c r="H118" s="23">
        <v>1.2000000000000002</v>
      </c>
      <c r="I118" s="26">
        <f t="shared" si="32"/>
        <v>3.2</v>
      </c>
    </row>
    <row r="119" spans="5:9" x14ac:dyDescent="0.25">
      <c r="E119" s="25">
        <f t="shared" si="28"/>
        <v>62</v>
      </c>
      <c r="F119" s="23">
        <f t="shared" si="26"/>
        <v>0.76875000000000004</v>
      </c>
      <c r="G119" s="23">
        <f t="shared" si="29"/>
        <v>0.73473647780725448</v>
      </c>
      <c r="H119" s="23">
        <v>1.4</v>
      </c>
      <c r="I119" s="26">
        <f t="shared" si="32"/>
        <v>0.79999999999999982</v>
      </c>
    </row>
    <row r="120" spans="5:9" x14ac:dyDescent="0.25">
      <c r="E120" s="25">
        <f t="shared" si="28"/>
        <v>63</v>
      </c>
      <c r="F120" s="23">
        <f t="shared" si="26"/>
        <v>0.78125</v>
      </c>
      <c r="G120" s="23">
        <f t="shared" si="29"/>
        <v>0.77642176114792794</v>
      </c>
      <c r="H120" s="23">
        <v>1.5999999999999996</v>
      </c>
      <c r="I120" s="26">
        <f t="shared" si="32"/>
        <v>2.2000000000000002</v>
      </c>
    </row>
    <row r="121" spans="5:9" x14ac:dyDescent="0.25">
      <c r="E121" s="25">
        <f t="shared" si="28"/>
        <v>64</v>
      </c>
      <c r="F121" s="23">
        <f t="shared" si="26"/>
        <v>0.79374999999999996</v>
      </c>
      <c r="G121" s="23">
        <f t="shared" si="29"/>
        <v>0.81950210756825437</v>
      </c>
      <c r="H121" s="23">
        <v>1.7999999999999998</v>
      </c>
      <c r="I121" s="26">
        <f t="shared" si="32"/>
        <v>6</v>
      </c>
    </row>
    <row r="122" spans="5:9" x14ac:dyDescent="0.25">
      <c r="E122" s="25">
        <f t="shared" si="28"/>
        <v>65</v>
      </c>
      <c r="F122" s="23">
        <f t="shared" si="26"/>
        <v>0.80625000000000002</v>
      </c>
      <c r="G122" s="23">
        <f t="shared" si="29"/>
        <v>0.86416000431830875</v>
      </c>
      <c r="H122" s="23">
        <v>2.2000000000000002</v>
      </c>
      <c r="I122" s="26">
        <f>AE5</f>
        <v>-6.8000000000000007</v>
      </c>
    </row>
    <row r="123" spans="5:9" x14ac:dyDescent="0.25">
      <c r="E123" s="25">
        <f t="shared" si="28"/>
        <v>66</v>
      </c>
      <c r="F123" s="23">
        <f t="shared" ref="F123:F137" si="33">(E123-0.5)/$E$137</f>
        <v>0.81874999999999998</v>
      </c>
      <c r="G123" s="23">
        <f t="shared" si="29"/>
        <v>0.91061170687246829</v>
      </c>
      <c r="H123" s="23">
        <v>2.2000000000000002</v>
      </c>
      <c r="I123" s="26">
        <f t="shared" ref="I123:I137" si="34">AE6</f>
        <v>2.2000000000000002</v>
      </c>
    </row>
    <row r="124" spans="5:9" x14ac:dyDescent="0.25">
      <c r="E124" s="25">
        <f t="shared" ref="E124:E137" si="35">E123+1</f>
        <v>67</v>
      </c>
      <c r="F124" s="23">
        <f t="shared" si="33"/>
        <v>0.83125000000000004</v>
      </c>
      <c r="G124" s="23">
        <f t="shared" ref="G124:G137" si="36">_xlfn.NORM.S.INV(F124)</f>
        <v>0.95911661722760133</v>
      </c>
      <c r="H124" s="23">
        <v>2.2000000000000002</v>
      </c>
      <c r="I124" s="26">
        <f t="shared" si="34"/>
        <v>-0.60000000000000009</v>
      </c>
    </row>
    <row r="125" spans="5:9" x14ac:dyDescent="0.25">
      <c r="E125" s="25">
        <f t="shared" si="35"/>
        <v>68</v>
      </c>
      <c r="F125" s="23">
        <f t="shared" si="33"/>
        <v>0.84375</v>
      </c>
      <c r="G125" s="23">
        <f t="shared" si="36"/>
        <v>1.0099901692495805</v>
      </c>
      <c r="H125" s="23">
        <v>2.2000000000000002</v>
      </c>
      <c r="I125" s="26">
        <f t="shared" si="34"/>
        <v>2.8</v>
      </c>
    </row>
    <row r="126" spans="5:9" x14ac:dyDescent="0.25">
      <c r="E126" s="25">
        <f t="shared" si="35"/>
        <v>69</v>
      </c>
      <c r="F126" s="23">
        <f t="shared" si="33"/>
        <v>0.85624999999999996</v>
      </c>
      <c r="G126" s="23">
        <f t="shared" si="36"/>
        <v>1.0636219383377195</v>
      </c>
      <c r="H126" s="23">
        <v>2.2000000000000002</v>
      </c>
      <c r="I126" s="26">
        <f t="shared" si="34"/>
        <v>1</v>
      </c>
    </row>
    <row r="127" spans="5:9" x14ac:dyDescent="0.25">
      <c r="E127" s="25">
        <f t="shared" si="35"/>
        <v>70</v>
      </c>
      <c r="F127" s="23">
        <f t="shared" si="33"/>
        <v>0.86875000000000002</v>
      </c>
      <c r="G127" s="23">
        <f t="shared" si="36"/>
        <v>1.1205017670747008</v>
      </c>
      <c r="H127" s="23">
        <v>2.5999999999999996</v>
      </c>
      <c r="I127" s="26">
        <f t="shared" si="34"/>
        <v>2.2000000000000002</v>
      </c>
    </row>
    <row r="128" spans="5:9" x14ac:dyDescent="0.25">
      <c r="E128" s="25">
        <f t="shared" si="35"/>
        <v>71</v>
      </c>
      <c r="F128" s="23">
        <f t="shared" si="33"/>
        <v>0.88124999999999998</v>
      </c>
      <c r="G128" s="23">
        <f t="shared" si="36"/>
        <v>1.1812586209770399</v>
      </c>
      <c r="H128" s="23">
        <v>2.8</v>
      </c>
      <c r="I128" s="26">
        <f t="shared" si="34"/>
        <v>1</v>
      </c>
    </row>
    <row r="129" spans="5:11" x14ac:dyDescent="0.25">
      <c r="E129" s="25">
        <f t="shared" si="35"/>
        <v>72</v>
      </c>
      <c r="F129" s="23">
        <f t="shared" si="33"/>
        <v>0.89375000000000004</v>
      </c>
      <c r="G129" s="23">
        <f t="shared" si="36"/>
        <v>1.2467204983795801</v>
      </c>
      <c r="H129" s="23">
        <v>2.8</v>
      </c>
      <c r="I129" s="26">
        <f t="shared" si="34"/>
        <v>1.7999999999999998</v>
      </c>
    </row>
    <row r="130" spans="5:11" x14ac:dyDescent="0.25">
      <c r="E130" s="25">
        <f t="shared" si="35"/>
        <v>73</v>
      </c>
      <c r="F130" s="23">
        <f t="shared" si="33"/>
        <v>0.90625</v>
      </c>
      <c r="G130" s="23">
        <f t="shared" si="36"/>
        <v>1.3180108973035372</v>
      </c>
      <c r="H130" s="23">
        <v>2.8</v>
      </c>
      <c r="I130" s="26">
        <f t="shared" si="34"/>
        <v>1.5999999999999996</v>
      </c>
    </row>
    <row r="131" spans="5:11" x14ac:dyDescent="0.25">
      <c r="E131" s="25">
        <f t="shared" si="35"/>
        <v>74</v>
      </c>
      <c r="F131" s="23">
        <f t="shared" si="33"/>
        <v>0.91874999999999996</v>
      </c>
      <c r="G131" s="23">
        <f t="shared" si="36"/>
        <v>1.3967126453904506</v>
      </c>
      <c r="H131" s="23">
        <v>2.8</v>
      </c>
      <c r="I131" s="26">
        <f t="shared" si="34"/>
        <v>0.39999999999999991</v>
      </c>
    </row>
    <row r="132" spans="5:11" x14ac:dyDescent="0.25">
      <c r="E132" s="25">
        <f t="shared" si="35"/>
        <v>75</v>
      </c>
      <c r="F132" s="23">
        <f t="shared" si="33"/>
        <v>0.93125000000000002</v>
      </c>
      <c r="G132" s="23">
        <f t="shared" si="36"/>
        <v>1.4851654569026771</v>
      </c>
      <c r="H132" s="23">
        <v>3.2</v>
      </c>
      <c r="I132" s="26">
        <f t="shared" si="34"/>
        <v>1.2000000000000002</v>
      </c>
    </row>
    <row r="133" spans="5:11" x14ac:dyDescent="0.25">
      <c r="E133" s="25">
        <f t="shared" si="35"/>
        <v>76</v>
      </c>
      <c r="F133" s="23">
        <f t="shared" si="33"/>
        <v>0.94374999999999998</v>
      </c>
      <c r="G133" s="23">
        <f t="shared" si="36"/>
        <v>1.5870558322903145</v>
      </c>
      <c r="H133" s="23">
        <v>3.2</v>
      </c>
      <c r="I133" s="26">
        <f t="shared" si="34"/>
        <v>-0.20000000000000018</v>
      </c>
    </row>
    <row r="134" spans="5:11" x14ac:dyDescent="0.25">
      <c r="E134" s="25">
        <f t="shared" si="35"/>
        <v>77</v>
      </c>
      <c r="F134" s="23">
        <f t="shared" si="33"/>
        <v>0.95625000000000004</v>
      </c>
      <c r="G134" s="23">
        <f t="shared" si="36"/>
        <v>1.7087352578229018</v>
      </c>
      <c r="H134" s="23">
        <v>3.8</v>
      </c>
      <c r="I134" s="26">
        <f t="shared" si="34"/>
        <v>3.2</v>
      </c>
    </row>
    <row r="135" spans="5:11" x14ac:dyDescent="0.25">
      <c r="E135" s="25">
        <f t="shared" si="35"/>
        <v>78</v>
      </c>
      <c r="F135" s="23">
        <f t="shared" si="33"/>
        <v>0.96875</v>
      </c>
      <c r="G135" s="23">
        <f t="shared" si="36"/>
        <v>1.8627318674216511</v>
      </c>
      <c r="H135" s="23">
        <v>6</v>
      </c>
      <c r="I135" s="26">
        <f t="shared" si="34"/>
        <v>-2.2000000000000002</v>
      </c>
    </row>
    <row r="136" spans="5:11" x14ac:dyDescent="0.25">
      <c r="E136" s="25">
        <f t="shared" si="35"/>
        <v>79</v>
      </c>
      <c r="F136" s="23">
        <f t="shared" si="33"/>
        <v>0.98124999999999996</v>
      </c>
      <c r="G136" s="23">
        <f t="shared" si="36"/>
        <v>2.080278452525274</v>
      </c>
      <c r="H136" s="23">
        <v>10.199999999999999</v>
      </c>
      <c r="I136" s="26">
        <f t="shared" si="34"/>
        <v>2.2000000000000002</v>
      </c>
    </row>
    <row r="137" spans="5:11" ht="15.75" thickBot="1" x14ac:dyDescent="0.3">
      <c r="E137" s="27">
        <f t="shared" si="35"/>
        <v>80</v>
      </c>
      <c r="F137" s="28">
        <f t="shared" si="33"/>
        <v>0.99375000000000002</v>
      </c>
      <c r="G137" s="28">
        <f t="shared" si="36"/>
        <v>2.4977054744123737</v>
      </c>
      <c r="H137" s="28">
        <v>11.2</v>
      </c>
      <c r="I137" s="29">
        <f t="shared" si="34"/>
        <v>-3</v>
      </c>
    </row>
    <row r="140" spans="5:11" ht="15.75" thickBot="1" x14ac:dyDescent="0.3"/>
    <row r="141" spans="5:11" x14ac:dyDescent="0.25">
      <c r="E141" s="73" t="s">
        <v>48</v>
      </c>
      <c r="F141" s="74"/>
      <c r="G141" s="74"/>
      <c r="H141" s="74"/>
      <c r="I141" s="74"/>
      <c r="J141" s="74"/>
      <c r="K141" s="75"/>
    </row>
    <row r="142" spans="5:11" ht="15.75" thickBot="1" x14ac:dyDescent="0.3">
      <c r="E142" s="76"/>
      <c r="F142" s="77"/>
      <c r="G142" s="77"/>
      <c r="H142" s="77"/>
      <c r="I142" s="77"/>
      <c r="J142" s="77"/>
      <c r="K142" s="78"/>
    </row>
    <row r="144" spans="5:11" ht="15.75" thickBot="1" x14ac:dyDescent="0.3"/>
    <row r="145" spans="5:7" ht="15.75" thickBot="1" x14ac:dyDescent="0.3">
      <c r="E145" s="89" t="s">
        <v>42</v>
      </c>
      <c r="F145" s="90" t="s">
        <v>49</v>
      </c>
      <c r="G145" s="91" t="s">
        <v>50</v>
      </c>
    </row>
    <row r="146" spans="5:7" x14ac:dyDescent="0.25">
      <c r="E146" s="87">
        <v>1</v>
      </c>
      <c r="F146" s="88">
        <f>U$5</f>
        <v>22</v>
      </c>
      <c r="G146" s="42">
        <f>AA$5</f>
        <v>11.2</v>
      </c>
    </row>
    <row r="147" spans="5:7" x14ac:dyDescent="0.25">
      <c r="E147" s="25">
        <f>E146+1</f>
        <v>2</v>
      </c>
      <c r="F147" s="23">
        <f>V$5</f>
        <v>21</v>
      </c>
      <c r="G147" s="26">
        <f>AB$5</f>
        <v>10.199999999999999</v>
      </c>
    </row>
    <row r="148" spans="5:7" x14ac:dyDescent="0.25">
      <c r="E148" s="25">
        <f t="shared" ref="E148:E211" si="37">E147+1</f>
        <v>3</v>
      </c>
      <c r="F148" s="23">
        <f>W$5</f>
        <v>3</v>
      </c>
      <c r="G148" s="26">
        <f>AC$5</f>
        <v>-7.8000000000000007</v>
      </c>
    </row>
    <row r="149" spans="5:7" x14ac:dyDescent="0.25">
      <c r="E149" s="25">
        <f t="shared" si="37"/>
        <v>4</v>
      </c>
      <c r="F149" s="23">
        <f>X$5</f>
        <v>4</v>
      </c>
      <c r="G149" s="26">
        <f>AD$5</f>
        <v>-6.8000000000000007</v>
      </c>
    </row>
    <row r="150" spans="5:7" x14ac:dyDescent="0.25">
      <c r="E150" s="25">
        <f t="shared" si="37"/>
        <v>5</v>
      </c>
      <c r="F150" s="23">
        <f>Y$5</f>
        <v>4</v>
      </c>
      <c r="G150" s="26">
        <f>AE$5</f>
        <v>-6.8000000000000007</v>
      </c>
    </row>
    <row r="151" spans="5:7" x14ac:dyDescent="0.25">
      <c r="E151" s="25">
        <f t="shared" si="37"/>
        <v>6</v>
      </c>
      <c r="F151" s="23">
        <f>U$6</f>
        <v>1</v>
      </c>
      <c r="G151" s="26">
        <f>AA$6</f>
        <v>-1.7999999999999998</v>
      </c>
    </row>
    <row r="152" spans="5:7" x14ac:dyDescent="0.25">
      <c r="E152" s="25">
        <f t="shared" si="37"/>
        <v>7</v>
      </c>
      <c r="F152" s="23">
        <f>V$6</f>
        <v>2</v>
      </c>
      <c r="G152" s="26">
        <f>AB$6</f>
        <v>-0.79999999999999982</v>
      </c>
    </row>
    <row r="153" spans="5:7" x14ac:dyDescent="0.25">
      <c r="E153" s="25">
        <f t="shared" si="37"/>
        <v>8</v>
      </c>
      <c r="F153" s="23">
        <f>W$6</f>
        <v>2</v>
      </c>
      <c r="G153" s="26">
        <f>AC$6</f>
        <v>-0.79999999999999982</v>
      </c>
    </row>
    <row r="154" spans="5:7" x14ac:dyDescent="0.25">
      <c r="E154" s="25">
        <f t="shared" si="37"/>
        <v>9</v>
      </c>
      <c r="F154" s="23">
        <f>X$6</f>
        <v>4</v>
      </c>
      <c r="G154" s="26">
        <f>AD$6</f>
        <v>1.2000000000000002</v>
      </c>
    </row>
    <row r="155" spans="5:7" x14ac:dyDescent="0.25">
      <c r="E155" s="25">
        <f t="shared" si="37"/>
        <v>10</v>
      </c>
      <c r="F155" s="23">
        <f>Y$6</f>
        <v>5</v>
      </c>
      <c r="G155" s="26">
        <f>AE$6</f>
        <v>2.2000000000000002</v>
      </c>
    </row>
    <row r="156" spans="5:7" x14ac:dyDescent="0.25">
      <c r="E156" s="25">
        <f t="shared" si="37"/>
        <v>11</v>
      </c>
      <c r="F156" s="23">
        <f>U$7</f>
        <v>4</v>
      </c>
      <c r="G156" s="26">
        <f>AA$7</f>
        <v>0.39999999999999991</v>
      </c>
    </row>
    <row r="157" spans="5:7" x14ac:dyDescent="0.25">
      <c r="E157" s="25">
        <f t="shared" si="37"/>
        <v>12</v>
      </c>
      <c r="F157" s="23">
        <f>V$7</f>
        <v>3</v>
      </c>
      <c r="G157" s="26">
        <f>AB$7</f>
        <v>-0.60000000000000009</v>
      </c>
    </row>
    <row r="158" spans="5:7" x14ac:dyDescent="0.25">
      <c r="E158" s="25">
        <f t="shared" si="37"/>
        <v>13</v>
      </c>
      <c r="F158" s="23">
        <f>W$7</f>
        <v>4</v>
      </c>
      <c r="G158" s="26">
        <f>AC$7</f>
        <v>0.39999999999999991</v>
      </c>
    </row>
    <row r="159" spans="5:7" x14ac:dyDescent="0.25">
      <c r="E159" s="25">
        <f t="shared" si="37"/>
        <v>14</v>
      </c>
      <c r="F159" s="23">
        <f>X$7</f>
        <v>4</v>
      </c>
      <c r="G159" s="26">
        <f>AD$7</f>
        <v>0.39999999999999991</v>
      </c>
    </row>
    <row r="160" spans="5:7" x14ac:dyDescent="0.25">
      <c r="E160" s="25">
        <f t="shared" si="37"/>
        <v>15</v>
      </c>
      <c r="F160" s="23">
        <f>Y$7</f>
        <v>3</v>
      </c>
      <c r="G160" s="26">
        <f>AE$7</f>
        <v>-0.60000000000000009</v>
      </c>
    </row>
    <row r="161" spans="5:7" x14ac:dyDescent="0.25">
      <c r="E161" s="25">
        <f t="shared" si="37"/>
        <v>16</v>
      </c>
      <c r="F161" s="23">
        <f>U$8</f>
        <v>4</v>
      </c>
      <c r="G161" s="26">
        <f>AA$8</f>
        <v>-2.2000000000000002</v>
      </c>
    </row>
    <row r="162" spans="5:7" x14ac:dyDescent="0.25">
      <c r="E162" s="25">
        <f t="shared" si="37"/>
        <v>17</v>
      </c>
      <c r="F162" s="23">
        <f>V$8</f>
        <v>9</v>
      </c>
      <c r="G162" s="26">
        <f>AB$8</f>
        <v>2.8</v>
      </c>
    </row>
    <row r="163" spans="5:7" x14ac:dyDescent="0.25">
      <c r="E163" s="25">
        <f t="shared" si="37"/>
        <v>18</v>
      </c>
      <c r="F163" s="23">
        <f>W$8</f>
        <v>9</v>
      </c>
      <c r="G163" s="26">
        <f>AC$8</f>
        <v>2.8</v>
      </c>
    </row>
    <row r="164" spans="5:7" x14ac:dyDescent="0.25">
      <c r="E164" s="25">
        <f t="shared" si="37"/>
        <v>19</v>
      </c>
      <c r="F164" s="23">
        <f>X$8</f>
        <v>0</v>
      </c>
      <c r="G164" s="26">
        <f>AD$8</f>
        <v>-6.2</v>
      </c>
    </row>
    <row r="165" spans="5:7" x14ac:dyDescent="0.25">
      <c r="E165" s="25">
        <f t="shared" si="37"/>
        <v>20</v>
      </c>
      <c r="F165" s="23">
        <f>Y$8</f>
        <v>9</v>
      </c>
      <c r="G165" s="26">
        <f>AE$8</f>
        <v>2.8</v>
      </c>
    </row>
    <row r="166" spans="5:7" x14ac:dyDescent="0.25">
      <c r="E166" s="25">
        <f t="shared" si="37"/>
        <v>21</v>
      </c>
      <c r="F166" s="23">
        <f>U$9</f>
        <v>7</v>
      </c>
      <c r="G166" s="26">
        <f>AA$9</f>
        <v>-1</v>
      </c>
    </row>
    <row r="167" spans="5:7" x14ac:dyDescent="0.25">
      <c r="E167" s="25">
        <f t="shared" si="37"/>
        <v>22</v>
      </c>
      <c r="F167" s="23">
        <f>V$9</f>
        <v>7</v>
      </c>
      <c r="G167" s="26">
        <f>AB$9</f>
        <v>-1</v>
      </c>
    </row>
    <row r="168" spans="5:7" x14ac:dyDescent="0.25">
      <c r="E168" s="25">
        <f t="shared" si="37"/>
        <v>23</v>
      </c>
      <c r="F168" s="23">
        <f>W$9</f>
        <v>9</v>
      </c>
      <c r="G168" s="26">
        <f>AC$9</f>
        <v>1</v>
      </c>
    </row>
    <row r="169" spans="5:7" x14ac:dyDescent="0.25">
      <c r="E169" s="25">
        <f t="shared" si="37"/>
        <v>24</v>
      </c>
      <c r="F169" s="23">
        <f>X$9</f>
        <v>8</v>
      </c>
      <c r="G169" s="26">
        <f>AD$9</f>
        <v>0</v>
      </c>
    </row>
    <row r="170" spans="5:7" x14ac:dyDescent="0.25">
      <c r="E170" s="25">
        <f t="shared" si="37"/>
        <v>25</v>
      </c>
      <c r="F170" s="23">
        <f>Y$9</f>
        <v>9</v>
      </c>
      <c r="G170" s="26">
        <f>AE$9</f>
        <v>1</v>
      </c>
    </row>
    <row r="171" spans="5:7" x14ac:dyDescent="0.25">
      <c r="E171" s="25">
        <f t="shared" si="37"/>
        <v>26</v>
      </c>
      <c r="F171" s="23">
        <f>U$10</f>
        <v>5</v>
      </c>
      <c r="G171" s="26">
        <f>AA$10</f>
        <v>-1.7999999999999998</v>
      </c>
    </row>
    <row r="172" spans="5:7" x14ac:dyDescent="0.25">
      <c r="E172" s="25">
        <f t="shared" si="37"/>
        <v>27</v>
      </c>
      <c r="F172" s="23">
        <f>V$10</f>
        <v>5</v>
      </c>
      <c r="G172" s="26">
        <f>AB$10</f>
        <v>-1.7999999999999998</v>
      </c>
    </row>
    <row r="173" spans="5:7" x14ac:dyDescent="0.25">
      <c r="E173" s="25">
        <f t="shared" si="37"/>
        <v>28</v>
      </c>
      <c r="F173" s="23">
        <f>W$10</f>
        <v>7</v>
      </c>
      <c r="G173" s="26">
        <f>AC$10</f>
        <v>0.20000000000000018</v>
      </c>
    </row>
    <row r="174" spans="5:7" x14ac:dyDescent="0.25">
      <c r="E174" s="25">
        <f t="shared" si="37"/>
        <v>29</v>
      </c>
      <c r="F174" s="23">
        <f>X$10</f>
        <v>8</v>
      </c>
      <c r="G174" s="26">
        <f>AD$10</f>
        <v>1.2000000000000002</v>
      </c>
    </row>
    <row r="175" spans="5:7" x14ac:dyDescent="0.25">
      <c r="E175" s="25">
        <f t="shared" si="37"/>
        <v>30</v>
      </c>
      <c r="F175" s="23">
        <f>Y$10</f>
        <v>9</v>
      </c>
      <c r="G175" s="26">
        <f>AE$10</f>
        <v>2.2000000000000002</v>
      </c>
    </row>
    <row r="176" spans="5:7" x14ac:dyDescent="0.25">
      <c r="E176" s="25">
        <f t="shared" si="37"/>
        <v>31</v>
      </c>
      <c r="F176" s="23">
        <f>U$11</f>
        <v>6</v>
      </c>
      <c r="G176" s="26">
        <f>AA$11</f>
        <v>-1</v>
      </c>
    </row>
    <row r="177" spans="5:7" x14ac:dyDescent="0.25">
      <c r="E177" s="25">
        <f t="shared" si="37"/>
        <v>32</v>
      </c>
      <c r="F177" s="23">
        <f>V$11</f>
        <v>7</v>
      </c>
      <c r="G177" s="26">
        <f>AB$11</f>
        <v>0</v>
      </c>
    </row>
    <row r="178" spans="5:7" x14ac:dyDescent="0.25">
      <c r="E178" s="25">
        <f>E177+1</f>
        <v>33</v>
      </c>
      <c r="F178" s="23">
        <f>W$11</f>
        <v>6</v>
      </c>
      <c r="G178" s="26">
        <f>AC$11</f>
        <v>-1</v>
      </c>
    </row>
    <row r="179" spans="5:7" x14ac:dyDescent="0.25">
      <c r="E179" s="25">
        <f t="shared" si="37"/>
        <v>34</v>
      </c>
      <c r="F179" s="23">
        <f>X$11</f>
        <v>8</v>
      </c>
      <c r="G179" s="26">
        <f>AD$11</f>
        <v>1</v>
      </c>
    </row>
    <row r="180" spans="5:7" x14ac:dyDescent="0.25">
      <c r="E180" s="25">
        <f t="shared" si="37"/>
        <v>35</v>
      </c>
      <c r="F180" s="23">
        <f>Y$11</f>
        <v>8</v>
      </c>
      <c r="G180" s="26">
        <f>AE$11</f>
        <v>1</v>
      </c>
    </row>
    <row r="181" spans="5:7" x14ac:dyDescent="0.25">
      <c r="E181" s="25">
        <f t="shared" si="37"/>
        <v>36</v>
      </c>
      <c r="F181" s="23">
        <f>U$12</f>
        <v>3</v>
      </c>
      <c r="G181" s="26">
        <f>AA$12</f>
        <v>-3.2</v>
      </c>
    </row>
    <row r="182" spans="5:7" x14ac:dyDescent="0.25">
      <c r="E182" s="25">
        <f t="shared" si="37"/>
        <v>37</v>
      </c>
      <c r="F182" s="23">
        <f>V$12</f>
        <v>6</v>
      </c>
      <c r="G182" s="26">
        <f>AB$12</f>
        <v>-0.20000000000000018</v>
      </c>
    </row>
    <row r="183" spans="5:7" x14ac:dyDescent="0.25">
      <c r="E183" s="25">
        <f t="shared" si="37"/>
        <v>38</v>
      </c>
      <c r="F183" s="23">
        <f>W$12</f>
        <v>7</v>
      </c>
      <c r="G183" s="26">
        <f>AC$12</f>
        <v>0.79999999999999982</v>
      </c>
    </row>
    <row r="184" spans="5:7" x14ac:dyDescent="0.25">
      <c r="E184" s="25">
        <f t="shared" si="37"/>
        <v>39</v>
      </c>
      <c r="F184" s="23">
        <f>X$12</f>
        <v>7</v>
      </c>
      <c r="G184" s="26">
        <f>AD$12</f>
        <v>0.79999999999999982</v>
      </c>
    </row>
    <row r="185" spans="5:7" x14ac:dyDescent="0.25">
      <c r="E185" s="25">
        <f t="shared" si="37"/>
        <v>40</v>
      </c>
      <c r="F185" s="23">
        <f>Y$12</f>
        <v>8</v>
      </c>
      <c r="G185" s="26">
        <f>AE$12</f>
        <v>1.7999999999999998</v>
      </c>
    </row>
    <row r="186" spans="5:7" x14ac:dyDescent="0.25">
      <c r="E186" s="25">
        <f t="shared" si="37"/>
        <v>41</v>
      </c>
      <c r="F186" s="23">
        <f>U$13</f>
        <v>5</v>
      </c>
      <c r="G186" s="26">
        <f>AA$13</f>
        <v>-0.40000000000000036</v>
      </c>
    </row>
    <row r="187" spans="5:7" x14ac:dyDescent="0.25">
      <c r="E187" s="25">
        <f t="shared" si="37"/>
        <v>42</v>
      </c>
      <c r="F187" s="23">
        <f>V$13</f>
        <v>4</v>
      </c>
      <c r="G187" s="26">
        <f>AB$13</f>
        <v>-1.4000000000000004</v>
      </c>
    </row>
    <row r="188" spans="5:7" x14ac:dyDescent="0.25">
      <c r="E188" s="25">
        <f t="shared" si="37"/>
        <v>43</v>
      </c>
      <c r="F188" s="23">
        <f>W$13</f>
        <v>3</v>
      </c>
      <c r="G188" s="26">
        <f>AC$13</f>
        <v>-2.4000000000000004</v>
      </c>
    </row>
    <row r="189" spans="5:7" x14ac:dyDescent="0.25">
      <c r="E189" s="25">
        <f t="shared" si="37"/>
        <v>44</v>
      </c>
      <c r="F189" s="23">
        <f>X$13</f>
        <v>8</v>
      </c>
      <c r="G189" s="26">
        <f>AD$13</f>
        <v>2.5999999999999996</v>
      </c>
    </row>
    <row r="190" spans="5:7" x14ac:dyDescent="0.25">
      <c r="E190" s="25">
        <f t="shared" si="37"/>
        <v>45</v>
      </c>
      <c r="F190" s="23">
        <f>Y$13</f>
        <v>7</v>
      </c>
      <c r="G190" s="26">
        <f>AE$13</f>
        <v>1.5999999999999996</v>
      </c>
    </row>
    <row r="191" spans="5:7" x14ac:dyDescent="0.25">
      <c r="E191" s="25">
        <f t="shared" si="37"/>
        <v>46</v>
      </c>
      <c r="F191" s="23">
        <f>U$14</f>
        <v>3</v>
      </c>
      <c r="G191" s="26">
        <f>AA$14</f>
        <v>0.39999999999999991</v>
      </c>
    </row>
    <row r="192" spans="5:7" x14ac:dyDescent="0.25">
      <c r="E192" s="25">
        <f t="shared" si="37"/>
        <v>47</v>
      </c>
      <c r="F192" s="23">
        <f>V$14</f>
        <v>4</v>
      </c>
      <c r="G192" s="26">
        <f>AB$14</f>
        <v>1.4</v>
      </c>
    </row>
    <row r="193" spans="5:7" x14ac:dyDescent="0.25">
      <c r="E193" s="25">
        <f t="shared" si="37"/>
        <v>48</v>
      </c>
      <c r="F193" s="23">
        <f>W$14</f>
        <v>1</v>
      </c>
      <c r="G193" s="26">
        <f>AC$14</f>
        <v>-1.6</v>
      </c>
    </row>
    <row r="194" spans="5:7" x14ac:dyDescent="0.25">
      <c r="E194" s="25">
        <f t="shared" si="37"/>
        <v>49</v>
      </c>
      <c r="F194" s="23">
        <f>X$14</f>
        <v>2</v>
      </c>
      <c r="G194" s="26">
        <f>AD$14</f>
        <v>-0.60000000000000009</v>
      </c>
    </row>
    <row r="195" spans="5:7" x14ac:dyDescent="0.25">
      <c r="E195" s="25">
        <f t="shared" si="37"/>
        <v>50</v>
      </c>
      <c r="F195" s="23">
        <f>Y$14</f>
        <v>3</v>
      </c>
      <c r="G195" s="26">
        <f>AE$14</f>
        <v>0.39999999999999991</v>
      </c>
    </row>
    <row r="196" spans="5:7" x14ac:dyDescent="0.25">
      <c r="E196" s="25">
        <f t="shared" si="37"/>
        <v>51</v>
      </c>
      <c r="F196" s="23">
        <f>U$15</f>
        <v>4</v>
      </c>
      <c r="G196" s="26">
        <f>AA$15</f>
        <v>1.2000000000000002</v>
      </c>
    </row>
    <row r="197" spans="5:7" x14ac:dyDescent="0.25">
      <c r="E197" s="25">
        <f t="shared" si="37"/>
        <v>52</v>
      </c>
      <c r="F197" s="23">
        <f>V$15</f>
        <v>3</v>
      </c>
      <c r="G197" s="26">
        <f>AB$15</f>
        <v>0.20000000000000018</v>
      </c>
    </row>
    <row r="198" spans="5:7" x14ac:dyDescent="0.25">
      <c r="E198" s="25">
        <f t="shared" si="37"/>
        <v>53</v>
      </c>
      <c r="F198" s="23">
        <f>W$15</f>
        <v>2</v>
      </c>
      <c r="G198" s="26">
        <f>AC$15</f>
        <v>-0.79999999999999982</v>
      </c>
    </row>
    <row r="199" spans="5:7" x14ac:dyDescent="0.25">
      <c r="E199" s="25">
        <f t="shared" si="37"/>
        <v>54</v>
      </c>
      <c r="F199" s="23">
        <f>X$15</f>
        <v>1</v>
      </c>
      <c r="G199" s="26">
        <f>AD$15</f>
        <v>-1.7999999999999998</v>
      </c>
    </row>
    <row r="200" spans="5:7" x14ac:dyDescent="0.25">
      <c r="E200" s="25">
        <f t="shared" si="37"/>
        <v>55</v>
      </c>
      <c r="F200" s="23">
        <f>Y$15</f>
        <v>4</v>
      </c>
      <c r="G200" s="26">
        <f>AE$15</f>
        <v>1.2000000000000002</v>
      </c>
    </row>
    <row r="201" spans="5:7" x14ac:dyDescent="0.25">
      <c r="E201" s="25">
        <f t="shared" si="37"/>
        <v>56</v>
      </c>
      <c r="F201" s="23">
        <f>U$16</f>
        <v>3</v>
      </c>
      <c r="G201" s="26">
        <f>AA$16</f>
        <v>0.79999999999999982</v>
      </c>
    </row>
    <row r="202" spans="5:7" x14ac:dyDescent="0.25">
      <c r="E202" s="25">
        <f t="shared" si="37"/>
        <v>57</v>
      </c>
      <c r="F202" s="23">
        <f>V$16</f>
        <v>5</v>
      </c>
      <c r="G202" s="26">
        <f>AB$16</f>
        <v>2.8</v>
      </c>
    </row>
    <row r="203" spans="5:7" x14ac:dyDescent="0.25">
      <c r="E203" s="25">
        <f t="shared" si="37"/>
        <v>58</v>
      </c>
      <c r="F203" s="23">
        <f>W$16</f>
        <v>1</v>
      </c>
      <c r="G203" s="26">
        <f>AC$16</f>
        <v>-1.2000000000000002</v>
      </c>
    </row>
    <row r="204" spans="5:7" x14ac:dyDescent="0.25">
      <c r="E204" s="25">
        <f t="shared" si="37"/>
        <v>59</v>
      </c>
      <c r="F204" s="23">
        <f>X$16</f>
        <v>0</v>
      </c>
      <c r="G204" s="26">
        <f>AD$16</f>
        <v>-2.2000000000000002</v>
      </c>
    </row>
    <row r="205" spans="5:7" x14ac:dyDescent="0.25">
      <c r="E205" s="25">
        <f t="shared" si="37"/>
        <v>60</v>
      </c>
      <c r="F205" s="23">
        <f>Y$16</f>
        <v>2</v>
      </c>
      <c r="G205" s="26">
        <f>AE$16</f>
        <v>-0.20000000000000018</v>
      </c>
    </row>
    <row r="206" spans="5:7" x14ac:dyDescent="0.25">
      <c r="E206" s="25">
        <f t="shared" si="37"/>
        <v>61</v>
      </c>
      <c r="F206" s="23">
        <f>U$17</f>
        <v>2</v>
      </c>
      <c r="G206" s="26">
        <f>AA$17</f>
        <v>-3.8</v>
      </c>
    </row>
    <row r="207" spans="5:7" x14ac:dyDescent="0.25">
      <c r="E207" s="25">
        <f t="shared" si="37"/>
        <v>62</v>
      </c>
      <c r="F207" s="23">
        <f>V$17</f>
        <v>1</v>
      </c>
      <c r="G207" s="26">
        <f>AB$17</f>
        <v>-4.8</v>
      </c>
    </row>
    <row r="208" spans="5:7" x14ac:dyDescent="0.25">
      <c r="E208" s="25">
        <f t="shared" si="37"/>
        <v>63</v>
      </c>
      <c r="F208" s="23">
        <f>W$17</f>
        <v>8</v>
      </c>
      <c r="G208" s="26">
        <f>AC$17</f>
        <v>2.2000000000000002</v>
      </c>
    </row>
    <row r="209" spans="5:7" x14ac:dyDescent="0.25">
      <c r="E209" s="25">
        <f>E208+1</f>
        <v>64</v>
      </c>
      <c r="F209" s="23">
        <f>X$17</f>
        <v>9</v>
      </c>
      <c r="G209" s="26">
        <f>AD$17</f>
        <v>3.2</v>
      </c>
    </row>
    <row r="210" spans="5:7" x14ac:dyDescent="0.25">
      <c r="E210" s="25">
        <f t="shared" si="37"/>
        <v>65</v>
      </c>
      <c r="F210" s="23">
        <f>Y$17</f>
        <v>9</v>
      </c>
      <c r="G210" s="26">
        <f>AE$17</f>
        <v>3.2</v>
      </c>
    </row>
    <row r="211" spans="5:7" x14ac:dyDescent="0.25">
      <c r="E211" s="25">
        <f t="shared" si="37"/>
        <v>66</v>
      </c>
      <c r="F211" s="23">
        <f>U$18</f>
        <v>1</v>
      </c>
      <c r="G211" s="26">
        <f>AA$18</f>
        <v>-2.2000000000000002</v>
      </c>
    </row>
    <row r="212" spans="5:7" x14ac:dyDescent="0.25">
      <c r="E212" s="25">
        <f t="shared" ref="E212:E216" si="38">E211+1</f>
        <v>67</v>
      </c>
      <c r="F212" s="23">
        <f>V$18</f>
        <v>7</v>
      </c>
      <c r="G212" s="26">
        <f>AB$18</f>
        <v>3.8</v>
      </c>
    </row>
    <row r="213" spans="5:7" x14ac:dyDescent="0.25">
      <c r="E213" s="25">
        <f t="shared" si="38"/>
        <v>68</v>
      </c>
      <c r="F213" s="23">
        <f>W$18</f>
        <v>3</v>
      </c>
      <c r="G213" s="26">
        <f>AC$18</f>
        <v>-0.20000000000000018</v>
      </c>
    </row>
    <row r="214" spans="5:7" x14ac:dyDescent="0.25">
      <c r="E214" s="25">
        <f t="shared" si="38"/>
        <v>69</v>
      </c>
      <c r="F214" s="23">
        <f>X$18</f>
        <v>4</v>
      </c>
      <c r="G214" s="26">
        <f>AD$18</f>
        <v>0.79999999999999982</v>
      </c>
    </row>
    <row r="215" spans="5:7" x14ac:dyDescent="0.25">
      <c r="E215" s="25">
        <f t="shared" si="38"/>
        <v>70</v>
      </c>
      <c r="F215" s="23">
        <f>Y$18</f>
        <v>1</v>
      </c>
      <c r="G215" s="26">
        <f>AE$18</f>
        <v>-2.2000000000000002</v>
      </c>
    </row>
    <row r="216" spans="5:7" x14ac:dyDescent="0.25">
      <c r="E216" s="25">
        <f t="shared" si="38"/>
        <v>71</v>
      </c>
      <c r="F216" s="23">
        <f>U$19</f>
        <v>2</v>
      </c>
      <c r="G216" s="26">
        <f>AA$19</f>
        <v>-3.8</v>
      </c>
    </row>
    <row r="217" spans="5:7" x14ac:dyDescent="0.25">
      <c r="E217" s="25">
        <f>E216+1</f>
        <v>72</v>
      </c>
      <c r="F217" s="23">
        <f>V$19</f>
        <v>4</v>
      </c>
      <c r="G217" s="26">
        <f>AB$19</f>
        <v>-1.7999999999999998</v>
      </c>
    </row>
    <row r="218" spans="5:7" x14ac:dyDescent="0.25">
      <c r="E218" s="25">
        <f t="shared" ref="E218:E219" si="39">E217+1</f>
        <v>73</v>
      </c>
      <c r="F218" s="23">
        <f>W$19</f>
        <v>7</v>
      </c>
      <c r="G218" s="26">
        <f>AC$19</f>
        <v>1.2000000000000002</v>
      </c>
    </row>
    <row r="219" spans="5:7" x14ac:dyDescent="0.25">
      <c r="E219" s="25">
        <f t="shared" si="39"/>
        <v>74</v>
      </c>
      <c r="F219" s="23">
        <f>X$19</f>
        <v>8</v>
      </c>
      <c r="G219" s="26">
        <f>AD$19</f>
        <v>2.2000000000000002</v>
      </c>
    </row>
    <row r="220" spans="5:7" x14ac:dyDescent="0.25">
      <c r="E220" s="25">
        <f>E219+1</f>
        <v>75</v>
      </c>
      <c r="F220" s="23">
        <f>Y$19</f>
        <v>8</v>
      </c>
      <c r="G220" s="26">
        <f>AE$19</f>
        <v>2.2000000000000002</v>
      </c>
    </row>
    <row r="221" spans="5:7" x14ac:dyDescent="0.25">
      <c r="E221" s="25">
        <f t="shared" ref="E221" si="40">E220+1</f>
        <v>76</v>
      </c>
      <c r="F221" s="23">
        <f>U$20</f>
        <v>1</v>
      </c>
      <c r="G221" s="26">
        <f>AA$20</f>
        <v>-2</v>
      </c>
    </row>
    <row r="222" spans="5:7" x14ac:dyDescent="0.25">
      <c r="E222" s="25">
        <f>E221+1</f>
        <v>77</v>
      </c>
      <c r="F222" s="23">
        <f>V$20</f>
        <v>2</v>
      </c>
      <c r="G222" s="26">
        <f>AB$20</f>
        <v>-1</v>
      </c>
    </row>
    <row r="223" spans="5:7" x14ac:dyDescent="0.25">
      <c r="E223" s="25">
        <f t="shared" ref="E223" si="41">E222+1</f>
        <v>78</v>
      </c>
      <c r="F223" s="23">
        <f>W$20</f>
        <v>3</v>
      </c>
      <c r="G223" s="26">
        <f>AC$20</f>
        <v>0</v>
      </c>
    </row>
    <row r="224" spans="5:7" x14ac:dyDescent="0.25">
      <c r="E224" s="25">
        <f>E223+1</f>
        <v>79</v>
      </c>
      <c r="F224" s="23">
        <f>X$20</f>
        <v>9</v>
      </c>
      <c r="G224" s="26">
        <f>AD$20</f>
        <v>6</v>
      </c>
    </row>
    <row r="225" spans="5:7" ht="15.75" thickBot="1" x14ac:dyDescent="0.3">
      <c r="E225" s="27">
        <f t="shared" ref="E225" si="42">E224+1</f>
        <v>80</v>
      </c>
      <c r="F225" s="28">
        <f>Y$20</f>
        <v>0</v>
      </c>
      <c r="G225" s="29">
        <f>AE$20</f>
        <v>-3</v>
      </c>
    </row>
  </sheetData>
  <sortState xmlns:xlrd2="http://schemas.microsoft.com/office/spreadsheetml/2017/richdata2" ref="H58:H137">
    <sortCondition ref="H58:H137"/>
  </sortState>
  <mergeCells count="20">
    <mergeCell ref="E53:K54"/>
    <mergeCell ref="E141:K142"/>
    <mergeCell ref="H1:O2"/>
    <mergeCell ref="Y21:Z22"/>
    <mergeCell ref="Y23:Z24"/>
    <mergeCell ref="AA21:AA22"/>
    <mergeCell ref="AB21:AB22"/>
    <mergeCell ref="AC21:AC22"/>
    <mergeCell ref="AD21:AD22"/>
    <mergeCell ref="AE21:AE22"/>
    <mergeCell ref="AA23:AA24"/>
    <mergeCell ref="AB23:AB24"/>
    <mergeCell ref="AC23:AC24"/>
    <mergeCell ref="AD23:AD24"/>
    <mergeCell ref="AE23:AE24"/>
    <mergeCell ref="AC43:AD44"/>
    <mergeCell ref="AC45:AD46"/>
    <mergeCell ref="W45:X45"/>
    <mergeCell ref="W46:X46"/>
    <mergeCell ref="W28:AA2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Iemma</dc:creator>
  <cp:lastModifiedBy>Francesco Iemma</cp:lastModifiedBy>
  <dcterms:created xsi:type="dcterms:W3CDTF">2021-01-22T13:21:59Z</dcterms:created>
  <dcterms:modified xsi:type="dcterms:W3CDTF">2021-01-23T09:40:05Z</dcterms:modified>
</cp:coreProperties>
</file>