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<sst xmlns="http://schemas.openxmlformats.org/spreadsheetml/2006/main" count="243" uniqueCount="82">
  <si>
    <t xml:space="preserve">FACTORIAL ANALYSYS</t>
  </si>
  <si>
    <t xml:space="preserve">A</t>
  </si>
  <si>
    <t xml:space="preserve">Number of Couples</t>
  </si>
  <si>
    <t xml:space="preserve">I</t>
  </si>
  <si>
    <t xml:space="preserve">B</t>
  </si>
  <si>
    <t xml:space="preserve">C</t>
  </si>
  <si>
    <t xml:space="preserve">D</t>
  </si>
  <si>
    <t xml:space="preserve">AB</t>
  </si>
  <si>
    <t xml:space="preserve">AC</t>
  </si>
  <si>
    <t xml:space="preserve">AD</t>
  </si>
  <si>
    <t xml:space="preserve">BC</t>
  </si>
  <si>
    <t xml:space="preserve">BD</t>
  </si>
  <si>
    <t xml:space="preserve">CD</t>
  </si>
  <si>
    <t xml:space="preserve">ABC</t>
  </si>
  <si>
    <t xml:space="preserve">ABD</t>
  </si>
  <si>
    <t xml:space="preserve">ACD</t>
  </si>
  <si>
    <t xml:space="preserve">BCD</t>
  </si>
  <si>
    <t xml:space="preserve">ABCD</t>
  </si>
  <si>
    <t xml:space="preserve">y(1)</t>
  </si>
  <si>
    <t xml:space="preserve">y(2)</t>
  </si>
  <si>
    <t xml:space="preserve">y(3)</t>
  </si>
  <si>
    <t xml:space="preserve">y(4)</t>
  </si>
  <si>
    <t xml:space="preserve">y(5)</t>
  </si>
  <si>
    <t xml:space="preserve">AVG of y</t>
  </si>
  <si>
    <t xml:space="preserve">Err1</t>
  </si>
  <si>
    <t xml:space="preserve">Err2</t>
  </si>
  <si>
    <t xml:space="preserve">Err3</t>
  </si>
  <si>
    <t xml:space="preserve">Err4</t>
  </si>
  <si>
    <t xml:space="preserve">Err5</t>
  </si>
  <si>
    <t xml:space="preserve">Number of Channels</t>
  </si>
  <si>
    <t xml:space="preserve">Measurement</t>
  </si>
  <si>
    <t xml:space="preserve">Replication</t>
  </si>
  <si>
    <t xml:space="preserve">Value</t>
  </si>
  <si>
    <t xml:space="preserve">Mean inter-arrival time</t>
  </si>
  <si>
    <t xml:space="preserve">$0=5, $1=6, $2=0.1, $3=125ms</t>
  </si>
  <si>
    <t xml:space="preserve">#0</t>
  </si>
  <si>
    <t xml:space="preserve">Send Probability</t>
  </si>
  <si>
    <t xml:space="preserve">#1</t>
  </si>
  <si>
    <t xml:space="preserve">#2</t>
  </si>
  <si>
    <t xml:space="preserve">#3</t>
  </si>
  <si>
    <t xml:space="preserve">#4</t>
  </si>
  <si>
    <t xml:space="preserve">$0=5, $1=6, $2=0.1, $3=500ms</t>
  </si>
  <si>
    <t xml:space="preserve">$0=5, $1=6, $2=0.5, $3=125ms</t>
  </si>
  <si>
    <t xml:space="preserve">Sum of Errors</t>
  </si>
  <si>
    <t xml:space="preserve">Mean Error</t>
  </si>
  <si>
    <t xml:space="preserve">$0=5, $1=6, $2=0.5, $3=500ms</t>
  </si>
  <si>
    <t xml:space="preserve"> </t>
  </si>
  <si>
    <t xml:space="preserve">err_i_j ^ 2</t>
  </si>
  <si>
    <t xml:space="preserve">$0=5, $1=100, $2=0.1, $3=125ms</t>
  </si>
  <si>
    <t xml:space="preserve">$0=5, $1=100, $2=0.1, $3=500ms</t>
  </si>
  <si>
    <t xml:space="preserve">$0=5, $1=100, $2=0.5, $3=125ms</t>
  </si>
  <si>
    <t xml:space="preserve">SST</t>
  </si>
  <si>
    <t xml:space="preserve">Total Sum</t>
  </si>
  <si>
    <t xml:space="preserve">SSE</t>
  </si>
  <si>
    <t xml:space="preserve">qi</t>
  </si>
  <si>
    <t xml:space="preserve">fraction of variation</t>
  </si>
  <si>
    <t xml:space="preserve">SSx</t>
  </si>
  <si>
    <t xml:space="preserve">error variance</t>
  </si>
  <si>
    <t xml:space="preserve">$0=5, $1=100, $2=0.5, $3=500ms</t>
  </si>
  <si>
    <t xml:space="preserve">qi confidence (95)</t>
  </si>
  <si>
    <t xml:space="preserve">Student's T quantile for CI</t>
  </si>
  <si>
    <t xml:space="preserve">t0,025;16</t>
  </si>
  <si>
    <t xml:space="preserve">Verifica Ipotesi Errori Normal</t>
  </si>
  <si>
    <t xml:space="preserve">$0=30, $1=6, $2=0.1, $3=125ms</t>
  </si>
  <si>
    <t xml:space="preserve">i</t>
  </si>
  <si>
    <t xml:space="preserve">quantile</t>
  </si>
  <si>
    <t xml:space="preserve">Normal</t>
  </si>
  <si>
    <t xml:space="preserve">Sorted Error</t>
  </si>
  <si>
    <t xml:space="preserve">Error</t>
  </si>
  <si>
    <t xml:space="preserve">$0=30, $1=6, $2=0.1, $3=500ms</t>
  </si>
  <si>
    <t xml:space="preserve">$0=30, $1=6, $2=0.5, $3=125ms</t>
  </si>
  <si>
    <t xml:space="preserve">$0=30, $1=6, $2=0.5, $3=500ms</t>
  </si>
  <si>
    <t xml:space="preserve">ATTENZIONE</t>
  </si>
  <si>
    <t xml:space="preserve">$0=30, $1=100, $2=0.1, $3=125ms</t>
  </si>
  <si>
    <t xml:space="preserve">Ad ogni esecuzione la colonna “Error” va copiata nella colonna “Sorted Error”</t>
  </si>
  <si>
    <t xml:space="preserve"> e quindi i valori devono essere ordinati con l’apposita funzione</t>
  </si>
  <si>
    <t xml:space="preserve">$0=30, $1=100, $2=0.1, $3=500ms</t>
  </si>
  <si>
    <t xml:space="preserve">$0=30, $1=100, $2=0.5, $3=125ms</t>
  </si>
  <si>
    <t xml:space="preserve">$0=30, $1=100, $2=0.5, $3=500ms</t>
  </si>
  <si>
    <t xml:space="preserve">Verifica Ipotesi Homoskedasticity</t>
  </si>
  <si>
    <t xml:space="preserve">expected</t>
  </si>
  <si>
    <t xml:space="preserve">err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</si>
</sst>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8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u val="single"/>
      <sz val="14"/>
      <color rgb="FFFF0000"/>
      <name val="Calibri"/>
      <family val="2"/>
      <charset val="1"/>
    </font>
    <font>
      <b val="true"/>
      <u val="single"/>
      <sz val="11"/>
      <color rgb="FFFF0000"/>
      <name val="Calibri"/>
      <family val="2"/>
      <charset val="1"/>
    </font>
    <font>
      <sz val="14"/>
      <color rgb="FF000000"/>
      <name val="Calibri"/>
      <family val="2"/>
      <charset val="1"/>
    </font>
    <font>
      <u val="single"/>
      <sz val="18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Calibri"/>
              </a:rPr>
              <a:t>QQ Plot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>
                <a:solidFill>
                  <a:srgbClr val="4472c4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Foglio1!$G$58:$G$137</c:f>
              <c:numCache>
                <c:formatCode>General</c:formatCode>
                <c:ptCount val="80"/>
                <c:pt idx="0">
                  <c:v>-2.49770547441237</c:v>
                </c:pt>
                <c:pt idx="1">
                  <c:v>-2.08027845252527</c:v>
                </c:pt>
                <c:pt idx="2">
                  <c:v>-1.86273186742165</c:v>
                </c:pt>
                <c:pt idx="3">
                  <c:v>-1.7087352578229</c:v>
                </c:pt>
                <c:pt idx="4">
                  <c:v>-1.58705583229031</c:v>
                </c:pt>
                <c:pt idx="5">
                  <c:v>-1.48516545690268</c:v>
                </c:pt>
                <c:pt idx="6">
                  <c:v>-1.39671264539045</c:v>
                </c:pt>
                <c:pt idx="7">
                  <c:v>-1.31801089730354</c:v>
                </c:pt>
                <c:pt idx="8">
                  <c:v>-1.24672049837958</c:v>
                </c:pt>
                <c:pt idx="9">
                  <c:v>-1.18125862097704</c:v>
                </c:pt>
                <c:pt idx="10">
                  <c:v>-1.1205017670747</c:v>
                </c:pt>
                <c:pt idx="11">
                  <c:v>-1.06362193833772</c:v>
                </c:pt>
                <c:pt idx="12">
                  <c:v>-1.00999016924958</c:v>
                </c:pt>
                <c:pt idx="13">
                  <c:v>-0.959116617227602</c:v>
                </c:pt>
                <c:pt idx="14">
                  <c:v>-0.91061170687247</c:v>
                </c:pt>
                <c:pt idx="15">
                  <c:v>-0.864160004318308</c:v>
                </c:pt>
                <c:pt idx="16">
                  <c:v>-0.819502107568254</c:v>
                </c:pt>
                <c:pt idx="17">
                  <c:v>-0.776421761147928</c:v>
                </c:pt>
                <c:pt idx="18">
                  <c:v>-0.734736477807254</c:v>
                </c:pt>
                <c:pt idx="19">
                  <c:v>-0.694290575703083</c:v>
                </c:pt>
                <c:pt idx="20">
                  <c:v>-0.654949917100686</c:v>
                </c:pt>
                <c:pt idx="21">
                  <c:v>-0.61659786971703</c:v>
                </c:pt>
                <c:pt idx="22">
                  <c:v>-0.579132162255556</c:v>
                </c:pt>
                <c:pt idx="23">
                  <c:v>-0.542462404312549</c:v>
                </c:pt>
                <c:pt idx="24">
                  <c:v>-0.506508106929111</c:v>
                </c:pt>
                <c:pt idx="25">
                  <c:v>-0.471197085229966</c:v>
                </c:pt>
                <c:pt idx="26">
                  <c:v>-0.436464156008116</c:v>
                </c:pt>
                <c:pt idx="27">
                  <c:v>-0.402250065321725</c:v>
                </c:pt>
                <c:pt idx="28">
                  <c:v>-0.368500597097157</c:v>
                </c:pt>
                <c:pt idx="29">
                  <c:v>-0.335165825308025</c:v>
                </c:pt>
                <c:pt idx="30">
                  <c:v>-0.302199480814762</c:v>
                </c:pt>
                <c:pt idx="31">
                  <c:v>-0.269558410280158</c:v>
                </c:pt>
                <c:pt idx="32">
                  <c:v>-0.237202109328788</c:v>
                </c:pt>
                <c:pt idx="33">
                  <c:v>-0.205092315715208</c:v>
                </c:pt>
                <c:pt idx="34">
                  <c:v>-0.173192651006423</c:v>
                </c:pt>
                <c:pt idx="35">
                  <c:v>-0.141468301382159</c:v>
                </c:pt>
                <c:pt idx="36">
                  <c:v>-0.109885729765991</c:v>
                </c:pt>
                <c:pt idx="37">
                  <c:v>-0.0784124127331122</c:v>
                </c:pt>
                <c:pt idx="38">
                  <c:v>-0.0470165965778142</c:v>
                </c:pt>
                <c:pt idx="39">
                  <c:v>-0.01566706762477</c:v>
                </c:pt>
                <c:pt idx="40">
                  <c:v>0.01566706762477</c:v>
                </c:pt>
                <c:pt idx="41">
                  <c:v>0.0470165965778143</c:v>
                </c:pt>
                <c:pt idx="42">
                  <c:v>0.0784124127331122</c:v>
                </c:pt>
                <c:pt idx="43">
                  <c:v>0.109885729765991</c:v>
                </c:pt>
                <c:pt idx="44">
                  <c:v>0.141468301382159</c:v>
                </c:pt>
                <c:pt idx="45">
                  <c:v>0.173192651006423</c:v>
                </c:pt>
                <c:pt idx="46">
                  <c:v>0.205092315715209</c:v>
                </c:pt>
                <c:pt idx="47">
                  <c:v>0.237202109328788</c:v>
                </c:pt>
                <c:pt idx="48">
                  <c:v>0.269558410280158</c:v>
                </c:pt>
                <c:pt idx="49">
                  <c:v>0.302199480814762</c:v>
                </c:pt>
                <c:pt idx="50">
                  <c:v>0.335165825308025</c:v>
                </c:pt>
                <c:pt idx="51">
                  <c:v>0.368500597097157</c:v>
                </c:pt>
                <c:pt idx="52">
                  <c:v>0.402250065321725</c:v>
                </c:pt>
                <c:pt idx="53">
                  <c:v>0.436464156008116</c:v>
                </c:pt>
                <c:pt idx="54">
                  <c:v>0.471197085229966</c:v>
                </c:pt>
                <c:pt idx="55">
                  <c:v>0.506508106929111</c:v>
                </c:pt>
                <c:pt idx="56">
                  <c:v>0.54246240431255</c:v>
                </c:pt>
                <c:pt idx="57">
                  <c:v>0.579132162255556</c:v>
                </c:pt>
                <c:pt idx="58">
                  <c:v>0.61659786971703</c:v>
                </c:pt>
                <c:pt idx="59">
                  <c:v>0.654949917100686</c:v>
                </c:pt>
                <c:pt idx="60">
                  <c:v>0.694290575703083</c:v>
                </c:pt>
                <c:pt idx="61">
                  <c:v>0.734736477807255</c:v>
                </c:pt>
                <c:pt idx="62">
                  <c:v>0.776421761147928</c:v>
                </c:pt>
                <c:pt idx="63">
                  <c:v>0.819502107568254</c:v>
                </c:pt>
                <c:pt idx="64">
                  <c:v>0.864160004318308</c:v>
                </c:pt>
                <c:pt idx="65">
                  <c:v>0.91061170687247</c:v>
                </c:pt>
                <c:pt idx="66">
                  <c:v>0.959116617227602</c:v>
                </c:pt>
                <c:pt idx="67">
                  <c:v>1.00999016924958</c:v>
                </c:pt>
                <c:pt idx="68">
                  <c:v>1.06362193833772</c:v>
                </c:pt>
                <c:pt idx="69">
                  <c:v>1.1205017670747</c:v>
                </c:pt>
                <c:pt idx="70">
                  <c:v>1.18125862097704</c:v>
                </c:pt>
                <c:pt idx="71">
                  <c:v>1.24672049837958</c:v>
                </c:pt>
                <c:pt idx="72">
                  <c:v>1.31801089730354</c:v>
                </c:pt>
                <c:pt idx="73">
                  <c:v>1.39671264539045</c:v>
                </c:pt>
                <c:pt idx="74">
                  <c:v>1.48516545690268</c:v>
                </c:pt>
                <c:pt idx="75">
                  <c:v>1.58705583229031</c:v>
                </c:pt>
                <c:pt idx="76">
                  <c:v>1.7087352578229</c:v>
                </c:pt>
                <c:pt idx="77">
                  <c:v>1.86273186742165</c:v>
                </c:pt>
                <c:pt idx="78">
                  <c:v>2.08027845252527</c:v>
                </c:pt>
                <c:pt idx="79">
                  <c:v>2.49770547441237</c:v>
                </c:pt>
              </c:numCache>
            </c:numRef>
          </c:xVal>
          <c:yVal>
            <c:numRef>
              <c:f>Foglio1!$H$58:$H$137</c:f>
              <c:numCache>
                <c:formatCode>General</c:formatCode>
                <c:ptCount val="80"/>
                <c:pt idx="0">
                  <c:v>-0.000993683164540071</c:v>
                </c:pt>
                <c:pt idx="1">
                  <c:v>-0.000973472659519858</c:v>
                </c:pt>
                <c:pt idx="2">
                  <c:v>-0.000970314768080183</c:v>
                </c:pt>
                <c:pt idx="3">
                  <c:v>-0.000967998981040052</c:v>
                </c:pt>
                <c:pt idx="4">
                  <c:v>-0.000882735912939969</c:v>
                </c:pt>
                <c:pt idx="5">
                  <c:v>-0.000879788547580196</c:v>
                </c:pt>
                <c:pt idx="6">
                  <c:v>-0.000874525395219816</c:v>
                </c:pt>
                <c:pt idx="7">
                  <c:v>-0.000864209616640022</c:v>
                </c:pt>
                <c:pt idx="8">
                  <c:v>-0.00072273608133</c:v>
                </c:pt>
                <c:pt idx="9">
                  <c:v>-0.000721893976953991</c:v>
                </c:pt>
                <c:pt idx="10">
                  <c:v>-0.000721893976953991</c:v>
                </c:pt>
                <c:pt idx="11">
                  <c:v>-0.000721683450859989</c:v>
                </c:pt>
                <c:pt idx="12">
                  <c:v>-0.000395157478783992</c:v>
                </c:pt>
                <c:pt idx="13">
                  <c:v>-0.000394525900502013</c:v>
                </c:pt>
                <c:pt idx="14">
                  <c:v>-0.000394315374407983</c:v>
                </c:pt>
                <c:pt idx="15">
                  <c:v>-0.000391789061277986</c:v>
                </c:pt>
                <c:pt idx="16">
                  <c:v>-0.000341262798670999</c:v>
                </c:pt>
                <c:pt idx="17">
                  <c:v>-0.000340420694294199</c:v>
                </c:pt>
                <c:pt idx="18">
                  <c:v>-0.000340210168199802</c:v>
                </c:pt>
                <c:pt idx="19">
                  <c:v>-0.0003399996421058</c:v>
                </c:pt>
                <c:pt idx="20">
                  <c:v>-0.000238315538615204</c:v>
                </c:pt>
                <c:pt idx="21">
                  <c:v>-0.000238105012521</c:v>
                </c:pt>
                <c:pt idx="22">
                  <c:v>-0.000238105012520799</c:v>
                </c:pt>
                <c:pt idx="23">
                  <c:v>-0.000237894486426797</c:v>
                </c:pt>
                <c:pt idx="24">
                  <c:v>-0.000102315681767995</c:v>
                </c:pt>
                <c:pt idx="25">
                  <c:v>-0.000101684103487987</c:v>
                </c:pt>
                <c:pt idx="26">
                  <c:v>-9.55788467620067E-005</c:v>
                </c:pt>
                <c:pt idx="27">
                  <c:v>-9.30525336239885E-005</c:v>
                </c:pt>
                <c:pt idx="28">
                  <c:v>-7.45262373420263E-005</c:v>
                </c:pt>
                <c:pt idx="29">
                  <c:v>-7.41051851539942E-005</c:v>
                </c:pt>
                <c:pt idx="30">
                  <c:v>-7.22104503080023E-005</c:v>
                </c:pt>
                <c:pt idx="31">
                  <c:v>-7.17893981179718E-005</c:v>
                </c:pt>
                <c:pt idx="32">
                  <c:v>8.25262289200213E-005</c:v>
                </c:pt>
                <c:pt idx="33">
                  <c:v>8.33683332959745E-005</c:v>
                </c:pt>
                <c:pt idx="34">
                  <c:v>8.44209637659854E-005</c:v>
                </c:pt>
                <c:pt idx="35">
                  <c:v>8.46314898599876E-005</c:v>
                </c:pt>
                <c:pt idx="36">
                  <c:v>9.55788467592034E-005</c:v>
                </c:pt>
                <c:pt idx="37">
                  <c:v>9.64209511358019E-005</c:v>
                </c:pt>
                <c:pt idx="38">
                  <c:v>9.66314772300053E-005</c:v>
                </c:pt>
                <c:pt idx="39">
                  <c:v>9.68420033241948E-005</c:v>
                </c:pt>
                <c:pt idx="40">
                  <c:v>0.000150105105156007</c:v>
                </c:pt>
                <c:pt idx="41">
                  <c:v>0.000150736683437985</c:v>
                </c:pt>
                <c:pt idx="42">
                  <c:v>0.000151999840001998</c:v>
                </c:pt>
                <c:pt idx="43">
                  <c:v>0.000153473522662012</c:v>
                </c:pt>
                <c:pt idx="44">
                  <c:v>0.000189473484765203</c:v>
                </c:pt>
                <c:pt idx="45">
                  <c:v>0.000190105063047799</c:v>
                </c:pt>
                <c:pt idx="46">
                  <c:v>0.000190315589141198</c:v>
                </c:pt>
                <c:pt idx="47">
                  <c:v>0.000190315589142002</c:v>
                </c:pt>
                <c:pt idx="48">
                  <c:v>0.000195157689309999</c:v>
                </c:pt>
                <c:pt idx="49">
                  <c:v>0.000195999793686008</c:v>
                </c:pt>
                <c:pt idx="50">
                  <c:v>0.000197052424156019</c:v>
                </c:pt>
                <c:pt idx="51">
                  <c:v>0.000197262950250021</c:v>
                </c:pt>
                <c:pt idx="52">
                  <c:v>0.000198105054625974</c:v>
                </c:pt>
                <c:pt idx="53">
                  <c:v>0.000198315580719977</c:v>
                </c:pt>
                <c:pt idx="54">
                  <c:v>0.000199157685095985</c:v>
                </c:pt>
                <c:pt idx="55">
                  <c:v>0.000200420841659998</c:v>
                </c:pt>
                <c:pt idx="56">
                  <c:v>0.000242315534406012</c:v>
                </c:pt>
                <c:pt idx="57">
                  <c:v>0.000242526060500015</c:v>
                </c:pt>
                <c:pt idx="58">
                  <c:v>0.000243368164876023</c:v>
                </c:pt>
                <c:pt idx="59">
                  <c:v>0.000243578690970025</c:v>
                </c:pt>
                <c:pt idx="60">
                  <c:v>0.000291578640443199</c:v>
                </c:pt>
                <c:pt idx="61">
                  <c:v>0.000292210218725795</c:v>
                </c:pt>
                <c:pt idx="62">
                  <c:v>0.000292420744819999</c:v>
                </c:pt>
                <c:pt idx="63">
                  <c:v>0.000292420744820193</c:v>
                </c:pt>
                <c:pt idx="64">
                  <c:v>0.00035894699056005</c:v>
                </c:pt>
                <c:pt idx="65">
                  <c:v>0.000372841712780181</c:v>
                </c:pt>
                <c:pt idx="66">
                  <c:v>0.000376210130360155</c:v>
                </c:pt>
                <c:pt idx="67">
                  <c:v>0.000380210126119884</c:v>
                </c:pt>
                <c:pt idx="68">
                  <c:v>0.000412210092405996</c:v>
                </c:pt>
                <c:pt idx="69">
                  <c:v>0.000412420618502024</c:v>
                </c:pt>
                <c:pt idx="70">
                  <c:v>0.000413894301167977</c:v>
                </c:pt>
                <c:pt idx="71">
                  <c:v>0.000416210088202001</c:v>
                </c:pt>
                <c:pt idx="72">
                  <c:v>0.000540420483760018</c:v>
                </c:pt>
                <c:pt idx="73">
                  <c:v>0.000542315218619915</c:v>
                </c:pt>
                <c:pt idx="74">
                  <c:v>0.000549683631880127</c:v>
                </c:pt>
                <c:pt idx="75">
                  <c:v>0.000578946759060006</c:v>
                </c:pt>
                <c:pt idx="76">
                  <c:v>0.000919999031560037</c:v>
                </c:pt>
                <c:pt idx="77">
                  <c:v>0.000925472710080033</c:v>
                </c:pt>
                <c:pt idx="78">
                  <c:v>0.000927577970919913</c:v>
                </c:pt>
                <c:pt idx="79">
                  <c:v>0.000934104279860071</c:v>
                </c:pt>
              </c:numCache>
            </c:numRef>
          </c:yVal>
          <c:smooth val="0"/>
        </c:ser>
        <c:axId val="1070881"/>
        <c:axId val="68066988"/>
      </c:scatterChart>
      <c:valAx>
        <c:axId val="107088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066988"/>
        <c:crosses val="autoZero"/>
        <c:crossBetween val="midCat"/>
      </c:valAx>
      <c:valAx>
        <c:axId val="680669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7088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Calibri"/>
              </a:rPr>
              <a:t>QQ Plot Residuals vs Predicted Response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Foglio1!$F$146:$F$225</c:f>
              <c:numCache>
                <c:formatCode>General</c:formatCode>
                <c:ptCount val="80"/>
                <c:pt idx="0">
                  <c:v>0.20026084183069</c:v>
                </c:pt>
                <c:pt idx="1">
                  <c:v>0.20023031554704</c:v>
                </c:pt>
                <c:pt idx="2">
                  <c:v>0.20074505184731</c:v>
                </c:pt>
                <c:pt idx="3">
                  <c:v>0.20048610475147</c:v>
                </c:pt>
                <c:pt idx="4">
                  <c:v>0.19994084216753</c:v>
                </c:pt>
                <c:pt idx="5">
                  <c:v>0.050234683963491</c:v>
                </c:pt>
                <c:pt idx="6">
                  <c:v>0.049807315992299</c:v>
                </c:pt>
                <c:pt idx="7">
                  <c:v>0.050336789119169</c:v>
                </c:pt>
                <c:pt idx="8">
                  <c:v>0.05014205248205</c:v>
                </c:pt>
                <c:pt idx="9">
                  <c:v>0.04970521083662</c:v>
                </c:pt>
                <c:pt idx="10">
                  <c:v>0.20025978920022</c:v>
                </c:pt>
                <c:pt idx="11">
                  <c:v>0.20024084185175</c:v>
                </c:pt>
                <c:pt idx="12">
                  <c:v>0.20074610447778</c:v>
                </c:pt>
                <c:pt idx="13">
                  <c:v>0.20048399949053</c:v>
                </c:pt>
                <c:pt idx="14">
                  <c:v>0.19993873690659</c:v>
                </c:pt>
                <c:pt idx="15">
                  <c:v>0.050234683963491</c:v>
                </c:pt>
                <c:pt idx="16">
                  <c:v>0.049806263361828</c:v>
                </c:pt>
                <c:pt idx="17">
                  <c:v>0.050336789119169</c:v>
                </c:pt>
                <c:pt idx="18">
                  <c:v>0.050140999851579</c:v>
                </c:pt>
                <c:pt idx="19">
                  <c:v>0.049704158206149</c:v>
                </c:pt>
                <c:pt idx="20">
                  <c:v>0.20025873656975</c:v>
                </c:pt>
                <c:pt idx="21">
                  <c:v>0.20022926291657</c:v>
                </c:pt>
                <c:pt idx="22">
                  <c:v>0.20074715710826</c:v>
                </c:pt>
                <c:pt idx="23">
                  <c:v>0.20048294686006</c:v>
                </c:pt>
                <c:pt idx="24">
                  <c:v>0.19993663164565</c:v>
                </c:pt>
                <c:pt idx="25">
                  <c:v>0.050235736593961</c:v>
                </c:pt>
                <c:pt idx="26">
                  <c:v>0.049807315992299</c:v>
                </c:pt>
                <c:pt idx="27">
                  <c:v>0.05033784174964</c:v>
                </c:pt>
                <c:pt idx="28">
                  <c:v>0.050140999851579</c:v>
                </c:pt>
                <c:pt idx="29">
                  <c:v>0.04970521083662</c:v>
                </c:pt>
                <c:pt idx="30">
                  <c:v>0.20025873656975</c:v>
                </c:pt>
                <c:pt idx="31">
                  <c:v>0.20023768396033</c:v>
                </c:pt>
                <c:pt idx="32">
                  <c:v>0.20074715710826</c:v>
                </c:pt>
                <c:pt idx="33">
                  <c:v>0.20048399949053</c:v>
                </c:pt>
                <c:pt idx="34">
                  <c:v>0.19993873690659</c:v>
                </c:pt>
                <c:pt idx="35">
                  <c:v>0.050234683963491</c:v>
                </c:pt>
                <c:pt idx="36">
                  <c:v>0.049806263361828</c:v>
                </c:pt>
                <c:pt idx="37">
                  <c:v>0.050336789119169</c:v>
                </c:pt>
                <c:pt idx="38">
                  <c:v>0.050140999851579</c:v>
                </c:pt>
                <c:pt idx="39">
                  <c:v>0.049703105575678</c:v>
                </c:pt>
                <c:pt idx="40">
                  <c:v>1.1990113694617</c:v>
                </c:pt>
                <c:pt idx="41">
                  <c:v>1.1991408430096</c:v>
                </c:pt>
                <c:pt idx="42">
                  <c:v>1.2005839993853</c:v>
                </c:pt>
                <c:pt idx="43">
                  <c:v>1.2009250516578</c:v>
                </c:pt>
                <c:pt idx="44">
                  <c:v>1.2003639996168</c:v>
                </c:pt>
                <c:pt idx="45">
                  <c:v>0.2997954738995</c:v>
                </c:pt>
                <c:pt idx="46">
                  <c:v>0.30076073604133</c:v>
                </c:pt>
                <c:pt idx="47">
                  <c:v>0.30071336767014</c:v>
                </c:pt>
                <c:pt idx="48">
                  <c:v>0.30071863082249</c:v>
                </c:pt>
                <c:pt idx="49">
                  <c:v>0.30060284147069</c:v>
                </c:pt>
                <c:pt idx="50">
                  <c:v>1.1990218957664</c:v>
                </c:pt>
                <c:pt idx="51">
                  <c:v>1.1991208430307</c:v>
                </c:pt>
                <c:pt idx="52">
                  <c:v>1.2005450520578</c:v>
                </c:pt>
                <c:pt idx="53">
                  <c:v>1.200920841136</c:v>
                </c:pt>
                <c:pt idx="54">
                  <c:v>1.2003682101387</c:v>
                </c:pt>
                <c:pt idx="55">
                  <c:v>0.2997954738995</c:v>
                </c:pt>
                <c:pt idx="56">
                  <c:v>0.30076073604133</c:v>
                </c:pt>
                <c:pt idx="57">
                  <c:v>0.30071442030061</c:v>
                </c:pt>
                <c:pt idx="58">
                  <c:v>0.30071547293108</c:v>
                </c:pt>
                <c:pt idx="59">
                  <c:v>0.30060073620975</c:v>
                </c:pt>
                <c:pt idx="60">
                  <c:v>1.1990303168102</c:v>
                </c:pt>
                <c:pt idx="61">
                  <c:v>1.1991155798783</c:v>
                </c:pt>
                <c:pt idx="62">
                  <c:v>1.200538736275</c:v>
                </c:pt>
                <c:pt idx="63">
                  <c:v>1.2009324200711</c:v>
                </c:pt>
                <c:pt idx="64">
                  <c:v>1.2003745259216</c:v>
                </c:pt>
                <c:pt idx="65">
                  <c:v>0.29979652652997</c:v>
                </c:pt>
                <c:pt idx="66">
                  <c:v>0.30076073604133</c:v>
                </c:pt>
                <c:pt idx="67">
                  <c:v>0.30071442030061</c:v>
                </c:pt>
                <c:pt idx="68">
                  <c:v>0.30071757819202</c:v>
                </c:pt>
                <c:pt idx="69">
                  <c:v>0.30060284147069</c:v>
                </c:pt>
                <c:pt idx="70">
                  <c:v>1.1990271589188</c:v>
                </c:pt>
                <c:pt idx="71">
                  <c:v>1.1991176851393</c:v>
                </c:pt>
                <c:pt idx="72">
                  <c:v>1.2005397889055</c:v>
                </c:pt>
                <c:pt idx="73">
                  <c:v>1.2009250516578</c:v>
                </c:pt>
                <c:pt idx="74">
                  <c:v>1.200377683813</c:v>
                </c:pt>
                <c:pt idx="75">
                  <c:v>0.2997954738995</c:v>
                </c:pt>
                <c:pt idx="76">
                  <c:v>0.30076073604133</c:v>
                </c:pt>
                <c:pt idx="77">
                  <c:v>0.30071442030061</c:v>
                </c:pt>
                <c:pt idx="78">
                  <c:v>0.30071547293108</c:v>
                </c:pt>
                <c:pt idx="79">
                  <c:v>0.30059968357928</c:v>
                </c:pt>
              </c:numCache>
            </c:numRef>
          </c:xVal>
          <c:yVal>
            <c:numRef>
              <c:f>Foglio1!$G$146:$G$225</c:f>
              <c:numCache>
                <c:formatCode>General</c:formatCode>
                <c:ptCount val="80"/>
                <c:pt idx="0">
                  <c:v>-7.17893981179718E-005</c:v>
                </c:pt>
                <c:pt idx="1">
                  <c:v>-0.000102315681767995</c:v>
                </c:pt>
                <c:pt idx="2">
                  <c:v>0.000412420618502024</c:v>
                </c:pt>
                <c:pt idx="3">
                  <c:v>0.000153473522662012</c:v>
                </c:pt>
                <c:pt idx="4">
                  <c:v>-0.000391789061277986</c:v>
                </c:pt>
                <c:pt idx="5">
                  <c:v>0.000189473484765203</c:v>
                </c:pt>
                <c:pt idx="6">
                  <c:v>-0.000237894486426797</c:v>
                </c:pt>
                <c:pt idx="7">
                  <c:v>0.000291578640443199</c:v>
                </c:pt>
                <c:pt idx="8">
                  <c:v>9.68420033241948E-005</c:v>
                </c:pt>
                <c:pt idx="9">
                  <c:v>-0.0003399996421058</c:v>
                </c:pt>
                <c:pt idx="10">
                  <c:v>-7.41051851539942E-005</c:v>
                </c:pt>
                <c:pt idx="11">
                  <c:v>-9.30525336239885E-005</c:v>
                </c:pt>
                <c:pt idx="12">
                  <c:v>0.000412210092405996</c:v>
                </c:pt>
                <c:pt idx="13">
                  <c:v>0.000150105105156007</c:v>
                </c:pt>
                <c:pt idx="14">
                  <c:v>-0.000395157478783992</c:v>
                </c:pt>
                <c:pt idx="15">
                  <c:v>0.000190105063047799</c:v>
                </c:pt>
                <c:pt idx="16">
                  <c:v>-0.000238315538615204</c:v>
                </c:pt>
                <c:pt idx="17">
                  <c:v>0.000292210218725795</c:v>
                </c:pt>
                <c:pt idx="18">
                  <c:v>9.64209511358019E-005</c:v>
                </c:pt>
                <c:pt idx="19">
                  <c:v>-0.000340420694294199</c:v>
                </c:pt>
                <c:pt idx="20">
                  <c:v>-7.22104503080023E-005</c:v>
                </c:pt>
                <c:pt idx="21">
                  <c:v>-0.000101684103487987</c:v>
                </c:pt>
                <c:pt idx="22">
                  <c:v>0.000416210088202001</c:v>
                </c:pt>
                <c:pt idx="23">
                  <c:v>0.000151999840001998</c:v>
                </c:pt>
                <c:pt idx="24">
                  <c:v>-0.000394315374407983</c:v>
                </c:pt>
                <c:pt idx="25">
                  <c:v>0.000190315589141198</c:v>
                </c:pt>
                <c:pt idx="26">
                  <c:v>-0.000238105012520799</c:v>
                </c:pt>
                <c:pt idx="27">
                  <c:v>0.000292420744820193</c:v>
                </c:pt>
                <c:pt idx="28">
                  <c:v>9.55788467592034E-005</c:v>
                </c:pt>
                <c:pt idx="29">
                  <c:v>-0.000340210168199802</c:v>
                </c:pt>
                <c:pt idx="30">
                  <c:v>-7.45262373420263E-005</c:v>
                </c:pt>
                <c:pt idx="31">
                  <c:v>-9.55788467620067E-005</c:v>
                </c:pt>
                <c:pt idx="32">
                  <c:v>0.000413894301167977</c:v>
                </c:pt>
                <c:pt idx="33">
                  <c:v>0.000150736683437985</c:v>
                </c:pt>
                <c:pt idx="34">
                  <c:v>-0.000394525900502013</c:v>
                </c:pt>
                <c:pt idx="35">
                  <c:v>0.000190315589142002</c:v>
                </c:pt>
                <c:pt idx="36">
                  <c:v>-0.000238105012521</c:v>
                </c:pt>
                <c:pt idx="37">
                  <c:v>0.000292420744819999</c:v>
                </c:pt>
                <c:pt idx="38">
                  <c:v>9.66314772300053E-005</c:v>
                </c:pt>
                <c:pt idx="39">
                  <c:v>-0.000341262798670999</c:v>
                </c:pt>
                <c:pt idx="40">
                  <c:v>-0.000993683164540071</c:v>
                </c:pt>
                <c:pt idx="41">
                  <c:v>-0.000864209616640022</c:v>
                </c:pt>
                <c:pt idx="42">
                  <c:v>0.000578946759060006</c:v>
                </c:pt>
                <c:pt idx="43">
                  <c:v>0.000919999031560037</c:v>
                </c:pt>
                <c:pt idx="44">
                  <c:v>0.00035894699056005</c:v>
                </c:pt>
                <c:pt idx="45">
                  <c:v>-0.00072273608133</c:v>
                </c:pt>
                <c:pt idx="46">
                  <c:v>0.000242526060500015</c:v>
                </c:pt>
                <c:pt idx="47">
                  <c:v>0.000195157689309999</c:v>
                </c:pt>
                <c:pt idx="48">
                  <c:v>0.000200420841659998</c:v>
                </c:pt>
                <c:pt idx="49">
                  <c:v>8.46314898599876E-005</c:v>
                </c:pt>
                <c:pt idx="50">
                  <c:v>-0.000973472659519858</c:v>
                </c:pt>
                <c:pt idx="51">
                  <c:v>-0.000874525395219816</c:v>
                </c:pt>
                <c:pt idx="52">
                  <c:v>0.000549683631880127</c:v>
                </c:pt>
                <c:pt idx="53">
                  <c:v>0.000925472710080033</c:v>
                </c:pt>
                <c:pt idx="54">
                  <c:v>0.000372841712780181</c:v>
                </c:pt>
                <c:pt idx="55">
                  <c:v>-0.000721893976953991</c:v>
                </c:pt>
                <c:pt idx="56">
                  <c:v>0.000243368164876023</c:v>
                </c:pt>
                <c:pt idx="57">
                  <c:v>0.000197052424156019</c:v>
                </c:pt>
                <c:pt idx="58">
                  <c:v>0.000198105054625974</c:v>
                </c:pt>
                <c:pt idx="59">
                  <c:v>8.33683332959745E-005</c:v>
                </c:pt>
                <c:pt idx="60">
                  <c:v>-0.000967998981040052</c:v>
                </c:pt>
                <c:pt idx="61">
                  <c:v>-0.000882735912939969</c:v>
                </c:pt>
                <c:pt idx="62">
                  <c:v>0.000540420483760018</c:v>
                </c:pt>
                <c:pt idx="63">
                  <c:v>0.000934104279860071</c:v>
                </c:pt>
                <c:pt idx="64">
                  <c:v>0.000376210130360155</c:v>
                </c:pt>
                <c:pt idx="65">
                  <c:v>-0.000721893976953991</c:v>
                </c:pt>
                <c:pt idx="66">
                  <c:v>0.000242315534406012</c:v>
                </c:pt>
                <c:pt idx="67">
                  <c:v>0.000195999793686008</c:v>
                </c:pt>
                <c:pt idx="68">
                  <c:v>0.000199157685095985</c:v>
                </c:pt>
                <c:pt idx="69">
                  <c:v>8.44209637659854E-005</c:v>
                </c:pt>
                <c:pt idx="70">
                  <c:v>-0.000970314768080183</c:v>
                </c:pt>
                <c:pt idx="71">
                  <c:v>-0.000879788547580196</c:v>
                </c:pt>
                <c:pt idx="72">
                  <c:v>0.000542315218619915</c:v>
                </c:pt>
                <c:pt idx="73">
                  <c:v>0.000927577970919913</c:v>
                </c:pt>
                <c:pt idx="74">
                  <c:v>0.000380210126119884</c:v>
                </c:pt>
                <c:pt idx="75">
                  <c:v>-0.000721683450859989</c:v>
                </c:pt>
                <c:pt idx="76">
                  <c:v>0.000243578690970025</c:v>
                </c:pt>
                <c:pt idx="77">
                  <c:v>0.000197262950250021</c:v>
                </c:pt>
                <c:pt idx="78">
                  <c:v>0.000198315580719977</c:v>
                </c:pt>
                <c:pt idx="79">
                  <c:v>8.25262289200213E-005</c:v>
                </c:pt>
              </c:numCache>
            </c:numRef>
          </c:yVal>
          <c:smooth val="0"/>
        </c:ser>
        <c:axId val="74052029"/>
        <c:axId val="77431417"/>
      </c:scatterChart>
      <c:valAx>
        <c:axId val="7405202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431417"/>
        <c:crosses val="autoZero"/>
        <c:crossBetween val="midCat"/>
      </c:valAx>
      <c:valAx>
        <c:axId val="774314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05202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398520</xdr:colOff>
      <xdr:row>54</xdr:row>
      <xdr:rowOff>198000</xdr:rowOff>
    </xdr:from>
    <xdr:to>
      <xdr:col>23</xdr:col>
      <xdr:colOff>212040</xdr:colOff>
      <xdr:row>73</xdr:row>
      <xdr:rowOff>147240</xdr:rowOff>
    </xdr:to>
    <xdr:graphicFrame>
      <xdr:nvGraphicFramePr>
        <xdr:cNvPr id="0" name="Grafico 1"/>
        <xdr:cNvGraphicFramePr/>
      </xdr:nvGraphicFramePr>
      <xdr:xfrm>
        <a:off x="13495680" y="10067760"/>
        <a:ext cx="7567200" cy="3303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17280</xdr:colOff>
      <xdr:row>145</xdr:row>
      <xdr:rowOff>32040</xdr:rowOff>
    </xdr:from>
    <xdr:to>
      <xdr:col>21</xdr:col>
      <xdr:colOff>775080</xdr:colOff>
      <xdr:row>161</xdr:row>
      <xdr:rowOff>174960</xdr:rowOff>
    </xdr:to>
    <xdr:graphicFrame>
      <xdr:nvGraphicFramePr>
        <xdr:cNvPr id="1" name="Grafico 2"/>
        <xdr:cNvGraphicFramePr/>
      </xdr:nvGraphicFramePr>
      <xdr:xfrm>
        <a:off x="12339360" y="25997040"/>
        <a:ext cx="7735680" cy="319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I225"/>
  <sheetViews>
    <sheetView showFormulas="false" showGridLines="true" showRowColHeaders="true" showZeros="true" rightToLeft="false" tabSelected="true" showOutlineSymbols="true" defaultGridColor="true" view="normal" topLeftCell="R1" colorId="64" zoomScale="85" zoomScaleNormal="85" zoomScalePageLayoutView="100" workbookViewId="0">
      <selection pane="topLeft" activeCell="AM35" activeCellId="0" sqref="AM35"/>
    </sheetView>
  </sheetViews>
  <sheetFormatPr defaultColWidth="8.72265625" defaultRowHeight="15" zeroHeight="false" outlineLevelRow="0" outlineLevelCol="0"/>
  <cols>
    <col collapsed="false" customWidth="true" hidden="false" outlineLevel="0" max="3" min="3" style="0" width="22"/>
    <col collapsed="false" customWidth="true" hidden="false" outlineLevel="0" max="4" min="4" style="0" width="18.71"/>
    <col collapsed="false" customWidth="true" hidden="false" outlineLevel="0" max="6" min="6" style="0" width="12.28"/>
    <col collapsed="false" customWidth="true" hidden="false" outlineLevel="0" max="9" min="8" style="0" width="12.28"/>
  </cols>
  <sheetData>
    <row r="1" customFormat="false" ht="15" hidden="false" customHeight="false" outlineLevel="0" collapsed="false">
      <c r="H1" s="1" t="s">
        <v>0</v>
      </c>
      <c r="I1" s="1"/>
      <c r="J1" s="1"/>
      <c r="K1" s="1"/>
      <c r="L1" s="1"/>
      <c r="M1" s="1"/>
      <c r="N1" s="1"/>
      <c r="O1" s="1"/>
    </row>
    <row r="2" customFormat="false" ht="15" hidden="false" customHeight="false" outlineLevel="0" collapsed="false">
      <c r="H2" s="1"/>
      <c r="I2" s="1"/>
      <c r="J2" s="1"/>
      <c r="K2" s="1"/>
      <c r="L2" s="1"/>
      <c r="M2" s="1"/>
      <c r="N2" s="1"/>
      <c r="O2" s="1"/>
    </row>
    <row r="4" customFormat="false" ht="15" hidden="false" customHeight="false" outlineLevel="0" collapsed="false">
      <c r="B4" s="2" t="s">
        <v>1</v>
      </c>
      <c r="C4" s="2" t="s">
        <v>2</v>
      </c>
      <c r="E4" s="3" t="s">
        <v>3</v>
      </c>
      <c r="F4" s="4" t="s">
        <v>1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11</v>
      </c>
      <c r="O4" s="4" t="s">
        <v>12</v>
      </c>
      <c r="P4" s="4" t="s">
        <v>13</v>
      </c>
      <c r="Q4" s="4" t="s">
        <v>14</v>
      </c>
      <c r="R4" s="4" t="s">
        <v>15</v>
      </c>
      <c r="S4" s="4" t="s">
        <v>16</v>
      </c>
      <c r="T4" s="5" t="s">
        <v>17</v>
      </c>
      <c r="U4" s="6" t="s">
        <v>18</v>
      </c>
      <c r="V4" s="7" t="s">
        <v>19</v>
      </c>
      <c r="W4" s="7" t="s">
        <v>20</v>
      </c>
      <c r="X4" s="7" t="s">
        <v>21</v>
      </c>
      <c r="Y4" s="7" t="s">
        <v>22</v>
      </c>
      <c r="Z4" s="7" t="s">
        <v>23</v>
      </c>
      <c r="AA4" s="7" t="s">
        <v>24</v>
      </c>
      <c r="AB4" s="7" t="s">
        <v>25</v>
      </c>
      <c r="AC4" s="7" t="s">
        <v>26</v>
      </c>
      <c r="AD4" s="7" t="s">
        <v>27</v>
      </c>
      <c r="AE4" s="8" t="s">
        <v>28</v>
      </c>
    </row>
    <row r="5" customFormat="false" ht="13.8" hidden="false" customHeight="false" outlineLevel="0" collapsed="false">
      <c r="B5" s="2" t="s">
        <v>4</v>
      </c>
      <c r="C5" s="2" t="s">
        <v>29</v>
      </c>
      <c r="E5" s="9" t="n">
        <v>1</v>
      </c>
      <c r="F5" s="10" t="n">
        <v>-1</v>
      </c>
      <c r="G5" s="10" t="n">
        <v>-1</v>
      </c>
      <c r="H5" s="10" t="n">
        <v>-1</v>
      </c>
      <c r="I5" s="10" t="n">
        <v>-1</v>
      </c>
      <c r="J5" s="10" t="n">
        <f aca="false">F5*G5</f>
        <v>1</v>
      </c>
      <c r="K5" s="10" t="n">
        <f aca="false">F5*H5</f>
        <v>1</v>
      </c>
      <c r="L5" s="10" t="n">
        <f aca="false">F5*I5</f>
        <v>1</v>
      </c>
      <c r="M5" s="10" t="n">
        <f aca="false">G5*H5</f>
        <v>1</v>
      </c>
      <c r="N5" s="10" t="n">
        <f aca="false">G5*I5</f>
        <v>1</v>
      </c>
      <c r="O5" s="10" t="n">
        <f aca="false">H5*I5</f>
        <v>1</v>
      </c>
      <c r="P5" s="10" t="n">
        <f aca="false">F5*G5*H5</f>
        <v>-1</v>
      </c>
      <c r="Q5" s="10" t="n">
        <f aca="false">F5*G5*I5</f>
        <v>-1</v>
      </c>
      <c r="R5" s="10" t="n">
        <f aca="false">F5*H5*I5</f>
        <v>-1</v>
      </c>
      <c r="S5" s="10" t="n">
        <f aca="false">G5*H5*I5</f>
        <v>-1</v>
      </c>
      <c r="T5" s="11" t="n">
        <f aca="false">F5*G5*H5*I5</f>
        <v>1</v>
      </c>
      <c r="U5" s="12" t="n">
        <v>0.20026084183069</v>
      </c>
      <c r="V5" s="13" t="n">
        <v>0.20023031554704</v>
      </c>
      <c r="W5" s="13" t="n">
        <v>0.20074505184731</v>
      </c>
      <c r="X5" s="13" t="n">
        <v>0.20048610475147</v>
      </c>
      <c r="Y5" s="13" t="n">
        <v>0.19994084216753</v>
      </c>
      <c r="Z5" s="10" t="n">
        <f aca="false">AVERAGE(U5:Y5)</f>
        <v>0.200332631228808</v>
      </c>
      <c r="AA5" s="10" t="n">
        <f aca="false">U5-$Z5</f>
        <v>-7.17893981179718E-005</v>
      </c>
      <c r="AB5" s="10" t="n">
        <f aca="false">V5-$Z5</f>
        <v>-0.000102315681767995</v>
      </c>
      <c r="AC5" s="10" t="n">
        <f aca="false">W5-$Z5</f>
        <v>0.000412420618502024</v>
      </c>
      <c r="AD5" s="10" t="n">
        <f aca="false">X5-$Z5</f>
        <v>0.000153473522662012</v>
      </c>
      <c r="AE5" s="14" t="n">
        <f aca="false">Y5-$Z5</f>
        <v>-0.000391789061277986</v>
      </c>
      <c r="AG5" s="0" t="s">
        <v>30</v>
      </c>
      <c r="AH5" s="0" t="s">
        <v>31</v>
      </c>
      <c r="AI5" s="0" t="s">
        <v>32</v>
      </c>
    </row>
    <row r="6" customFormat="false" ht="13.8" hidden="false" customHeight="false" outlineLevel="0" collapsed="false">
      <c r="B6" s="2" t="s">
        <v>5</v>
      </c>
      <c r="C6" s="2" t="s">
        <v>33</v>
      </c>
      <c r="E6" s="15" t="n">
        <v>1</v>
      </c>
      <c r="F6" s="16" t="n">
        <v>-1</v>
      </c>
      <c r="G6" s="16" t="n">
        <v>-1</v>
      </c>
      <c r="H6" s="16" t="n">
        <v>-1</v>
      </c>
      <c r="I6" s="16" t="n">
        <v>1</v>
      </c>
      <c r="J6" s="16" t="n">
        <f aca="false">F6*G6</f>
        <v>1</v>
      </c>
      <c r="K6" s="16" t="n">
        <f aca="false">F6*H6</f>
        <v>1</v>
      </c>
      <c r="L6" s="16" t="n">
        <f aca="false">F6*I6</f>
        <v>-1</v>
      </c>
      <c r="M6" s="16" t="n">
        <f aca="false">G6*H6</f>
        <v>1</v>
      </c>
      <c r="N6" s="16" t="n">
        <f aca="false">G6*I6</f>
        <v>-1</v>
      </c>
      <c r="O6" s="16" t="n">
        <f aca="false">H6*I6</f>
        <v>-1</v>
      </c>
      <c r="P6" s="16" t="n">
        <f aca="false">F6*G6*H6</f>
        <v>-1</v>
      </c>
      <c r="Q6" s="16" t="n">
        <f aca="false">F6*G6*I6</f>
        <v>1</v>
      </c>
      <c r="R6" s="16" t="n">
        <f aca="false">F6*H6*I6</f>
        <v>1</v>
      </c>
      <c r="S6" s="16" t="n">
        <f aca="false">G6*H6*I6</f>
        <v>1</v>
      </c>
      <c r="T6" s="17" t="n">
        <f aca="false">F6*G6*H6*I6</f>
        <v>-1</v>
      </c>
      <c r="U6" s="18" t="n">
        <v>0.050234683963491</v>
      </c>
      <c r="V6" s="19" t="n">
        <v>0.049807315992299</v>
      </c>
      <c r="W6" s="19" t="n">
        <v>0.050336789119169</v>
      </c>
      <c r="X6" s="19" t="n">
        <v>0.05014205248205</v>
      </c>
      <c r="Y6" s="19" t="n">
        <v>0.04970521083662</v>
      </c>
      <c r="Z6" s="16" t="n">
        <f aca="false">AVERAGE(U6:Y6)</f>
        <v>0.0500452104787258</v>
      </c>
      <c r="AA6" s="16" t="n">
        <f aca="false">U6-$Z6</f>
        <v>0.000189473484765203</v>
      </c>
      <c r="AB6" s="16" t="n">
        <f aca="false">V6-$Z6</f>
        <v>-0.000237894486426797</v>
      </c>
      <c r="AC6" s="16" t="n">
        <f aca="false">W6-$Z6</f>
        <v>0.000291578640443199</v>
      </c>
      <c r="AD6" s="16" t="n">
        <f aca="false">X6-$Z6</f>
        <v>9.68420033241948E-005</v>
      </c>
      <c r="AE6" s="20" t="n">
        <f aca="false">Y6-$Z6</f>
        <v>-0.0003399996421058</v>
      </c>
      <c r="AG6" s="0" t="s">
        <v>34</v>
      </c>
      <c r="AH6" s="0" t="s">
        <v>35</v>
      </c>
      <c r="AI6" s="21" t="n">
        <v>0.20026084183069</v>
      </c>
    </row>
    <row r="7" customFormat="false" ht="13.8" hidden="false" customHeight="false" outlineLevel="0" collapsed="false">
      <c r="B7" s="2" t="s">
        <v>6</v>
      </c>
      <c r="C7" s="2" t="s">
        <v>36</v>
      </c>
      <c r="E7" s="15" t="n">
        <v>1</v>
      </c>
      <c r="F7" s="16" t="n">
        <v>-1</v>
      </c>
      <c r="G7" s="16" t="n">
        <v>-1</v>
      </c>
      <c r="H7" s="16" t="n">
        <v>1</v>
      </c>
      <c r="I7" s="16" t="n">
        <v>-1</v>
      </c>
      <c r="J7" s="16" t="n">
        <f aca="false">F7*G7</f>
        <v>1</v>
      </c>
      <c r="K7" s="16" t="n">
        <f aca="false">F7*H7</f>
        <v>-1</v>
      </c>
      <c r="L7" s="16" t="n">
        <f aca="false">F7*I7</f>
        <v>1</v>
      </c>
      <c r="M7" s="16" t="n">
        <f aca="false">G7*H7</f>
        <v>-1</v>
      </c>
      <c r="N7" s="16" t="n">
        <f aca="false">G7*I7</f>
        <v>1</v>
      </c>
      <c r="O7" s="16" t="n">
        <f aca="false">H7*I7</f>
        <v>-1</v>
      </c>
      <c r="P7" s="16" t="n">
        <f aca="false">F7*G7*H7</f>
        <v>1</v>
      </c>
      <c r="Q7" s="16" t="n">
        <f aca="false">F7*G7*I7</f>
        <v>-1</v>
      </c>
      <c r="R7" s="16" t="n">
        <f aca="false">F7*H7*I7</f>
        <v>1</v>
      </c>
      <c r="S7" s="16" t="n">
        <f aca="false">G7*H7*I7</f>
        <v>1</v>
      </c>
      <c r="T7" s="17" t="n">
        <f aca="false">F7*G7*H7*I7</f>
        <v>-1</v>
      </c>
      <c r="U7" s="18" t="n">
        <v>0.20025978920022</v>
      </c>
      <c r="V7" s="19" t="n">
        <v>0.20024084185175</v>
      </c>
      <c r="W7" s="19" t="n">
        <v>0.20074610447778</v>
      </c>
      <c r="X7" s="19" t="n">
        <v>0.20048399949053</v>
      </c>
      <c r="Y7" s="19" t="n">
        <v>0.19993873690659</v>
      </c>
      <c r="Z7" s="16" t="n">
        <f aca="false">AVERAGE(U7:Y7)</f>
        <v>0.200333894385374</v>
      </c>
      <c r="AA7" s="16" t="n">
        <f aca="false">U7-$Z7</f>
        <v>-7.41051851539942E-005</v>
      </c>
      <c r="AB7" s="16" t="n">
        <f aca="false">V7-$Z7</f>
        <v>-9.30525336239885E-005</v>
      </c>
      <c r="AC7" s="16" t="n">
        <f aca="false">W7-$Z7</f>
        <v>0.000412210092405996</v>
      </c>
      <c r="AD7" s="16" t="n">
        <f aca="false">X7-$Z7</f>
        <v>0.000150105105156007</v>
      </c>
      <c r="AE7" s="20" t="n">
        <f aca="false">Y7-$Z7</f>
        <v>-0.000395157478783992</v>
      </c>
      <c r="AG7" s="0" t="s">
        <v>34</v>
      </c>
      <c r="AH7" s="0" t="s">
        <v>37</v>
      </c>
      <c r="AI7" s="21" t="n">
        <v>0.20023031554704</v>
      </c>
    </row>
    <row r="8" customFormat="false" ht="13.8" hidden="false" customHeight="false" outlineLevel="0" collapsed="false">
      <c r="B8" s="2"/>
      <c r="E8" s="15" t="n">
        <v>1</v>
      </c>
      <c r="F8" s="16" t="n">
        <v>-1</v>
      </c>
      <c r="G8" s="16" t="n">
        <v>-1</v>
      </c>
      <c r="H8" s="16" t="n">
        <v>1</v>
      </c>
      <c r="I8" s="16" t="n">
        <v>1</v>
      </c>
      <c r="J8" s="16" t="n">
        <f aca="false">F8*G8</f>
        <v>1</v>
      </c>
      <c r="K8" s="16" t="n">
        <f aca="false">F8*H8</f>
        <v>-1</v>
      </c>
      <c r="L8" s="16" t="n">
        <f aca="false">F8*I8</f>
        <v>-1</v>
      </c>
      <c r="M8" s="16" t="n">
        <f aca="false">G8*H8</f>
        <v>-1</v>
      </c>
      <c r="N8" s="16" t="n">
        <f aca="false">G8*I8</f>
        <v>-1</v>
      </c>
      <c r="O8" s="16" t="n">
        <f aca="false">H8*I8</f>
        <v>1</v>
      </c>
      <c r="P8" s="16" t="n">
        <f aca="false">F8*G8*H8</f>
        <v>1</v>
      </c>
      <c r="Q8" s="16" t="n">
        <f aca="false">F8*G8*I8</f>
        <v>1</v>
      </c>
      <c r="R8" s="16" t="n">
        <f aca="false">F8*H8*I8</f>
        <v>-1</v>
      </c>
      <c r="S8" s="16" t="n">
        <f aca="false">G8*H8*I8</f>
        <v>-1</v>
      </c>
      <c r="T8" s="17" t="n">
        <f aca="false">F8*G8*H8*I8</f>
        <v>1</v>
      </c>
      <c r="U8" s="18" t="n">
        <v>0.050234683963491</v>
      </c>
      <c r="V8" s="19" t="n">
        <v>0.049806263361828</v>
      </c>
      <c r="W8" s="19" t="n">
        <v>0.050336789119169</v>
      </c>
      <c r="X8" s="19" t="n">
        <v>0.050140999851579</v>
      </c>
      <c r="Y8" s="19" t="n">
        <v>0.049704158206149</v>
      </c>
      <c r="Z8" s="16" t="n">
        <f aca="false">AVERAGE(U8:Y8)</f>
        <v>0.0500445789004432</v>
      </c>
      <c r="AA8" s="16" t="n">
        <f aca="false">U8-$Z8</f>
        <v>0.000190105063047799</v>
      </c>
      <c r="AB8" s="16" t="n">
        <f aca="false">V8-$Z8</f>
        <v>-0.000238315538615204</v>
      </c>
      <c r="AC8" s="16" t="n">
        <f aca="false">W8-$Z8</f>
        <v>0.000292210218725795</v>
      </c>
      <c r="AD8" s="16" t="n">
        <f aca="false">X8-$Z8</f>
        <v>9.64209511358019E-005</v>
      </c>
      <c r="AE8" s="20" t="n">
        <f aca="false">Y8-$Z8</f>
        <v>-0.000340420694294199</v>
      </c>
      <c r="AG8" s="0" t="s">
        <v>34</v>
      </c>
      <c r="AH8" s="0" t="s">
        <v>38</v>
      </c>
      <c r="AI8" s="21" t="n">
        <v>0.20074505184731</v>
      </c>
    </row>
    <row r="9" customFormat="false" ht="13.8" hidden="false" customHeight="false" outlineLevel="0" collapsed="false">
      <c r="E9" s="15" t="n">
        <v>1</v>
      </c>
      <c r="F9" s="16" t="n">
        <v>-1</v>
      </c>
      <c r="G9" s="16" t="n">
        <v>1</v>
      </c>
      <c r="H9" s="16" t="n">
        <v>-1</v>
      </c>
      <c r="I9" s="16" t="n">
        <v>-1</v>
      </c>
      <c r="J9" s="16" t="n">
        <f aca="false">F9*G9</f>
        <v>-1</v>
      </c>
      <c r="K9" s="16" t="n">
        <f aca="false">F9*H9</f>
        <v>1</v>
      </c>
      <c r="L9" s="16" t="n">
        <f aca="false">F9*I9</f>
        <v>1</v>
      </c>
      <c r="M9" s="16" t="n">
        <f aca="false">G9*H9</f>
        <v>-1</v>
      </c>
      <c r="N9" s="16" t="n">
        <f aca="false">G9*I9</f>
        <v>-1</v>
      </c>
      <c r="O9" s="16" t="n">
        <f aca="false">H9*I9</f>
        <v>1</v>
      </c>
      <c r="P9" s="16" t="n">
        <f aca="false">F9*G9*H9</f>
        <v>1</v>
      </c>
      <c r="Q9" s="16" t="n">
        <f aca="false">F9*G9*I9</f>
        <v>1</v>
      </c>
      <c r="R9" s="16" t="n">
        <f aca="false">F9*H9*I9</f>
        <v>-1</v>
      </c>
      <c r="S9" s="16" t="n">
        <f aca="false">G9*H9*I9</f>
        <v>1</v>
      </c>
      <c r="T9" s="17" t="n">
        <f aca="false">F9*G9*H9*I9</f>
        <v>-1</v>
      </c>
      <c r="U9" s="18" t="n">
        <v>0.20025873656975</v>
      </c>
      <c r="V9" s="19" t="n">
        <v>0.20022926291657</v>
      </c>
      <c r="W9" s="19" t="n">
        <v>0.20074715710826</v>
      </c>
      <c r="X9" s="19" t="n">
        <v>0.20048294686006</v>
      </c>
      <c r="Y9" s="19" t="n">
        <v>0.19993663164565</v>
      </c>
      <c r="Z9" s="16" t="n">
        <f aca="false">AVERAGE(U9:Y9)</f>
        <v>0.200330947020058</v>
      </c>
      <c r="AA9" s="16" t="n">
        <f aca="false">U9-$Z9</f>
        <v>-7.22104503080023E-005</v>
      </c>
      <c r="AB9" s="16" t="n">
        <f aca="false">V9-$Z9</f>
        <v>-0.000101684103487987</v>
      </c>
      <c r="AC9" s="16" t="n">
        <f aca="false">W9-$Z9</f>
        <v>0.000416210088202001</v>
      </c>
      <c r="AD9" s="16" t="n">
        <f aca="false">X9-$Z9</f>
        <v>0.000151999840001998</v>
      </c>
      <c r="AE9" s="20" t="n">
        <f aca="false">Y9-$Z9</f>
        <v>-0.000394315374407983</v>
      </c>
      <c r="AG9" s="0" t="s">
        <v>34</v>
      </c>
      <c r="AH9" s="0" t="s">
        <v>39</v>
      </c>
      <c r="AI9" s="21" t="n">
        <v>0.20048610475147</v>
      </c>
    </row>
    <row r="10" customFormat="false" ht="13.8" hidden="false" customHeight="false" outlineLevel="0" collapsed="false">
      <c r="E10" s="15" t="n">
        <v>1</v>
      </c>
      <c r="F10" s="16" t="n">
        <v>-1</v>
      </c>
      <c r="G10" s="16" t="n">
        <v>1</v>
      </c>
      <c r="H10" s="16" t="n">
        <v>-1</v>
      </c>
      <c r="I10" s="16" t="n">
        <v>1</v>
      </c>
      <c r="J10" s="16" t="n">
        <f aca="false">F10*G10</f>
        <v>-1</v>
      </c>
      <c r="K10" s="16" t="n">
        <f aca="false">F10*H10</f>
        <v>1</v>
      </c>
      <c r="L10" s="16" t="n">
        <f aca="false">F10*I10</f>
        <v>-1</v>
      </c>
      <c r="M10" s="16" t="n">
        <f aca="false">G10*H10</f>
        <v>-1</v>
      </c>
      <c r="N10" s="16" t="n">
        <f aca="false">G10*I10</f>
        <v>1</v>
      </c>
      <c r="O10" s="16" t="n">
        <f aca="false">H10*I10</f>
        <v>-1</v>
      </c>
      <c r="P10" s="16" t="n">
        <f aca="false">F10*G10*H10</f>
        <v>1</v>
      </c>
      <c r="Q10" s="16" t="n">
        <f aca="false">F10*G10*I10</f>
        <v>-1</v>
      </c>
      <c r="R10" s="16" t="n">
        <f aca="false">F10*H10*I10</f>
        <v>1</v>
      </c>
      <c r="S10" s="16" t="n">
        <f aca="false">G10*H10*I10</f>
        <v>-1</v>
      </c>
      <c r="T10" s="17" t="n">
        <f aca="false">F10*G10*H10*I10</f>
        <v>1</v>
      </c>
      <c r="U10" s="18" t="n">
        <v>0.050235736593961</v>
      </c>
      <c r="V10" s="19" t="n">
        <v>0.049807315992299</v>
      </c>
      <c r="W10" s="19" t="n">
        <v>0.05033784174964</v>
      </c>
      <c r="X10" s="19" t="n">
        <v>0.050140999851579</v>
      </c>
      <c r="Y10" s="19" t="n">
        <v>0.04970521083662</v>
      </c>
      <c r="Z10" s="16" t="n">
        <f aca="false">AVERAGE(U10:Y10)</f>
        <v>0.0500454210048198</v>
      </c>
      <c r="AA10" s="16" t="n">
        <f aca="false">U10-$Z10</f>
        <v>0.000190315589141198</v>
      </c>
      <c r="AB10" s="16" t="n">
        <f aca="false">V10-$Z10</f>
        <v>-0.000238105012520799</v>
      </c>
      <c r="AC10" s="16" t="n">
        <f aca="false">W10-$Z10</f>
        <v>0.000292420744820193</v>
      </c>
      <c r="AD10" s="16" t="n">
        <f aca="false">X10-$Z10</f>
        <v>9.55788467592034E-005</v>
      </c>
      <c r="AE10" s="20" t="n">
        <f aca="false">Y10-$Z10</f>
        <v>-0.000340210168199802</v>
      </c>
      <c r="AG10" s="0" t="s">
        <v>34</v>
      </c>
      <c r="AH10" s="0" t="s">
        <v>40</v>
      </c>
      <c r="AI10" s="21" t="n">
        <v>0.19994084216753</v>
      </c>
    </row>
    <row r="11" customFormat="false" ht="13.8" hidden="false" customHeight="false" outlineLevel="0" collapsed="false">
      <c r="E11" s="15" t="n">
        <v>1</v>
      </c>
      <c r="F11" s="16" t="n">
        <v>-1</v>
      </c>
      <c r="G11" s="16" t="n">
        <v>1</v>
      </c>
      <c r="H11" s="16" t="n">
        <v>1</v>
      </c>
      <c r="I11" s="16" t="n">
        <v>-1</v>
      </c>
      <c r="J11" s="16" t="n">
        <f aca="false">F11*G11</f>
        <v>-1</v>
      </c>
      <c r="K11" s="16" t="n">
        <f aca="false">F11*H11</f>
        <v>-1</v>
      </c>
      <c r="L11" s="16" t="n">
        <f aca="false">F11*I11</f>
        <v>1</v>
      </c>
      <c r="M11" s="16" t="n">
        <f aca="false">G11*H11</f>
        <v>1</v>
      </c>
      <c r="N11" s="16" t="n">
        <f aca="false">G11*I11</f>
        <v>-1</v>
      </c>
      <c r="O11" s="16" t="n">
        <f aca="false">H11*I11</f>
        <v>-1</v>
      </c>
      <c r="P11" s="16" t="n">
        <f aca="false">F11*G11*H11</f>
        <v>-1</v>
      </c>
      <c r="Q11" s="16" t="n">
        <f aca="false">F11*G11*I11</f>
        <v>1</v>
      </c>
      <c r="R11" s="16" t="n">
        <f aca="false">F11*H11*I11</f>
        <v>1</v>
      </c>
      <c r="S11" s="16" t="n">
        <f aca="false">G11*H11*I11</f>
        <v>-1</v>
      </c>
      <c r="T11" s="17" t="n">
        <f aca="false">F11*G11*H11*I11</f>
        <v>1</v>
      </c>
      <c r="U11" s="18" t="n">
        <v>0.20025873656975</v>
      </c>
      <c r="V11" s="19" t="n">
        <v>0.20023768396033</v>
      </c>
      <c r="W11" s="19" t="n">
        <v>0.20074715710826</v>
      </c>
      <c r="X11" s="19" t="n">
        <v>0.20048399949053</v>
      </c>
      <c r="Y11" s="19" t="n">
        <v>0.19993873690659</v>
      </c>
      <c r="Z11" s="16" t="n">
        <f aca="false">AVERAGE(U11:Y11)</f>
        <v>0.200333262807092</v>
      </c>
      <c r="AA11" s="16" t="n">
        <f aca="false">U11-$Z11</f>
        <v>-7.45262373420263E-005</v>
      </c>
      <c r="AB11" s="16" t="n">
        <f aca="false">V11-$Z11</f>
        <v>-9.55788467620067E-005</v>
      </c>
      <c r="AC11" s="16" t="n">
        <f aca="false">W11-$Z11</f>
        <v>0.000413894301167977</v>
      </c>
      <c r="AD11" s="16" t="n">
        <f aca="false">X11-$Z11</f>
        <v>0.000150736683437985</v>
      </c>
      <c r="AE11" s="20" t="n">
        <f aca="false">Y11-$Z11</f>
        <v>-0.000394525900502013</v>
      </c>
      <c r="AI11" s="21"/>
    </row>
    <row r="12" customFormat="false" ht="13.8" hidden="false" customHeight="false" outlineLevel="0" collapsed="false">
      <c r="E12" s="15" t="n">
        <v>1</v>
      </c>
      <c r="F12" s="16" t="n">
        <v>-1</v>
      </c>
      <c r="G12" s="16" t="n">
        <v>1</v>
      </c>
      <c r="H12" s="16" t="n">
        <v>1</v>
      </c>
      <c r="I12" s="16" t="n">
        <v>1</v>
      </c>
      <c r="J12" s="16" t="n">
        <f aca="false">F12*G12</f>
        <v>-1</v>
      </c>
      <c r="K12" s="16" t="n">
        <f aca="false">F12*H12</f>
        <v>-1</v>
      </c>
      <c r="L12" s="16" t="n">
        <f aca="false">F12*I12</f>
        <v>-1</v>
      </c>
      <c r="M12" s="16" t="n">
        <f aca="false">G12*H12</f>
        <v>1</v>
      </c>
      <c r="N12" s="16" t="n">
        <f aca="false">G12*I12</f>
        <v>1</v>
      </c>
      <c r="O12" s="16" t="n">
        <f aca="false">H12*I12</f>
        <v>1</v>
      </c>
      <c r="P12" s="16" t="n">
        <f aca="false">F12*G12*H12</f>
        <v>-1</v>
      </c>
      <c r="Q12" s="16" t="n">
        <f aca="false">F12*G12*I12</f>
        <v>-1</v>
      </c>
      <c r="R12" s="16" t="n">
        <f aca="false">F12*H12*I12</f>
        <v>-1</v>
      </c>
      <c r="S12" s="16" t="n">
        <f aca="false">G12*H12*I12</f>
        <v>1</v>
      </c>
      <c r="T12" s="17" t="n">
        <f aca="false">F12*G12*H12*I12</f>
        <v>-1</v>
      </c>
      <c r="U12" s="18" t="n">
        <v>0.050234683963491</v>
      </c>
      <c r="V12" s="19" t="n">
        <v>0.049806263361828</v>
      </c>
      <c r="W12" s="19" t="n">
        <v>0.050336789119169</v>
      </c>
      <c r="X12" s="19" t="n">
        <v>0.050140999851579</v>
      </c>
      <c r="Y12" s="19" t="n">
        <v>0.049703105575678</v>
      </c>
      <c r="Z12" s="16" t="n">
        <f aca="false">AVERAGE(U12:Y12)</f>
        <v>0.050044368374349</v>
      </c>
      <c r="AA12" s="16" t="n">
        <f aca="false">U12-$Z12</f>
        <v>0.000190315589142002</v>
      </c>
      <c r="AB12" s="16" t="n">
        <f aca="false">V12-$Z12</f>
        <v>-0.000238105012521</v>
      </c>
      <c r="AC12" s="16" t="n">
        <f aca="false">W12-$Z12</f>
        <v>0.000292420744819999</v>
      </c>
      <c r="AD12" s="16" t="n">
        <f aca="false">X12-$Z12</f>
        <v>9.66314772300053E-005</v>
      </c>
      <c r="AE12" s="20" t="n">
        <f aca="false">Y12-$Z12</f>
        <v>-0.000341262798670999</v>
      </c>
      <c r="AG12" s="0" t="s">
        <v>41</v>
      </c>
      <c r="AH12" s="0" t="s">
        <v>35</v>
      </c>
      <c r="AI12" s="21" t="n">
        <v>0.050234683963491</v>
      </c>
    </row>
    <row r="13" customFormat="false" ht="13.8" hidden="false" customHeight="false" outlineLevel="0" collapsed="false">
      <c r="E13" s="15" t="n">
        <v>1</v>
      </c>
      <c r="F13" s="16" t="n">
        <v>1</v>
      </c>
      <c r="G13" s="16" t="n">
        <v>-1</v>
      </c>
      <c r="H13" s="16" t="n">
        <v>-1</v>
      </c>
      <c r="I13" s="16" t="n">
        <v>-1</v>
      </c>
      <c r="J13" s="16" t="n">
        <f aca="false">F13*G13</f>
        <v>-1</v>
      </c>
      <c r="K13" s="16" t="n">
        <f aca="false">F13*H13</f>
        <v>-1</v>
      </c>
      <c r="L13" s="16" t="n">
        <f aca="false">F13*I13</f>
        <v>-1</v>
      </c>
      <c r="M13" s="16" t="n">
        <f aca="false">G13*H13</f>
        <v>1</v>
      </c>
      <c r="N13" s="16" t="n">
        <f aca="false">G13*I13</f>
        <v>1</v>
      </c>
      <c r="O13" s="16" t="n">
        <f aca="false">H13*I13</f>
        <v>1</v>
      </c>
      <c r="P13" s="16" t="n">
        <f aca="false">F13*G13*H13</f>
        <v>1</v>
      </c>
      <c r="Q13" s="16" t="n">
        <f aca="false">F13*G13*I13</f>
        <v>1</v>
      </c>
      <c r="R13" s="16" t="n">
        <f aca="false">F13*H13*I13</f>
        <v>1</v>
      </c>
      <c r="S13" s="16" t="n">
        <f aca="false">G13*H13*I13</f>
        <v>-1</v>
      </c>
      <c r="T13" s="17" t="n">
        <f aca="false">F13*G13*H13*I13</f>
        <v>-1</v>
      </c>
      <c r="U13" s="18" t="n">
        <v>1.1990113694617</v>
      </c>
      <c r="V13" s="19" t="n">
        <v>1.1991408430096</v>
      </c>
      <c r="W13" s="19" t="n">
        <v>1.2005839993853</v>
      </c>
      <c r="X13" s="19" t="n">
        <v>1.2009250516578</v>
      </c>
      <c r="Y13" s="19" t="n">
        <v>1.2003639996168</v>
      </c>
      <c r="Z13" s="16" t="n">
        <f aca="false">AVERAGE(U13:Y13)</f>
        <v>1.20000505262624</v>
      </c>
      <c r="AA13" s="16" t="n">
        <f aca="false">U13-$Z13</f>
        <v>-0.000993683164540071</v>
      </c>
      <c r="AB13" s="16" t="n">
        <f aca="false">V13-$Z13</f>
        <v>-0.000864209616640022</v>
      </c>
      <c r="AC13" s="16" t="n">
        <f aca="false">W13-$Z13</f>
        <v>0.000578946759060006</v>
      </c>
      <c r="AD13" s="16" t="n">
        <f aca="false">X13-$Z13</f>
        <v>0.000919999031560037</v>
      </c>
      <c r="AE13" s="20" t="n">
        <f aca="false">Y13-$Z13</f>
        <v>0.00035894699056005</v>
      </c>
      <c r="AG13" s="0" t="s">
        <v>41</v>
      </c>
      <c r="AH13" s="0" t="s">
        <v>37</v>
      </c>
      <c r="AI13" s="21" t="n">
        <v>0.049807315992299</v>
      </c>
    </row>
    <row r="14" customFormat="false" ht="13.8" hidden="false" customHeight="false" outlineLevel="0" collapsed="false">
      <c r="E14" s="15" t="n">
        <v>1</v>
      </c>
      <c r="F14" s="16" t="n">
        <v>1</v>
      </c>
      <c r="G14" s="16" t="n">
        <v>-1</v>
      </c>
      <c r="H14" s="16" t="n">
        <v>-1</v>
      </c>
      <c r="I14" s="16" t="n">
        <v>1</v>
      </c>
      <c r="J14" s="16" t="n">
        <f aca="false">F14*G14</f>
        <v>-1</v>
      </c>
      <c r="K14" s="16" t="n">
        <f aca="false">F14*H14</f>
        <v>-1</v>
      </c>
      <c r="L14" s="16" t="n">
        <f aca="false">F14*I14</f>
        <v>1</v>
      </c>
      <c r="M14" s="16" t="n">
        <f aca="false">G14*H14</f>
        <v>1</v>
      </c>
      <c r="N14" s="16" t="n">
        <f aca="false">G14*I14</f>
        <v>-1</v>
      </c>
      <c r="O14" s="16" t="n">
        <f aca="false">H14*I14</f>
        <v>-1</v>
      </c>
      <c r="P14" s="16" t="n">
        <f aca="false">F14*G14*H14</f>
        <v>1</v>
      </c>
      <c r="Q14" s="16" t="n">
        <f aca="false">F14*G14*I14</f>
        <v>-1</v>
      </c>
      <c r="R14" s="16" t="n">
        <f aca="false">F14*H14*I14</f>
        <v>-1</v>
      </c>
      <c r="S14" s="16" t="n">
        <f aca="false">G14*H14*I14</f>
        <v>1</v>
      </c>
      <c r="T14" s="17" t="n">
        <f aca="false">F14*G14*H14*I14</f>
        <v>1</v>
      </c>
      <c r="U14" s="18" t="n">
        <v>0.2997954738995</v>
      </c>
      <c r="V14" s="19" t="n">
        <v>0.30076073604133</v>
      </c>
      <c r="W14" s="19" t="n">
        <v>0.30071336767014</v>
      </c>
      <c r="X14" s="19" t="n">
        <v>0.30071863082249</v>
      </c>
      <c r="Y14" s="19" t="n">
        <v>0.30060284147069</v>
      </c>
      <c r="Z14" s="16" t="n">
        <f aca="false">AVERAGE(U14:Y14)</f>
        <v>0.30051820998083</v>
      </c>
      <c r="AA14" s="16" t="n">
        <f aca="false">U14-$Z14</f>
        <v>-0.00072273608133</v>
      </c>
      <c r="AB14" s="16" t="n">
        <f aca="false">V14-$Z14</f>
        <v>0.000242526060500015</v>
      </c>
      <c r="AC14" s="16" t="n">
        <f aca="false">W14-$Z14</f>
        <v>0.000195157689309999</v>
      </c>
      <c r="AD14" s="16" t="n">
        <f aca="false">X14-$Z14</f>
        <v>0.000200420841659998</v>
      </c>
      <c r="AE14" s="20" t="n">
        <f aca="false">Y14-$Z14</f>
        <v>8.46314898599876E-005</v>
      </c>
      <c r="AG14" s="0" t="s">
        <v>41</v>
      </c>
      <c r="AH14" s="0" t="s">
        <v>38</v>
      </c>
      <c r="AI14" s="21" t="n">
        <v>0.050336789119169</v>
      </c>
    </row>
    <row r="15" customFormat="false" ht="13.8" hidden="false" customHeight="false" outlineLevel="0" collapsed="false">
      <c r="E15" s="15" t="n">
        <v>1</v>
      </c>
      <c r="F15" s="16" t="n">
        <v>1</v>
      </c>
      <c r="G15" s="16" t="n">
        <v>-1</v>
      </c>
      <c r="H15" s="16" t="n">
        <v>1</v>
      </c>
      <c r="I15" s="16" t="n">
        <v>-1</v>
      </c>
      <c r="J15" s="16" t="n">
        <f aca="false">F15*G15</f>
        <v>-1</v>
      </c>
      <c r="K15" s="16" t="n">
        <f aca="false">F15*H15</f>
        <v>1</v>
      </c>
      <c r="L15" s="16" t="n">
        <f aca="false">F15*I15</f>
        <v>-1</v>
      </c>
      <c r="M15" s="16" t="n">
        <f aca="false">G15*H15</f>
        <v>-1</v>
      </c>
      <c r="N15" s="16" t="n">
        <f aca="false">G15*I15</f>
        <v>1</v>
      </c>
      <c r="O15" s="16" t="n">
        <f aca="false">H15*I15</f>
        <v>-1</v>
      </c>
      <c r="P15" s="16" t="n">
        <f aca="false">F15*G15*H15</f>
        <v>-1</v>
      </c>
      <c r="Q15" s="16" t="n">
        <f aca="false">F15*G15*I15</f>
        <v>1</v>
      </c>
      <c r="R15" s="16" t="n">
        <f aca="false">F15*H15*I15</f>
        <v>-1</v>
      </c>
      <c r="S15" s="16" t="n">
        <f aca="false">G15*H15*I15</f>
        <v>1</v>
      </c>
      <c r="T15" s="17" t="n">
        <f aca="false">F15*G15*H15*I15</f>
        <v>1</v>
      </c>
      <c r="U15" s="18" t="n">
        <v>1.1990218957664</v>
      </c>
      <c r="V15" s="19" t="n">
        <v>1.1991208430307</v>
      </c>
      <c r="W15" s="19" t="n">
        <v>1.2005450520578</v>
      </c>
      <c r="X15" s="19" t="n">
        <v>1.200920841136</v>
      </c>
      <c r="Y15" s="19" t="n">
        <v>1.2003682101387</v>
      </c>
      <c r="Z15" s="16" t="n">
        <f aca="false">AVERAGE(U15:Y15)</f>
        <v>1.19999536842592</v>
      </c>
      <c r="AA15" s="16" t="n">
        <f aca="false">U15-$Z15</f>
        <v>-0.000973472659519858</v>
      </c>
      <c r="AB15" s="16" t="n">
        <f aca="false">V15-$Z15</f>
        <v>-0.000874525395219816</v>
      </c>
      <c r="AC15" s="16" t="n">
        <f aca="false">W15-$Z15</f>
        <v>0.000549683631880127</v>
      </c>
      <c r="AD15" s="16" t="n">
        <f aca="false">X15-$Z15</f>
        <v>0.000925472710080033</v>
      </c>
      <c r="AE15" s="20" t="n">
        <f aca="false">Y15-$Z15</f>
        <v>0.000372841712780181</v>
      </c>
      <c r="AG15" s="0" t="s">
        <v>41</v>
      </c>
      <c r="AH15" s="0" t="s">
        <v>39</v>
      </c>
      <c r="AI15" s="21" t="n">
        <v>0.05014205248205</v>
      </c>
    </row>
    <row r="16" customFormat="false" ht="13.8" hidden="false" customHeight="false" outlineLevel="0" collapsed="false">
      <c r="E16" s="15" t="n">
        <v>1</v>
      </c>
      <c r="F16" s="16" t="n">
        <v>1</v>
      </c>
      <c r="G16" s="16" t="n">
        <v>-1</v>
      </c>
      <c r="H16" s="16" t="n">
        <v>1</v>
      </c>
      <c r="I16" s="16" t="n">
        <v>1</v>
      </c>
      <c r="J16" s="16" t="n">
        <f aca="false">F16*G16</f>
        <v>-1</v>
      </c>
      <c r="K16" s="16" t="n">
        <f aca="false">F16*H16</f>
        <v>1</v>
      </c>
      <c r="L16" s="16" t="n">
        <f aca="false">F16*I16</f>
        <v>1</v>
      </c>
      <c r="M16" s="16" t="n">
        <f aca="false">G16*H16</f>
        <v>-1</v>
      </c>
      <c r="N16" s="16" t="n">
        <f aca="false">G16*I16</f>
        <v>-1</v>
      </c>
      <c r="O16" s="16" t="n">
        <f aca="false">H16*I16</f>
        <v>1</v>
      </c>
      <c r="P16" s="16" t="n">
        <f aca="false">F16*G16*H16</f>
        <v>-1</v>
      </c>
      <c r="Q16" s="16" t="n">
        <f aca="false">F16*G16*I16</f>
        <v>-1</v>
      </c>
      <c r="R16" s="16" t="n">
        <f aca="false">F16*H16*I16</f>
        <v>1</v>
      </c>
      <c r="S16" s="16" t="n">
        <f aca="false">G16*H16*I16</f>
        <v>-1</v>
      </c>
      <c r="T16" s="17" t="n">
        <f aca="false">F16*G16*H16*I16</f>
        <v>-1</v>
      </c>
      <c r="U16" s="18" t="n">
        <v>0.2997954738995</v>
      </c>
      <c r="V16" s="19" t="n">
        <v>0.30076073604133</v>
      </c>
      <c r="W16" s="19" t="n">
        <v>0.30071442030061</v>
      </c>
      <c r="X16" s="19" t="n">
        <v>0.30071547293108</v>
      </c>
      <c r="Y16" s="19" t="n">
        <v>0.30060073620975</v>
      </c>
      <c r="Z16" s="16" t="n">
        <f aca="false">AVERAGE(U16:Y16)</f>
        <v>0.300517367876454</v>
      </c>
      <c r="AA16" s="16" t="n">
        <f aca="false">U16-$Z16</f>
        <v>-0.000721893976953991</v>
      </c>
      <c r="AB16" s="16" t="n">
        <f aca="false">V16-$Z16</f>
        <v>0.000243368164876023</v>
      </c>
      <c r="AC16" s="16" t="n">
        <f aca="false">W16-$Z16</f>
        <v>0.000197052424156019</v>
      </c>
      <c r="AD16" s="16" t="n">
        <f aca="false">X16-$Z16</f>
        <v>0.000198105054625974</v>
      </c>
      <c r="AE16" s="20" t="n">
        <f aca="false">Y16-$Z16</f>
        <v>8.33683332959745E-005</v>
      </c>
      <c r="AG16" s="0" t="s">
        <v>41</v>
      </c>
      <c r="AH16" s="0" t="s">
        <v>40</v>
      </c>
      <c r="AI16" s="21" t="n">
        <v>0.04970521083662</v>
      </c>
    </row>
    <row r="17" customFormat="false" ht="13.8" hidden="false" customHeight="false" outlineLevel="0" collapsed="false">
      <c r="E17" s="15" t="n">
        <v>1</v>
      </c>
      <c r="F17" s="16" t="n">
        <v>1</v>
      </c>
      <c r="G17" s="16" t="n">
        <v>1</v>
      </c>
      <c r="H17" s="16" t="n">
        <v>-1</v>
      </c>
      <c r="I17" s="16" t="n">
        <v>-1</v>
      </c>
      <c r="J17" s="16" t="n">
        <f aca="false">F17*G17</f>
        <v>1</v>
      </c>
      <c r="K17" s="16" t="n">
        <f aca="false">F17*H17</f>
        <v>-1</v>
      </c>
      <c r="L17" s="16" t="n">
        <f aca="false">F17*I17</f>
        <v>-1</v>
      </c>
      <c r="M17" s="16" t="n">
        <f aca="false">G17*H17</f>
        <v>-1</v>
      </c>
      <c r="N17" s="16" t="n">
        <f aca="false">G17*I17</f>
        <v>-1</v>
      </c>
      <c r="O17" s="16" t="n">
        <f aca="false">H17*I17</f>
        <v>1</v>
      </c>
      <c r="P17" s="16" t="n">
        <f aca="false">F17*G17*H17</f>
        <v>-1</v>
      </c>
      <c r="Q17" s="16" t="n">
        <f aca="false">F17*G17*I17</f>
        <v>-1</v>
      </c>
      <c r="R17" s="16" t="n">
        <f aca="false">F17*H17*I17</f>
        <v>1</v>
      </c>
      <c r="S17" s="16" t="n">
        <f aca="false">G17*H17*I17</f>
        <v>1</v>
      </c>
      <c r="T17" s="17" t="n">
        <f aca="false">F17*G17*H17*I17</f>
        <v>1</v>
      </c>
      <c r="U17" s="18" t="n">
        <v>1.1990303168102</v>
      </c>
      <c r="V17" s="19" t="n">
        <v>1.1991155798783</v>
      </c>
      <c r="W17" s="19" t="n">
        <v>1.200538736275</v>
      </c>
      <c r="X17" s="19" t="n">
        <v>1.2009324200711</v>
      </c>
      <c r="Y17" s="19" t="n">
        <v>1.2003745259216</v>
      </c>
      <c r="Z17" s="16" t="n">
        <f aca="false">AVERAGE(U17:Y17)</f>
        <v>1.19999831579124</v>
      </c>
      <c r="AA17" s="16" t="n">
        <f aca="false">U17-$Z17</f>
        <v>-0.000967998981040052</v>
      </c>
      <c r="AB17" s="16" t="n">
        <f aca="false">V17-$Z17</f>
        <v>-0.000882735912939969</v>
      </c>
      <c r="AC17" s="16" t="n">
        <f aca="false">W17-$Z17</f>
        <v>0.000540420483760018</v>
      </c>
      <c r="AD17" s="16" t="n">
        <f aca="false">X17-$Z17</f>
        <v>0.000934104279860071</v>
      </c>
      <c r="AE17" s="20" t="n">
        <f aca="false">Y17-$Z17</f>
        <v>0.000376210130360155</v>
      </c>
      <c r="AI17" s="21"/>
    </row>
    <row r="18" customFormat="false" ht="13.8" hidden="false" customHeight="false" outlineLevel="0" collapsed="false">
      <c r="E18" s="15" t="n">
        <v>1</v>
      </c>
      <c r="F18" s="16" t="n">
        <v>1</v>
      </c>
      <c r="G18" s="16" t="n">
        <v>1</v>
      </c>
      <c r="H18" s="16" t="n">
        <v>-1</v>
      </c>
      <c r="I18" s="16" t="n">
        <v>1</v>
      </c>
      <c r="J18" s="16" t="n">
        <f aca="false">F18*G18</f>
        <v>1</v>
      </c>
      <c r="K18" s="16" t="n">
        <f aca="false">F18*H18</f>
        <v>-1</v>
      </c>
      <c r="L18" s="16" t="n">
        <f aca="false">F18*I18</f>
        <v>1</v>
      </c>
      <c r="M18" s="16" t="n">
        <f aca="false">G18*H18</f>
        <v>-1</v>
      </c>
      <c r="N18" s="16" t="n">
        <f aca="false">G18*I18</f>
        <v>1</v>
      </c>
      <c r="O18" s="16" t="n">
        <f aca="false">H18*I18</f>
        <v>-1</v>
      </c>
      <c r="P18" s="16" t="n">
        <f aca="false">F18*G18*H18</f>
        <v>-1</v>
      </c>
      <c r="Q18" s="16" t="n">
        <f aca="false">F18*G18*I18</f>
        <v>1</v>
      </c>
      <c r="R18" s="16" t="n">
        <f aca="false">F18*H18*I18</f>
        <v>-1</v>
      </c>
      <c r="S18" s="16" t="n">
        <f aca="false">G18*H18*I18</f>
        <v>-1</v>
      </c>
      <c r="T18" s="17" t="n">
        <f aca="false">F18*G18*H18*I18</f>
        <v>-1</v>
      </c>
      <c r="U18" s="18" t="n">
        <v>0.29979652652997</v>
      </c>
      <c r="V18" s="19" t="n">
        <v>0.30076073604133</v>
      </c>
      <c r="W18" s="19" t="n">
        <v>0.30071442030061</v>
      </c>
      <c r="X18" s="19" t="n">
        <v>0.30071757819202</v>
      </c>
      <c r="Y18" s="19" t="n">
        <v>0.30060284147069</v>
      </c>
      <c r="Z18" s="16" t="n">
        <f aca="false">AVERAGE(U18:Y18)</f>
        <v>0.300518420506924</v>
      </c>
      <c r="AA18" s="16" t="n">
        <f aca="false">U18-$Z18</f>
        <v>-0.000721893976953991</v>
      </c>
      <c r="AB18" s="16" t="n">
        <f aca="false">V18-$Z18</f>
        <v>0.000242315534406012</v>
      </c>
      <c r="AC18" s="16" t="n">
        <f aca="false">W18-$Z18</f>
        <v>0.000195999793686008</v>
      </c>
      <c r="AD18" s="16" t="n">
        <f aca="false">X18-$Z18</f>
        <v>0.000199157685095985</v>
      </c>
      <c r="AE18" s="20" t="n">
        <f aca="false">Y18-$Z18</f>
        <v>8.44209637659854E-005</v>
      </c>
      <c r="AG18" s="0" t="s">
        <v>42</v>
      </c>
      <c r="AH18" s="0" t="s">
        <v>35</v>
      </c>
      <c r="AI18" s="21" t="n">
        <v>0.20025978920022</v>
      </c>
    </row>
    <row r="19" customFormat="false" ht="13.8" hidden="false" customHeight="false" outlineLevel="0" collapsed="false">
      <c r="E19" s="15" t="n">
        <v>1</v>
      </c>
      <c r="F19" s="16" t="n">
        <v>1</v>
      </c>
      <c r="G19" s="16" t="n">
        <v>1</v>
      </c>
      <c r="H19" s="16" t="n">
        <v>1</v>
      </c>
      <c r="I19" s="16" t="n">
        <v>-1</v>
      </c>
      <c r="J19" s="16" t="n">
        <f aca="false">F19*G19</f>
        <v>1</v>
      </c>
      <c r="K19" s="16" t="n">
        <f aca="false">F19*H19</f>
        <v>1</v>
      </c>
      <c r="L19" s="16" t="n">
        <f aca="false">F19*I19</f>
        <v>-1</v>
      </c>
      <c r="M19" s="16" t="n">
        <f aca="false">G19*H19</f>
        <v>1</v>
      </c>
      <c r="N19" s="16" t="n">
        <f aca="false">G19*I19</f>
        <v>-1</v>
      </c>
      <c r="O19" s="16" t="n">
        <f aca="false">H19*I19</f>
        <v>-1</v>
      </c>
      <c r="P19" s="16" t="n">
        <f aca="false">F19*G19*H19</f>
        <v>1</v>
      </c>
      <c r="Q19" s="16" t="n">
        <f aca="false">F19*G19*I19</f>
        <v>-1</v>
      </c>
      <c r="R19" s="16" t="n">
        <f aca="false">F19*H19*I19</f>
        <v>-1</v>
      </c>
      <c r="S19" s="16" t="n">
        <f aca="false">G19*H19*I19</f>
        <v>-1</v>
      </c>
      <c r="T19" s="17" t="n">
        <f aca="false">F19*G19*H19*I19</f>
        <v>-1</v>
      </c>
      <c r="U19" s="18" t="n">
        <v>1.1990271589188</v>
      </c>
      <c r="V19" s="19" t="n">
        <v>1.1991176851393</v>
      </c>
      <c r="W19" s="19" t="n">
        <v>1.2005397889055</v>
      </c>
      <c r="X19" s="19" t="n">
        <v>1.2009250516578</v>
      </c>
      <c r="Y19" s="19" t="n">
        <v>1.200377683813</v>
      </c>
      <c r="Z19" s="16" t="n">
        <f aca="false">AVERAGE(U19:Y19)</f>
        <v>1.19999747368688</v>
      </c>
      <c r="AA19" s="16" t="n">
        <f aca="false">U19-$Z19</f>
        <v>-0.000970314768080183</v>
      </c>
      <c r="AB19" s="16" t="n">
        <f aca="false">V19-$Z19</f>
        <v>-0.000879788547580196</v>
      </c>
      <c r="AC19" s="16" t="n">
        <f aca="false">W19-$Z19</f>
        <v>0.000542315218619915</v>
      </c>
      <c r="AD19" s="16" t="n">
        <f aca="false">X19-$Z19</f>
        <v>0.000927577970919913</v>
      </c>
      <c r="AE19" s="20" t="n">
        <f aca="false">Y19-$Z19</f>
        <v>0.000380210126119884</v>
      </c>
      <c r="AG19" s="0" t="s">
        <v>42</v>
      </c>
      <c r="AH19" s="0" t="s">
        <v>37</v>
      </c>
      <c r="AI19" s="21" t="n">
        <v>0.20024084185175</v>
      </c>
    </row>
    <row r="20" customFormat="false" ht="13.8" hidden="false" customHeight="false" outlineLevel="0" collapsed="false">
      <c r="E20" s="22" t="n">
        <v>1</v>
      </c>
      <c r="F20" s="23" t="n">
        <v>1</v>
      </c>
      <c r="G20" s="23" t="n">
        <v>1</v>
      </c>
      <c r="H20" s="23" t="n">
        <v>1</v>
      </c>
      <c r="I20" s="23" t="n">
        <v>1</v>
      </c>
      <c r="J20" s="23" t="n">
        <f aca="false">F20*G20</f>
        <v>1</v>
      </c>
      <c r="K20" s="23" t="n">
        <f aca="false">F20*H20</f>
        <v>1</v>
      </c>
      <c r="L20" s="23" t="n">
        <f aca="false">F20*I20</f>
        <v>1</v>
      </c>
      <c r="M20" s="23" t="n">
        <f aca="false">G20*H20</f>
        <v>1</v>
      </c>
      <c r="N20" s="23" t="n">
        <f aca="false">G20*I20</f>
        <v>1</v>
      </c>
      <c r="O20" s="23" t="n">
        <f aca="false">H20*I20</f>
        <v>1</v>
      </c>
      <c r="P20" s="23" t="n">
        <f aca="false">F20*G20*H20</f>
        <v>1</v>
      </c>
      <c r="Q20" s="23" t="n">
        <f aca="false">F20*G20*I20</f>
        <v>1</v>
      </c>
      <c r="R20" s="23" t="n">
        <f aca="false">F20*H20*I20</f>
        <v>1</v>
      </c>
      <c r="S20" s="23" t="n">
        <f aca="false">G20*H20*I20</f>
        <v>1</v>
      </c>
      <c r="T20" s="24" t="n">
        <f aca="false">F20*G20*H20*I20</f>
        <v>1</v>
      </c>
      <c r="U20" s="25" t="n">
        <v>0.2997954738995</v>
      </c>
      <c r="V20" s="26" t="n">
        <v>0.30076073604133</v>
      </c>
      <c r="W20" s="26" t="n">
        <v>0.30071442030061</v>
      </c>
      <c r="X20" s="26" t="n">
        <v>0.30071547293108</v>
      </c>
      <c r="Y20" s="26" t="n">
        <v>0.30059968357928</v>
      </c>
      <c r="Z20" s="23" t="n">
        <f aca="false">AVERAGE(U20:Y20)</f>
        <v>0.30051715735036</v>
      </c>
      <c r="AA20" s="23" t="n">
        <f aca="false">U20-$Z20</f>
        <v>-0.000721683450859989</v>
      </c>
      <c r="AB20" s="23" t="n">
        <f aca="false">V20-$Z20</f>
        <v>0.000243578690970025</v>
      </c>
      <c r="AC20" s="23" t="n">
        <f aca="false">W20-$Z20</f>
        <v>0.000197262950250021</v>
      </c>
      <c r="AD20" s="23" t="n">
        <f aca="false">X20-$Z20</f>
        <v>0.000198315580719977</v>
      </c>
      <c r="AE20" s="27" t="n">
        <f aca="false">Y20-$Z20</f>
        <v>8.25262289200213E-005</v>
      </c>
      <c r="AG20" s="0" t="s">
        <v>42</v>
      </c>
      <c r="AH20" s="0" t="s">
        <v>38</v>
      </c>
      <c r="AI20" s="21" t="n">
        <v>0.20074610447778</v>
      </c>
    </row>
    <row r="21" customFormat="false" ht="13.8" hidden="false" customHeight="false" outlineLevel="0" collapsed="false">
      <c r="Y21" s="28" t="s">
        <v>43</v>
      </c>
      <c r="Z21" s="28"/>
      <c r="AA21" s="29" t="n">
        <f aca="false">SUM(AA5:AA20)</f>
        <v>-0.00632609860410393</v>
      </c>
      <c r="AB21" s="29" t="n">
        <f aca="false">SUM(AB5:AB20)</f>
        <v>-0.0038745222373537</v>
      </c>
      <c r="AC21" s="29" t="n">
        <f aca="false">SUM(AC5:AC20)</f>
        <v>0.0058202043998093</v>
      </c>
      <c r="AD21" s="29" t="n">
        <f aca="false">SUM(AD5:AD20)</f>
        <v>0.0054949415842292</v>
      </c>
      <c r="AE21" s="14" t="n">
        <f aca="false">SUM(AE5:AE20)</f>
        <v>-0.00111452514258054</v>
      </c>
      <c r="AG21" s="0" t="s">
        <v>42</v>
      </c>
      <c r="AH21" s="0" t="s">
        <v>39</v>
      </c>
      <c r="AI21" s="21" t="n">
        <v>0.20048399949053</v>
      </c>
    </row>
    <row r="22" customFormat="false" ht="13.8" hidden="false" customHeight="false" outlineLevel="0" collapsed="false">
      <c r="Y22" s="28"/>
      <c r="Z22" s="28"/>
      <c r="AA22" s="29"/>
      <c r="AB22" s="29"/>
      <c r="AC22" s="29"/>
      <c r="AD22" s="29"/>
      <c r="AE22" s="14"/>
      <c r="AG22" s="0" t="s">
        <v>42</v>
      </c>
      <c r="AH22" s="0" t="s">
        <v>40</v>
      </c>
      <c r="AI22" s="21" t="n">
        <v>0.19993873690659</v>
      </c>
    </row>
    <row r="23" customFormat="false" ht="15" hidden="false" customHeight="false" outlineLevel="0" collapsed="false">
      <c r="Y23" s="30" t="s">
        <v>44</v>
      </c>
      <c r="Z23" s="30"/>
      <c r="AA23" s="31" t="n">
        <f aca="false">AVERAGE(AA5:AA20)</f>
        <v>-0.000395381162756496</v>
      </c>
      <c r="AB23" s="31" t="n">
        <f aca="false">AVERAGE(AB5:AB20)</f>
        <v>-0.000242157639834606</v>
      </c>
      <c r="AC23" s="31" t="n">
        <f aca="false">AVERAGE(AC5:AC20)</f>
        <v>0.000363762774988081</v>
      </c>
      <c r="AD23" s="31" t="n">
        <f aca="false">AVERAGE(AD5:AD20)</f>
        <v>0.000343433849014325</v>
      </c>
      <c r="AE23" s="27" t="n">
        <f aca="false">AVERAGE(AE5:AE20)</f>
        <v>-6.96578214112835E-005</v>
      </c>
      <c r="AI23" s="21"/>
    </row>
    <row r="24" customFormat="false" ht="15" hidden="false" customHeight="false" outlineLevel="0" collapsed="false">
      <c r="Y24" s="30"/>
      <c r="Z24" s="30"/>
      <c r="AA24" s="31"/>
      <c r="AB24" s="31"/>
      <c r="AC24" s="31"/>
      <c r="AD24" s="31"/>
      <c r="AE24" s="27"/>
      <c r="AG24" s="0" t="s">
        <v>45</v>
      </c>
      <c r="AH24" s="0" t="s">
        <v>35</v>
      </c>
      <c r="AI24" s="21" t="n">
        <v>0.050234683963491</v>
      </c>
    </row>
    <row r="25" customFormat="false" ht="15" hidden="false" customHeight="false" outlineLevel="0" collapsed="false">
      <c r="AG25" s="0" t="s">
        <v>45</v>
      </c>
      <c r="AH25" s="0" t="s">
        <v>37</v>
      </c>
      <c r="AI25" s="21" t="n">
        <v>0.049806263361828</v>
      </c>
    </row>
    <row r="26" customFormat="false" ht="15" hidden="false" customHeight="false" outlineLevel="0" collapsed="false">
      <c r="AG26" s="0" t="s">
        <v>45</v>
      </c>
      <c r="AH26" s="0" t="s">
        <v>38</v>
      </c>
      <c r="AI26" s="21" t="n">
        <v>0.050336789119169</v>
      </c>
    </row>
    <row r="27" customFormat="false" ht="15" hidden="false" customHeight="false" outlineLevel="0" collapsed="false">
      <c r="AG27" s="0" t="s">
        <v>45</v>
      </c>
      <c r="AH27" s="0" t="s">
        <v>39</v>
      </c>
      <c r="AI27" s="21" t="n">
        <v>0.050140999851579</v>
      </c>
    </row>
    <row r="28" customFormat="false" ht="15" hidden="false" customHeight="false" outlineLevel="0" collapsed="false">
      <c r="E28" s="32" t="s">
        <v>3</v>
      </c>
      <c r="F28" s="33" t="s">
        <v>1</v>
      </c>
      <c r="G28" s="33" t="s">
        <v>4</v>
      </c>
      <c r="H28" s="33" t="s">
        <v>5</v>
      </c>
      <c r="I28" s="33" t="s">
        <v>6</v>
      </c>
      <c r="J28" s="33" t="s">
        <v>7</v>
      </c>
      <c r="K28" s="33" t="s">
        <v>8</v>
      </c>
      <c r="L28" s="33" t="s">
        <v>9</v>
      </c>
      <c r="M28" s="33" t="s">
        <v>10</v>
      </c>
      <c r="N28" s="33" t="s">
        <v>11</v>
      </c>
      <c r="O28" s="33" t="s">
        <v>12</v>
      </c>
      <c r="P28" s="33" t="s">
        <v>13</v>
      </c>
      <c r="Q28" s="33" t="s">
        <v>14</v>
      </c>
      <c r="R28" s="33" t="s">
        <v>15</v>
      </c>
      <c r="S28" s="33" t="s">
        <v>16</v>
      </c>
      <c r="T28" s="34" t="s">
        <v>17</v>
      </c>
      <c r="V28" s="35" t="s">
        <v>46</v>
      </c>
      <c r="W28" s="36" t="s">
        <v>47</v>
      </c>
      <c r="X28" s="36"/>
      <c r="Y28" s="36"/>
      <c r="Z28" s="36"/>
      <c r="AA28" s="36"/>
      <c r="AG28" s="0" t="s">
        <v>45</v>
      </c>
      <c r="AH28" s="0" t="s">
        <v>40</v>
      </c>
      <c r="AI28" s="21" t="n">
        <v>0.049704158206149</v>
      </c>
    </row>
    <row r="29" customFormat="false" ht="15" hidden="false" customHeight="false" outlineLevel="0" collapsed="false">
      <c r="E29" s="9" t="n">
        <f aca="false">E5*$Z5</f>
        <v>0.200332631228808</v>
      </c>
      <c r="F29" s="10" t="n">
        <f aca="false">F5*$Z5</f>
        <v>-0.200332631228808</v>
      </c>
      <c r="G29" s="10" t="n">
        <f aca="false">G5*$Z5</f>
        <v>-0.200332631228808</v>
      </c>
      <c r="H29" s="10" t="n">
        <f aca="false">H5*$Z5</f>
        <v>-0.200332631228808</v>
      </c>
      <c r="I29" s="10" t="n">
        <f aca="false">I5*$Z5</f>
        <v>-0.200332631228808</v>
      </c>
      <c r="J29" s="10" t="n">
        <f aca="false">J5*$Z5</f>
        <v>0.200332631228808</v>
      </c>
      <c r="K29" s="10" t="n">
        <f aca="false">K5*$Z5</f>
        <v>0.200332631228808</v>
      </c>
      <c r="L29" s="10" t="n">
        <f aca="false">L5*$Z5</f>
        <v>0.200332631228808</v>
      </c>
      <c r="M29" s="10" t="n">
        <f aca="false">M5*$Z5</f>
        <v>0.200332631228808</v>
      </c>
      <c r="N29" s="10" t="n">
        <f aca="false">N5*$Z5</f>
        <v>0.200332631228808</v>
      </c>
      <c r="O29" s="10" t="n">
        <f aca="false">O5*$Z5</f>
        <v>0.200332631228808</v>
      </c>
      <c r="P29" s="10" t="n">
        <f aca="false">P5*$Z5</f>
        <v>-0.200332631228808</v>
      </c>
      <c r="Q29" s="10" t="n">
        <f aca="false">Q5*$Z5</f>
        <v>-0.200332631228808</v>
      </c>
      <c r="R29" s="10" t="n">
        <f aca="false">R5*$Z5</f>
        <v>-0.200332631228808</v>
      </c>
      <c r="S29" s="10" t="n">
        <f aca="false">S5*$Z5</f>
        <v>-0.200332631228808</v>
      </c>
      <c r="T29" s="14" t="n">
        <f aca="false">T5*$Z5</f>
        <v>0.200332631228808</v>
      </c>
      <c r="W29" s="9" t="n">
        <f aca="false">AA5^2</f>
        <v>5.15371768214065E-009</v>
      </c>
      <c r="X29" s="10" t="n">
        <f aca="false">AB5^2</f>
        <v>1.04684987356496E-008</v>
      </c>
      <c r="Y29" s="10" t="n">
        <f aca="false">AC5^2</f>
        <v>1.70090766565592E-007</v>
      </c>
      <c r="Z29" s="10" t="n">
        <f aca="false">AD5^2</f>
        <v>2.35541221582871E-008</v>
      </c>
      <c r="AA29" s="14" t="n">
        <f aca="false">AE5^2</f>
        <v>1.53498668537086E-007</v>
      </c>
      <c r="AI29" s="21"/>
    </row>
    <row r="30" customFormat="false" ht="15" hidden="false" customHeight="false" outlineLevel="0" collapsed="false">
      <c r="E30" s="15" t="n">
        <f aca="false">E6*$Z6</f>
        <v>0.0500452104787258</v>
      </c>
      <c r="F30" s="16" t="n">
        <f aca="false">F6*$Z6</f>
        <v>-0.0500452104787258</v>
      </c>
      <c r="G30" s="16" t="n">
        <f aca="false">G6*$Z6</f>
        <v>-0.0500452104787258</v>
      </c>
      <c r="H30" s="16" t="n">
        <f aca="false">H6*$Z6</f>
        <v>-0.0500452104787258</v>
      </c>
      <c r="I30" s="16" t="n">
        <f aca="false">I6*$Z6</f>
        <v>0.0500452104787258</v>
      </c>
      <c r="J30" s="16" t="n">
        <f aca="false">J6*$Z6</f>
        <v>0.0500452104787258</v>
      </c>
      <c r="K30" s="16" t="n">
        <f aca="false">K6*$Z6</f>
        <v>0.0500452104787258</v>
      </c>
      <c r="L30" s="16" t="n">
        <f aca="false">L6*$Z6</f>
        <v>-0.0500452104787258</v>
      </c>
      <c r="M30" s="16" t="n">
        <f aca="false">M6*$Z6</f>
        <v>0.0500452104787258</v>
      </c>
      <c r="N30" s="16" t="n">
        <f aca="false">N6*$Z6</f>
        <v>-0.0500452104787258</v>
      </c>
      <c r="O30" s="16" t="n">
        <f aca="false">O6*$Z6</f>
        <v>-0.0500452104787258</v>
      </c>
      <c r="P30" s="16" t="n">
        <f aca="false">P6*$Z6</f>
        <v>-0.0500452104787258</v>
      </c>
      <c r="Q30" s="16" t="n">
        <f aca="false">Q6*$Z6</f>
        <v>0.0500452104787258</v>
      </c>
      <c r="R30" s="16" t="n">
        <f aca="false">R6*$Z6</f>
        <v>0.0500452104787258</v>
      </c>
      <c r="S30" s="16" t="n">
        <f aca="false">S6*$Z6</f>
        <v>0.0500452104787258</v>
      </c>
      <c r="T30" s="20" t="n">
        <f aca="false">T6*$Z6</f>
        <v>-0.0500452104787258</v>
      </c>
      <c r="W30" s="15" t="n">
        <f aca="false">AA6^2</f>
        <v>3.59002014290695E-008</v>
      </c>
      <c r="X30" s="16" t="n">
        <f aca="false">AB6^2</f>
        <v>5.65937866722695E-008</v>
      </c>
      <c r="Y30" s="16" t="n">
        <f aca="false">AC6^2</f>
        <v>8.50181035627044E-008</v>
      </c>
      <c r="Z30" s="16" t="n">
        <f aca="false">AD6^2</f>
        <v>9.37837360784337E-009</v>
      </c>
      <c r="AA30" s="20" t="n">
        <f aca="false">AE6^2</f>
        <v>1.15599756632072E-007</v>
      </c>
      <c r="AG30" s="0" t="s">
        <v>48</v>
      </c>
      <c r="AH30" s="0" t="s">
        <v>35</v>
      </c>
      <c r="AI30" s="21" t="n">
        <v>0.20025873656975</v>
      </c>
    </row>
    <row r="31" customFormat="false" ht="15" hidden="false" customHeight="false" outlineLevel="0" collapsed="false">
      <c r="E31" s="15" t="n">
        <f aca="false">E7*$Z7</f>
        <v>0.200333894385374</v>
      </c>
      <c r="F31" s="16" t="n">
        <f aca="false">F7*$Z7</f>
        <v>-0.200333894385374</v>
      </c>
      <c r="G31" s="16" t="n">
        <f aca="false">G7*$Z7</f>
        <v>-0.200333894385374</v>
      </c>
      <c r="H31" s="16" t="n">
        <f aca="false">H7*$Z7</f>
        <v>0.200333894385374</v>
      </c>
      <c r="I31" s="16" t="n">
        <f aca="false">I7*$Z7</f>
        <v>-0.200333894385374</v>
      </c>
      <c r="J31" s="16" t="n">
        <f aca="false">J7*$Z7</f>
        <v>0.200333894385374</v>
      </c>
      <c r="K31" s="16" t="n">
        <f aca="false">K7*$Z7</f>
        <v>-0.200333894385374</v>
      </c>
      <c r="L31" s="16" t="n">
        <f aca="false">L7*$Z7</f>
        <v>0.200333894385374</v>
      </c>
      <c r="M31" s="16" t="n">
        <f aca="false">M7*$Z7</f>
        <v>-0.200333894385374</v>
      </c>
      <c r="N31" s="16" t="n">
        <f aca="false">N7*$Z7</f>
        <v>0.200333894385374</v>
      </c>
      <c r="O31" s="16" t="n">
        <f aca="false">O7*$Z7</f>
        <v>-0.200333894385374</v>
      </c>
      <c r="P31" s="16" t="n">
        <f aca="false">P7*$Z7</f>
        <v>0.200333894385374</v>
      </c>
      <c r="Q31" s="16" t="n">
        <f aca="false">Q7*$Z7</f>
        <v>-0.200333894385374</v>
      </c>
      <c r="R31" s="16" t="n">
        <f aca="false">R7*$Z7</f>
        <v>0.200333894385374</v>
      </c>
      <c r="S31" s="16" t="n">
        <f aca="false">S7*$Z7</f>
        <v>0.200333894385374</v>
      </c>
      <c r="T31" s="20" t="n">
        <f aca="false">T7*$Z7</f>
        <v>-0.200333894385374</v>
      </c>
      <c r="W31" s="15" t="n">
        <f aca="false">AA7^2</f>
        <v>5.49157846670777E-009</v>
      </c>
      <c r="X31" s="16" t="n">
        <f aca="false">AB7^2</f>
        <v>8.6587740138435E-009</v>
      </c>
      <c r="Y31" s="16" t="n">
        <f aca="false">AC7^2</f>
        <v>1.6991716028136E-007</v>
      </c>
      <c r="Z31" s="16" t="n">
        <f aca="false">AD7^2</f>
        <v>2.25315425938958E-008</v>
      </c>
      <c r="AA31" s="20" t="n">
        <f aca="false">AE7^2</f>
        <v>1.56149433038921E-007</v>
      </c>
      <c r="AG31" s="0" t="s">
        <v>48</v>
      </c>
      <c r="AH31" s="0" t="s">
        <v>37</v>
      </c>
      <c r="AI31" s="21" t="n">
        <v>0.20022926291657</v>
      </c>
    </row>
    <row r="32" customFormat="false" ht="15" hidden="false" customHeight="false" outlineLevel="0" collapsed="false">
      <c r="E32" s="15" t="n">
        <f aca="false">E8*$Z8</f>
        <v>0.0500445789004432</v>
      </c>
      <c r="F32" s="16" t="n">
        <f aca="false">F8*$Z8</f>
        <v>-0.0500445789004432</v>
      </c>
      <c r="G32" s="16" t="n">
        <f aca="false">G8*$Z8</f>
        <v>-0.0500445789004432</v>
      </c>
      <c r="H32" s="16" t="n">
        <f aca="false">H8*$Z8</f>
        <v>0.0500445789004432</v>
      </c>
      <c r="I32" s="16" t="n">
        <f aca="false">I8*$Z8</f>
        <v>0.0500445789004432</v>
      </c>
      <c r="J32" s="16" t="n">
        <f aca="false">J8*$Z8</f>
        <v>0.0500445789004432</v>
      </c>
      <c r="K32" s="16" t="n">
        <f aca="false">K8*$Z8</f>
        <v>-0.0500445789004432</v>
      </c>
      <c r="L32" s="16" t="n">
        <f aca="false">L8*$Z8</f>
        <v>-0.0500445789004432</v>
      </c>
      <c r="M32" s="16" t="n">
        <f aca="false">M8*$Z8</f>
        <v>-0.0500445789004432</v>
      </c>
      <c r="N32" s="16" t="n">
        <f aca="false">N8*$Z8</f>
        <v>-0.0500445789004432</v>
      </c>
      <c r="O32" s="16" t="n">
        <f aca="false">O8*$Z8</f>
        <v>0.0500445789004432</v>
      </c>
      <c r="P32" s="16" t="n">
        <f aca="false">P8*$Z8</f>
        <v>0.0500445789004432</v>
      </c>
      <c r="Q32" s="16" t="n">
        <f aca="false">Q8*$Z8</f>
        <v>0.0500445789004432</v>
      </c>
      <c r="R32" s="16" t="n">
        <f aca="false">R8*$Z8</f>
        <v>-0.0500445789004432</v>
      </c>
      <c r="S32" s="16" t="n">
        <f aca="false">S8*$Z8</f>
        <v>-0.0500445789004432</v>
      </c>
      <c r="T32" s="20" t="n">
        <f aca="false">T8*$Z8</f>
        <v>0.0500445789004432</v>
      </c>
      <c r="W32" s="15" t="n">
        <f aca="false">AA8^2</f>
        <v>3.61399349964077E-008</v>
      </c>
      <c r="X32" s="16" t="n">
        <f aca="false">AB8^2</f>
        <v>5.67942959454547E-008</v>
      </c>
      <c r="Y32" s="16" t="n">
        <f aca="false">AC8^2</f>
        <v>8.53868119277773E-008</v>
      </c>
      <c r="Z32" s="16" t="n">
        <f aca="false">AD8^2</f>
        <v>9.2969998179327E-009</v>
      </c>
      <c r="AA32" s="20" t="n">
        <f aca="false">AE8^2</f>
        <v>1.15886249103745E-007</v>
      </c>
      <c r="AG32" s="0" t="s">
        <v>48</v>
      </c>
      <c r="AH32" s="0" t="s">
        <v>38</v>
      </c>
      <c r="AI32" s="21" t="n">
        <v>0.20074715710826</v>
      </c>
    </row>
    <row r="33" customFormat="false" ht="15" hidden="false" customHeight="false" outlineLevel="0" collapsed="false">
      <c r="E33" s="15" t="n">
        <f aca="false">E9*$Z9</f>
        <v>0.200330947020058</v>
      </c>
      <c r="F33" s="16" t="n">
        <f aca="false">F9*$Z9</f>
        <v>-0.200330947020058</v>
      </c>
      <c r="G33" s="16" t="n">
        <f aca="false">G9*$Z9</f>
        <v>0.200330947020058</v>
      </c>
      <c r="H33" s="16" t="n">
        <f aca="false">H9*$Z9</f>
        <v>-0.200330947020058</v>
      </c>
      <c r="I33" s="16" t="n">
        <f aca="false">I9*$Z9</f>
        <v>-0.200330947020058</v>
      </c>
      <c r="J33" s="16" t="n">
        <f aca="false">J9*$Z9</f>
        <v>-0.200330947020058</v>
      </c>
      <c r="K33" s="16" t="n">
        <f aca="false">K9*$Z9</f>
        <v>0.200330947020058</v>
      </c>
      <c r="L33" s="16" t="n">
        <f aca="false">L9*$Z9</f>
        <v>0.200330947020058</v>
      </c>
      <c r="M33" s="16" t="n">
        <f aca="false">M9*$Z9</f>
        <v>-0.200330947020058</v>
      </c>
      <c r="N33" s="16" t="n">
        <f aca="false">N9*$Z9</f>
        <v>-0.200330947020058</v>
      </c>
      <c r="O33" s="16" t="n">
        <f aca="false">O9*$Z9</f>
        <v>0.200330947020058</v>
      </c>
      <c r="P33" s="16" t="n">
        <f aca="false">P9*$Z9</f>
        <v>0.200330947020058</v>
      </c>
      <c r="Q33" s="16" t="n">
        <f aca="false">Q9*$Z9</f>
        <v>0.200330947020058</v>
      </c>
      <c r="R33" s="16" t="n">
        <f aca="false">R9*$Z9</f>
        <v>-0.200330947020058</v>
      </c>
      <c r="S33" s="16" t="n">
        <f aca="false">S9*$Z9</f>
        <v>0.200330947020058</v>
      </c>
      <c r="T33" s="20" t="n">
        <f aca="false">T9*$Z9</f>
        <v>-0.200330947020058</v>
      </c>
      <c r="W33" s="15" t="n">
        <f aca="false">AA9^2</f>
        <v>5.21434913368447E-009</v>
      </c>
      <c r="X33" s="16" t="n">
        <f aca="false">AB9^2</f>
        <v>1.03396569021556E-008</v>
      </c>
      <c r="Y33" s="16" t="n">
        <f aca="false">AC9^2</f>
        <v>1.73230837521118E-007</v>
      </c>
      <c r="Z33" s="16" t="n">
        <f aca="false">AD9^2</f>
        <v>2.31039513606331E-008</v>
      </c>
      <c r="AA33" s="20" t="n">
        <f aca="false">AE9^2</f>
        <v>1.55484614494508E-007</v>
      </c>
      <c r="AG33" s="0" t="s">
        <v>48</v>
      </c>
      <c r="AH33" s="0" t="s">
        <v>39</v>
      </c>
      <c r="AI33" s="21" t="n">
        <v>0.20048294686006</v>
      </c>
    </row>
    <row r="34" customFormat="false" ht="15" hidden="false" customHeight="false" outlineLevel="0" collapsed="false">
      <c r="E34" s="15" t="n">
        <f aca="false">E10*$Z10</f>
        <v>0.0500454210048198</v>
      </c>
      <c r="F34" s="16" t="n">
        <f aca="false">F10*$Z10</f>
        <v>-0.0500454210048198</v>
      </c>
      <c r="G34" s="16" t="n">
        <f aca="false">G10*$Z10</f>
        <v>0.0500454210048198</v>
      </c>
      <c r="H34" s="16" t="n">
        <f aca="false">H10*$Z10</f>
        <v>-0.0500454210048198</v>
      </c>
      <c r="I34" s="16" t="n">
        <f aca="false">I10*$Z10</f>
        <v>0.0500454210048198</v>
      </c>
      <c r="J34" s="16" t="n">
        <f aca="false">J10*$Z10</f>
        <v>-0.0500454210048198</v>
      </c>
      <c r="K34" s="16" t="n">
        <f aca="false">K10*$Z10</f>
        <v>0.0500454210048198</v>
      </c>
      <c r="L34" s="16" t="n">
        <f aca="false">L10*$Z10</f>
        <v>-0.0500454210048198</v>
      </c>
      <c r="M34" s="16" t="n">
        <f aca="false">M10*$Z10</f>
        <v>-0.0500454210048198</v>
      </c>
      <c r="N34" s="16" t="n">
        <f aca="false">N10*$Z10</f>
        <v>0.0500454210048198</v>
      </c>
      <c r="O34" s="16" t="n">
        <f aca="false">O10*$Z10</f>
        <v>-0.0500454210048198</v>
      </c>
      <c r="P34" s="16" t="n">
        <f aca="false">P10*$Z10</f>
        <v>0.0500454210048198</v>
      </c>
      <c r="Q34" s="16" t="n">
        <f aca="false">Q10*$Z10</f>
        <v>-0.0500454210048198</v>
      </c>
      <c r="R34" s="16" t="n">
        <f aca="false">R10*$Z10</f>
        <v>0.0500454210048198</v>
      </c>
      <c r="S34" s="16" t="n">
        <f aca="false">S10*$Z10</f>
        <v>-0.0500454210048198</v>
      </c>
      <c r="T34" s="20" t="n">
        <f aca="false">T10*$Z10</f>
        <v>0.0500454210048198</v>
      </c>
      <c r="W34" s="15" t="n">
        <f aca="false">AA10^2</f>
        <v>3.62200234701611E-008</v>
      </c>
      <c r="X34" s="16" t="n">
        <f aca="false">AB10^2</f>
        <v>5.669399698753E-008</v>
      </c>
      <c r="Y34" s="16" t="n">
        <f aca="false">AC10^2</f>
        <v>8.55098920011966E-008</v>
      </c>
      <c r="Z34" s="16" t="n">
        <f aca="false">AD10^2</f>
        <v>9.13531594781928E-009</v>
      </c>
      <c r="AA34" s="20" t="n">
        <f aca="false">AE10^2</f>
        <v>1.15742958546537E-007</v>
      </c>
      <c r="AG34" s="0" t="s">
        <v>48</v>
      </c>
      <c r="AH34" s="0" t="s">
        <v>40</v>
      </c>
      <c r="AI34" s="21" t="n">
        <v>0.19993663164565</v>
      </c>
    </row>
    <row r="35" customFormat="false" ht="15" hidden="false" customHeight="false" outlineLevel="0" collapsed="false">
      <c r="E35" s="15" t="n">
        <f aca="false">E11*$Z11</f>
        <v>0.200333262807092</v>
      </c>
      <c r="F35" s="16" t="n">
        <f aca="false">F11*$Z11</f>
        <v>-0.200333262807092</v>
      </c>
      <c r="G35" s="16" t="n">
        <f aca="false">G11*$Z11</f>
        <v>0.200333262807092</v>
      </c>
      <c r="H35" s="16" t="n">
        <f aca="false">H11*$Z11</f>
        <v>0.200333262807092</v>
      </c>
      <c r="I35" s="16" t="n">
        <f aca="false">I11*$Z11</f>
        <v>-0.200333262807092</v>
      </c>
      <c r="J35" s="16" t="n">
        <f aca="false">J11*$Z11</f>
        <v>-0.200333262807092</v>
      </c>
      <c r="K35" s="16" t="n">
        <f aca="false">K11*$Z11</f>
        <v>-0.200333262807092</v>
      </c>
      <c r="L35" s="16" t="n">
        <f aca="false">L11*$Z11</f>
        <v>0.200333262807092</v>
      </c>
      <c r="M35" s="16" t="n">
        <f aca="false">M11*$Z11</f>
        <v>0.200333262807092</v>
      </c>
      <c r="N35" s="16" t="n">
        <f aca="false">N11*$Z11</f>
        <v>-0.200333262807092</v>
      </c>
      <c r="O35" s="16" t="n">
        <f aca="false">O11*$Z11</f>
        <v>-0.200333262807092</v>
      </c>
      <c r="P35" s="16" t="n">
        <f aca="false">P11*$Z11</f>
        <v>-0.200333262807092</v>
      </c>
      <c r="Q35" s="16" t="n">
        <f aca="false">Q11*$Z11</f>
        <v>0.200333262807092</v>
      </c>
      <c r="R35" s="16" t="n">
        <f aca="false">R11*$Z11</f>
        <v>0.200333262807092</v>
      </c>
      <c r="S35" s="16" t="n">
        <f aca="false">S11*$Z11</f>
        <v>-0.200333262807092</v>
      </c>
      <c r="T35" s="20" t="n">
        <f aca="false">T11*$Z11</f>
        <v>0.200333262807092</v>
      </c>
      <c r="W35" s="15" t="n">
        <f aca="false">AA11^2</f>
        <v>5.55416005236004E-009</v>
      </c>
      <c r="X35" s="16" t="n">
        <f aca="false">AB11^2</f>
        <v>9.13531594835515E-009</v>
      </c>
      <c r="Y35" s="16" t="n">
        <f aca="false">AC11^2</f>
        <v>1.71308492539328E-007</v>
      </c>
      <c r="Z35" s="16" t="n">
        <f aca="false">AD11^2</f>
        <v>2.27215477338834E-008</v>
      </c>
      <c r="AA35" s="20" t="n">
        <f aca="false">AE11^2</f>
        <v>1.55650686166924E-007</v>
      </c>
      <c r="AI35" s="21"/>
    </row>
    <row r="36" customFormat="false" ht="15" hidden="false" customHeight="false" outlineLevel="0" collapsed="false">
      <c r="E36" s="15" t="n">
        <f aca="false">E12*$Z12</f>
        <v>0.050044368374349</v>
      </c>
      <c r="F36" s="16" t="n">
        <f aca="false">F12*$Z12</f>
        <v>-0.050044368374349</v>
      </c>
      <c r="G36" s="16" t="n">
        <f aca="false">G12*$Z12</f>
        <v>0.050044368374349</v>
      </c>
      <c r="H36" s="16" t="n">
        <f aca="false">H12*$Z12</f>
        <v>0.050044368374349</v>
      </c>
      <c r="I36" s="16" t="n">
        <f aca="false">I12*$Z12</f>
        <v>0.050044368374349</v>
      </c>
      <c r="J36" s="16" t="n">
        <f aca="false">J12*$Z12</f>
        <v>-0.050044368374349</v>
      </c>
      <c r="K36" s="16" t="n">
        <f aca="false">K12*$Z12</f>
        <v>-0.050044368374349</v>
      </c>
      <c r="L36" s="16" t="n">
        <f aca="false">L12*$Z12</f>
        <v>-0.050044368374349</v>
      </c>
      <c r="M36" s="16" t="n">
        <f aca="false">M12*$Z12</f>
        <v>0.050044368374349</v>
      </c>
      <c r="N36" s="16" t="n">
        <f aca="false">N12*$Z12</f>
        <v>0.050044368374349</v>
      </c>
      <c r="O36" s="16" t="n">
        <f aca="false">O12*$Z12</f>
        <v>0.050044368374349</v>
      </c>
      <c r="P36" s="16" t="n">
        <f aca="false">P12*$Z12</f>
        <v>-0.050044368374349</v>
      </c>
      <c r="Q36" s="16" t="n">
        <f aca="false">Q12*$Z12</f>
        <v>-0.050044368374349</v>
      </c>
      <c r="R36" s="16" t="n">
        <f aca="false">R12*$Z12</f>
        <v>-0.050044368374349</v>
      </c>
      <c r="S36" s="16" t="n">
        <f aca="false">S12*$Z12</f>
        <v>0.050044368374349</v>
      </c>
      <c r="T36" s="20" t="n">
        <f aca="false">T12*$Z12</f>
        <v>-0.050044368374349</v>
      </c>
      <c r="W36" s="15" t="n">
        <f aca="false">AA12^2</f>
        <v>3.62200234704675E-008</v>
      </c>
      <c r="X36" s="16" t="n">
        <f aca="false">AB12^2</f>
        <v>5.66939969876258E-008</v>
      </c>
      <c r="Y36" s="16" t="n">
        <f aca="false">AC12^2</f>
        <v>8.55098920010829E-008</v>
      </c>
      <c r="Z36" s="16" t="n">
        <f aca="false">AD12^2</f>
        <v>9.33764239165303E-009</v>
      </c>
      <c r="AA36" s="20" t="n">
        <f aca="false">AE12^2</f>
        <v>1.16460297756763E-007</v>
      </c>
      <c r="AG36" s="0" t="s">
        <v>49</v>
      </c>
      <c r="AH36" s="0" t="s">
        <v>35</v>
      </c>
      <c r="AI36" s="21" t="n">
        <v>0.050235736593961</v>
      </c>
    </row>
    <row r="37" customFormat="false" ht="15" hidden="false" customHeight="false" outlineLevel="0" collapsed="false">
      <c r="E37" s="15" t="n">
        <f aca="false">E13*$Z13</f>
        <v>1.20000505262624</v>
      </c>
      <c r="F37" s="16" t="n">
        <f aca="false">F13*$Z13</f>
        <v>1.20000505262624</v>
      </c>
      <c r="G37" s="16" t="n">
        <f aca="false">G13*$Z13</f>
        <v>-1.20000505262624</v>
      </c>
      <c r="H37" s="16" t="n">
        <f aca="false">H13*$Z13</f>
        <v>-1.20000505262624</v>
      </c>
      <c r="I37" s="16" t="n">
        <f aca="false">I13*$Z13</f>
        <v>-1.20000505262624</v>
      </c>
      <c r="J37" s="16" t="n">
        <f aca="false">J13*$Z13</f>
        <v>-1.20000505262624</v>
      </c>
      <c r="K37" s="16" t="n">
        <f aca="false">K13*$Z13</f>
        <v>-1.20000505262624</v>
      </c>
      <c r="L37" s="16" t="n">
        <f aca="false">L13*$Z13</f>
        <v>-1.20000505262624</v>
      </c>
      <c r="M37" s="16" t="n">
        <f aca="false">M13*$Z13</f>
        <v>1.20000505262624</v>
      </c>
      <c r="N37" s="16" t="n">
        <f aca="false">N13*$Z13</f>
        <v>1.20000505262624</v>
      </c>
      <c r="O37" s="16" t="n">
        <f aca="false">O13*$Z13</f>
        <v>1.20000505262624</v>
      </c>
      <c r="P37" s="16" t="n">
        <f aca="false">P13*$Z13</f>
        <v>1.20000505262624</v>
      </c>
      <c r="Q37" s="16" t="n">
        <f aca="false">Q13*$Z13</f>
        <v>1.20000505262624</v>
      </c>
      <c r="R37" s="16" t="n">
        <f aca="false">R13*$Z13</f>
        <v>1.20000505262624</v>
      </c>
      <c r="S37" s="16" t="n">
        <f aca="false">S13*$Z13</f>
        <v>-1.20000505262624</v>
      </c>
      <c r="T37" s="20" t="n">
        <f aca="false">T13*$Z13</f>
        <v>-1.20000505262624</v>
      </c>
      <c r="W37" s="15" t="n">
        <f aca="false">AA13^2</f>
        <v>9.8740623149037E-007</v>
      </c>
      <c r="X37" s="16" t="n">
        <f aca="false">AB13^2</f>
        <v>7.46858261493093E-007</v>
      </c>
      <c r="Y37" s="16" t="n">
        <f aca="false">AC13^2</f>
        <v>3.35179349826085E-007</v>
      </c>
      <c r="Z37" s="16" t="n">
        <f aca="false">AD13^2</f>
        <v>8.46398218071406E-007</v>
      </c>
      <c r="AA37" s="20" t="n">
        <f aca="false">AE13^2</f>
        <v>1.28842942032116E-007</v>
      </c>
      <c r="AG37" s="0" t="s">
        <v>49</v>
      </c>
      <c r="AH37" s="0" t="s">
        <v>37</v>
      </c>
      <c r="AI37" s="21" t="n">
        <v>0.049807315992299</v>
      </c>
    </row>
    <row r="38" customFormat="false" ht="15" hidden="false" customHeight="false" outlineLevel="0" collapsed="false">
      <c r="E38" s="15" t="n">
        <f aca="false">E14*$Z14</f>
        <v>0.30051820998083</v>
      </c>
      <c r="F38" s="16" t="n">
        <f aca="false">F14*$Z14</f>
        <v>0.30051820998083</v>
      </c>
      <c r="G38" s="16" t="n">
        <f aca="false">G14*$Z14</f>
        <v>-0.30051820998083</v>
      </c>
      <c r="H38" s="16" t="n">
        <f aca="false">H14*$Z14</f>
        <v>-0.30051820998083</v>
      </c>
      <c r="I38" s="16" t="n">
        <f aca="false">I14*$Z14</f>
        <v>0.30051820998083</v>
      </c>
      <c r="J38" s="16" t="n">
        <f aca="false">J14*$Z14</f>
        <v>-0.30051820998083</v>
      </c>
      <c r="K38" s="16" t="n">
        <f aca="false">K14*$Z14</f>
        <v>-0.30051820998083</v>
      </c>
      <c r="L38" s="16" t="n">
        <f aca="false">L14*$Z14</f>
        <v>0.30051820998083</v>
      </c>
      <c r="M38" s="16" t="n">
        <f aca="false">M14*$Z14</f>
        <v>0.30051820998083</v>
      </c>
      <c r="N38" s="16" t="n">
        <f aca="false">N14*$Z14</f>
        <v>-0.30051820998083</v>
      </c>
      <c r="O38" s="16" t="n">
        <f aca="false">O14*$Z14</f>
        <v>-0.30051820998083</v>
      </c>
      <c r="P38" s="16" t="n">
        <f aca="false">P14*$Z14</f>
        <v>0.30051820998083</v>
      </c>
      <c r="Q38" s="16" t="n">
        <f aca="false">Q14*$Z14</f>
        <v>-0.30051820998083</v>
      </c>
      <c r="R38" s="16" t="n">
        <f aca="false">R14*$Z14</f>
        <v>-0.30051820998083</v>
      </c>
      <c r="S38" s="16" t="n">
        <f aca="false">S14*$Z14</f>
        <v>0.30051820998083</v>
      </c>
      <c r="T38" s="20" t="n">
        <f aca="false">T14*$Z14</f>
        <v>0.30051820998083</v>
      </c>
      <c r="W38" s="15" t="n">
        <f aca="false">AA14^2</f>
        <v>5.22347443256244E-007</v>
      </c>
      <c r="X38" s="16" t="n">
        <f aca="false">AB14^2</f>
        <v>5.88188900216567E-008</v>
      </c>
      <c r="Y38" s="16" t="n">
        <f aca="false">AC14^2</f>
        <v>3.80865236968182E-008</v>
      </c>
      <c r="Z38" s="16" t="n">
        <f aca="false">AD14^2</f>
        <v>4.01685137717022E-008</v>
      </c>
      <c r="AA38" s="20" t="n">
        <f aca="false">AE14^2</f>
        <v>7.16248907592118E-009</v>
      </c>
      <c r="AG38" s="0" t="s">
        <v>49</v>
      </c>
      <c r="AH38" s="0" t="s">
        <v>38</v>
      </c>
      <c r="AI38" s="21" t="n">
        <v>0.05033784174964</v>
      </c>
    </row>
    <row r="39" customFormat="false" ht="15" hidden="false" customHeight="false" outlineLevel="0" collapsed="false">
      <c r="E39" s="15" t="n">
        <f aca="false">E15*$Z15</f>
        <v>1.19999536842592</v>
      </c>
      <c r="F39" s="16" t="n">
        <f aca="false">F15*$Z15</f>
        <v>1.19999536842592</v>
      </c>
      <c r="G39" s="16" t="n">
        <f aca="false">G15*$Z15</f>
        <v>-1.19999536842592</v>
      </c>
      <c r="H39" s="16" t="n">
        <f aca="false">H15*$Z15</f>
        <v>1.19999536842592</v>
      </c>
      <c r="I39" s="16" t="n">
        <f aca="false">I15*$Z15</f>
        <v>-1.19999536842592</v>
      </c>
      <c r="J39" s="16" t="n">
        <f aca="false">J15*$Z15</f>
        <v>-1.19999536842592</v>
      </c>
      <c r="K39" s="16" t="n">
        <f aca="false">K15*$Z15</f>
        <v>1.19999536842592</v>
      </c>
      <c r="L39" s="16" t="n">
        <f aca="false">L15*$Z15</f>
        <v>-1.19999536842592</v>
      </c>
      <c r="M39" s="16" t="n">
        <f aca="false">M15*$Z15</f>
        <v>-1.19999536842592</v>
      </c>
      <c r="N39" s="16" t="n">
        <f aca="false">N15*$Z15</f>
        <v>1.19999536842592</v>
      </c>
      <c r="O39" s="16" t="n">
        <f aca="false">O15*$Z15</f>
        <v>-1.19999536842592</v>
      </c>
      <c r="P39" s="16" t="n">
        <f aca="false">P15*$Z15</f>
        <v>-1.19999536842592</v>
      </c>
      <c r="Q39" s="16" t="n">
        <f aca="false">Q15*$Z15</f>
        <v>1.19999536842592</v>
      </c>
      <c r="R39" s="16" t="n">
        <f aca="false">R15*$Z15</f>
        <v>-1.19999536842592</v>
      </c>
      <c r="S39" s="16" t="n">
        <f aca="false">S15*$Z15</f>
        <v>1.19999536842592</v>
      </c>
      <c r="T39" s="20" t="n">
        <f aca="false">T15*$Z15</f>
        <v>1.19999536842592</v>
      </c>
      <c r="W39" s="15" t="n">
        <f aca="false">AA15^2</f>
        <v>9.47649018832666E-007</v>
      </c>
      <c r="X39" s="16" t="n">
        <f aca="false">AB15^2</f>
        <v>7.64794666884376E-007</v>
      </c>
      <c r="Y39" s="16" t="n">
        <f aca="false">AC15^2</f>
        <v>3.02152095156927E-007</v>
      </c>
      <c r="Z39" s="16" t="n">
        <f aca="false">AD15^2</f>
        <v>8.56499737102881E-007</v>
      </c>
      <c r="AA39" s="20" t="n">
        <f aca="false">AE15^2</f>
        <v>1.39010942788859E-007</v>
      </c>
      <c r="AG39" s="0" t="s">
        <v>49</v>
      </c>
      <c r="AH39" s="0" t="s">
        <v>39</v>
      </c>
      <c r="AI39" s="21" t="n">
        <v>0.050140999851579</v>
      </c>
    </row>
    <row r="40" customFormat="false" ht="15" hidden="false" customHeight="false" outlineLevel="0" collapsed="false">
      <c r="E40" s="15" t="n">
        <f aca="false">E16*$Z16</f>
        <v>0.300517367876454</v>
      </c>
      <c r="F40" s="16" t="n">
        <f aca="false">F16*$Z16</f>
        <v>0.300517367876454</v>
      </c>
      <c r="G40" s="16" t="n">
        <f aca="false">G16*$Z16</f>
        <v>-0.300517367876454</v>
      </c>
      <c r="H40" s="16" t="n">
        <f aca="false">H16*$Z16</f>
        <v>0.300517367876454</v>
      </c>
      <c r="I40" s="16" t="n">
        <f aca="false">I16*$Z16</f>
        <v>0.300517367876454</v>
      </c>
      <c r="J40" s="16" t="n">
        <f aca="false">J16*$Z16</f>
        <v>-0.300517367876454</v>
      </c>
      <c r="K40" s="16" t="n">
        <f aca="false">K16*$Z16</f>
        <v>0.300517367876454</v>
      </c>
      <c r="L40" s="16" t="n">
        <f aca="false">L16*$Z16</f>
        <v>0.300517367876454</v>
      </c>
      <c r="M40" s="16" t="n">
        <f aca="false">M16*$Z16</f>
        <v>-0.300517367876454</v>
      </c>
      <c r="N40" s="16" t="n">
        <f aca="false">N16*$Z16</f>
        <v>-0.300517367876454</v>
      </c>
      <c r="O40" s="16" t="n">
        <f aca="false">O16*$Z16</f>
        <v>0.300517367876454</v>
      </c>
      <c r="P40" s="16" t="n">
        <f aca="false">P16*$Z16</f>
        <v>-0.300517367876454</v>
      </c>
      <c r="Q40" s="16" t="n">
        <f aca="false">Q16*$Z16</f>
        <v>-0.300517367876454</v>
      </c>
      <c r="R40" s="16" t="n">
        <f aca="false">R16*$Z16</f>
        <v>0.300517367876454</v>
      </c>
      <c r="S40" s="16" t="n">
        <f aca="false">S16*$Z16</f>
        <v>-0.300517367876454</v>
      </c>
      <c r="T40" s="20" t="n">
        <f aca="false">T16*$Z16</f>
        <v>-0.300517367876454</v>
      </c>
      <c r="W40" s="15" t="n">
        <f aca="false">AA16^2</f>
        <v>5.2113091396245E-007</v>
      </c>
      <c r="X40" s="16" t="n">
        <f aca="false">AB16^2</f>
        <v>5.92280636751233E-008</v>
      </c>
      <c r="Y40" s="16" t="n">
        <f aca="false">AC16^2</f>
        <v>3.88296578657636E-008</v>
      </c>
      <c r="Z40" s="16" t="n">
        <f aca="false">AD16^2</f>
        <v>3.92456126683603E-008</v>
      </c>
      <c r="AA40" s="20" t="n">
        <f aca="false">AE16^2</f>
        <v>6.95027899654869E-009</v>
      </c>
      <c r="AG40" s="0" t="s">
        <v>49</v>
      </c>
      <c r="AH40" s="0" t="s">
        <v>40</v>
      </c>
      <c r="AI40" s="21" t="n">
        <v>0.04970521083662</v>
      </c>
    </row>
    <row r="41" customFormat="false" ht="15" hidden="false" customHeight="false" outlineLevel="0" collapsed="false">
      <c r="E41" s="15" t="n">
        <f aca="false">E17*$Z17</f>
        <v>1.19999831579124</v>
      </c>
      <c r="F41" s="16" t="n">
        <f aca="false">F17*$Z17</f>
        <v>1.19999831579124</v>
      </c>
      <c r="G41" s="16" t="n">
        <f aca="false">G17*$Z17</f>
        <v>1.19999831579124</v>
      </c>
      <c r="H41" s="16" t="n">
        <f aca="false">H17*$Z17</f>
        <v>-1.19999831579124</v>
      </c>
      <c r="I41" s="16" t="n">
        <f aca="false">I17*$Z17</f>
        <v>-1.19999831579124</v>
      </c>
      <c r="J41" s="16" t="n">
        <f aca="false">J17*$Z17</f>
        <v>1.19999831579124</v>
      </c>
      <c r="K41" s="16" t="n">
        <f aca="false">K17*$Z17</f>
        <v>-1.19999831579124</v>
      </c>
      <c r="L41" s="16" t="n">
        <f aca="false">L17*$Z17</f>
        <v>-1.19999831579124</v>
      </c>
      <c r="M41" s="16" t="n">
        <f aca="false">M17*$Z17</f>
        <v>-1.19999831579124</v>
      </c>
      <c r="N41" s="16" t="n">
        <f aca="false">N17*$Z17</f>
        <v>-1.19999831579124</v>
      </c>
      <c r="O41" s="16" t="n">
        <f aca="false">O17*$Z17</f>
        <v>1.19999831579124</v>
      </c>
      <c r="P41" s="16" t="n">
        <f aca="false">P17*$Z17</f>
        <v>-1.19999831579124</v>
      </c>
      <c r="Q41" s="16" t="n">
        <f aca="false">Q17*$Z17</f>
        <v>-1.19999831579124</v>
      </c>
      <c r="R41" s="16" t="n">
        <f aca="false">R17*$Z17</f>
        <v>1.19999831579124</v>
      </c>
      <c r="S41" s="16" t="n">
        <f aca="false">S17*$Z17</f>
        <v>1.19999831579124</v>
      </c>
      <c r="T41" s="20" t="n">
        <f aca="false">T17*$Z17</f>
        <v>1.19999831579124</v>
      </c>
      <c r="W41" s="15" t="n">
        <f aca="false">AA17^2</f>
        <v>9.3702202729458E-007</v>
      </c>
      <c r="X41" s="16" t="n">
        <f aca="false">AB17^2</f>
        <v>7.79222691993961E-007</v>
      </c>
      <c r="Y41" s="16" t="n">
        <f aca="false">AC17^2</f>
        <v>2.92054299267412E-007</v>
      </c>
      <c r="Z41" s="16" t="n">
        <f aca="false">AD17^2</f>
        <v>8.72550805652901E-007</v>
      </c>
      <c r="AA41" s="20" t="n">
        <f aca="false">AE17^2</f>
        <v>1.41534062185605E-007</v>
      </c>
      <c r="AI41" s="21"/>
    </row>
    <row r="42" customFormat="false" ht="13.8" hidden="false" customHeight="false" outlineLevel="0" collapsed="false">
      <c r="E42" s="15" t="n">
        <f aca="false">E18*$Z18</f>
        <v>0.300518420506924</v>
      </c>
      <c r="F42" s="16" t="n">
        <f aca="false">F18*$Z18</f>
        <v>0.300518420506924</v>
      </c>
      <c r="G42" s="16" t="n">
        <f aca="false">G18*$Z18</f>
        <v>0.300518420506924</v>
      </c>
      <c r="H42" s="16" t="n">
        <f aca="false">H18*$Z18</f>
        <v>-0.300518420506924</v>
      </c>
      <c r="I42" s="16" t="n">
        <f aca="false">I18*$Z18</f>
        <v>0.300518420506924</v>
      </c>
      <c r="J42" s="16" t="n">
        <f aca="false">J18*$Z18</f>
        <v>0.300518420506924</v>
      </c>
      <c r="K42" s="16" t="n">
        <f aca="false">K18*$Z18</f>
        <v>-0.300518420506924</v>
      </c>
      <c r="L42" s="16" t="n">
        <f aca="false">L18*$Z18</f>
        <v>0.300518420506924</v>
      </c>
      <c r="M42" s="16" t="n">
        <f aca="false">M18*$Z18</f>
        <v>-0.300518420506924</v>
      </c>
      <c r="N42" s="16" t="n">
        <f aca="false">N18*$Z18</f>
        <v>0.300518420506924</v>
      </c>
      <c r="O42" s="16" t="n">
        <f aca="false">O18*$Z18</f>
        <v>-0.300518420506924</v>
      </c>
      <c r="P42" s="16" t="n">
        <f aca="false">P18*$Z18</f>
        <v>-0.300518420506924</v>
      </c>
      <c r="Q42" s="16" t="n">
        <f aca="false">Q18*$Z18</f>
        <v>0.300518420506924</v>
      </c>
      <c r="R42" s="16" t="n">
        <f aca="false">R18*$Z18</f>
        <v>-0.300518420506924</v>
      </c>
      <c r="S42" s="16" t="n">
        <f aca="false">S18*$Z18</f>
        <v>-0.300518420506924</v>
      </c>
      <c r="T42" s="20" t="n">
        <f aca="false">T18*$Z18</f>
        <v>-0.300518420506924</v>
      </c>
      <c r="W42" s="15" t="n">
        <f aca="false">AA18^2</f>
        <v>5.2113091396245E-007</v>
      </c>
      <c r="X42" s="16" t="n">
        <f aca="false">AB18^2</f>
        <v>5.87168182144714E-008</v>
      </c>
      <c r="Y42" s="16" t="n">
        <f aca="false">AC18^2</f>
        <v>3.84159191249577E-008</v>
      </c>
      <c r="Z42" s="16" t="n">
        <f aca="false">AD18^2</f>
        <v>3.96637835327916E-008</v>
      </c>
      <c r="AA42" s="20" t="n">
        <f aca="false">AE18^2</f>
        <v>7.12689912317782E-009</v>
      </c>
      <c r="AG42" s="0" t="s">
        <v>50</v>
      </c>
      <c r="AH42" s="0" t="s">
        <v>35</v>
      </c>
      <c r="AI42" s="21" t="n">
        <v>0.20025873656975</v>
      </c>
    </row>
    <row r="43" customFormat="false" ht="13.8" hidden="false" customHeight="false" outlineLevel="0" collapsed="false">
      <c r="E43" s="15" t="n">
        <f aca="false">E19*$Z19</f>
        <v>1.19999747368688</v>
      </c>
      <c r="F43" s="16" t="n">
        <f aca="false">F19*$Z19</f>
        <v>1.19999747368688</v>
      </c>
      <c r="G43" s="16" t="n">
        <f aca="false">G19*$Z19</f>
        <v>1.19999747368688</v>
      </c>
      <c r="H43" s="16" t="n">
        <f aca="false">H19*$Z19</f>
        <v>1.19999747368688</v>
      </c>
      <c r="I43" s="16" t="n">
        <f aca="false">I19*$Z19</f>
        <v>-1.19999747368688</v>
      </c>
      <c r="J43" s="16" t="n">
        <f aca="false">J19*$Z19</f>
        <v>1.19999747368688</v>
      </c>
      <c r="K43" s="16" t="n">
        <f aca="false">K19*$Z19</f>
        <v>1.19999747368688</v>
      </c>
      <c r="L43" s="16" t="n">
        <f aca="false">L19*$Z19</f>
        <v>-1.19999747368688</v>
      </c>
      <c r="M43" s="16" t="n">
        <f aca="false">M19*$Z19</f>
        <v>1.19999747368688</v>
      </c>
      <c r="N43" s="16" t="n">
        <f aca="false">N19*$Z19</f>
        <v>-1.19999747368688</v>
      </c>
      <c r="O43" s="16" t="n">
        <f aca="false">O19*$Z19</f>
        <v>-1.19999747368688</v>
      </c>
      <c r="P43" s="16" t="n">
        <f aca="false">P19*$Z19</f>
        <v>1.19999747368688</v>
      </c>
      <c r="Q43" s="16" t="n">
        <f aca="false">Q19*$Z19</f>
        <v>-1.19999747368688</v>
      </c>
      <c r="R43" s="16" t="n">
        <f aca="false">R19*$Z19</f>
        <v>-1.19999747368688</v>
      </c>
      <c r="S43" s="16" t="n">
        <f aca="false">S19*$Z19</f>
        <v>-1.19999747368688</v>
      </c>
      <c r="T43" s="20" t="n">
        <f aca="false">T19*$Z19</f>
        <v>-1.19999747368688</v>
      </c>
      <c r="W43" s="15" t="n">
        <f aca="false">AA19^2</f>
        <v>9.41510749154499E-007</v>
      </c>
      <c r="X43" s="16" t="n">
        <f aca="false">AB19^2</f>
        <v>7.74027888453271E-007</v>
      </c>
      <c r="Y43" s="16" t="n">
        <f aca="false">AC19^2</f>
        <v>2.94105796346767E-007</v>
      </c>
      <c r="Z43" s="16" t="n">
        <f aca="false">AD19^2</f>
        <v>8.60400892135903E-007</v>
      </c>
      <c r="AA43" s="20" t="n">
        <f aca="false">AE19^2</f>
        <v>1.44559740004098E-007</v>
      </c>
      <c r="AC43" s="37" t="s">
        <v>51</v>
      </c>
      <c r="AD43" s="37"/>
      <c r="AG43" s="0" t="s">
        <v>50</v>
      </c>
      <c r="AH43" s="0" t="s">
        <v>37</v>
      </c>
      <c r="AI43" s="21" t="n">
        <v>0.20023768396033</v>
      </c>
    </row>
    <row r="44" customFormat="false" ht="13.8" hidden="false" customHeight="false" outlineLevel="0" collapsed="false">
      <c r="E44" s="22" t="n">
        <f aca="false">E20*$Z20</f>
        <v>0.30051715735036</v>
      </c>
      <c r="F44" s="23" t="n">
        <f aca="false">F20*$Z20</f>
        <v>0.30051715735036</v>
      </c>
      <c r="G44" s="23" t="n">
        <f aca="false">G20*$Z20</f>
        <v>0.30051715735036</v>
      </c>
      <c r="H44" s="23" t="n">
        <f aca="false">H20*$Z20</f>
        <v>0.30051715735036</v>
      </c>
      <c r="I44" s="23" t="n">
        <f aca="false">I20*$Z20</f>
        <v>0.30051715735036</v>
      </c>
      <c r="J44" s="23" t="n">
        <f aca="false">J20*$Z20</f>
        <v>0.30051715735036</v>
      </c>
      <c r="K44" s="23" t="n">
        <f aca="false">K20*$Z20</f>
        <v>0.30051715735036</v>
      </c>
      <c r="L44" s="23" t="n">
        <f aca="false">L20*$Z20</f>
        <v>0.30051715735036</v>
      </c>
      <c r="M44" s="23" t="n">
        <f aca="false">M20*$Z20</f>
        <v>0.30051715735036</v>
      </c>
      <c r="N44" s="23" t="n">
        <f aca="false">N20*$Z20</f>
        <v>0.30051715735036</v>
      </c>
      <c r="O44" s="23" t="n">
        <f aca="false">O20*$Z20</f>
        <v>0.30051715735036</v>
      </c>
      <c r="P44" s="23" t="n">
        <f aca="false">P20*$Z20</f>
        <v>0.30051715735036</v>
      </c>
      <c r="Q44" s="23" t="n">
        <f aca="false">Q20*$Z20</f>
        <v>0.30051715735036</v>
      </c>
      <c r="R44" s="23" t="n">
        <f aca="false">R20*$Z20</f>
        <v>0.30051715735036</v>
      </c>
      <c r="S44" s="23" t="n">
        <f aca="false">S20*$Z20</f>
        <v>0.30051715735036</v>
      </c>
      <c r="T44" s="27" t="n">
        <f aca="false">T20*$Z20</f>
        <v>0.30051715735036</v>
      </c>
      <c r="W44" s="22" t="n">
        <f aca="false">AA20^2</f>
        <v>5.20827003245182E-007</v>
      </c>
      <c r="X44" s="23" t="n">
        <f aca="false">AB20^2</f>
        <v>5.93305786946712E-008</v>
      </c>
      <c r="Y44" s="23" t="n">
        <f aca="false">AC20^2</f>
        <v>3.89126715413423E-008</v>
      </c>
      <c r="Z44" s="23" t="n">
        <f aca="false">AD20^2</f>
        <v>3.93290695563015E-008</v>
      </c>
      <c r="AA44" s="27" t="n">
        <f aca="false">AE20^2</f>
        <v>6.81057845975975E-009</v>
      </c>
      <c r="AC44" s="37"/>
      <c r="AD44" s="37"/>
      <c r="AG44" s="0" t="s">
        <v>50</v>
      </c>
      <c r="AH44" s="0" t="s">
        <v>38</v>
      </c>
      <c r="AI44" s="21" t="n">
        <v>0.20074715710826</v>
      </c>
    </row>
    <row r="45" customFormat="false" ht="13.8" hidden="false" customHeight="false" outlineLevel="0" collapsed="false">
      <c r="D45" s="38" t="s">
        <v>52</v>
      </c>
      <c r="E45" s="9" t="n">
        <f aca="false">SUM(E29:E44)</f>
        <v>7.00357768044452</v>
      </c>
      <c r="F45" s="39" t="n">
        <f aca="false">SUM(F29:F44)</f>
        <v>5.00055705204518</v>
      </c>
      <c r="G45" s="39" t="n">
        <f aca="false">SUM(G29:G44)</f>
        <v>-6.94736107190175E-006</v>
      </c>
      <c r="H45" s="39" t="n">
        <f aca="false">SUM(H29:H44)</f>
        <v>-1.0736830773489E-005</v>
      </c>
      <c r="I45" s="39" t="n">
        <f aca="false">SUM(I29:I44)</f>
        <v>-4.19907621149871</v>
      </c>
      <c r="J45" s="39" t="n">
        <f aca="false">SUM(J29:J44)</f>
        <v>-2.31578700757296E-006</v>
      </c>
      <c r="K45" s="39" t="n">
        <f aca="false">SUM(K29:K44)</f>
        <v>-1.4526300466583E-005</v>
      </c>
      <c r="L45" s="39" t="n">
        <f aca="false">SUM(L29:L44)</f>
        <v>-2.99677389813272</v>
      </c>
      <c r="M45" s="39" t="n">
        <f aca="false">SUM(M29:M44)</f>
        <v>9.05262205189161E-006</v>
      </c>
      <c r="N45" s="39" t="n">
        <f aca="false">SUM(N29:N44)</f>
        <v>6.94736107190175E-006</v>
      </c>
      <c r="O45" s="39" t="n">
        <f aca="false">SUM(O29:O44)</f>
        <v>3.15789138641276E-006</v>
      </c>
      <c r="P45" s="39" t="n">
        <f aca="false">SUM(P29:P44)</f>
        <v>7.78946549248594E-006</v>
      </c>
      <c r="Q45" s="39" t="n">
        <f aca="false">SUM(Q29:Q44)</f>
        <v>2.31578700823909E-006</v>
      </c>
      <c r="R45" s="39" t="n">
        <f aca="false">SUM(R29:R44)</f>
        <v>1.36841960936829E-005</v>
      </c>
      <c r="S45" s="39" t="n">
        <f aca="false">SUM(S29:S44)</f>
        <v>-1.07368308045752E-005</v>
      </c>
      <c r="T45" s="40" t="n">
        <f aca="false">SUM(T29:T44)</f>
        <v>-7.78946549215287E-006</v>
      </c>
      <c r="W45" s="41" t="s">
        <v>53</v>
      </c>
      <c r="X45" s="41"/>
      <c r="Y45" s="14" t="n">
        <f aca="false">SUM(W29:AA44)</f>
        <v>1.7424789465796E-005</v>
      </c>
      <c r="AC45" s="42" t="n">
        <f aca="false">SUM(F47:T47,Y45)</f>
        <v>16.1307879429807</v>
      </c>
      <c r="AD45" s="42"/>
      <c r="AG45" s="0" t="s">
        <v>50</v>
      </c>
      <c r="AH45" s="0" t="s">
        <v>39</v>
      </c>
      <c r="AI45" s="21" t="n">
        <v>0.20048399949053</v>
      </c>
    </row>
    <row r="46" customFormat="false" ht="13.8" hidden="false" customHeight="false" outlineLevel="0" collapsed="false">
      <c r="D46" s="38" t="s">
        <v>54</v>
      </c>
      <c r="E46" s="15" t="n">
        <f aca="false">E45/16</f>
        <v>0.437723605027782</v>
      </c>
      <c r="F46" s="43" t="n">
        <f aca="false">F45/16</f>
        <v>0.312534815752824</v>
      </c>
      <c r="G46" s="43" t="n">
        <f aca="false">G45/16</f>
        <v>-4.34210066993859E-007</v>
      </c>
      <c r="H46" s="43" t="n">
        <f aca="false">H45/16</f>
        <v>-6.71051923343061E-007</v>
      </c>
      <c r="I46" s="43" t="n">
        <f aca="false">I45/16</f>
        <v>-0.262442263218669</v>
      </c>
      <c r="J46" s="43" t="n">
        <f aca="false">J45/16</f>
        <v>-1.4473668797331E-007</v>
      </c>
      <c r="K46" s="43" t="n">
        <f aca="false">K45/16</f>
        <v>-9.07893779161437E-007</v>
      </c>
      <c r="L46" s="43" t="n">
        <f aca="false">L45/16</f>
        <v>-0.187298368633295</v>
      </c>
      <c r="M46" s="43" t="n">
        <f aca="false">M45/16</f>
        <v>5.65788878243226E-007</v>
      </c>
      <c r="N46" s="43" t="n">
        <f aca="false">N45/16</f>
        <v>4.34210066993859E-007</v>
      </c>
      <c r="O46" s="43" t="n">
        <f aca="false">O45/16</f>
        <v>1.97368211650797E-007</v>
      </c>
      <c r="P46" s="43" t="n">
        <f aca="false">P45/16</f>
        <v>4.86841593280371E-007</v>
      </c>
      <c r="Q46" s="43" t="n">
        <f aca="false">Q45/16</f>
        <v>1.44736688014943E-007</v>
      </c>
      <c r="R46" s="43" t="n">
        <f aca="false">R45/16</f>
        <v>8.5526225585518E-007</v>
      </c>
      <c r="S46" s="43" t="n">
        <f aca="false">S45/16</f>
        <v>-6.71051925285951E-007</v>
      </c>
      <c r="T46" s="44" t="n">
        <f aca="false">T45/16</f>
        <v>-4.86841593259554E-007</v>
      </c>
      <c r="V46" s="45"/>
      <c r="W46" s="46" t="s">
        <v>55</v>
      </c>
      <c r="X46" s="46"/>
      <c r="Y46" s="47" t="n">
        <f aca="false">(Y45/AC45)*100</f>
        <v>0.000108021936233923</v>
      </c>
      <c r="AC46" s="42"/>
      <c r="AD46" s="42"/>
      <c r="AG46" s="0" t="s">
        <v>50</v>
      </c>
      <c r="AH46" s="0" t="s">
        <v>40</v>
      </c>
      <c r="AI46" s="21" t="n">
        <v>0.19993873690659</v>
      </c>
    </row>
    <row r="47" customFormat="false" ht="15.75" hidden="false" customHeight="false" outlineLevel="0" collapsed="false">
      <c r="D47" s="38" t="s">
        <v>56</v>
      </c>
      <c r="E47" s="15"/>
      <c r="F47" s="43" t="n">
        <f aca="false">16*5*(F46^2)</f>
        <v>7.81424088461211</v>
      </c>
      <c r="G47" s="43" t="n">
        <f aca="false">16*5*(G46^2)</f>
        <v>1.50830705823049E-011</v>
      </c>
      <c r="H47" s="43" t="n">
        <f aca="false">16*5*(H46^2)</f>
        <v>3.60248547057937E-011</v>
      </c>
      <c r="I47" s="43" t="n">
        <f aca="false">16*5*(I46^2)</f>
        <v>5.51007532186698</v>
      </c>
      <c r="J47" s="43" t="n">
        <f aca="false">16*5*(J46^2)</f>
        <v>1.67589670763866E-012</v>
      </c>
      <c r="K47" s="43" t="n">
        <f aca="false">16*5*(K46^2)</f>
        <v>6.59416891392029E-011</v>
      </c>
      <c r="L47" s="43" t="n">
        <f aca="false">16*5*(L46^2)</f>
        <v>2.80645431141549</v>
      </c>
      <c r="M47" s="43" t="n">
        <f aca="false">16*5*(M46^2)</f>
        <v>2.56093643794982E-011</v>
      </c>
      <c r="N47" s="43" t="n">
        <f aca="false">16*5*(N46^2)</f>
        <v>1.50830705823049E-011</v>
      </c>
      <c r="O47" s="43" t="n">
        <f aca="false">16*5*(O46^2)</f>
        <v>3.11633687761872E-012</v>
      </c>
      <c r="P47" s="43" t="n">
        <f aca="false">16*5*(P46^2)</f>
        <v>1.89611789558216E-011</v>
      </c>
      <c r="Q47" s="43" t="n">
        <f aca="false">16*5*(Q46^2)</f>
        <v>1.6758967086028E-012</v>
      </c>
      <c r="R47" s="43" t="n">
        <f aca="false">16*5*(R46^2)</f>
        <v>5.85178821032393E-011</v>
      </c>
      <c r="S47" s="43" t="n">
        <f aca="false">16*5*(S46^2)</f>
        <v>3.60248549143985E-011</v>
      </c>
      <c r="T47" s="44" t="n">
        <f aca="false">16*5*(T46^2)</f>
        <v>1.89611789542001E-011</v>
      </c>
      <c r="W47" s="48" t="s">
        <v>57</v>
      </c>
      <c r="X47" s="48"/>
      <c r="Y47" s="49" t="n">
        <f aca="false">Y45/(2^2*(4))</f>
        <v>1.08904934161225E-006</v>
      </c>
      <c r="AI47" s="21"/>
    </row>
    <row r="48" customFormat="false" ht="13.8" hidden="false" customHeight="false" outlineLevel="0" collapsed="false">
      <c r="D48" s="50" t="s">
        <v>55</v>
      </c>
      <c r="E48" s="51"/>
      <c r="F48" s="52" t="n">
        <f aca="false">(F47/$AC$45)*100</f>
        <v>48.4430203424282</v>
      </c>
      <c r="G48" s="52" t="n">
        <f aca="false">(G47/$AC$45)*100</f>
        <v>9.35048593758764E-011</v>
      </c>
      <c r="H48" s="52" t="n">
        <f aca="false">(H47/$AC$45)*100</f>
        <v>2.23329789177905E-010</v>
      </c>
      <c r="I48" s="52" t="n">
        <f aca="false">(I47/$AC$45)*100</f>
        <v>34.1587487315812</v>
      </c>
      <c r="J48" s="52" t="n">
        <f aca="false">(J47/$AC$45)*100</f>
        <v>1.03894286724408E-011</v>
      </c>
      <c r="K48" s="52" t="n">
        <f aca="false">(K47/$AC$45)*100</f>
        <v>4.08793974431344E-010</v>
      </c>
      <c r="L48" s="52" t="n">
        <f aca="false">(L47/$AC$45)*100</f>
        <v>17.3981229022152</v>
      </c>
      <c r="M48" s="52" t="n">
        <f aca="false">(M47/$AC$45)*100</f>
        <v>1.58760777650927E-010</v>
      </c>
      <c r="N48" s="52" t="n">
        <f aca="false">(N47/$AC$45)*100</f>
        <v>9.35048593758764E-011</v>
      </c>
      <c r="O48" s="52" t="n">
        <f aca="false">(O47/$AC$45)*100</f>
        <v>1.93191857002546E-011</v>
      </c>
      <c r="P48" s="52" t="n">
        <f aca="false">(P47/$AC$45)*100</f>
        <v>1.17546514298283E-010</v>
      </c>
      <c r="Q48" s="52" t="n">
        <f aca="false">(Q47/$AC$45)*100</f>
        <v>1.03894286784178E-011</v>
      </c>
      <c r="R48" s="52" t="n">
        <f aca="false">(R47/$AC$45)*100</f>
        <v>3.62771380481158E-010</v>
      </c>
      <c r="S48" s="52" t="n">
        <f aca="false">(S47/$AC$45)*100</f>
        <v>2.23329790471114E-010</v>
      </c>
      <c r="T48" s="53" t="n">
        <f aca="false">(T47/$AC$45)*100</f>
        <v>1.17546514288231E-010</v>
      </c>
      <c r="V48" s="45"/>
      <c r="W48" s="45"/>
      <c r="X48" s="45"/>
      <c r="AG48" s="0" t="s">
        <v>58</v>
      </c>
      <c r="AH48" s="0" t="s">
        <v>35</v>
      </c>
      <c r="AI48" s="21" t="n">
        <v>0.050234683963491</v>
      </c>
    </row>
    <row r="49" customFormat="false" ht="13.8" hidden="false" customHeight="false" outlineLevel="0" collapsed="false">
      <c r="D49" s="38" t="s">
        <v>59</v>
      </c>
      <c r="E49" s="54" t="n">
        <f aca="false">E46-SQRT(($Y$47^2)/4*5)*$X$50</f>
        <v>0.437721023728122</v>
      </c>
      <c r="F49" s="55" t="n">
        <f aca="false">F46-SQRT(($Y$47^2)/4*5)*$X$50</f>
        <v>0.312532234453163</v>
      </c>
      <c r="G49" s="55" t="n">
        <f aca="false">G46-SQRT(($Y$47^2)/4*5)*$X$50</f>
        <v>-3.01550972721203E-006</v>
      </c>
      <c r="H49" s="55" t="n">
        <f aca="false">H46-SQRT(($Y$47^2)/4*5)*$X$50</f>
        <v>-3.25235158356123E-006</v>
      </c>
      <c r="I49" s="55" t="n">
        <f aca="false">I46-SQRT(($Y$47^2)/4*5)*$X$50</f>
        <v>-0.262444844518329</v>
      </c>
      <c r="J49" s="55" t="n">
        <f aca="false">J46-SQRT(($Y$47^2)/4*5)*$X$50</f>
        <v>-2.72603634819148E-006</v>
      </c>
      <c r="K49" s="55" t="n">
        <f aca="false">K46-SQRT(($Y$47^2)/4*5)*$X$50</f>
        <v>-3.4891934393796E-006</v>
      </c>
      <c r="L49" s="55" t="n">
        <f aca="false">L46-SQRT(($Y$47^2)/4*5)*$X$50</f>
        <v>-0.187300949932955</v>
      </c>
      <c r="M49" s="55" t="n">
        <f aca="false">M46-SQRT(($Y$47^2)/4*5)*$X$50</f>
        <v>-2.01551078197494E-006</v>
      </c>
      <c r="N49" s="55" t="n">
        <f aca="false">N46-SQRT(($Y$47^2)/4*5)*$X$50</f>
        <v>-2.14708959322431E-006</v>
      </c>
      <c r="O49" s="55" t="n">
        <f aca="false">O46-SQRT(($Y$47^2)/4*5)*$X$50</f>
        <v>-2.38393144856737E-006</v>
      </c>
      <c r="P49" s="55" t="n">
        <f aca="false">P46-SQRT(($Y$47^2)/4*5)*$X$50</f>
        <v>-2.0944580669378E-006</v>
      </c>
      <c r="Q49" s="55" t="n">
        <f aca="false">Q46-SQRT(($Y$47^2)/4*5)*$X$50</f>
        <v>-2.43656297220322E-006</v>
      </c>
      <c r="R49" s="55" t="n">
        <f aca="false">R46-SQRT(($Y$47^2)/4*5)*$X$50</f>
        <v>-1.72603740436299E-006</v>
      </c>
      <c r="S49" s="55" t="n">
        <f aca="false">S46-SQRT(($Y$47^2)/4*5)*$X$50</f>
        <v>-3.25235158550412E-006</v>
      </c>
      <c r="T49" s="56" t="n">
        <f aca="false">T46-SQRT(($Y$47^2)/4*5)*$X$50</f>
        <v>-3.06814125347772E-006</v>
      </c>
      <c r="W49" s="57" t="s">
        <v>60</v>
      </c>
      <c r="X49" s="57"/>
      <c r="Y49" s="57"/>
      <c r="AG49" s="0" t="s">
        <v>58</v>
      </c>
      <c r="AH49" s="0" t="s">
        <v>37</v>
      </c>
      <c r="AI49" s="21" t="n">
        <v>0.049806263361828</v>
      </c>
    </row>
    <row r="50" customFormat="false" ht="13.8" hidden="false" customHeight="false" outlineLevel="0" collapsed="false">
      <c r="D50" s="38"/>
      <c r="E50" s="58" t="n">
        <f aca="false">E46+SQRT(($Y$47^2)/4*5)*$X$50</f>
        <v>0.437726186327443</v>
      </c>
      <c r="F50" s="59" t="n">
        <f aca="false">F46+SQRT(($Y$47^2)/4*5)*$X$50</f>
        <v>0.312537397052484</v>
      </c>
      <c r="G50" s="59" t="n">
        <f aca="false">G46+SQRT(($Y$47^2)/4*5)*$X$50</f>
        <v>2.14708959322431E-006</v>
      </c>
      <c r="H50" s="59" t="n">
        <f aca="false">H46+SQRT(($Y$47^2)/4*5)*$X$50</f>
        <v>1.91024773687511E-006</v>
      </c>
      <c r="I50" s="59" t="n">
        <f aca="false">I46+SQRT(($Y$47^2)/4*5)*$X$50</f>
        <v>-0.262439681919009</v>
      </c>
      <c r="J50" s="59" t="n">
        <f aca="false">J46+SQRT(($Y$47^2)/4*5)*$X$50</f>
        <v>2.43656297224486E-006</v>
      </c>
      <c r="K50" s="59" t="n">
        <f aca="false">K46+SQRT(($Y$47^2)/4*5)*$X$50</f>
        <v>1.67340588105673E-006</v>
      </c>
      <c r="L50" s="59" t="n">
        <f aca="false">L46+SQRT(($Y$47^2)/4*5)*$X$50</f>
        <v>-0.187295787333635</v>
      </c>
      <c r="M50" s="59" t="n">
        <f aca="false">M46+SQRT(($Y$47^2)/4*5)*$X$50</f>
        <v>3.14708853846139E-006</v>
      </c>
      <c r="N50" s="59" t="n">
        <f aca="false">N46+SQRT(($Y$47^2)/4*5)*$X$50</f>
        <v>3.01550972721203E-006</v>
      </c>
      <c r="O50" s="59" t="n">
        <f aca="false">O46+SQRT(($Y$47^2)/4*5)*$X$50</f>
        <v>2.77866787186896E-006</v>
      </c>
      <c r="P50" s="59" t="n">
        <f aca="false">P46+SQRT(($Y$47^2)/4*5)*$X$50</f>
        <v>3.06814125349854E-006</v>
      </c>
      <c r="Q50" s="59" t="n">
        <f aca="false">Q46+SQRT(($Y$47^2)/4*5)*$X$50</f>
        <v>2.72603634823311E-006</v>
      </c>
      <c r="R50" s="59" t="n">
        <f aca="false">R46+SQRT(($Y$47^2)/4*5)*$X$50</f>
        <v>3.43656191607335E-006</v>
      </c>
      <c r="S50" s="59" t="n">
        <f aca="false">S46+SQRT(($Y$47^2)/4*5)*$X$50</f>
        <v>1.91024773493222E-006</v>
      </c>
      <c r="T50" s="49" t="n">
        <f aca="false">T46+SQRT(($Y$47^2)/4*5)*$X$50</f>
        <v>2.09445806695861E-006</v>
      </c>
      <c r="W50" s="0" t="s">
        <v>61</v>
      </c>
      <c r="X50" s="45" t="n">
        <v>2.12</v>
      </c>
      <c r="Y50" s="45"/>
      <c r="AG50" s="0" t="s">
        <v>58</v>
      </c>
      <c r="AH50" s="0" t="s">
        <v>38</v>
      </c>
      <c r="AI50" s="21" t="n">
        <v>0.050336789119169</v>
      </c>
    </row>
    <row r="51" customFormat="false" ht="13.8" hidden="false" customHeight="false" outlineLevel="0" collapsed="false">
      <c r="AG51" s="0" t="s">
        <v>58</v>
      </c>
      <c r="AH51" s="0" t="s">
        <v>39</v>
      </c>
      <c r="AI51" s="21" t="n">
        <v>0.050140999851579</v>
      </c>
    </row>
    <row r="52" customFormat="false" ht="13.8" hidden="false" customHeight="false" outlineLevel="0" collapsed="false">
      <c r="AG52" s="0" t="s">
        <v>58</v>
      </c>
      <c r="AH52" s="0" t="s">
        <v>40</v>
      </c>
      <c r="AI52" s="21" t="n">
        <v>0.049703105575678</v>
      </c>
    </row>
    <row r="53" customFormat="false" ht="15" hidden="false" customHeight="true" outlineLevel="0" collapsed="false">
      <c r="C53" s="60"/>
      <c r="D53" s="61"/>
      <c r="E53" s="62" t="s">
        <v>62</v>
      </c>
      <c r="F53" s="62"/>
      <c r="G53" s="62"/>
      <c r="H53" s="62"/>
      <c r="I53" s="62"/>
      <c r="J53" s="62"/>
      <c r="K53" s="62"/>
      <c r="AI53" s="21"/>
    </row>
    <row r="54" customFormat="false" ht="15" hidden="false" customHeight="true" outlineLevel="0" collapsed="false">
      <c r="C54" s="61"/>
      <c r="D54" s="61"/>
      <c r="E54" s="62"/>
      <c r="F54" s="62"/>
      <c r="G54" s="62"/>
      <c r="H54" s="62"/>
      <c r="I54" s="62"/>
      <c r="J54" s="62"/>
      <c r="K54" s="62"/>
      <c r="AG54" s="0" t="s">
        <v>63</v>
      </c>
      <c r="AH54" s="0" t="s">
        <v>35</v>
      </c>
      <c r="AI54" s="21" t="n">
        <v>1.1990113694617</v>
      </c>
    </row>
    <row r="55" customFormat="false" ht="15.75" hidden="false" customHeight="true" outlineLevel="0" collapsed="false">
      <c r="C55" s="61"/>
      <c r="D55" s="61"/>
      <c r="E55" s="61"/>
      <c r="F55" s="61"/>
      <c r="G55" s="61"/>
      <c r="H55" s="61"/>
      <c r="AG55" s="0" t="s">
        <v>63</v>
      </c>
      <c r="AH55" s="0" t="s">
        <v>37</v>
      </c>
      <c r="AI55" s="21" t="n">
        <v>1.1991408430096</v>
      </c>
    </row>
    <row r="56" customFormat="false" ht="13.8" hidden="false" customHeight="false" outlineLevel="0" collapsed="false">
      <c r="AG56" s="0" t="s">
        <v>63</v>
      </c>
      <c r="AH56" s="0" t="s">
        <v>38</v>
      </c>
      <c r="AI56" s="21" t="n">
        <v>1.2005839993853</v>
      </c>
    </row>
    <row r="57" customFormat="false" ht="13.8" hidden="false" customHeight="false" outlineLevel="0" collapsed="false">
      <c r="E57" s="63" t="s">
        <v>64</v>
      </c>
      <c r="F57" s="64" t="s">
        <v>65</v>
      </c>
      <c r="G57" s="64" t="s">
        <v>66</v>
      </c>
      <c r="H57" s="64" t="s">
        <v>67</v>
      </c>
      <c r="I57" s="65" t="s">
        <v>68</v>
      </c>
      <c r="AG57" s="0" t="s">
        <v>63</v>
      </c>
      <c r="AH57" s="0" t="s">
        <v>39</v>
      </c>
      <c r="AI57" s="21" t="n">
        <v>1.2009250516578</v>
      </c>
    </row>
    <row r="58" customFormat="false" ht="13.8" hidden="false" customHeight="false" outlineLevel="0" collapsed="false">
      <c r="E58" s="66" t="n">
        <v>1</v>
      </c>
      <c r="F58" s="67" t="n">
        <f aca="false">(E58-0.5)/$E$137</f>
        <v>0.00625</v>
      </c>
      <c r="G58" s="67" t="n">
        <f aca="false">_xlfn.NORM.S.INV(F58)</f>
        <v>-2.49770547441237</v>
      </c>
      <c r="H58" s="16" t="n">
        <v>-0.000993683164540071</v>
      </c>
      <c r="I58" s="68" t="n">
        <f aca="false">AA5</f>
        <v>-7.17893981179718E-005</v>
      </c>
      <c r="AG58" s="0" t="s">
        <v>63</v>
      </c>
      <c r="AH58" s="0" t="s">
        <v>40</v>
      </c>
      <c r="AI58" s="21" t="n">
        <v>1.2003639996168</v>
      </c>
    </row>
    <row r="59" customFormat="false" ht="13.8" hidden="false" customHeight="false" outlineLevel="0" collapsed="false">
      <c r="E59" s="15" t="n">
        <f aca="false">E58+1</f>
        <v>2</v>
      </c>
      <c r="F59" s="16" t="n">
        <f aca="false">(E59-0.5)/$E$137</f>
        <v>0.01875</v>
      </c>
      <c r="G59" s="16" t="n">
        <f aca="false">_xlfn.NORM.S.INV(F59)</f>
        <v>-2.08027845252527</v>
      </c>
      <c r="H59" s="16" t="n">
        <v>-0.000973472659519858</v>
      </c>
      <c r="I59" s="20" t="n">
        <f aca="false">AA6</f>
        <v>0.000189473484765203</v>
      </c>
      <c r="AI59" s="21"/>
    </row>
    <row r="60" customFormat="false" ht="13.8" hidden="false" customHeight="false" outlineLevel="0" collapsed="false">
      <c r="E60" s="15" t="n">
        <f aca="false">E59+1</f>
        <v>3</v>
      </c>
      <c r="F60" s="16" t="n">
        <f aca="false">(E60-0.5)/$E$137</f>
        <v>0.03125</v>
      </c>
      <c r="G60" s="16" t="n">
        <f aca="false">_xlfn.NORM.S.INV(F60)</f>
        <v>-1.86273186742165</v>
      </c>
      <c r="H60" s="16" t="n">
        <v>-0.000970314768080183</v>
      </c>
      <c r="I60" s="20" t="n">
        <f aca="false">AA7</f>
        <v>-7.41051851539942E-005</v>
      </c>
      <c r="AG60" s="0" t="s">
        <v>69</v>
      </c>
      <c r="AH60" s="0" t="s">
        <v>35</v>
      </c>
      <c r="AI60" s="21" t="n">
        <v>0.2997954738995</v>
      </c>
    </row>
    <row r="61" customFormat="false" ht="13.8" hidden="false" customHeight="false" outlineLevel="0" collapsed="false">
      <c r="E61" s="15" t="n">
        <f aca="false">E60+1</f>
        <v>4</v>
      </c>
      <c r="F61" s="16" t="n">
        <f aca="false">(E61-0.5)/$E$137</f>
        <v>0.04375</v>
      </c>
      <c r="G61" s="16" t="n">
        <f aca="false">_xlfn.NORM.S.INV(F61)</f>
        <v>-1.7087352578229</v>
      </c>
      <c r="H61" s="16" t="n">
        <v>-0.000967998981040052</v>
      </c>
      <c r="I61" s="20" t="n">
        <f aca="false">AA8</f>
        <v>0.000190105063047799</v>
      </c>
      <c r="AG61" s="0" t="s">
        <v>69</v>
      </c>
      <c r="AH61" s="0" t="s">
        <v>37</v>
      </c>
      <c r="AI61" s="21" t="n">
        <v>0.30076073604133</v>
      </c>
    </row>
    <row r="62" customFormat="false" ht="13.8" hidden="false" customHeight="false" outlineLevel="0" collapsed="false">
      <c r="E62" s="15" t="n">
        <f aca="false">E61+1</f>
        <v>5</v>
      </c>
      <c r="F62" s="16" t="n">
        <f aca="false">(E62-0.5)/$E$137</f>
        <v>0.05625</v>
      </c>
      <c r="G62" s="16" t="n">
        <f aca="false">_xlfn.NORM.S.INV(F62)</f>
        <v>-1.58705583229031</v>
      </c>
      <c r="H62" s="16" t="n">
        <v>-0.000882735912939969</v>
      </c>
      <c r="I62" s="20" t="n">
        <f aca="false">AA9</f>
        <v>-7.22104503080023E-005</v>
      </c>
      <c r="AG62" s="0" t="s">
        <v>69</v>
      </c>
      <c r="AH62" s="0" t="s">
        <v>38</v>
      </c>
      <c r="AI62" s="21" t="n">
        <v>0.30071336767014</v>
      </c>
    </row>
    <row r="63" customFormat="false" ht="13.8" hidden="false" customHeight="false" outlineLevel="0" collapsed="false">
      <c r="E63" s="15" t="n">
        <f aca="false">E62+1</f>
        <v>6</v>
      </c>
      <c r="F63" s="16" t="n">
        <f aca="false">(E63-0.5)/$E$137</f>
        <v>0.06875</v>
      </c>
      <c r="G63" s="16" t="n">
        <f aca="false">_xlfn.NORM.S.INV(F63)</f>
        <v>-1.48516545690268</v>
      </c>
      <c r="H63" s="16" t="n">
        <v>-0.000879788547580196</v>
      </c>
      <c r="I63" s="20" t="n">
        <f aca="false">AA10</f>
        <v>0.000190315589141198</v>
      </c>
      <c r="AG63" s="0" t="s">
        <v>69</v>
      </c>
      <c r="AH63" s="0" t="s">
        <v>39</v>
      </c>
      <c r="AI63" s="21" t="n">
        <v>0.30071863082249</v>
      </c>
    </row>
    <row r="64" customFormat="false" ht="13.8" hidden="false" customHeight="false" outlineLevel="0" collapsed="false">
      <c r="E64" s="15" t="n">
        <f aca="false">E63+1</f>
        <v>7</v>
      </c>
      <c r="F64" s="16" t="n">
        <f aca="false">(E64-0.5)/$E$137</f>
        <v>0.08125</v>
      </c>
      <c r="G64" s="16" t="n">
        <f aca="false">_xlfn.NORM.S.INV(F64)</f>
        <v>-1.39671264539045</v>
      </c>
      <c r="H64" s="16" t="n">
        <v>-0.000874525395219816</v>
      </c>
      <c r="I64" s="20" t="n">
        <f aca="false">AA11</f>
        <v>-7.45262373420263E-005</v>
      </c>
      <c r="AG64" s="0" t="s">
        <v>69</v>
      </c>
      <c r="AH64" s="0" t="s">
        <v>40</v>
      </c>
      <c r="AI64" s="21" t="n">
        <v>0.30060284147069</v>
      </c>
    </row>
    <row r="65" customFormat="false" ht="13.8" hidden="false" customHeight="false" outlineLevel="0" collapsed="false">
      <c r="E65" s="15" t="n">
        <f aca="false">E64+1</f>
        <v>8</v>
      </c>
      <c r="F65" s="16" t="n">
        <f aca="false">(E65-0.5)/$E$137</f>
        <v>0.09375</v>
      </c>
      <c r="G65" s="16" t="n">
        <f aca="false">_xlfn.NORM.S.INV(F65)</f>
        <v>-1.31801089730354</v>
      </c>
      <c r="H65" s="16" t="n">
        <v>-0.000864209616640022</v>
      </c>
      <c r="I65" s="20" t="n">
        <f aca="false">AA12</f>
        <v>0.000190315589142002</v>
      </c>
      <c r="AI65" s="21"/>
    </row>
    <row r="66" customFormat="false" ht="13.8" hidden="false" customHeight="false" outlineLevel="0" collapsed="false">
      <c r="E66" s="15" t="n">
        <f aca="false">E65+1</f>
        <v>9</v>
      </c>
      <c r="F66" s="16" t="n">
        <f aca="false">(E66-0.5)/$E$137</f>
        <v>0.10625</v>
      </c>
      <c r="G66" s="16" t="n">
        <f aca="false">_xlfn.NORM.S.INV(F66)</f>
        <v>-1.24672049837958</v>
      </c>
      <c r="H66" s="16" t="n">
        <v>-0.00072273608133</v>
      </c>
      <c r="I66" s="20" t="n">
        <f aca="false">AA13</f>
        <v>-0.000993683164540071</v>
      </c>
      <c r="AG66" s="0" t="s">
        <v>70</v>
      </c>
      <c r="AH66" s="0" t="s">
        <v>35</v>
      </c>
      <c r="AI66" s="21" t="n">
        <v>1.1990218957664</v>
      </c>
    </row>
    <row r="67" customFormat="false" ht="13.8" hidden="false" customHeight="false" outlineLevel="0" collapsed="false">
      <c r="E67" s="15" t="n">
        <f aca="false">E66+1</f>
        <v>10</v>
      </c>
      <c r="F67" s="16" t="n">
        <f aca="false">(E67-0.5)/$E$137</f>
        <v>0.11875</v>
      </c>
      <c r="G67" s="16" t="n">
        <f aca="false">_xlfn.NORM.S.INV(F67)</f>
        <v>-1.18125862097704</v>
      </c>
      <c r="H67" s="16" t="n">
        <v>-0.000721893976953991</v>
      </c>
      <c r="I67" s="20" t="n">
        <f aca="false">AA14</f>
        <v>-0.00072273608133</v>
      </c>
      <c r="AG67" s="0" t="s">
        <v>70</v>
      </c>
      <c r="AH67" s="0" t="s">
        <v>37</v>
      </c>
      <c r="AI67" s="21" t="n">
        <v>1.1991208430307</v>
      </c>
    </row>
    <row r="68" customFormat="false" ht="13.8" hidden="false" customHeight="false" outlineLevel="0" collapsed="false">
      <c r="E68" s="15" t="n">
        <f aca="false">E67+1</f>
        <v>11</v>
      </c>
      <c r="F68" s="16" t="n">
        <f aca="false">(E68-0.5)/$E$137</f>
        <v>0.13125</v>
      </c>
      <c r="G68" s="16" t="n">
        <f aca="false">_xlfn.NORM.S.INV(F68)</f>
        <v>-1.1205017670747</v>
      </c>
      <c r="H68" s="16" t="n">
        <v>-0.000721893976953991</v>
      </c>
      <c r="I68" s="20" t="n">
        <f aca="false">AA15</f>
        <v>-0.000973472659519858</v>
      </c>
      <c r="AG68" s="0" t="s">
        <v>70</v>
      </c>
      <c r="AH68" s="0" t="s">
        <v>38</v>
      </c>
      <c r="AI68" s="21" t="n">
        <v>1.2005450520578</v>
      </c>
    </row>
    <row r="69" customFormat="false" ht="13.8" hidden="false" customHeight="false" outlineLevel="0" collapsed="false">
      <c r="E69" s="15" t="n">
        <f aca="false">E68+1</f>
        <v>12</v>
      </c>
      <c r="F69" s="16" t="n">
        <f aca="false">(E69-0.5)/$E$137</f>
        <v>0.14375</v>
      </c>
      <c r="G69" s="16" t="n">
        <f aca="false">_xlfn.NORM.S.INV(F69)</f>
        <v>-1.06362193833772</v>
      </c>
      <c r="H69" s="16" t="n">
        <v>-0.000721683450859989</v>
      </c>
      <c r="I69" s="20" t="n">
        <f aca="false">AA16</f>
        <v>-0.000721893976953991</v>
      </c>
      <c r="AG69" s="0" t="s">
        <v>70</v>
      </c>
      <c r="AH69" s="0" t="s">
        <v>39</v>
      </c>
      <c r="AI69" s="21" t="n">
        <v>1.200920841136</v>
      </c>
    </row>
    <row r="70" customFormat="false" ht="13.8" hidden="false" customHeight="false" outlineLevel="0" collapsed="false">
      <c r="E70" s="15" t="n">
        <f aca="false">E69+1</f>
        <v>13</v>
      </c>
      <c r="F70" s="16" t="n">
        <f aca="false">(E70-0.5)/$E$137</f>
        <v>0.15625</v>
      </c>
      <c r="G70" s="16" t="n">
        <f aca="false">_xlfn.NORM.S.INV(F70)</f>
        <v>-1.00999016924958</v>
      </c>
      <c r="H70" s="16" t="n">
        <v>-0.000395157478783992</v>
      </c>
      <c r="I70" s="20" t="n">
        <f aca="false">AA17</f>
        <v>-0.000967998981040052</v>
      </c>
      <c r="AG70" s="0" t="s">
        <v>70</v>
      </c>
      <c r="AH70" s="0" t="s">
        <v>40</v>
      </c>
      <c r="AI70" s="21" t="n">
        <v>1.2003682101387</v>
      </c>
    </row>
    <row r="71" customFormat="false" ht="13.8" hidden="false" customHeight="false" outlineLevel="0" collapsed="false">
      <c r="E71" s="15" t="n">
        <f aca="false">E70+1</f>
        <v>14</v>
      </c>
      <c r="F71" s="16" t="n">
        <f aca="false">(E71-0.5)/$E$137</f>
        <v>0.16875</v>
      </c>
      <c r="G71" s="16" t="n">
        <f aca="false">_xlfn.NORM.S.INV(F71)</f>
        <v>-0.959116617227602</v>
      </c>
      <c r="H71" s="16" t="n">
        <v>-0.000394525900502013</v>
      </c>
      <c r="I71" s="20" t="n">
        <f aca="false">AA18</f>
        <v>-0.000721893976953991</v>
      </c>
      <c r="AI71" s="21"/>
    </row>
    <row r="72" customFormat="false" ht="13.8" hidden="false" customHeight="false" outlineLevel="0" collapsed="false">
      <c r="E72" s="15" t="n">
        <f aca="false">E71+1</f>
        <v>15</v>
      </c>
      <c r="F72" s="16" t="n">
        <f aca="false">(E72-0.5)/$E$137</f>
        <v>0.18125</v>
      </c>
      <c r="G72" s="16" t="n">
        <f aca="false">_xlfn.NORM.S.INV(F72)</f>
        <v>-0.91061170687247</v>
      </c>
      <c r="H72" s="16" t="n">
        <v>-0.000394315374407983</v>
      </c>
      <c r="I72" s="20" t="n">
        <f aca="false">AA19</f>
        <v>-0.000970314768080183</v>
      </c>
      <c r="AG72" s="0" t="s">
        <v>71</v>
      </c>
      <c r="AH72" s="0" t="s">
        <v>35</v>
      </c>
      <c r="AI72" s="21" t="n">
        <v>0.2997954738995</v>
      </c>
    </row>
    <row r="73" customFormat="false" ht="13.8" hidden="false" customHeight="false" outlineLevel="0" collapsed="false">
      <c r="E73" s="15" t="n">
        <f aca="false">E72+1</f>
        <v>16</v>
      </c>
      <c r="F73" s="16" t="n">
        <f aca="false">(E73-0.5)/$E$137</f>
        <v>0.19375</v>
      </c>
      <c r="G73" s="16" t="n">
        <f aca="false">_xlfn.NORM.S.INV(F73)</f>
        <v>-0.864160004318308</v>
      </c>
      <c r="H73" s="16" t="n">
        <v>-0.000391789061277986</v>
      </c>
      <c r="I73" s="20" t="n">
        <f aca="false">AA20</f>
        <v>-0.000721683450859989</v>
      </c>
      <c r="AG73" s="0" t="s">
        <v>71</v>
      </c>
      <c r="AH73" s="0" t="s">
        <v>37</v>
      </c>
      <c r="AI73" s="21" t="n">
        <v>0.30076073604133</v>
      </c>
    </row>
    <row r="74" customFormat="false" ht="13.8" hidden="false" customHeight="false" outlineLevel="0" collapsed="false">
      <c r="E74" s="15" t="n">
        <f aca="false">E73+1</f>
        <v>17</v>
      </c>
      <c r="F74" s="16" t="n">
        <f aca="false">(E74-0.5)/$E$137</f>
        <v>0.20625</v>
      </c>
      <c r="G74" s="16" t="n">
        <f aca="false">_xlfn.NORM.S.INV(F74)</f>
        <v>-0.819502107568254</v>
      </c>
      <c r="H74" s="16" t="n">
        <v>-0.000341262798670999</v>
      </c>
      <c r="I74" s="20" t="n">
        <f aca="false">AB5</f>
        <v>-0.000102315681767995</v>
      </c>
      <c r="AG74" s="0" t="s">
        <v>71</v>
      </c>
      <c r="AH74" s="0" t="s">
        <v>38</v>
      </c>
      <c r="AI74" s="21" t="n">
        <v>0.30071442030061</v>
      </c>
    </row>
    <row r="75" customFormat="false" ht="13.8" hidden="false" customHeight="false" outlineLevel="0" collapsed="false">
      <c r="E75" s="15" t="n">
        <f aca="false">E74+1</f>
        <v>18</v>
      </c>
      <c r="F75" s="16" t="n">
        <f aca="false">(E75-0.5)/$E$137</f>
        <v>0.21875</v>
      </c>
      <c r="G75" s="16" t="n">
        <f aca="false">_xlfn.NORM.S.INV(F75)</f>
        <v>-0.776421761147928</v>
      </c>
      <c r="H75" s="16" t="n">
        <v>-0.000340420694294199</v>
      </c>
      <c r="I75" s="20" t="n">
        <f aca="false">AB6</f>
        <v>-0.000237894486426797</v>
      </c>
      <c r="AG75" s="0" t="s">
        <v>71</v>
      </c>
      <c r="AH75" s="0" t="s">
        <v>39</v>
      </c>
      <c r="AI75" s="21" t="n">
        <v>0.30071547293108</v>
      </c>
    </row>
    <row r="76" customFormat="false" ht="13.8" hidden="false" customHeight="false" outlineLevel="0" collapsed="false">
      <c r="E76" s="15" t="n">
        <f aca="false">E75+1</f>
        <v>19</v>
      </c>
      <c r="F76" s="16" t="n">
        <f aca="false">(E76-0.5)/$E$137</f>
        <v>0.23125</v>
      </c>
      <c r="G76" s="16" t="n">
        <f aca="false">_xlfn.NORM.S.INV(F76)</f>
        <v>-0.734736477807254</v>
      </c>
      <c r="H76" s="16" t="n">
        <v>-0.000340210168199802</v>
      </c>
      <c r="I76" s="20" t="n">
        <f aca="false">AB7</f>
        <v>-9.30525336239885E-005</v>
      </c>
      <c r="AG76" s="0" t="s">
        <v>71</v>
      </c>
      <c r="AH76" s="0" t="s">
        <v>40</v>
      </c>
      <c r="AI76" s="21" t="n">
        <v>0.30060073620975</v>
      </c>
    </row>
    <row r="77" customFormat="false" ht="13.8" hidden="false" customHeight="false" outlineLevel="0" collapsed="false">
      <c r="E77" s="15" t="n">
        <f aca="false">E76+1</f>
        <v>20</v>
      </c>
      <c r="F77" s="16" t="n">
        <f aca="false">(E77-0.5)/$E$137</f>
        <v>0.24375</v>
      </c>
      <c r="G77" s="16" t="n">
        <f aca="false">_xlfn.NORM.S.INV(F77)</f>
        <v>-0.694290575703083</v>
      </c>
      <c r="H77" s="16" t="n">
        <v>-0.0003399996421058</v>
      </c>
      <c r="I77" s="20" t="n">
        <f aca="false">AB8</f>
        <v>-0.000238315538615204</v>
      </c>
      <c r="AI77" s="21"/>
    </row>
    <row r="78" customFormat="false" ht="13.8" hidden="false" customHeight="false" outlineLevel="0" collapsed="false">
      <c r="E78" s="15" t="n">
        <f aca="false">E77+1</f>
        <v>21</v>
      </c>
      <c r="F78" s="16" t="n">
        <f aca="false">(E78-0.5)/$E$137</f>
        <v>0.25625</v>
      </c>
      <c r="G78" s="16" t="n">
        <f aca="false">_xlfn.NORM.S.INV(F78)</f>
        <v>-0.654949917100686</v>
      </c>
      <c r="H78" s="16" t="n">
        <v>-0.000238315538615204</v>
      </c>
      <c r="I78" s="20" t="n">
        <f aca="false">AB9</f>
        <v>-0.000101684103487987</v>
      </c>
      <c r="M78" s="69" t="s">
        <v>72</v>
      </c>
      <c r="N78" s="69"/>
      <c r="O78" s="69"/>
      <c r="P78" s="69"/>
      <c r="Q78" s="69"/>
      <c r="R78" s="69"/>
      <c r="S78" s="69"/>
      <c r="T78" s="69"/>
      <c r="U78" s="69"/>
      <c r="V78" s="69"/>
      <c r="AG78" s="0" t="s">
        <v>73</v>
      </c>
      <c r="AH78" s="0" t="s">
        <v>35</v>
      </c>
      <c r="AI78" s="21" t="n">
        <v>1.1990303168102</v>
      </c>
    </row>
    <row r="79" customFormat="false" ht="13.8" hidden="false" customHeight="false" outlineLevel="0" collapsed="false">
      <c r="E79" s="15" t="n">
        <f aca="false">E78+1</f>
        <v>22</v>
      </c>
      <c r="F79" s="16" t="n">
        <f aca="false">(E79-0.5)/$E$137</f>
        <v>0.26875</v>
      </c>
      <c r="G79" s="16" t="n">
        <f aca="false">_xlfn.NORM.S.INV(F79)</f>
        <v>-0.61659786971703</v>
      </c>
      <c r="H79" s="16" t="n">
        <v>-0.000238105012521</v>
      </c>
      <c r="I79" s="20" t="n">
        <f aca="false">AB10</f>
        <v>-0.000238105012520799</v>
      </c>
      <c r="M79" s="70" t="s">
        <v>74</v>
      </c>
      <c r="N79" s="70"/>
      <c r="O79" s="70"/>
      <c r="P79" s="70"/>
      <c r="Q79" s="70"/>
      <c r="R79" s="70"/>
      <c r="S79" s="70"/>
      <c r="T79" s="70"/>
      <c r="U79" s="70"/>
      <c r="V79" s="70"/>
      <c r="AG79" s="0" t="s">
        <v>73</v>
      </c>
      <c r="AH79" s="0" t="s">
        <v>37</v>
      </c>
      <c r="AI79" s="21" t="n">
        <v>1.1991155798783</v>
      </c>
    </row>
    <row r="80" customFormat="false" ht="13.8" hidden="false" customHeight="false" outlineLevel="0" collapsed="false">
      <c r="E80" s="15" t="n">
        <f aca="false">E79+1</f>
        <v>23</v>
      </c>
      <c r="F80" s="16" t="n">
        <f aca="false">(E80-0.5)/$E$137</f>
        <v>0.28125</v>
      </c>
      <c r="G80" s="16" t="n">
        <f aca="false">_xlfn.NORM.S.INV(F80)</f>
        <v>-0.579132162255556</v>
      </c>
      <c r="H80" s="16" t="n">
        <v>-0.000238105012520799</v>
      </c>
      <c r="I80" s="20" t="n">
        <f aca="false">AB11</f>
        <v>-9.55788467620067E-005</v>
      </c>
      <c r="M80" s="70"/>
      <c r="N80" s="70"/>
      <c r="O80" s="70"/>
      <c r="P80" s="70"/>
      <c r="Q80" s="70"/>
      <c r="R80" s="70"/>
      <c r="S80" s="70"/>
      <c r="T80" s="70"/>
      <c r="U80" s="70"/>
      <c r="V80" s="70"/>
      <c r="AG80" s="0" t="s">
        <v>73</v>
      </c>
      <c r="AH80" s="0" t="s">
        <v>38</v>
      </c>
      <c r="AI80" s="21" t="n">
        <v>1.200538736275</v>
      </c>
    </row>
    <row r="81" customFormat="false" ht="13.8" hidden="false" customHeight="false" outlineLevel="0" collapsed="false">
      <c r="E81" s="15" t="n">
        <f aca="false">E80+1</f>
        <v>24</v>
      </c>
      <c r="F81" s="16" t="n">
        <f aca="false">(E81-0.5)/$E$137</f>
        <v>0.29375</v>
      </c>
      <c r="G81" s="16" t="n">
        <f aca="false">_xlfn.NORM.S.INV(F81)</f>
        <v>-0.542462404312549</v>
      </c>
      <c r="H81" s="16" t="n">
        <v>-0.000237894486426797</v>
      </c>
      <c r="I81" s="20" t="n">
        <f aca="false">AB12</f>
        <v>-0.000238105012521</v>
      </c>
      <c r="M81" s="71" t="s">
        <v>75</v>
      </c>
      <c r="N81" s="71"/>
      <c r="O81" s="71"/>
      <c r="P81" s="71"/>
      <c r="Q81" s="71"/>
      <c r="R81" s="71"/>
      <c r="S81" s="71"/>
      <c r="T81" s="71"/>
      <c r="U81" s="71"/>
      <c r="V81" s="71"/>
      <c r="AG81" s="0" t="s">
        <v>73</v>
      </c>
      <c r="AH81" s="0" t="s">
        <v>39</v>
      </c>
      <c r="AI81" s="21" t="n">
        <v>1.2009324200711</v>
      </c>
    </row>
    <row r="82" customFormat="false" ht="13.8" hidden="false" customHeight="false" outlineLevel="0" collapsed="false">
      <c r="E82" s="15" t="n">
        <f aca="false">E81+1</f>
        <v>25</v>
      </c>
      <c r="F82" s="16" t="n">
        <f aca="false">(E82-0.5)/$E$137</f>
        <v>0.30625</v>
      </c>
      <c r="G82" s="16" t="n">
        <f aca="false">_xlfn.NORM.S.INV(F82)</f>
        <v>-0.506508106929111</v>
      </c>
      <c r="H82" s="16" t="n">
        <v>-0.000102315681767995</v>
      </c>
      <c r="I82" s="20" t="n">
        <f aca="false">AB13</f>
        <v>-0.000864209616640022</v>
      </c>
      <c r="M82" s="71"/>
      <c r="N82" s="71"/>
      <c r="O82" s="71"/>
      <c r="P82" s="71"/>
      <c r="Q82" s="71"/>
      <c r="R82" s="71"/>
      <c r="S82" s="71"/>
      <c r="T82" s="71"/>
      <c r="U82" s="71"/>
      <c r="V82" s="71"/>
      <c r="AG82" s="0" t="s">
        <v>73</v>
      </c>
      <c r="AH82" s="0" t="s">
        <v>40</v>
      </c>
      <c r="AI82" s="21" t="n">
        <v>1.2003745259216</v>
      </c>
    </row>
    <row r="83" customFormat="false" ht="13.8" hidden="false" customHeight="false" outlineLevel="0" collapsed="false">
      <c r="E83" s="15" t="n">
        <f aca="false">E82+1</f>
        <v>26</v>
      </c>
      <c r="F83" s="16" t="n">
        <f aca="false">(E83-0.5)/$E$137</f>
        <v>0.31875</v>
      </c>
      <c r="G83" s="16" t="n">
        <f aca="false">_xlfn.NORM.S.INV(F83)</f>
        <v>-0.471197085229966</v>
      </c>
      <c r="H83" s="16" t="n">
        <v>-0.000101684103487987</v>
      </c>
      <c r="I83" s="20" t="n">
        <f aca="false">AB14</f>
        <v>0.000242526060500015</v>
      </c>
    </row>
    <row r="84" customFormat="false" ht="13.8" hidden="false" customHeight="false" outlineLevel="0" collapsed="false">
      <c r="E84" s="15" t="n">
        <f aca="false">E83+1</f>
        <v>27</v>
      </c>
      <c r="F84" s="16" t="n">
        <f aca="false">(E84-0.5)/$E$137</f>
        <v>0.33125</v>
      </c>
      <c r="G84" s="16" t="n">
        <f aca="false">_xlfn.NORM.S.INV(F84)</f>
        <v>-0.436464156008116</v>
      </c>
      <c r="H84" s="16" t="n">
        <v>-9.55788467620067E-005</v>
      </c>
      <c r="I84" s="20" t="n">
        <f aca="false">AB15</f>
        <v>-0.000874525395219816</v>
      </c>
      <c r="AG84" s="0" t="s">
        <v>76</v>
      </c>
      <c r="AH84" s="0" t="s">
        <v>35</v>
      </c>
      <c r="AI84" s="0" t="n">
        <v>0.29979652652997</v>
      </c>
    </row>
    <row r="85" customFormat="false" ht="13.8" hidden="false" customHeight="false" outlineLevel="0" collapsed="false">
      <c r="E85" s="15" t="n">
        <f aca="false">E84+1</f>
        <v>28</v>
      </c>
      <c r="F85" s="16" t="n">
        <f aca="false">(E85-0.5)/$E$137</f>
        <v>0.34375</v>
      </c>
      <c r="G85" s="16" t="n">
        <f aca="false">_xlfn.NORM.S.INV(F85)</f>
        <v>-0.402250065321725</v>
      </c>
      <c r="H85" s="16" t="n">
        <v>-9.30525336239885E-005</v>
      </c>
      <c r="I85" s="20" t="n">
        <f aca="false">AB16</f>
        <v>0.000243368164876023</v>
      </c>
      <c r="AG85" s="0" t="s">
        <v>76</v>
      </c>
      <c r="AH85" s="0" t="s">
        <v>37</v>
      </c>
      <c r="AI85" s="0" t="n">
        <v>0.30076073604133</v>
      </c>
    </row>
    <row r="86" customFormat="false" ht="13.8" hidden="false" customHeight="false" outlineLevel="0" collapsed="false">
      <c r="E86" s="15" t="n">
        <f aca="false">E85+1</f>
        <v>29</v>
      </c>
      <c r="F86" s="16" t="n">
        <f aca="false">(E86-0.5)/$E$137</f>
        <v>0.35625</v>
      </c>
      <c r="G86" s="16" t="n">
        <f aca="false">_xlfn.NORM.S.INV(F86)</f>
        <v>-0.368500597097157</v>
      </c>
      <c r="H86" s="16" t="n">
        <v>-7.45262373420263E-005</v>
      </c>
      <c r="I86" s="20" t="n">
        <f aca="false">AB17</f>
        <v>-0.000882735912939969</v>
      </c>
      <c r="AG86" s="0" t="s">
        <v>76</v>
      </c>
      <c r="AH86" s="0" t="s">
        <v>38</v>
      </c>
      <c r="AI86" s="0" t="n">
        <v>0.30071442030061</v>
      </c>
    </row>
    <row r="87" customFormat="false" ht="13.8" hidden="false" customHeight="false" outlineLevel="0" collapsed="false">
      <c r="E87" s="15" t="n">
        <f aca="false">E86+1</f>
        <v>30</v>
      </c>
      <c r="F87" s="16" t="n">
        <f aca="false">(E87-0.5)/$E$137</f>
        <v>0.36875</v>
      </c>
      <c r="G87" s="16" t="n">
        <f aca="false">_xlfn.NORM.S.INV(F87)</f>
        <v>-0.335165825308025</v>
      </c>
      <c r="H87" s="16" t="n">
        <v>-7.41051851539942E-005</v>
      </c>
      <c r="I87" s="20" t="n">
        <f aca="false">AB18</f>
        <v>0.000242315534406012</v>
      </c>
      <c r="AG87" s="0" t="s">
        <v>76</v>
      </c>
      <c r="AH87" s="0" t="s">
        <v>39</v>
      </c>
      <c r="AI87" s="0" t="n">
        <v>0.30071757819202</v>
      </c>
    </row>
    <row r="88" customFormat="false" ht="13.8" hidden="false" customHeight="false" outlineLevel="0" collapsed="false">
      <c r="E88" s="15" t="n">
        <f aca="false">E87+1</f>
        <v>31</v>
      </c>
      <c r="F88" s="16" t="n">
        <f aca="false">(E88-0.5)/$E$137</f>
        <v>0.38125</v>
      </c>
      <c r="G88" s="16" t="n">
        <f aca="false">_xlfn.NORM.S.INV(F88)</f>
        <v>-0.302199480814762</v>
      </c>
      <c r="H88" s="16" t="n">
        <v>-7.22104503080023E-005</v>
      </c>
      <c r="I88" s="20" t="n">
        <f aca="false">AB19</f>
        <v>-0.000879788547580196</v>
      </c>
      <c r="AG88" s="0" t="s">
        <v>76</v>
      </c>
      <c r="AH88" s="0" t="s">
        <v>40</v>
      </c>
      <c r="AI88" s="0" t="n">
        <v>0.30060284147069</v>
      </c>
    </row>
    <row r="89" customFormat="false" ht="13.8" hidden="false" customHeight="false" outlineLevel="0" collapsed="false">
      <c r="E89" s="15" t="n">
        <f aca="false">E88+1</f>
        <v>32</v>
      </c>
      <c r="F89" s="16" t="n">
        <f aca="false">(E89-0.5)/$E$137</f>
        <v>0.39375</v>
      </c>
      <c r="G89" s="16" t="n">
        <f aca="false">_xlfn.NORM.S.INV(F89)</f>
        <v>-0.269558410280158</v>
      </c>
      <c r="H89" s="67" t="n">
        <v>-7.17893981179718E-005</v>
      </c>
      <c r="I89" s="20" t="n">
        <f aca="false">AB20</f>
        <v>0.000243578690970025</v>
      </c>
    </row>
    <row r="90" customFormat="false" ht="13.8" hidden="false" customHeight="false" outlineLevel="0" collapsed="false">
      <c r="E90" s="15" t="n">
        <f aca="false">E89+1</f>
        <v>33</v>
      </c>
      <c r="F90" s="16" t="n">
        <f aca="false">(E90-0.5)/$E$137</f>
        <v>0.40625</v>
      </c>
      <c r="G90" s="16" t="n">
        <f aca="false">_xlfn.NORM.S.INV(F90)</f>
        <v>-0.237202109328788</v>
      </c>
      <c r="H90" s="23" t="n">
        <v>8.25262289200213E-005</v>
      </c>
      <c r="I90" s="20" t="n">
        <f aca="false">AC5</f>
        <v>0.000412420618502024</v>
      </c>
      <c r="AG90" s="0" t="s">
        <v>77</v>
      </c>
      <c r="AH90" s="0" t="s">
        <v>35</v>
      </c>
      <c r="AI90" s="0" t="n">
        <v>1.1990271589188</v>
      </c>
    </row>
    <row r="91" customFormat="false" ht="13.8" hidden="false" customHeight="false" outlineLevel="0" collapsed="false">
      <c r="E91" s="15" t="n">
        <f aca="false">E90+1</f>
        <v>34</v>
      </c>
      <c r="F91" s="16" t="n">
        <f aca="false">(E91-0.5)/$E$137</f>
        <v>0.41875</v>
      </c>
      <c r="G91" s="16" t="n">
        <f aca="false">_xlfn.NORM.S.INV(F91)</f>
        <v>-0.205092315715208</v>
      </c>
      <c r="H91" s="16" t="n">
        <v>8.33683332959745E-005</v>
      </c>
      <c r="I91" s="20" t="n">
        <f aca="false">AC6</f>
        <v>0.000291578640443199</v>
      </c>
      <c r="AG91" s="0" t="s">
        <v>77</v>
      </c>
      <c r="AH91" s="0" t="s">
        <v>37</v>
      </c>
      <c r="AI91" s="0" t="n">
        <v>1.1991176851393</v>
      </c>
    </row>
    <row r="92" customFormat="false" ht="13.8" hidden="false" customHeight="false" outlineLevel="0" collapsed="false">
      <c r="E92" s="15" t="n">
        <f aca="false">E91+1</f>
        <v>35</v>
      </c>
      <c r="F92" s="16" t="n">
        <f aca="false">(E92-0.5)/$E$137</f>
        <v>0.43125</v>
      </c>
      <c r="G92" s="16" t="n">
        <f aca="false">_xlfn.NORM.S.INV(F92)</f>
        <v>-0.173192651006423</v>
      </c>
      <c r="H92" s="16" t="n">
        <v>8.44209637659854E-005</v>
      </c>
      <c r="I92" s="20" t="n">
        <f aca="false">AC7</f>
        <v>0.000412210092405996</v>
      </c>
      <c r="AG92" s="0" t="s">
        <v>77</v>
      </c>
      <c r="AH92" s="0" t="s">
        <v>38</v>
      </c>
      <c r="AI92" s="0" t="n">
        <v>1.2005397889055</v>
      </c>
    </row>
    <row r="93" customFormat="false" ht="13.8" hidden="false" customHeight="false" outlineLevel="0" collapsed="false">
      <c r="E93" s="15" t="n">
        <f aca="false">E92+1</f>
        <v>36</v>
      </c>
      <c r="F93" s="16" t="n">
        <f aca="false">(E93-0.5)/$E$137</f>
        <v>0.44375</v>
      </c>
      <c r="G93" s="16" t="n">
        <f aca="false">_xlfn.NORM.S.INV(F93)</f>
        <v>-0.141468301382159</v>
      </c>
      <c r="H93" s="16" t="n">
        <v>8.46314898599876E-005</v>
      </c>
      <c r="I93" s="20" t="n">
        <f aca="false">AC8</f>
        <v>0.000292210218725795</v>
      </c>
      <c r="AG93" s="0" t="s">
        <v>77</v>
      </c>
      <c r="AH93" s="0" t="s">
        <v>39</v>
      </c>
      <c r="AI93" s="0" t="n">
        <v>1.2009250516578</v>
      </c>
    </row>
    <row r="94" customFormat="false" ht="13.8" hidden="false" customHeight="false" outlineLevel="0" collapsed="false">
      <c r="E94" s="15" t="n">
        <f aca="false">E93+1</f>
        <v>37</v>
      </c>
      <c r="F94" s="16" t="n">
        <f aca="false">(E94-0.5)/$E$137</f>
        <v>0.45625</v>
      </c>
      <c r="G94" s="16" t="n">
        <f aca="false">_xlfn.NORM.S.INV(F94)</f>
        <v>-0.109885729765991</v>
      </c>
      <c r="H94" s="16" t="n">
        <v>9.55788467592034E-005</v>
      </c>
      <c r="I94" s="20" t="n">
        <f aca="false">AC9</f>
        <v>0.000416210088202001</v>
      </c>
      <c r="AG94" s="0" t="s">
        <v>77</v>
      </c>
      <c r="AH94" s="0" t="s">
        <v>40</v>
      </c>
      <c r="AI94" s="0" t="n">
        <v>1.200377683813</v>
      </c>
    </row>
    <row r="95" customFormat="false" ht="13.8" hidden="false" customHeight="false" outlineLevel="0" collapsed="false">
      <c r="E95" s="15" t="n">
        <f aca="false">E94+1</f>
        <v>38</v>
      </c>
      <c r="F95" s="16" t="n">
        <f aca="false">(E95-0.5)/$E$137</f>
        <v>0.46875</v>
      </c>
      <c r="G95" s="16" t="n">
        <f aca="false">_xlfn.NORM.S.INV(F95)</f>
        <v>-0.0784124127331122</v>
      </c>
      <c r="H95" s="16" t="n">
        <v>9.64209511358019E-005</v>
      </c>
      <c r="I95" s="20" t="n">
        <f aca="false">AC10</f>
        <v>0.000292420744820193</v>
      </c>
    </row>
    <row r="96" customFormat="false" ht="13.8" hidden="false" customHeight="false" outlineLevel="0" collapsed="false">
      <c r="E96" s="15" t="n">
        <f aca="false">E95+1</f>
        <v>39</v>
      </c>
      <c r="F96" s="16" t="n">
        <f aca="false">(E96-0.5)/$E$137</f>
        <v>0.48125</v>
      </c>
      <c r="G96" s="16" t="n">
        <f aca="false">_xlfn.NORM.S.INV(F96)</f>
        <v>-0.0470165965778142</v>
      </c>
      <c r="H96" s="16" t="n">
        <v>9.66314772300053E-005</v>
      </c>
      <c r="I96" s="20" t="n">
        <f aca="false">AC11</f>
        <v>0.000413894301167977</v>
      </c>
      <c r="AG96" s="0" t="s">
        <v>78</v>
      </c>
      <c r="AH96" s="0" t="s">
        <v>35</v>
      </c>
      <c r="AI96" s="0" t="n">
        <v>0.2997954738995</v>
      </c>
    </row>
    <row r="97" customFormat="false" ht="13.8" hidden="false" customHeight="false" outlineLevel="0" collapsed="false">
      <c r="E97" s="15" t="n">
        <f aca="false">E96+1</f>
        <v>40</v>
      </c>
      <c r="F97" s="16" t="n">
        <f aca="false">(E97-0.5)/$E$137</f>
        <v>0.49375</v>
      </c>
      <c r="G97" s="16" t="n">
        <f aca="false">_xlfn.NORM.S.INV(F97)</f>
        <v>-0.01566706762477</v>
      </c>
      <c r="H97" s="16" t="n">
        <v>9.68420033241948E-005</v>
      </c>
      <c r="I97" s="20" t="n">
        <f aca="false">AC12</f>
        <v>0.000292420744819999</v>
      </c>
      <c r="AG97" s="0" t="s">
        <v>78</v>
      </c>
      <c r="AH97" s="0" t="s">
        <v>37</v>
      </c>
      <c r="AI97" s="0" t="n">
        <v>0.30076073604133</v>
      </c>
    </row>
    <row r="98" customFormat="false" ht="13.8" hidden="false" customHeight="false" outlineLevel="0" collapsed="false">
      <c r="E98" s="15" t="n">
        <f aca="false">E97+1</f>
        <v>41</v>
      </c>
      <c r="F98" s="16" t="n">
        <f aca="false">(E98-0.5)/$E$137</f>
        <v>0.50625</v>
      </c>
      <c r="G98" s="16" t="n">
        <f aca="false">_xlfn.NORM.S.INV(F98)</f>
        <v>0.01566706762477</v>
      </c>
      <c r="H98" s="16" t="n">
        <v>0.000150105105156007</v>
      </c>
      <c r="I98" s="20" t="n">
        <f aca="false">AC13</f>
        <v>0.000578946759060006</v>
      </c>
      <c r="AG98" s="0" t="s">
        <v>78</v>
      </c>
      <c r="AH98" s="0" t="s">
        <v>38</v>
      </c>
      <c r="AI98" s="0" t="n">
        <v>0.30071442030061</v>
      </c>
    </row>
    <row r="99" customFormat="false" ht="13.8" hidden="false" customHeight="false" outlineLevel="0" collapsed="false">
      <c r="E99" s="15" t="n">
        <f aca="false">E98+1</f>
        <v>42</v>
      </c>
      <c r="F99" s="16" t="n">
        <f aca="false">(E99-0.5)/$E$137</f>
        <v>0.51875</v>
      </c>
      <c r="G99" s="16" t="n">
        <f aca="false">_xlfn.NORM.S.INV(F99)</f>
        <v>0.0470165965778143</v>
      </c>
      <c r="H99" s="16" t="n">
        <v>0.000150736683437985</v>
      </c>
      <c r="I99" s="20" t="n">
        <f aca="false">AC14</f>
        <v>0.000195157689309999</v>
      </c>
      <c r="AG99" s="0" t="s">
        <v>78</v>
      </c>
      <c r="AH99" s="0" t="s">
        <v>39</v>
      </c>
      <c r="AI99" s="0" t="n">
        <v>0.30071547293108</v>
      </c>
    </row>
    <row r="100" customFormat="false" ht="13.8" hidden="false" customHeight="false" outlineLevel="0" collapsed="false">
      <c r="E100" s="15" t="n">
        <f aca="false">E99+1</f>
        <v>43</v>
      </c>
      <c r="F100" s="16" t="n">
        <f aca="false">(E100-0.5)/$E$137</f>
        <v>0.53125</v>
      </c>
      <c r="G100" s="16" t="n">
        <f aca="false">_xlfn.NORM.S.INV(F100)</f>
        <v>0.0784124127331122</v>
      </c>
      <c r="H100" s="16" t="n">
        <v>0.000151999840001998</v>
      </c>
      <c r="I100" s="20" t="n">
        <f aca="false">AC15</f>
        <v>0.000549683631880127</v>
      </c>
      <c r="AG100" s="0" t="s">
        <v>78</v>
      </c>
      <c r="AH100" s="0" t="s">
        <v>40</v>
      </c>
      <c r="AI100" s="0" t="n">
        <v>0.30059968357928</v>
      </c>
    </row>
    <row r="101" customFormat="false" ht="13.8" hidden="false" customHeight="false" outlineLevel="0" collapsed="false">
      <c r="E101" s="15" t="n">
        <f aca="false">E100+1</f>
        <v>44</v>
      </c>
      <c r="F101" s="16" t="n">
        <f aca="false">(E101-0.5)/$E$137</f>
        <v>0.54375</v>
      </c>
      <c r="G101" s="16" t="n">
        <f aca="false">_xlfn.NORM.S.INV(F101)</f>
        <v>0.109885729765991</v>
      </c>
      <c r="H101" s="16" t="n">
        <v>0.000153473522662012</v>
      </c>
      <c r="I101" s="20" t="n">
        <f aca="false">AC16</f>
        <v>0.000197052424156019</v>
      </c>
    </row>
    <row r="102" customFormat="false" ht="13.8" hidden="false" customHeight="false" outlineLevel="0" collapsed="false">
      <c r="E102" s="15" t="n">
        <f aca="false">E101+1</f>
        <v>45</v>
      </c>
      <c r="F102" s="16" t="n">
        <f aca="false">(E102-0.5)/$E$137</f>
        <v>0.55625</v>
      </c>
      <c r="G102" s="16" t="n">
        <f aca="false">_xlfn.NORM.S.INV(F102)</f>
        <v>0.141468301382159</v>
      </c>
      <c r="H102" s="16" t="n">
        <v>0.000189473484765203</v>
      </c>
      <c r="I102" s="20" t="n">
        <f aca="false">AC17</f>
        <v>0.000540420483760018</v>
      </c>
    </row>
    <row r="103" customFormat="false" ht="13.8" hidden="false" customHeight="false" outlineLevel="0" collapsed="false">
      <c r="E103" s="15" t="n">
        <f aca="false">E102+1</f>
        <v>46</v>
      </c>
      <c r="F103" s="16" t="n">
        <f aca="false">(E103-0.5)/$E$137</f>
        <v>0.56875</v>
      </c>
      <c r="G103" s="16" t="n">
        <f aca="false">_xlfn.NORM.S.INV(F103)</f>
        <v>0.173192651006423</v>
      </c>
      <c r="H103" s="16" t="n">
        <v>0.000190105063047799</v>
      </c>
      <c r="I103" s="20" t="n">
        <f aca="false">AC18</f>
        <v>0.000195999793686008</v>
      </c>
    </row>
    <row r="104" customFormat="false" ht="13.8" hidden="false" customHeight="false" outlineLevel="0" collapsed="false">
      <c r="E104" s="15" t="n">
        <f aca="false">E103+1</f>
        <v>47</v>
      </c>
      <c r="F104" s="16" t="n">
        <f aca="false">(E104-0.5)/$E$137</f>
        <v>0.58125</v>
      </c>
      <c r="G104" s="16" t="n">
        <f aca="false">_xlfn.NORM.S.INV(F104)</f>
        <v>0.205092315715209</v>
      </c>
      <c r="H104" s="16" t="n">
        <v>0.000190315589141198</v>
      </c>
      <c r="I104" s="20" t="n">
        <f aca="false">AC19</f>
        <v>0.000542315218619915</v>
      </c>
    </row>
    <row r="105" customFormat="false" ht="13.8" hidden="false" customHeight="false" outlineLevel="0" collapsed="false">
      <c r="E105" s="15" t="n">
        <f aca="false">E104+1</f>
        <v>48</v>
      </c>
      <c r="F105" s="16" t="n">
        <f aca="false">(E105-0.5)/$E$137</f>
        <v>0.59375</v>
      </c>
      <c r="G105" s="16" t="n">
        <f aca="false">_xlfn.NORM.S.INV(F105)</f>
        <v>0.237202109328788</v>
      </c>
      <c r="H105" s="16" t="n">
        <v>0.000190315589142002</v>
      </c>
      <c r="I105" s="20" t="n">
        <f aca="false">AC20</f>
        <v>0.000197262950250021</v>
      </c>
    </row>
    <row r="106" customFormat="false" ht="13.8" hidden="false" customHeight="false" outlineLevel="0" collapsed="false">
      <c r="E106" s="15" t="n">
        <f aca="false">E105+1</f>
        <v>49</v>
      </c>
      <c r="F106" s="16" t="n">
        <f aca="false">(E106-0.5)/$E$137</f>
        <v>0.60625</v>
      </c>
      <c r="G106" s="16" t="n">
        <f aca="false">_xlfn.NORM.S.INV(F106)</f>
        <v>0.269558410280158</v>
      </c>
      <c r="H106" s="16" t="n">
        <v>0.000195157689309999</v>
      </c>
      <c r="I106" s="20" t="n">
        <f aca="false">AD5</f>
        <v>0.000153473522662012</v>
      </c>
    </row>
    <row r="107" customFormat="false" ht="13.8" hidden="false" customHeight="false" outlineLevel="0" collapsed="false">
      <c r="E107" s="15" t="n">
        <f aca="false">E106+1</f>
        <v>50</v>
      </c>
      <c r="F107" s="16" t="n">
        <f aca="false">(E107-0.5)/$E$137</f>
        <v>0.61875</v>
      </c>
      <c r="G107" s="16" t="n">
        <f aca="false">_xlfn.NORM.S.INV(F107)</f>
        <v>0.302199480814762</v>
      </c>
      <c r="H107" s="16" t="n">
        <v>0.000195999793686008</v>
      </c>
      <c r="I107" s="20" t="n">
        <f aca="false">AD6</f>
        <v>9.68420033241948E-005</v>
      </c>
    </row>
    <row r="108" customFormat="false" ht="13.8" hidden="false" customHeight="false" outlineLevel="0" collapsed="false">
      <c r="E108" s="15" t="n">
        <f aca="false">E107+1</f>
        <v>51</v>
      </c>
      <c r="F108" s="16" t="n">
        <f aca="false">(E108-0.5)/$E$137</f>
        <v>0.63125</v>
      </c>
      <c r="G108" s="16" t="n">
        <f aca="false">_xlfn.NORM.S.INV(F108)</f>
        <v>0.335165825308025</v>
      </c>
      <c r="H108" s="16" t="n">
        <v>0.000197052424156019</v>
      </c>
      <c r="I108" s="20" t="n">
        <f aca="false">AD7</f>
        <v>0.000150105105156007</v>
      </c>
    </row>
    <row r="109" customFormat="false" ht="13.8" hidden="false" customHeight="false" outlineLevel="0" collapsed="false">
      <c r="E109" s="15" t="n">
        <f aca="false">E108+1</f>
        <v>52</v>
      </c>
      <c r="F109" s="16" t="n">
        <f aca="false">(E109-0.5)/$E$137</f>
        <v>0.64375</v>
      </c>
      <c r="G109" s="16" t="n">
        <f aca="false">_xlfn.NORM.S.INV(F109)</f>
        <v>0.368500597097157</v>
      </c>
      <c r="H109" s="16" t="n">
        <v>0.000197262950250021</v>
      </c>
      <c r="I109" s="20" t="n">
        <f aca="false">AD8</f>
        <v>9.64209511358019E-005</v>
      </c>
    </row>
    <row r="110" customFormat="false" ht="13.8" hidden="false" customHeight="false" outlineLevel="0" collapsed="false">
      <c r="E110" s="15" t="n">
        <f aca="false">E109+1</f>
        <v>53</v>
      </c>
      <c r="F110" s="16" t="n">
        <f aca="false">(E110-0.5)/$E$137</f>
        <v>0.65625</v>
      </c>
      <c r="G110" s="16" t="n">
        <f aca="false">_xlfn.NORM.S.INV(F110)</f>
        <v>0.402250065321725</v>
      </c>
      <c r="H110" s="16" t="n">
        <v>0.000198105054625974</v>
      </c>
      <c r="I110" s="20" t="n">
        <f aca="false">AD9</f>
        <v>0.000151999840001998</v>
      </c>
    </row>
    <row r="111" customFormat="false" ht="13.8" hidden="false" customHeight="false" outlineLevel="0" collapsed="false">
      <c r="E111" s="15" t="n">
        <f aca="false">E110+1</f>
        <v>54</v>
      </c>
      <c r="F111" s="16" t="n">
        <f aca="false">(E111-0.5)/$E$137</f>
        <v>0.66875</v>
      </c>
      <c r="G111" s="16" t="n">
        <f aca="false">_xlfn.NORM.S.INV(F111)</f>
        <v>0.436464156008116</v>
      </c>
      <c r="H111" s="16" t="n">
        <v>0.000198315580719977</v>
      </c>
      <c r="I111" s="20" t="n">
        <f aca="false">AD10</f>
        <v>9.55788467592034E-005</v>
      </c>
    </row>
    <row r="112" customFormat="false" ht="13.8" hidden="false" customHeight="false" outlineLevel="0" collapsed="false">
      <c r="E112" s="15" t="n">
        <f aca="false">E111+1</f>
        <v>55</v>
      </c>
      <c r="F112" s="16" t="n">
        <f aca="false">(E112-0.5)/$E$137</f>
        <v>0.68125</v>
      </c>
      <c r="G112" s="16" t="n">
        <f aca="false">_xlfn.NORM.S.INV(F112)</f>
        <v>0.471197085229966</v>
      </c>
      <c r="H112" s="16" t="n">
        <v>0.000199157685095985</v>
      </c>
      <c r="I112" s="20" t="n">
        <f aca="false">AD11</f>
        <v>0.000150736683437985</v>
      </c>
    </row>
    <row r="113" customFormat="false" ht="13.8" hidden="false" customHeight="false" outlineLevel="0" collapsed="false">
      <c r="E113" s="15" t="n">
        <f aca="false">E112+1</f>
        <v>56</v>
      </c>
      <c r="F113" s="16" t="n">
        <f aca="false">(E113-0.5)/$E$137</f>
        <v>0.69375</v>
      </c>
      <c r="G113" s="16" t="n">
        <f aca="false">_xlfn.NORM.S.INV(F113)</f>
        <v>0.506508106929111</v>
      </c>
      <c r="H113" s="16" t="n">
        <v>0.000200420841659998</v>
      </c>
      <c r="I113" s="20" t="n">
        <f aca="false">AD12</f>
        <v>9.66314772300053E-005</v>
      </c>
    </row>
    <row r="114" customFormat="false" ht="13.8" hidden="false" customHeight="false" outlineLevel="0" collapsed="false">
      <c r="E114" s="15" t="n">
        <f aca="false">E113+1</f>
        <v>57</v>
      </c>
      <c r="F114" s="16" t="n">
        <f aca="false">(E114-0.5)/$E$137</f>
        <v>0.70625</v>
      </c>
      <c r="G114" s="16" t="n">
        <f aca="false">_xlfn.NORM.S.INV(F114)</f>
        <v>0.54246240431255</v>
      </c>
      <c r="H114" s="16" t="n">
        <v>0.000242315534406012</v>
      </c>
      <c r="I114" s="20" t="n">
        <f aca="false">AD13</f>
        <v>0.000919999031560037</v>
      </c>
    </row>
    <row r="115" customFormat="false" ht="13.8" hidden="false" customHeight="false" outlineLevel="0" collapsed="false">
      <c r="E115" s="15" t="n">
        <f aca="false">E114+1</f>
        <v>58</v>
      </c>
      <c r="F115" s="16" t="n">
        <f aca="false">(E115-0.5)/$E$137</f>
        <v>0.71875</v>
      </c>
      <c r="G115" s="16" t="n">
        <f aca="false">_xlfn.NORM.S.INV(F115)</f>
        <v>0.579132162255556</v>
      </c>
      <c r="H115" s="16" t="n">
        <v>0.000242526060500015</v>
      </c>
      <c r="I115" s="20" t="n">
        <f aca="false">AD14</f>
        <v>0.000200420841659998</v>
      </c>
    </row>
    <row r="116" customFormat="false" ht="13.8" hidden="false" customHeight="false" outlineLevel="0" collapsed="false">
      <c r="E116" s="15" t="n">
        <f aca="false">E115+1</f>
        <v>59</v>
      </c>
      <c r="F116" s="16" t="n">
        <f aca="false">(E116-0.5)/$E$137</f>
        <v>0.73125</v>
      </c>
      <c r="G116" s="16" t="n">
        <f aca="false">_xlfn.NORM.S.INV(F116)</f>
        <v>0.61659786971703</v>
      </c>
      <c r="H116" s="16" t="n">
        <v>0.000243368164876023</v>
      </c>
      <c r="I116" s="20" t="n">
        <f aca="false">AD15</f>
        <v>0.000925472710080033</v>
      </c>
    </row>
    <row r="117" customFormat="false" ht="13.8" hidden="false" customHeight="false" outlineLevel="0" collapsed="false">
      <c r="E117" s="15" t="n">
        <f aca="false">E116+1</f>
        <v>60</v>
      </c>
      <c r="F117" s="16" t="n">
        <f aca="false">(E117-0.5)/$E$137</f>
        <v>0.74375</v>
      </c>
      <c r="G117" s="16" t="n">
        <f aca="false">_xlfn.NORM.S.INV(F117)</f>
        <v>0.654949917100686</v>
      </c>
      <c r="H117" s="16" t="n">
        <v>0.000243578690970025</v>
      </c>
      <c r="I117" s="20" t="n">
        <f aca="false">AD16</f>
        <v>0.000198105054625974</v>
      </c>
    </row>
    <row r="118" customFormat="false" ht="13.8" hidden="false" customHeight="false" outlineLevel="0" collapsed="false">
      <c r="E118" s="15" t="n">
        <f aca="false">E117+1</f>
        <v>61</v>
      </c>
      <c r="F118" s="16" t="n">
        <f aca="false">(E118-0.5)/$E$137</f>
        <v>0.75625</v>
      </c>
      <c r="G118" s="16" t="n">
        <f aca="false">_xlfn.NORM.S.INV(F118)</f>
        <v>0.694290575703083</v>
      </c>
      <c r="H118" s="16" t="n">
        <v>0.000291578640443199</v>
      </c>
      <c r="I118" s="20" t="n">
        <f aca="false">AD17</f>
        <v>0.000934104279860071</v>
      </c>
    </row>
    <row r="119" customFormat="false" ht="13.8" hidden="false" customHeight="false" outlineLevel="0" collapsed="false">
      <c r="E119" s="15" t="n">
        <f aca="false">E118+1</f>
        <v>62</v>
      </c>
      <c r="F119" s="16" t="n">
        <f aca="false">(E119-0.5)/$E$137</f>
        <v>0.76875</v>
      </c>
      <c r="G119" s="16" t="n">
        <f aca="false">_xlfn.NORM.S.INV(F119)</f>
        <v>0.734736477807255</v>
      </c>
      <c r="H119" s="16" t="n">
        <v>0.000292210218725795</v>
      </c>
      <c r="I119" s="20" t="n">
        <f aca="false">AD18</f>
        <v>0.000199157685095985</v>
      </c>
    </row>
    <row r="120" customFormat="false" ht="13.8" hidden="false" customHeight="false" outlineLevel="0" collapsed="false">
      <c r="E120" s="15" t="n">
        <f aca="false">E119+1</f>
        <v>63</v>
      </c>
      <c r="F120" s="16" t="n">
        <f aca="false">(E120-0.5)/$E$137</f>
        <v>0.78125</v>
      </c>
      <c r="G120" s="16" t="n">
        <f aca="false">_xlfn.NORM.S.INV(F120)</f>
        <v>0.776421761147928</v>
      </c>
      <c r="H120" s="16" t="n">
        <v>0.000292420744819999</v>
      </c>
      <c r="I120" s="20" t="n">
        <f aca="false">AD19</f>
        <v>0.000927577970919913</v>
      </c>
    </row>
    <row r="121" customFormat="false" ht="13.8" hidden="false" customHeight="false" outlineLevel="0" collapsed="false">
      <c r="E121" s="15" t="n">
        <f aca="false">E120+1</f>
        <v>64</v>
      </c>
      <c r="F121" s="16" t="n">
        <f aca="false">(E121-0.5)/$E$137</f>
        <v>0.79375</v>
      </c>
      <c r="G121" s="16" t="n">
        <f aca="false">_xlfn.NORM.S.INV(F121)</f>
        <v>0.819502107568254</v>
      </c>
      <c r="H121" s="16" t="n">
        <v>0.000292420744820193</v>
      </c>
      <c r="I121" s="20" t="n">
        <f aca="false">AD20</f>
        <v>0.000198315580719977</v>
      </c>
    </row>
    <row r="122" customFormat="false" ht="13.8" hidden="false" customHeight="false" outlineLevel="0" collapsed="false">
      <c r="E122" s="15" t="n">
        <f aca="false">E121+1</f>
        <v>65</v>
      </c>
      <c r="F122" s="16" t="n">
        <f aca="false">(E122-0.5)/$E$137</f>
        <v>0.80625</v>
      </c>
      <c r="G122" s="16" t="n">
        <f aca="false">_xlfn.NORM.S.INV(F122)</f>
        <v>0.864160004318308</v>
      </c>
      <c r="H122" s="16" t="n">
        <v>0.00035894699056005</v>
      </c>
      <c r="I122" s="20" t="n">
        <f aca="false">AE5</f>
        <v>-0.000391789061277986</v>
      </c>
    </row>
    <row r="123" customFormat="false" ht="13.8" hidden="false" customHeight="false" outlineLevel="0" collapsed="false">
      <c r="E123" s="15" t="n">
        <f aca="false">E122+1</f>
        <v>66</v>
      </c>
      <c r="F123" s="16" t="n">
        <f aca="false">(E123-0.5)/$E$137</f>
        <v>0.81875</v>
      </c>
      <c r="G123" s="16" t="n">
        <f aca="false">_xlfn.NORM.S.INV(F123)</f>
        <v>0.91061170687247</v>
      </c>
      <c r="H123" s="16" t="n">
        <v>0.000372841712780181</v>
      </c>
      <c r="I123" s="20" t="n">
        <f aca="false">AE6</f>
        <v>-0.0003399996421058</v>
      </c>
    </row>
    <row r="124" customFormat="false" ht="13.8" hidden="false" customHeight="false" outlineLevel="0" collapsed="false">
      <c r="E124" s="15" t="n">
        <f aca="false">E123+1</f>
        <v>67</v>
      </c>
      <c r="F124" s="16" t="n">
        <f aca="false">(E124-0.5)/$E$137</f>
        <v>0.83125</v>
      </c>
      <c r="G124" s="16" t="n">
        <f aca="false">_xlfn.NORM.S.INV(F124)</f>
        <v>0.959116617227602</v>
      </c>
      <c r="H124" s="16" t="n">
        <v>0.000376210130360155</v>
      </c>
      <c r="I124" s="20" t="n">
        <f aca="false">AE7</f>
        <v>-0.000395157478783992</v>
      </c>
    </row>
    <row r="125" customFormat="false" ht="13.8" hidden="false" customHeight="false" outlineLevel="0" collapsed="false">
      <c r="E125" s="15" t="n">
        <f aca="false">E124+1</f>
        <v>68</v>
      </c>
      <c r="F125" s="16" t="n">
        <f aca="false">(E125-0.5)/$E$137</f>
        <v>0.84375</v>
      </c>
      <c r="G125" s="16" t="n">
        <f aca="false">_xlfn.NORM.S.INV(F125)</f>
        <v>1.00999016924958</v>
      </c>
      <c r="H125" s="16" t="n">
        <v>0.000380210126119884</v>
      </c>
      <c r="I125" s="20" t="n">
        <f aca="false">AE8</f>
        <v>-0.000340420694294199</v>
      </c>
    </row>
    <row r="126" customFormat="false" ht="13.8" hidden="false" customHeight="false" outlineLevel="0" collapsed="false">
      <c r="E126" s="15" t="n">
        <f aca="false">E125+1</f>
        <v>69</v>
      </c>
      <c r="F126" s="16" t="n">
        <f aca="false">(E126-0.5)/$E$137</f>
        <v>0.85625</v>
      </c>
      <c r="G126" s="16" t="n">
        <f aca="false">_xlfn.NORM.S.INV(F126)</f>
        <v>1.06362193833772</v>
      </c>
      <c r="H126" s="16" t="n">
        <v>0.000412210092405996</v>
      </c>
      <c r="I126" s="20" t="n">
        <f aca="false">AE9</f>
        <v>-0.000394315374407983</v>
      </c>
    </row>
    <row r="127" customFormat="false" ht="13.8" hidden="false" customHeight="false" outlineLevel="0" collapsed="false">
      <c r="E127" s="15" t="n">
        <f aca="false">E126+1</f>
        <v>70</v>
      </c>
      <c r="F127" s="16" t="n">
        <f aca="false">(E127-0.5)/$E$137</f>
        <v>0.86875</v>
      </c>
      <c r="G127" s="16" t="n">
        <f aca="false">_xlfn.NORM.S.INV(F127)</f>
        <v>1.1205017670747</v>
      </c>
      <c r="H127" s="16" t="n">
        <v>0.000412420618502024</v>
      </c>
      <c r="I127" s="20" t="n">
        <f aca="false">AE10</f>
        <v>-0.000340210168199802</v>
      </c>
    </row>
    <row r="128" customFormat="false" ht="13.8" hidden="false" customHeight="false" outlineLevel="0" collapsed="false">
      <c r="E128" s="15" t="n">
        <f aca="false">E127+1</f>
        <v>71</v>
      </c>
      <c r="F128" s="16" t="n">
        <f aca="false">(E128-0.5)/$E$137</f>
        <v>0.88125</v>
      </c>
      <c r="G128" s="16" t="n">
        <f aca="false">_xlfn.NORM.S.INV(F128)</f>
        <v>1.18125862097704</v>
      </c>
      <c r="H128" s="16" t="n">
        <v>0.000413894301167977</v>
      </c>
      <c r="I128" s="20" t="n">
        <f aca="false">AE11</f>
        <v>-0.000394525900502013</v>
      </c>
    </row>
    <row r="129" customFormat="false" ht="13.8" hidden="false" customHeight="false" outlineLevel="0" collapsed="false">
      <c r="E129" s="15" t="n">
        <f aca="false">E128+1</f>
        <v>72</v>
      </c>
      <c r="F129" s="16" t="n">
        <f aca="false">(E129-0.5)/$E$137</f>
        <v>0.89375</v>
      </c>
      <c r="G129" s="16" t="n">
        <f aca="false">_xlfn.NORM.S.INV(F129)</f>
        <v>1.24672049837958</v>
      </c>
      <c r="H129" s="16" t="n">
        <v>0.000416210088202001</v>
      </c>
      <c r="I129" s="20" t="n">
        <f aca="false">AE12</f>
        <v>-0.000341262798670999</v>
      </c>
    </row>
    <row r="130" customFormat="false" ht="13.8" hidden="false" customHeight="false" outlineLevel="0" collapsed="false">
      <c r="E130" s="15" t="n">
        <f aca="false">E129+1</f>
        <v>73</v>
      </c>
      <c r="F130" s="16" t="n">
        <f aca="false">(E130-0.5)/$E$137</f>
        <v>0.90625</v>
      </c>
      <c r="G130" s="16" t="n">
        <f aca="false">_xlfn.NORM.S.INV(F130)</f>
        <v>1.31801089730354</v>
      </c>
      <c r="H130" s="16" t="n">
        <v>0.000540420483760018</v>
      </c>
      <c r="I130" s="20" t="n">
        <f aca="false">AE13</f>
        <v>0.00035894699056005</v>
      </c>
    </row>
    <row r="131" customFormat="false" ht="13.8" hidden="false" customHeight="false" outlineLevel="0" collapsed="false">
      <c r="E131" s="15" t="n">
        <f aca="false">E130+1</f>
        <v>74</v>
      </c>
      <c r="F131" s="16" t="n">
        <f aca="false">(E131-0.5)/$E$137</f>
        <v>0.91875</v>
      </c>
      <c r="G131" s="16" t="n">
        <f aca="false">_xlfn.NORM.S.INV(F131)</f>
        <v>1.39671264539045</v>
      </c>
      <c r="H131" s="16" t="n">
        <v>0.000542315218619915</v>
      </c>
      <c r="I131" s="20" t="n">
        <f aca="false">AE14</f>
        <v>8.46314898599876E-005</v>
      </c>
    </row>
    <row r="132" customFormat="false" ht="13.8" hidden="false" customHeight="false" outlineLevel="0" collapsed="false">
      <c r="E132" s="15" t="n">
        <f aca="false">E131+1</f>
        <v>75</v>
      </c>
      <c r="F132" s="16" t="n">
        <f aca="false">(E132-0.5)/$E$137</f>
        <v>0.93125</v>
      </c>
      <c r="G132" s="16" t="n">
        <f aca="false">_xlfn.NORM.S.INV(F132)</f>
        <v>1.48516545690268</v>
      </c>
      <c r="H132" s="16" t="n">
        <v>0.000549683631880127</v>
      </c>
      <c r="I132" s="20" t="n">
        <f aca="false">AE15</f>
        <v>0.000372841712780181</v>
      </c>
    </row>
    <row r="133" customFormat="false" ht="13.8" hidden="false" customHeight="false" outlineLevel="0" collapsed="false">
      <c r="E133" s="15" t="n">
        <f aca="false">E132+1</f>
        <v>76</v>
      </c>
      <c r="F133" s="16" t="n">
        <f aca="false">(E133-0.5)/$E$137</f>
        <v>0.94375</v>
      </c>
      <c r="G133" s="16" t="n">
        <f aca="false">_xlfn.NORM.S.INV(F133)</f>
        <v>1.58705583229031</v>
      </c>
      <c r="H133" s="16" t="n">
        <v>0.000578946759060006</v>
      </c>
      <c r="I133" s="20" t="n">
        <f aca="false">AE16</f>
        <v>8.33683332959745E-005</v>
      </c>
    </row>
    <row r="134" customFormat="false" ht="13.8" hidden="false" customHeight="false" outlineLevel="0" collapsed="false">
      <c r="E134" s="15" t="n">
        <f aca="false">E133+1</f>
        <v>77</v>
      </c>
      <c r="F134" s="16" t="n">
        <f aca="false">(E134-0.5)/$E$137</f>
        <v>0.95625</v>
      </c>
      <c r="G134" s="16" t="n">
        <f aca="false">_xlfn.NORM.S.INV(F134)</f>
        <v>1.7087352578229</v>
      </c>
      <c r="H134" s="16" t="n">
        <v>0.000919999031560037</v>
      </c>
      <c r="I134" s="20" t="n">
        <f aca="false">AE17</f>
        <v>0.000376210130360155</v>
      </c>
    </row>
    <row r="135" customFormat="false" ht="13.8" hidden="false" customHeight="false" outlineLevel="0" collapsed="false">
      <c r="E135" s="15" t="n">
        <f aca="false">E134+1</f>
        <v>78</v>
      </c>
      <c r="F135" s="16" t="n">
        <f aca="false">(E135-0.5)/$E$137</f>
        <v>0.96875</v>
      </c>
      <c r="G135" s="16" t="n">
        <f aca="false">_xlfn.NORM.S.INV(F135)</f>
        <v>1.86273186742165</v>
      </c>
      <c r="H135" s="16" t="n">
        <v>0.000925472710080033</v>
      </c>
      <c r="I135" s="20" t="n">
        <f aca="false">AE18</f>
        <v>8.44209637659854E-005</v>
      </c>
    </row>
    <row r="136" customFormat="false" ht="13.8" hidden="false" customHeight="false" outlineLevel="0" collapsed="false">
      <c r="E136" s="15" t="n">
        <f aca="false">E135+1</f>
        <v>79</v>
      </c>
      <c r="F136" s="16" t="n">
        <f aca="false">(E136-0.5)/$E$137</f>
        <v>0.98125</v>
      </c>
      <c r="G136" s="16" t="n">
        <f aca="false">_xlfn.NORM.S.INV(F136)</f>
        <v>2.08027845252527</v>
      </c>
      <c r="H136" s="16" t="n">
        <v>0.000927577970919913</v>
      </c>
      <c r="I136" s="20" t="n">
        <f aca="false">AE19</f>
        <v>0.000380210126119884</v>
      </c>
    </row>
    <row r="137" customFormat="false" ht="13.8" hidden="false" customHeight="false" outlineLevel="0" collapsed="false">
      <c r="E137" s="22" t="n">
        <f aca="false">E136+1</f>
        <v>80</v>
      </c>
      <c r="F137" s="23" t="n">
        <f aca="false">(E137-0.5)/$E$137</f>
        <v>0.99375</v>
      </c>
      <c r="G137" s="23" t="n">
        <f aca="false">_xlfn.NORM.S.INV(F137)</f>
        <v>2.49770547441237</v>
      </c>
      <c r="H137" s="16" t="n">
        <v>0.000934104279860071</v>
      </c>
      <c r="I137" s="27" t="n">
        <f aca="false">AE20</f>
        <v>8.25262289200213E-005</v>
      </c>
    </row>
    <row r="141" customFormat="false" ht="15" hidden="false" customHeight="false" outlineLevel="0" collapsed="false">
      <c r="E141" s="62" t="s">
        <v>79</v>
      </c>
      <c r="F141" s="62"/>
      <c r="G141" s="62"/>
      <c r="H141" s="62"/>
      <c r="I141" s="62"/>
      <c r="J141" s="62"/>
      <c r="K141" s="62"/>
    </row>
    <row r="142" customFormat="false" ht="15" hidden="false" customHeight="false" outlineLevel="0" collapsed="false">
      <c r="E142" s="62"/>
      <c r="F142" s="62"/>
      <c r="G142" s="62"/>
      <c r="H142" s="62"/>
      <c r="I142" s="62"/>
      <c r="J142" s="62"/>
      <c r="K142" s="62"/>
    </row>
    <row r="145" customFormat="false" ht="15" hidden="false" customHeight="false" outlineLevel="0" collapsed="false">
      <c r="E145" s="63" t="s">
        <v>64</v>
      </c>
      <c r="F145" s="64" t="s">
        <v>80</v>
      </c>
      <c r="G145" s="65" t="s">
        <v>81</v>
      </c>
    </row>
    <row r="146" customFormat="false" ht="15" hidden="false" customHeight="false" outlineLevel="0" collapsed="false">
      <c r="E146" s="66" t="n">
        <v>1</v>
      </c>
      <c r="F146" s="67" t="n">
        <f aca="false">U$5</f>
        <v>0.20026084183069</v>
      </c>
      <c r="G146" s="68" t="n">
        <f aca="false">AA$5</f>
        <v>-7.17893981179718E-005</v>
      </c>
    </row>
    <row r="147" customFormat="false" ht="15" hidden="false" customHeight="false" outlineLevel="0" collapsed="false">
      <c r="E147" s="15" t="n">
        <f aca="false">E146+1</f>
        <v>2</v>
      </c>
      <c r="F147" s="16" t="n">
        <f aca="false">V$5</f>
        <v>0.20023031554704</v>
      </c>
      <c r="G147" s="20" t="n">
        <f aca="false">AB$5</f>
        <v>-0.000102315681767995</v>
      </c>
    </row>
    <row r="148" customFormat="false" ht="15" hidden="false" customHeight="false" outlineLevel="0" collapsed="false">
      <c r="E148" s="15" t="n">
        <f aca="false">E147+1</f>
        <v>3</v>
      </c>
      <c r="F148" s="16" t="n">
        <f aca="false">W$5</f>
        <v>0.20074505184731</v>
      </c>
      <c r="G148" s="20" t="n">
        <f aca="false">AC$5</f>
        <v>0.000412420618502024</v>
      </c>
    </row>
    <row r="149" customFormat="false" ht="15" hidden="false" customHeight="false" outlineLevel="0" collapsed="false">
      <c r="E149" s="15" t="n">
        <f aca="false">E148+1</f>
        <v>4</v>
      </c>
      <c r="F149" s="16" t="n">
        <f aca="false">X$5</f>
        <v>0.20048610475147</v>
      </c>
      <c r="G149" s="20" t="n">
        <f aca="false">AD$5</f>
        <v>0.000153473522662012</v>
      </c>
    </row>
    <row r="150" customFormat="false" ht="15" hidden="false" customHeight="false" outlineLevel="0" collapsed="false">
      <c r="E150" s="15" t="n">
        <f aca="false">E149+1</f>
        <v>5</v>
      </c>
      <c r="F150" s="16" t="n">
        <f aca="false">Y$5</f>
        <v>0.19994084216753</v>
      </c>
      <c r="G150" s="20" t="n">
        <f aca="false">AE$5</f>
        <v>-0.000391789061277986</v>
      </c>
    </row>
    <row r="151" customFormat="false" ht="15" hidden="false" customHeight="false" outlineLevel="0" collapsed="false">
      <c r="E151" s="15" t="n">
        <f aca="false">E150+1</f>
        <v>6</v>
      </c>
      <c r="F151" s="16" t="n">
        <f aca="false">U$6</f>
        <v>0.050234683963491</v>
      </c>
      <c r="G151" s="20" t="n">
        <f aca="false">AA$6</f>
        <v>0.000189473484765203</v>
      </c>
    </row>
    <row r="152" customFormat="false" ht="15" hidden="false" customHeight="false" outlineLevel="0" collapsed="false">
      <c r="E152" s="15" t="n">
        <f aca="false">E151+1</f>
        <v>7</v>
      </c>
      <c r="F152" s="16" t="n">
        <f aca="false">V$6</f>
        <v>0.049807315992299</v>
      </c>
      <c r="G152" s="20" t="n">
        <f aca="false">AB$6</f>
        <v>-0.000237894486426797</v>
      </c>
    </row>
    <row r="153" customFormat="false" ht="15" hidden="false" customHeight="false" outlineLevel="0" collapsed="false">
      <c r="E153" s="15" t="n">
        <f aca="false">E152+1</f>
        <v>8</v>
      </c>
      <c r="F153" s="16" t="n">
        <f aca="false">W$6</f>
        <v>0.050336789119169</v>
      </c>
      <c r="G153" s="20" t="n">
        <f aca="false">AC$6</f>
        <v>0.000291578640443199</v>
      </c>
    </row>
    <row r="154" customFormat="false" ht="15" hidden="false" customHeight="false" outlineLevel="0" collapsed="false">
      <c r="E154" s="15" t="n">
        <f aca="false">E153+1</f>
        <v>9</v>
      </c>
      <c r="F154" s="16" t="n">
        <f aca="false">X$6</f>
        <v>0.05014205248205</v>
      </c>
      <c r="G154" s="20" t="n">
        <f aca="false">AD$6</f>
        <v>9.68420033241948E-005</v>
      </c>
    </row>
    <row r="155" customFormat="false" ht="15" hidden="false" customHeight="false" outlineLevel="0" collapsed="false">
      <c r="E155" s="15" t="n">
        <f aca="false">E154+1</f>
        <v>10</v>
      </c>
      <c r="F155" s="16" t="n">
        <f aca="false">Y$6</f>
        <v>0.04970521083662</v>
      </c>
      <c r="G155" s="20" t="n">
        <f aca="false">AE$6</f>
        <v>-0.0003399996421058</v>
      </c>
    </row>
    <row r="156" customFormat="false" ht="15" hidden="false" customHeight="false" outlineLevel="0" collapsed="false">
      <c r="E156" s="15" t="n">
        <f aca="false">E155+1</f>
        <v>11</v>
      </c>
      <c r="F156" s="16" t="n">
        <f aca="false">U$7</f>
        <v>0.20025978920022</v>
      </c>
      <c r="G156" s="20" t="n">
        <f aca="false">AA$7</f>
        <v>-7.41051851539942E-005</v>
      </c>
    </row>
    <row r="157" customFormat="false" ht="15" hidden="false" customHeight="false" outlineLevel="0" collapsed="false">
      <c r="E157" s="15" t="n">
        <f aca="false">E156+1</f>
        <v>12</v>
      </c>
      <c r="F157" s="16" t="n">
        <f aca="false">V$7</f>
        <v>0.20024084185175</v>
      </c>
      <c r="G157" s="20" t="n">
        <f aca="false">AB$7</f>
        <v>-9.30525336239885E-005</v>
      </c>
    </row>
    <row r="158" customFormat="false" ht="15" hidden="false" customHeight="false" outlineLevel="0" collapsed="false">
      <c r="E158" s="15" t="n">
        <f aca="false">E157+1</f>
        <v>13</v>
      </c>
      <c r="F158" s="16" t="n">
        <f aca="false">W$7</f>
        <v>0.20074610447778</v>
      </c>
      <c r="G158" s="20" t="n">
        <f aca="false">AC$7</f>
        <v>0.000412210092405996</v>
      </c>
    </row>
    <row r="159" customFormat="false" ht="15" hidden="false" customHeight="false" outlineLevel="0" collapsed="false">
      <c r="E159" s="15" t="n">
        <f aca="false">E158+1</f>
        <v>14</v>
      </c>
      <c r="F159" s="16" t="n">
        <f aca="false">X$7</f>
        <v>0.20048399949053</v>
      </c>
      <c r="G159" s="20" t="n">
        <f aca="false">AD$7</f>
        <v>0.000150105105156007</v>
      </c>
    </row>
    <row r="160" customFormat="false" ht="15" hidden="false" customHeight="false" outlineLevel="0" collapsed="false">
      <c r="E160" s="15" t="n">
        <f aca="false">E159+1</f>
        <v>15</v>
      </c>
      <c r="F160" s="16" t="n">
        <f aca="false">Y$7</f>
        <v>0.19993873690659</v>
      </c>
      <c r="G160" s="20" t="n">
        <f aca="false">AE$7</f>
        <v>-0.000395157478783992</v>
      </c>
    </row>
    <row r="161" customFormat="false" ht="15" hidden="false" customHeight="false" outlineLevel="0" collapsed="false">
      <c r="E161" s="15" t="n">
        <f aca="false">E160+1</f>
        <v>16</v>
      </c>
      <c r="F161" s="16" t="n">
        <f aca="false">U$8</f>
        <v>0.050234683963491</v>
      </c>
      <c r="G161" s="20" t="n">
        <f aca="false">AA$8</f>
        <v>0.000190105063047799</v>
      </c>
    </row>
    <row r="162" customFormat="false" ht="15" hidden="false" customHeight="false" outlineLevel="0" collapsed="false">
      <c r="E162" s="15" t="n">
        <f aca="false">E161+1</f>
        <v>17</v>
      </c>
      <c r="F162" s="16" t="n">
        <f aca="false">V$8</f>
        <v>0.049806263361828</v>
      </c>
      <c r="G162" s="20" t="n">
        <f aca="false">AB$8</f>
        <v>-0.000238315538615204</v>
      </c>
    </row>
    <row r="163" customFormat="false" ht="15" hidden="false" customHeight="false" outlineLevel="0" collapsed="false">
      <c r="E163" s="15" t="n">
        <f aca="false">E162+1</f>
        <v>18</v>
      </c>
      <c r="F163" s="16" t="n">
        <f aca="false">W$8</f>
        <v>0.050336789119169</v>
      </c>
      <c r="G163" s="20" t="n">
        <f aca="false">AC$8</f>
        <v>0.000292210218725795</v>
      </c>
    </row>
    <row r="164" customFormat="false" ht="15" hidden="false" customHeight="false" outlineLevel="0" collapsed="false">
      <c r="E164" s="15" t="n">
        <f aca="false">E163+1</f>
        <v>19</v>
      </c>
      <c r="F164" s="16" t="n">
        <f aca="false">X$8</f>
        <v>0.050140999851579</v>
      </c>
      <c r="G164" s="20" t="n">
        <f aca="false">AD$8</f>
        <v>9.64209511358019E-005</v>
      </c>
    </row>
    <row r="165" customFormat="false" ht="15" hidden="false" customHeight="false" outlineLevel="0" collapsed="false">
      <c r="E165" s="15" t="n">
        <f aca="false">E164+1</f>
        <v>20</v>
      </c>
      <c r="F165" s="16" t="n">
        <f aca="false">Y$8</f>
        <v>0.049704158206149</v>
      </c>
      <c r="G165" s="20" t="n">
        <f aca="false">AE$8</f>
        <v>-0.000340420694294199</v>
      </c>
    </row>
    <row r="166" customFormat="false" ht="15" hidden="false" customHeight="false" outlineLevel="0" collapsed="false">
      <c r="E166" s="15" t="n">
        <f aca="false">E165+1</f>
        <v>21</v>
      </c>
      <c r="F166" s="16" t="n">
        <f aca="false">U$9</f>
        <v>0.20025873656975</v>
      </c>
      <c r="G166" s="20" t="n">
        <f aca="false">AA$9</f>
        <v>-7.22104503080023E-005</v>
      </c>
    </row>
    <row r="167" customFormat="false" ht="15" hidden="false" customHeight="false" outlineLevel="0" collapsed="false">
      <c r="E167" s="15" t="n">
        <f aca="false">E166+1</f>
        <v>22</v>
      </c>
      <c r="F167" s="16" t="n">
        <f aca="false">V$9</f>
        <v>0.20022926291657</v>
      </c>
      <c r="G167" s="20" t="n">
        <f aca="false">AB$9</f>
        <v>-0.000101684103487987</v>
      </c>
    </row>
    <row r="168" customFormat="false" ht="15" hidden="false" customHeight="false" outlineLevel="0" collapsed="false">
      <c r="E168" s="15" t="n">
        <f aca="false">E167+1</f>
        <v>23</v>
      </c>
      <c r="F168" s="16" t="n">
        <f aca="false">W$9</f>
        <v>0.20074715710826</v>
      </c>
      <c r="G168" s="20" t="n">
        <f aca="false">AC$9</f>
        <v>0.000416210088202001</v>
      </c>
    </row>
    <row r="169" customFormat="false" ht="15" hidden="false" customHeight="false" outlineLevel="0" collapsed="false">
      <c r="E169" s="15" t="n">
        <f aca="false">E168+1</f>
        <v>24</v>
      </c>
      <c r="F169" s="16" t="n">
        <f aca="false">X$9</f>
        <v>0.20048294686006</v>
      </c>
      <c r="G169" s="20" t="n">
        <f aca="false">AD$9</f>
        <v>0.000151999840001998</v>
      </c>
    </row>
    <row r="170" customFormat="false" ht="15" hidden="false" customHeight="false" outlineLevel="0" collapsed="false">
      <c r="E170" s="15" t="n">
        <f aca="false">E169+1</f>
        <v>25</v>
      </c>
      <c r="F170" s="16" t="n">
        <f aca="false">Y$9</f>
        <v>0.19993663164565</v>
      </c>
      <c r="G170" s="20" t="n">
        <f aca="false">AE$9</f>
        <v>-0.000394315374407983</v>
      </c>
    </row>
    <row r="171" customFormat="false" ht="15" hidden="false" customHeight="false" outlineLevel="0" collapsed="false">
      <c r="E171" s="15" t="n">
        <f aca="false">E170+1</f>
        <v>26</v>
      </c>
      <c r="F171" s="16" t="n">
        <f aca="false">U$10</f>
        <v>0.050235736593961</v>
      </c>
      <c r="G171" s="20" t="n">
        <f aca="false">AA$10</f>
        <v>0.000190315589141198</v>
      </c>
    </row>
    <row r="172" customFormat="false" ht="15" hidden="false" customHeight="false" outlineLevel="0" collapsed="false">
      <c r="E172" s="15" t="n">
        <f aca="false">E171+1</f>
        <v>27</v>
      </c>
      <c r="F172" s="16" t="n">
        <f aca="false">V$10</f>
        <v>0.049807315992299</v>
      </c>
      <c r="G172" s="20" t="n">
        <f aca="false">AB$10</f>
        <v>-0.000238105012520799</v>
      </c>
    </row>
    <row r="173" customFormat="false" ht="15" hidden="false" customHeight="false" outlineLevel="0" collapsed="false">
      <c r="E173" s="15" t="n">
        <f aca="false">E172+1</f>
        <v>28</v>
      </c>
      <c r="F173" s="16" t="n">
        <f aca="false">W$10</f>
        <v>0.05033784174964</v>
      </c>
      <c r="G173" s="20" t="n">
        <f aca="false">AC$10</f>
        <v>0.000292420744820193</v>
      </c>
    </row>
    <row r="174" customFormat="false" ht="15" hidden="false" customHeight="false" outlineLevel="0" collapsed="false">
      <c r="E174" s="15" t="n">
        <f aca="false">E173+1</f>
        <v>29</v>
      </c>
      <c r="F174" s="16" t="n">
        <f aca="false">X$10</f>
        <v>0.050140999851579</v>
      </c>
      <c r="G174" s="20" t="n">
        <f aca="false">AD$10</f>
        <v>9.55788467592034E-005</v>
      </c>
    </row>
    <row r="175" customFormat="false" ht="15" hidden="false" customHeight="false" outlineLevel="0" collapsed="false">
      <c r="E175" s="15" t="n">
        <f aca="false">E174+1</f>
        <v>30</v>
      </c>
      <c r="F175" s="16" t="n">
        <f aca="false">Y$10</f>
        <v>0.04970521083662</v>
      </c>
      <c r="G175" s="20" t="n">
        <f aca="false">AE$10</f>
        <v>-0.000340210168199802</v>
      </c>
    </row>
    <row r="176" customFormat="false" ht="15" hidden="false" customHeight="false" outlineLevel="0" collapsed="false">
      <c r="E176" s="15" t="n">
        <f aca="false">E175+1</f>
        <v>31</v>
      </c>
      <c r="F176" s="16" t="n">
        <f aca="false">U$11</f>
        <v>0.20025873656975</v>
      </c>
      <c r="G176" s="20" t="n">
        <f aca="false">AA$11</f>
        <v>-7.45262373420263E-005</v>
      </c>
    </row>
    <row r="177" customFormat="false" ht="15" hidden="false" customHeight="false" outlineLevel="0" collapsed="false">
      <c r="E177" s="15" t="n">
        <f aca="false">E176+1</f>
        <v>32</v>
      </c>
      <c r="F177" s="16" t="n">
        <f aca="false">V$11</f>
        <v>0.20023768396033</v>
      </c>
      <c r="G177" s="20" t="n">
        <f aca="false">AB$11</f>
        <v>-9.55788467620067E-005</v>
      </c>
    </row>
    <row r="178" customFormat="false" ht="15" hidden="false" customHeight="false" outlineLevel="0" collapsed="false">
      <c r="E178" s="15" t="n">
        <f aca="false">E177+1</f>
        <v>33</v>
      </c>
      <c r="F178" s="16" t="n">
        <f aca="false">W$11</f>
        <v>0.20074715710826</v>
      </c>
      <c r="G178" s="20" t="n">
        <f aca="false">AC$11</f>
        <v>0.000413894301167977</v>
      </c>
    </row>
    <row r="179" customFormat="false" ht="15" hidden="false" customHeight="false" outlineLevel="0" collapsed="false">
      <c r="E179" s="15" t="n">
        <f aca="false">E178+1</f>
        <v>34</v>
      </c>
      <c r="F179" s="16" t="n">
        <f aca="false">X$11</f>
        <v>0.20048399949053</v>
      </c>
      <c r="G179" s="20" t="n">
        <f aca="false">AD$11</f>
        <v>0.000150736683437985</v>
      </c>
    </row>
    <row r="180" customFormat="false" ht="15" hidden="false" customHeight="false" outlineLevel="0" collapsed="false">
      <c r="E180" s="15" t="n">
        <f aca="false">E179+1</f>
        <v>35</v>
      </c>
      <c r="F180" s="16" t="n">
        <f aca="false">Y$11</f>
        <v>0.19993873690659</v>
      </c>
      <c r="G180" s="20" t="n">
        <f aca="false">AE$11</f>
        <v>-0.000394525900502013</v>
      </c>
    </row>
    <row r="181" customFormat="false" ht="15" hidden="false" customHeight="false" outlineLevel="0" collapsed="false">
      <c r="E181" s="15" t="n">
        <f aca="false">E180+1</f>
        <v>36</v>
      </c>
      <c r="F181" s="16" t="n">
        <f aca="false">U$12</f>
        <v>0.050234683963491</v>
      </c>
      <c r="G181" s="20" t="n">
        <f aca="false">AA$12</f>
        <v>0.000190315589142002</v>
      </c>
    </row>
    <row r="182" customFormat="false" ht="15" hidden="false" customHeight="false" outlineLevel="0" collapsed="false">
      <c r="E182" s="15" t="n">
        <f aca="false">E181+1</f>
        <v>37</v>
      </c>
      <c r="F182" s="16" t="n">
        <f aca="false">V$12</f>
        <v>0.049806263361828</v>
      </c>
      <c r="G182" s="20" t="n">
        <f aca="false">AB$12</f>
        <v>-0.000238105012521</v>
      </c>
    </row>
    <row r="183" customFormat="false" ht="15" hidden="false" customHeight="false" outlineLevel="0" collapsed="false">
      <c r="E183" s="15" t="n">
        <f aca="false">E182+1</f>
        <v>38</v>
      </c>
      <c r="F183" s="16" t="n">
        <f aca="false">W$12</f>
        <v>0.050336789119169</v>
      </c>
      <c r="G183" s="20" t="n">
        <f aca="false">AC$12</f>
        <v>0.000292420744819999</v>
      </c>
    </row>
    <row r="184" customFormat="false" ht="15" hidden="false" customHeight="false" outlineLevel="0" collapsed="false">
      <c r="E184" s="15" t="n">
        <f aca="false">E183+1</f>
        <v>39</v>
      </c>
      <c r="F184" s="16" t="n">
        <f aca="false">X$12</f>
        <v>0.050140999851579</v>
      </c>
      <c r="G184" s="20" t="n">
        <f aca="false">AD$12</f>
        <v>9.66314772300053E-005</v>
      </c>
    </row>
    <row r="185" customFormat="false" ht="15" hidden="false" customHeight="false" outlineLevel="0" collapsed="false">
      <c r="E185" s="15" t="n">
        <f aca="false">E184+1</f>
        <v>40</v>
      </c>
      <c r="F185" s="16" t="n">
        <f aca="false">Y$12</f>
        <v>0.049703105575678</v>
      </c>
      <c r="G185" s="20" t="n">
        <f aca="false">AE$12</f>
        <v>-0.000341262798670999</v>
      </c>
    </row>
    <row r="186" customFormat="false" ht="15" hidden="false" customHeight="false" outlineLevel="0" collapsed="false">
      <c r="E186" s="15" t="n">
        <f aca="false">E185+1</f>
        <v>41</v>
      </c>
      <c r="F186" s="16" t="n">
        <f aca="false">U$13</f>
        <v>1.1990113694617</v>
      </c>
      <c r="G186" s="20" t="n">
        <f aca="false">AA$13</f>
        <v>-0.000993683164540071</v>
      </c>
    </row>
    <row r="187" customFormat="false" ht="15" hidden="false" customHeight="false" outlineLevel="0" collapsed="false">
      <c r="E187" s="15" t="n">
        <f aca="false">E186+1</f>
        <v>42</v>
      </c>
      <c r="F187" s="16" t="n">
        <f aca="false">V$13</f>
        <v>1.1991408430096</v>
      </c>
      <c r="G187" s="20" t="n">
        <f aca="false">AB$13</f>
        <v>-0.000864209616640022</v>
      </c>
    </row>
    <row r="188" customFormat="false" ht="15" hidden="false" customHeight="false" outlineLevel="0" collapsed="false">
      <c r="E188" s="15" t="n">
        <f aca="false">E187+1</f>
        <v>43</v>
      </c>
      <c r="F188" s="16" t="n">
        <f aca="false">W$13</f>
        <v>1.2005839993853</v>
      </c>
      <c r="G188" s="20" t="n">
        <f aca="false">AC$13</f>
        <v>0.000578946759060006</v>
      </c>
    </row>
    <row r="189" customFormat="false" ht="15" hidden="false" customHeight="false" outlineLevel="0" collapsed="false">
      <c r="E189" s="15" t="n">
        <f aca="false">E188+1</f>
        <v>44</v>
      </c>
      <c r="F189" s="16" t="n">
        <f aca="false">X$13</f>
        <v>1.2009250516578</v>
      </c>
      <c r="G189" s="20" t="n">
        <f aca="false">AD$13</f>
        <v>0.000919999031560037</v>
      </c>
    </row>
    <row r="190" customFormat="false" ht="15" hidden="false" customHeight="false" outlineLevel="0" collapsed="false">
      <c r="E190" s="15" t="n">
        <f aca="false">E189+1</f>
        <v>45</v>
      </c>
      <c r="F190" s="16" t="n">
        <f aca="false">Y$13</f>
        <v>1.2003639996168</v>
      </c>
      <c r="G190" s="20" t="n">
        <f aca="false">AE$13</f>
        <v>0.00035894699056005</v>
      </c>
    </row>
    <row r="191" customFormat="false" ht="15" hidden="false" customHeight="false" outlineLevel="0" collapsed="false">
      <c r="E191" s="15" t="n">
        <f aca="false">E190+1</f>
        <v>46</v>
      </c>
      <c r="F191" s="16" t="n">
        <f aca="false">U$14</f>
        <v>0.2997954738995</v>
      </c>
      <c r="G191" s="20" t="n">
        <f aca="false">AA$14</f>
        <v>-0.00072273608133</v>
      </c>
    </row>
    <row r="192" customFormat="false" ht="15" hidden="false" customHeight="false" outlineLevel="0" collapsed="false">
      <c r="E192" s="15" t="n">
        <f aca="false">E191+1</f>
        <v>47</v>
      </c>
      <c r="F192" s="16" t="n">
        <f aca="false">V$14</f>
        <v>0.30076073604133</v>
      </c>
      <c r="G192" s="20" t="n">
        <f aca="false">AB$14</f>
        <v>0.000242526060500015</v>
      </c>
    </row>
    <row r="193" customFormat="false" ht="15" hidden="false" customHeight="false" outlineLevel="0" collapsed="false">
      <c r="E193" s="15" t="n">
        <f aca="false">E192+1</f>
        <v>48</v>
      </c>
      <c r="F193" s="16" t="n">
        <f aca="false">W$14</f>
        <v>0.30071336767014</v>
      </c>
      <c r="G193" s="20" t="n">
        <f aca="false">AC$14</f>
        <v>0.000195157689309999</v>
      </c>
    </row>
    <row r="194" customFormat="false" ht="15" hidden="false" customHeight="false" outlineLevel="0" collapsed="false">
      <c r="E194" s="15" t="n">
        <f aca="false">E193+1</f>
        <v>49</v>
      </c>
      <c r="F194" s="16" t="n">
        <f aca="false">X$14</f>
        <v>0.30071863082249</v>
      </c>
      <c r="G194" s="20" t="n">
        <f aca="false">AD$14</f>
        <v>0.000200420841659998</v>
      </c>
    </row>
    <row r="195" customFormat="false" ht="15" hidden="false" customHeight="false" outlineLevel="0" collapsed="false">
      <c r="E195" s="15" t="n">
        <f aca="false">E194+1</f>
        <v>50</v>
      </c>
      <c r="F195" s="16" t="n">
        <f aca="false">Y$14</f>
        <v>0.30060284147069</v>
      </c>
      <c r="G195" s="20" t="n">
        <f aca="false">AE$14</f>
        <v>8.46314898599876E-005</v>
      </c>
    </row>
    <row r="196" customFormat="false" ht="15" hidden="false" customHeight="false" outlineLevel="0" collapsed="false">
      <c r="E196" s="15" t="n">
        <f aca="false">E195+1</f>
        <v>51</v>
      </c>
      <c r="F196" s="16" t="n">
        <f aca="false">U$15</f>
        <v>1.1990218957664</v>
      </c>
      <c r="G196" s="20" t="n">
        <f aca="false">AA$15</f>
        <v>-0.000973472659519858</v>
      </c>
    </row>
    <row r="197" customFormat="false" ht="15" hidden="false" customHeight="false" outlineLevel="0" collapsed="false">
      <c r="E197" s="15" t="n">
        <f aca="false">E196+1</f>
        <v>52</v>
      </c>
      <c r="F197" s="16" t="n">
        <f aca="false">V$15</f>
        <v>1.1991208430307</v>
      </c>
      <c r="G197" s="20" t="n">
        <f aca="false">AB$15</f>
        <v>-0.000874525395219816</v>
      </c>
    </row>
    <row r="198" customFormat="false" ht="15" hidden="false" customHeight="false" outlineLevel="0" collapsed="false">
      <c r="E198" s="15" t="n">
        <f aca="false">E197+1</f>
        <v>53</v>
      </c>
      <c r="F198" s="16" t="n">
        <f aca="false">W$15</f>
        <v>1.2005450520578</v>
      </c>
      <c r="G198" s="20" t="n">
        <f aca="false">AC$15</f>
        <v>0.000549683631880127</v>
      </c>
    </row>
    <row r="199" customFormat="false" ht="15" hidden="false" customHeight="false" outlineLevel="0" collapsed="false">
      <c r="E199" s="15" t="n">
        <f aca="false">E198+1</f>
        <v>54</v>
      </c>
      <c r="F199" s="16" t="n">
        <f aca="false">X$15</f>
        <v>1.200920841136</v>
      </c>
      <c r="G199" s="20" t="n">
        <f aca="false">AD$15</f>
        <v>0.000925472710080033</v>
      </c>
    </row>
    <row r="200" customFormat="false" ht="15" hidden="false" customHeight="false" outlineLevel="0" collapsed="false">
      <c r="E200" s="15" t="n">
        <f aca="false">E199+1</f>
        <v>55</v>
      </c>
      <c r="F200" s="16" t="n">
        <f aca="false">Y$15</f>
        <v>1.2003682101387</v>
      </c>
      <c r="G200" s="20" t="n">
        <f aca="false">AE$15</f>
        <v>0.000372841712780181</v>
      </c>
    </row>
    <row r="201" customFormat="false" ht="15" hidden="false" customHeight="false" outlineLevel="0" collapsed="false">
      <c r="E201" s="15" t="n">
        <f aca="false">E200+1</f>
        <v>56</v>
      </c>
      <c r="F201" s="16" t="n">
        <f aca="false">U$16</f>
        <v>0.2997954738995</v>
      </c>
      <c r="G201" s="20" t="n">
        <f aca="false">AA$16</f>
        <v>-0.000721893976953991</v>
      </c>
    </row>
    <row r="202" customFormat="false" ht="15" hidden="false" customHeight="false" outlineLevel="0" collapsed="false">
      <c r="E202" s="15" t="n">
        <f aca="false">E201+1</f>
        <v>57</v>
      </c>
      <c r="F202" s="16" t="n">
        <f aca="false">V$16</f>
        <v>0.30076073604133</v>
      </c>
      <c r="G202" s="20" t="n">
        <f aca="false">AB$16</f>
        <v>0.000243368164876023</v>
      </c>
    </row>
    <row r="203" customFormat="false" ht="15" hidden="false" customHeight="false" outlineLevel="0" collapsed="false">
      <c r="E203" s="15" t="n">
        <f aca="false">E202+1</f>
        <v>58</v>
      </c>
      <c r="F203" s="16" t="n">
        <f aca="false">W$16</f>
        <v>0.30071442030061</v>
      </c>
      <c r="G203" s="20" t="n">
        <f aca="false">AC$16</f>
        <v>0.000197052424156019</v>
      </c>
    </row>
    <row r="204" customFormat="false" ht="15" hidden="false" customHeight="false" outlineLevel="0" collapsed="false">
      <c r="E204" s="15" t="n">
        <f aca="false">E203+1</f>
        <v>59</v>
      </c>
      <c r="F204" s="16" t="n">
        <f aca="false">X$16</f>
        <v>0.30071547293108</v>
      </c>
      <c r="G204" s="20" t="n">
        <f aca="false">AD$16</f>
        <v>0.000198105054625974</v>
      </c>
    </row>
    <row r="205" customFormat="false" ht="15" hidden="false" customHeight="false" outlineLevel="0" collapsed="false">
      <c r="E205" s="15" t="n">
        <f aca="false">E204+1</f>
        <v>60</v>
      </c>
      <c r="F205" s="16" t="n">
        <f aca="false">Y$16</f>
        <v>0.30060073620975</v>
      </c>
      <c r="G205" s="20" t="n">
        <f aca="false">AE$16</f>
        <v>8.33683332959745E-005</v>
      </c>
    </row>
    <row r="206" customFormat="false" ht="15" hidden="false" customHeight="false" outlineLevel="0" collapsed="false">
      <c r="E206" s="15" t="n">
        <f aca="false">E205+1</f>
        <v>61</v>
      </c>
      <c r="F206" s="16" t="n">
        <f aca="false">U$17</f>
        <v>1.1990303168102</v>
      </c>
      <c r="G206" s="20" t="n">
        <f aca="false">AA$17</f>
        <v>-0.000967998981040052</v>
      </c>
    </row>
    <row r="207" customFormat="false" ht="15" hidden="false" customHeight="false" outlineLevel="0" collapsed="false">
      <c r="E207" s="15" t="n">
        <f aca="false">E206+1</f>
        <v>62</v>
      </c>
      <c r="F207" s="16" t="n">
        <f aca="false">V$17</f>
        <v>1.1991155798783</v>
      </c>
      <c r="G207" s="20" t="n">
        <f aca="false">AB$17</f>
        <v>-0.000882735912939969</v>
      </c>
    </row>
    <row r="208" customFormat="false" ht="15" hidden="false" customHeight="false" outlineLevel="0" collapsed="false">
      <c r="E208" s="15" t="n">
        <f aca="false">E207+1</f>
        <v>63</v>
      </c>
      <c r="F208" s="16" t="n">
        <f aca="false">W$17</f>
        <v>1.200538736275</v>
      </c>
      <c r="G208" s="20" t="n">
        <f aca="false">AC$17</f>
        <v>0.000540420483760018</v>
      </c>
    </row>
    <row r="209" customFormat="false" ht="15" hidden="false" customHeight="false" outlineLevel="0" collapsed="false">
      <c r="E209" s="15" t="n">
        <f aca="false">E208+1</f>
        <v>64</v>
      </c>
      <c r="F209" s="16" t="n">
        <f aca="false">X$17</f>
        <v>1.2009324200711</v>
      </c>
      <c r="G209" s="20" t="n">
        <f aca="false">AD$17</f>
        <v>0.000934104279860071</v>
      </c>
    </row>
    <row r="210" customFormat="false" ht="15" hidden="false" customHeight="false" outlineLevel="0" collapsed="false">
      <c r="E210" s="15" t="n">
        <f aca="false">E209+1</f>
        <v>65</v>
      </c>
      <c r="F210" s="16" t="n">
        <f aca="false">Y$17</f>
        <v>1.2003745259216</v>
      </c>
      <c r="G210" s="20" t="n">
        <f aca="false">AE$17</f>
        <v>0.000376210130360155</v>
      </c>
    </row>
    <row r="211" customFormat="false" ht="15" hidden="false" customHeight="false" outlineLevel="0" collapsed="false">
      <c r="E211" s="15" t="n">
        <f aca="false">E210+1</f>
        <v>66</v>
      </c>
      <c r="F211" s="16" t="n">
        <f aca="false">U$18</f>
        <v>0.29979652652997</v>
      </c>
      <c r="G211" s="20" t="n">
        <f aca="false">AA$18</f>
        <v>-0.000721893976953991</v>
      </c>
    </row>
    <row r="212" customFormat="false" ht="15" hidden="false" customHeight="false" outlineLevel="0" collapsed="false">
      <c r="E212" s="15" t="n">
        <f aca="false">E211+1</f>
        <v>67</v>
      </c>
      <c r="F212" s="16" t="n">
        <f aca="false">V$18</f>
        <v>0.30076073604133</v>
      </c>
      <c r="G212" s="20" t="n">
        <f aca="false">AB$18</f>
        <v>0.000242315534406012</v>
      </c>
    </row>
    <row r="213" customFormat="false" ht="15" hidden="false" customHeight="false" outlineLevel="0" collapsed="false">
      <c r="E213" s="15" t="n">
        <f aca="false">E212+1</f>
        <v>68</v>
      </c>
      <c r="F213" s="16" t="n">
        <f aca="false">W$18</f>
        <v>0.30071442030061</v>
      </c>
      <c r="G213" s="20" t="n">
        <f aca="false">AC$18</f>
        <v>0.000195999793686008</v>
      </c>
    </row>
    <row r="214" customFormat="false" ht="15" hidden="false" customHeight="false" outlineLevel="0" collapsed="false">
      <c r="E214" s="15" t="n">
        <f aca="false">E213+1</f>
        <v>69</v>
      </c>
      <c r="F214" s="16" t="n">
        <f aca="false">X$18</f>
        <v>0.30071757819202</v>
      </c>
      <c r="G214" s="20" t="n">
        <f aca="false">AD$18</f>
        <v>0.000199157685095985</v>
      </c>
    </row>
    <row r="215" customFormat="false" ht="15" hidden="false" customHeight="false" outlineLevel="0" collapsed="false">
      <c r="E215" s="15" t="n">
        <f aca="false">E214+1</f>
        <v>70</v>
      </c>
      <c r="F215" s="16" t="n">
        <f aca="false">Y$18</f>
        <v>0.30060284147069</v>
      </c>
      <c r="G215" s="20" t="n">
        <f aca="false">AE$18</f>
        <v>8.44209637659854E-005</v>
      </c>
    </row>
    <row r="216" customFormat="false" ht="15" hidden="false" customHeight="false" outlineLevel="0" collapsed="false">
      <c r="E216" s="15" t="n">
        <f aca="false">E215+1</f>
        <v>71</v>
      </c>
      <c r="F216" s="16" t="n">
        <f aca="false">U$19</f>
        <v>1.1990271589188</v>
      </c>
      <c r="G216" s="20" t="n">
        <f aca="false">AA$19</f>
        <v>-0.000970314768080183</v>
      </c>
    </row>
    <row r="217" customFormat="false" ht="15" hidden="false" customHeight="false" outlineLevel="0" collapsed="false">
      <c r="E217" s="15" t="n">
        <f aca="false">E216+1</f>
        <v>72</v>
      </c>
      <c r="F217" s="16" t="n">
        <f aca="false">V$19</f>
        <v>1.1991176851393</v>
      </c>
      <c r="G217" s="20" t="n">
        <f aca="false">AB$19</f>
        <v>-0.000879788547580196</v>
      </c>
    </row>
    <row r="218" customFormat="false" ht="15" hidden="false" customHeight="false" outlineLevel="0" collapsed="false">
      <c r="E218" s="15" t="n">
        <f aca="false">E217+1</f>
        <v>73</v>
      </c>
      <c r="F218" s="16" t="n">
        <f aca="false">W$19</f>
        <v>1.2005397889055</v>
      </c>
      <c r="G218" s="20" t="n">
        <f aca="false">AC$19</f>
        <v>0.000542315218619915</v>
      </c>
    </row>
    <row r="219" customFormat="false" ht="15" hidden="false" customHeight="false" outlineLevel="0" collapsed="false">
      <c r="E219" s="15" t="n">
        <f aca="false">E218+1</f>
        <v>74</v>
      </c>
      <c r="F219" s="16" t="n">
        <f aca="false">X$19</f>
        <v>1.2009250516578</v>
      </c>
      <c r="G219" s="20" t="n">
        <f aca="false">AD$19</f>
        <v>0.000927577970919913</v>
      </c>
    </row>
    <row r="220" customFormat="false" ht="15" hidden="false" customHeight="false" outlineLevel="0" collapsed="false">
      <c r="E220" s="15" t="n">
        <f aca="false">E219+1</f>
        <v>75</v>
      </c>
      <c r="F220" s="16" t="n">
        <f aca="false">Y$19</f>
        <v>1.200377683813</v>
      </c>
      <c r="G220" s="20" t="n">
        <f aca="false">AE$19</f>
        <v>0.000380210126119884</v>
      </c>
    </row>
    <row r="221" customFormat="false" ht="15" hidden="false" customHeight="false" outlineLevel="0" collapsed="false">
      <c r="E221" s="15" t="n">
        <f aca="false">E220+1</f>
        <v>76</v>
      </c>
      <c r="F221" s="16" t="n">
        <f aca="false">U$20</f>
        <v>0.2997954738995</v>
      </c>
      <c r="G221" s="20" t="n">
        <f aca="false">AA$20</f>
        <v>-0.000721683450859989</v>
      </c>
    </row>
    <row r="222" customFormat="false" ht="15" hidden="false" customHeight="false" outlineLevel="0" collapsed="false">
      <c r="E222" s="15" t="n">
        <f aca="false">E221+1</f>
        <v>77</v>
      </c>
      <c r="F222" s="16" t="n">
        <f aca="false">V$20</f>
        <v>0.30076073604133</v>
      </c>
      <c r="G222" s="20" t="n">
        <f aca="false">AB$20</f>
        <v>0.000243578690970025</v>
      </c>
    </row>
    <row r="223" customFormat="false" ht="15" hidden="false" customHeight="false" outlineLevel="0" collapsed="false">
      <c r="E223" s="15" t="n">
        <f aca="false">E222+1</f>
        <v>78</v>
      </c>
      <c r="F223" s="16" t="n">
        <f aca="false">W$20</f>
        <v>0.30071442030061</v>
      </c>
      <c r="G223" s="20" t="n">
        <f aca="false">AC$20</f>
        <v>0.000197262950250021</v>
      </c>
    </row>
    <row r="224" customFormat="false" ht="15" hidden="false" customHeight="false" outlineLevel="0" collapsed="false">
      <c r="E224" s="15" t="n">
        <f aca="false">E223+1</f>
        <v>79</v>
      </c>
      <c r="F224" s="16" t="n">
        <f aca="false">X$20</f>
        <v>0.30071547293108</v>
      </c>
      <c r="G224" s="20" t="n">
        <f aca="false">AD$20</f>
        <v>0.000198315580719977</v>
      </c>
    </row>
    <row r="225" customFormat="false" ht="15" hidden="false" customHeight="false" outlineLevel="0" collapsed="false">
      <c r="E225" s="22" t="n">
        <f aca="false">E224+1</f>
        <v>80</v>
      </c>
      <c r="F225" s="23" t="n">
        <f aca="false">Y$20</f>
        <v>0.30059968357928</v>
      </c>
      <c r="G225" s="27" t="n">
        <f aca="false">AE$20</f>
        <v>8.25262289200213E-005</v>
      </c>
    </row>
  </sheetData>
  <mergeCells count="26">
    <mergeCell ref="H1:O2"/>
    <mergeCell ref="Y21:Z22"/>
    <mergeCell ref="AA21:AA22"/>
    <mergeCell ref="AB21:AB22"/>
    <mergeCell ref="AC21:AC22"/>
    <mergeCell ref="AD21:AD22"/>
    <mergeCell ref="AE21:AE22"/>
    <mergeCell ref="Y23:Z24"/>
    <mergeCell ref="AA23:AA24"/>
    <mergeCell ref="AB23:AB24"/>
    <mergeCell ref="AC23:AC24"/>
    <mergeCell ref="AD23:AD24"/>
    <mergeCell ref="AE23:AE24"/>
    <mergeCell ref="W28:AA28"/>
    <mergeCell ref="AC43:AD44"/>
    <mergeCell ref="W45:X45"/>
    <mergeCell ref="AC45:AD46"/>
    <mergeCell ref="W46:X46"/>
    <mergeCell ref="W47:X47"/>
    <mergeCell ref="D49:D50"/>
    <mergeCell ref="W49:Y49"/>
    <mergeCell ref="E53:K54"/>
    <mergeCell ref="M78:V78"/>
    <mergeCell ref="M79:V80"/>
    <mergeCell ref="M81:V82"/>
    <mergeCell ref="E141:K14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2021-01-22T13:21:59Z</dcterms:created>
  <dc:creator>Francesco Iemma</dc:creator>
  <dc:description/>
  <dc:language>it-IT</dc:language>
  <cp:lastModifiedBy/>
  <dcterms:modified xsi:type="dcterms:W3CDTF">2021-01-26T21:42:56Z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