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<sst xmlns="http://schemas.openxmlformats.org/spreadsheetml/2006/main" count="243" uniqueCount="82">
  <si>
    <t xml:space="preserve">FACTORIAL ANALYSYS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</si>
  <si>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</si>
  <si>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</si>
  <si>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</si>
  <si>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</si>
  <si>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</si>
  <si>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</si>
  <si>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</si>
  <si>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</si>
  <si>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</si>
  <si>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</si>
  <si>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</si>
  <si>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</si>
  <si>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</si>
  <si>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</si>
  <si>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</si>
  <si>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</si>
  <si>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</si>
  <si>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</si>
  <si>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</si>
  <si>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</si>
  <si>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</si>
  <si>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</si>
  <si>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</si>
  <si>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</si>
  <si>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</si>
  <si>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</si>
  <si>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</si>
  <si>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</si>
  <si>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Measurement</t>
  </si>
  <si>
    <t xml:space="preserve">Replication</t>
  </si>
  <si>
    <t xml:space="preserve">Value</t>
  </si>
  <si>
    <t xml:space="preserve">Number of Channels</t>
  </si>
  <si>
    <t xml:space="preserve">$0=5, $1=6, $2=0.1, $3=25ms</t>
  </si>
  <si>
    <t xml:space="preserve">#0</t>
  </si>
  <si>
    <t xml:space="preserve">Send Probability</t>
  </si>
  <si>
    <t xml:space="preserve">#1</t>
  </si>
  <si>
    <t xml:space="preserve">Mean inter-arrival time</t>
  </si>
  <si>
    <t xml:space="preserve">#2</t>
  </si>
  <si>
    <t xml:space="preserve">#3</t>
  </si>
  <si>
    <t xml:space="preserve">#4</t>
  </si>
  <si>
    <t xml:space="preserve">$0=5, $1=6, $2=0.1, $3=55ms</t>
  </si>
  <si>
    <t xml:space="preserve">$0=5, $1=6, $2=0.5, $3=25ms</t>
  </si>
  <si>
    <t xml:space="preserve">Sum of Errors</t>
  </si>
  <si>
    <t xml:space="preserve">Mean Error</t>
  </si>
  <si>
    <t xml:space="preserve">$0=5, $1=6, $2=0.5, $3=55ms</t>
  </si>
  <si>
    <t xml:space="preserve"> </t>
  </si>
  <si>
    <t xml:space="preserve">err_i_j ^ 2</t>
  </si>
  <si>
    <t xml:space="preserve">$0=5, $1=100, $2=0.1, $3=25ms</t>
  </si>
  <si>
    <t xml:space="preserve">$0=5, $1=100, $2=0.1, $3=55ms</t>
  </si>
  <si>
    <t xml:space="preserve">$0=5, $1=100, $2=0.5, $3=25ms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</si>
  <si>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</si>
  <si>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</si>
  <si>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</si>
  <si>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</si>
  <si>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</si>
  <si>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</si>
  <si>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</si>
  <si>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$3=55ms</t>
  </si>
  <si>
    <t xml:space="preserve">qi confidence (95)</t>
  </si>
  <si>
    <t xml:space="preserve">Student's T quantile for CI</t>
  </si>
  <si>
    <t xml:space="preserve">t0,025;16</t>
  </si>
  <si>
    <t xml:space="preserve">Verifica Ipotesi Errori Normal</t>
  </si>
  <si>
    <t xml:space="preserve">$0=30, $1=6, $2=0.1, $3=25ms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</si>
  <si>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</si>
  <si>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</si>
  <si>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</si>
  <si>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</si>
  <si>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</si>
  <si>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$3=55ms</t>
  </si>
  <si>
    <t xml:space="preserve">$0=30, $1=6, $2=0.5, $3=25ms</t>
  </si>
  <si>
    <t xml:space="preserve">$0=30, $1=6, $2=0.5, $3=55ms</t>
  </si>
  <si>
    <t xml:space="preserve">$0=30, $1=100, $2=0.1, $3=25ms</t>
  </si>
  <si>
    <t xml:space="preserve">ATTENZIONE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</si>
  <si>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</si>
  <si>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</si>
  <si>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$3=55ms</t>
  </si>
  <si>
    <t xml:space="preserve">$0=30, $1=100, $2=0.5, $3=25ms</t>
  </si>
  <si>
    <t xml:space="preserve">$0=30, $1=100, $2=0.5, $3=55ms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</si>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</sst>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4472c4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Foglio1!$I$58:$I$137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Foglio1!$J$58:$J$137</c:f>
              <c:numCache>
                <c:formatCode>General</c:formatCode>
                <c:ptCount val="80"/>
                <c:pt idx="0">
                  <c:v>-0.00547936265330007</c:v>
                </c:pt>
                <c:pt idx="1">
                  <c:v>-0.00519431032175977</c:v>
                </c:pt>
                <c:pt idx="2">
                  <c:v>-0.00440567957299898</c:v>
                </c:pt>
                <c:pt idx="3">
                  <c:v>-0.00335641751955995</c:v>
                </c:pt>
                <c:pt idx="4">
                  <c:v>-0.00300589157280018</c:v>
                </c:pt>
                <c:pt idx="5">
                  <c:v>-0.00295704951887998</c:v>
                </c:pt>
                <c:pt idx="6">
                  <c:v>-0.00261473408975998</c:v>
                </c:pt>
                <c:pt idx="7">
                  <c:v>-0.00260631304602033</c:v>
                </c:pt>
                <c:pt idx="8">
                  <c:v>-0.00212357671200003</c:v>
                </c:pt>
                <c:pt idx="9">
                  <c:v>-0.00188968222137986</c:v>
                </c:pt>
                <c:pt idx="10">
                  <c:v>-0.00141094588319923</c:v>
                </c:pt>
                <c:pt idx="11">
                  <c:v>-0.00134063016776009</c:v>
                </c:pt>
                <c:pt idx="12">
                  <c:v>-0.00128863022247971</c:v>
                </c:pt>
                <c:pt idx="13">
                  <c:v>-0.00111094619900021</c:v>
                </c:pt>
                <c:pt idx="14">
                  <c:v>-0.00108336728068004</c:v>
                </c:pt>
                <c:pt idx="15">
                  <c:v>-0.00103473575291396</c:v>
                </c:pt>
                <c:pt idx="16">
                  <c:v>-0.000927367444876037</c:v>
                </c:pt>
                <c:pt idx="17">
                  <c:v>-0.000901472735292008</c:v>
                </c:pt>
                <c:pt idx="18">
                  <c:v>-0.000899788526540046</c:v>
                </c:pt>
                <c:pt idx="19">
                  <c:v>-0.000835788593903986</c:v>
                </c:pt>
                <c:pt idx="20">
                  <c:v>-0.000756209730294</c:v>
                </c:pt>
                <c:pt idx="21">
                  <c:v>-0.000752420260610065</c:v>
                </c:pt>
                <c:pt idx="22">
                  <c:v>-0.000639788800224028</c:v>
                </c:pt>
                <c:pt idx="23">
                  <c:v>-0.000583999385259992</c:v>
                </c:pt>
                <c:pt idx="24">
                  <c:v>-0.000582525702594094</c:v>
                </c:pt>
                <c:pt idx="25">
                  <c:v>-0.000581052019946016</c:v>
                </c:pt>
                <c:pt idx="26">
                  <c:v>-0.000551788892879657</c:v>
                </c:pt>
                <c:pt idx="27">
                  <c:v>-0.000350315420720004</c:v>
                </c:pt>
                <c:pt idx="28">
                  <c:v>-0.000349894368532</c:v>
                </c:pt>
                <c:pt idx="29">
                  <c:v>-0.000344210163986003</c:v>
                </c:pt>
                <c:pt idx="30">
                  <c:v>-0.000238526064699984</c:v>
                </c:pt>
                <c:pt idx="31">
                  <c:v>-0.000171578766720248</c:v>
                </c:pt>
                <c:pt idx="32">
                  <c:v>-0.000139999852660111</c:v>
                </c:pt>
                <c:pt idx="33">
                  <c:v>-0.000131368282774047</c:v>
                </c:pt>
                <c:pt idx="34">
                  <c:v>-0.000127157760890007</c:v>
                </c:pt>
                <c:pt idx="35">
                  <c:v>-0.000123157765095971</c:v>
                </c:pt>
                <c:pt idx="36">
                  <c:v>-0.000120420925864062</c:v>
                </c:pt>
                <c:pt idx="37">
                  <c:v>-3.26315445959846E-005</c:v>
                </c:pt>
                <c:pt idx="38">
                  <c:v>-1.03157786140451E-005</c:v>
                </c:pt>
                <c:pt idx="39">
                  <c:v>0.00017284192332595</c:v>
                </c:pt>
                <c:pt idx="40">
                  <c:v>0.000198526106817976</c:v>
                </c:pt>
                <c:pt idx="41">
                  <c:v>0.000199157685099982</c:v>
                </c:pt>
                <c:pt idx="42">
                  <c:v>0.000276841813854012</c:v>
                </c:pt>
                <c:pt idx="43">
                  <c:v>0.000285262857613988</c:v>
                </c:pt>
                <c:pt idx="44">
                  <c:v>0.000297894423264</c:v>
                </c:pt>
                <c:pt idx="45">
                  <c:v>0.000306525993129969</c:v>
                </c:pt>
                <c:pt idx="46">
                  <c:v>0.000306947045317973</c:v>
                </c:pt>
                <c:pt idx="47">
                  <c:v>0.000451578472023984</c:v>
                </c:pt>
                <c:pt idx="48">
                  <c:v>0.000513262617575894</c:v>
                </c:pt>
                <c:pt idx="49">
                  <c:v>0.000520209978679853</c:v>
                </c:pt>
                <c:pt idx="50">
                  <c:v>0.000539788905520311</c:v>
                </c:pt>
                <c:pt idx="51">
                  <c:v>0.000562104671466057</c:v>
                </c:pt>
                <c:pt idx="52">
                  <c:v>0.000585262541839882</c:v>
                </c:pt>
                <c:pt idx="53">
                  <c:v>0.000608630938285948</c:v>
                </c:pt>
                <c:pt idx="54">
                  <c:v>0.000623788817100568</c:v>
                </c:pt>
                <c:pt idx="55">
                  <c:v>0.000648420370086056</c:v>
                </c:pt>
                <c:pt idx="56">
                  <c:v>0.000659999305266057</c:v>
                </c:pt>
                <c:pt idx="57">
                  <c:v>0.000664209827179629</c:v>
                </c:pt>
                <c:pt idx="58">
                  <c:v>0.000688841380199978</c:v>
                </c:pt>
                <c:pt idx="59">
                  <c:v>0.000696841371743973</c:v>
                </c:pt>
                <c:pt idx="60">
                  <c:v>0.000699367684900087</c:v>
                </c:pt>
                <c:pt idx="61">
                  <c:v>0.000744420269029988</c:v>
                </c:pt>
                <c:pt idx="62">
                  <c:v>0.000745893951688004</c:v>
                </c:pt>
                <c:pt idx="63">
                  <c:v>0.000756630782520196</c:v>
                </c:pt>
                <c:pt idx="64">
                  <c:v>0.000872630660379681</c:v>
                </c:pt>
                <c:pt idx="65">
                  <c:v>0.000873683290839811</c:v>
                </c:pt>
                <c:pt idx="66">
                  <c:v>0.000943367428079878</c:v>
                </c:pt>
                <c:pt idx="67">
                  <c:v>0.000945893741175929</c:v>
                </c:pt>
                <c:pt idx="68">
                  <c:v>0.00124105132517993</c:v>
                </c:pt>
                <c:pt idx="69">
                  <c:v>0.00129578810973996</c:v>
                </c:pt>
                <c:pt idx="70">
                  <c:v>0.00135663015092025</c:v>
                </c:pt>
                <c:pt idx="71">
                  <c:v>0.00144484058440053</c:v>
                </c:pt>
                <c:pt idx="72">
                  <c:v>0.00185620857239988</c:v>
                </c:pt>
                <c:pt idx="73">
                  <c:v>0.00214399774312035</c:v>
                </c:pt>
                <c:pt idx="74">
                  <c:v>0.00297347055422015</c:v>
                </c:pt>
                <c:pt idx="75">
                  <c:v>0.00318989137904024</c:v>
                </c:pt>
                <c:pt idx="76">
                  <c:v>0.00374799605470066</c:v>
                </c:pt>
                <c:pt idx="77">
                  <c:v>0.00406799571789973</c:v>
                </c:pt>
                <c:pt idx="78">
                  <c:v>0.00464588984639969</c:v>
                </c:pt>
                <c:pt idx="79">
                  <c:v>0.00670146663004001</c:v>
                </c:pt>
              </c:numCache>
            </c:numRef>
          </c:yVal>
          <c:smooth val="0"/>
        </c:ser>
        <c:axId val="53056720"/>
        <c:axId val="75221452"/>
      </c:scatterChart>
      <c:valAx>
        <c:axId val="530567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221452"/>
        <c:crosses val="autoZero"/>
        <c:crossBetween val="midCat"/>
      </c:valAx>
      <c:valAx>
        <c:axId val="752214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0567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Foglio1!$H$146:$H$225</c:f>
              <c:numCache>
                <c:formatCode>General</c:formatCode>
                <c:ptCount val="80"/>
                <c:pt idx="0">
                  <c:v>0.45725109763042</c:v>
                </c:pt>
                <c:pt idx="1">
                  <c:v>0.45674267711297</c:v>
                </c:pt>
                <c:pt idx="2">
                  <c:v>0.45737215013458</c:v>
                </c:pt>
                <c:pt idx="3">
                  <c:v>0.45755530783652</c:v>
                </c:pt>
                <c:pt idx="4">
                  <c:v>0.45799109685148</c:v>
                </c:pt>
                <c:pt idx="5">
                  <c:v>0.45392268008139</c:v>
                </c:pt>
                <c:pt idx="6">
                  <c:v>0.45438057433624</c:v>
                </c:pt>
                <c:pt idx="7">
                  <c:v>0.45495531057336</c:v>
                </c:pt>
                <c:pt idx="8">
                  <c:v>0.45478899495895</c:v>
                </c:pt>
                <c:pt idx="9">
                  <c:v>0.45447110055674</c:v>
                </c:pt>
                <c:pt idx="10">
                  <c:v>0.99936210593463</c:v>
                </c:pt>
                <c:pt idx="11">
                  <c:v>0.99999789473906</c:v>
                </c:pt>
                <c:pt idx="12">
                  <c:v>1.0010642094061</c:v>
                </c:pt>
                <c:pt idx="13">
                  <c:v>1.0006315782825</c:v>
                </c:pt>
                <c:pt idx="14">
                  <c:v>0.99953578996233</c:v>
                </c:pt>
                <c:pt idx="15">
                  <c:v>0.45406373256449</c:v>
                </c:pt>
                <c:pt idx="16">
                  <c:v>0.4551637314066</c:v>
                </c:pt>
                <c:pt idx="17">
                  <c:v>0.45571109925147</c:v>
                </c:pt>
                <c:pt idx="18">
                  <c:v>0.4552721523451</c:v>
                </c:pt>
                <c:pt idx="19">
                  <c:v>0.45461531093125</c:v>
                </c:pt>
                <c:pt idx="20">
                  <c:v>0.49643631954072</c:v>
                </c:pt>
                <c:pt idx="21">
                  <c:v>0.49623737238171</c:v>
                </c:pt>
                <c:pt idx="22">
                  <c:v>0.49792052850471</c:v>
                </c:pt>
                <c:pt idx="23">
                  <c:v>0.49793210743989</c:v>
                </c:pt>
                <c:pt idx="24">
                  <c:v>0.49783421280609</c:v>
                </c:pt>
                <c:pt idx="25">
                  <c:v>0.45403741680272</c:v>
                </c:pt>
                <c:pt idx="26">
                  <c:v>0.45524162606145</c:v>
                </c:pt>
                <c:pt idx="27">
                  <c:v>0.45566162561934</c:v>
                </c:pt>
                <c:pt idx="28">
                  <c:v>0.45526267867086</c:v>
                </c:pt>
                <c:pt idx="29">
                  <c:v>0.45462057408361</c:v>
                </c:pt>
                <c:pt idx="30">
                  <c:v>0.99936631645651</c:v>
                </c:pt>
                <c:pt idx="31">
                  <c:v>0.99999157895623</c:v>
                </c:pt>
                <c:pt idx="32">
                  <c:v>1.0010621041452</c:v>
                </c:pt>
                <c:pt idx="33">
                  <c:v>1.0006389466958</c:v>
                </c:pt>
                <c:pt idx="34">
                  <c:v>0.99953473733186</c:v>
                </c:pt>
                <c:pt idx="35">
                  <c:v>0.45406583782543</c:v>
                </c:pt>
                <c:pt idx="36">
                  <c:v>0.45516478403707</c:v>
                </c:pt>
                <c:pt idx="37">
                  <c:v>0.455710046621</c:v>
                </c:pt>
                <c:pt idx="38">
                  <c:v>0.4552721523451</c:v>
                </c:pt>
                <c:pt idx="39">
                  <c:v>0.45461531093125</c:v>
                </c:pt>
                <c:pt idx="40">
                  <c:v>1.6756024467343</c:v>
                </c:pt>
                <c:pt idx="41">
                  <c:v>1.6742940270589</c:v>
                </c:pt>
                <c:pt idx="42">
                  <c:v>1.6735571857293</c:v>
                </c:pt>
                <c:pt idx="43">
                  <c:v>1.6729561337304</c:v>
                </c:pt>
                <c:pt idx="44">
                  <c:v>1.677819286506</c:v>
                </c:pt>
                <c:pt idx="45">
                  <c:v>1.6711445566899</c:v>
                </c:pt>
                <c:pt idx="46">
                  <c:v>1.6748498159476</c:v>
                </c:pt>
                <c:pt idx="47">
                  <c:v>1.6748392896429</c:v>
                </c:pt>
                <c:pt idx="48">
                  <c:v>1.673911922198</c:v>
                </c:pt>
                <c:pt idx="49">
                  <c:v>1.6760066568351</c:v>
                </c:pt>
                <c:pt idx="50">
                  <c:v>2.0658788780222</c:v>
                </c:pt>
                <c:pt idx="51">
                  <c:v>2.0591094114638</c:v>
                </c:pt>
                <c:pt idx="52">
                  <c:v>2.0601220419768</c:v>
                </c:pt>
                <c:pt idx="53">
                  <c:v>2.0557536255225</c:v>
                </c:pt>
                <c:pt idx="54">
                  <c:v>2.0653009838937</c:v>
                </c:pt>
                <c:pt idx="55">
                  <c:v>2.0539304695469</c:v>
                </c:pt>
                <c:pt idx="56">
                  <c:v>2.0500767893929</c:v>
                </c:pt>
                <c:pt idx="57">
                  <c:v>2.0619725663447</c:v>
                </c:pt>
                <c:pt idx="58">
                  <c:v>2.0519146821951</c:v>
                </c:pt>
                <c:pt idx="59">
                  <c:v>2.0584609910937</c:v>
                </c:pt>
                <c:pt idx="60">
                  <c:v>2.8841243325007</c:v>
                </c:pt>
                <c:pt idx="61">
                  <c:v>2.8873516975245</c:v>
                </c:pt>
                <c:pt idx="62">
                  <c:v>2.8822506502625</c:v>
                </c:pt>
                <c:pt idx="63">
                  <c:v>2.8857474886869</c:v>
                </c:pt>
                <c:pt idx="64">
                  <c:v>2.8865643299323</c:v>
                </c:pt>
                <c:pt idx="65">
                  <c:v>2.7243002902102</c:v>
                </c:pt>
                <c:pt idx="66">
                  <c:v>2.7267750244473</c:v>
                </c:pt>
                <c:pt idx="67">
                  <c:v>2.7282108124097</c:v>
                </c:pt>
                <c:pt idx="68">
                  <c:v>2.7277887075908</c:v>
                </c:pt>
                <c:pt idx="69">
                  <c:v>2.7275002868418</c:v>
                </c:pt>
                <c:pt idx="70">
                  <c:v>5.9958368464875</c:v>
                </c:pt>
                <c:pt idx="71">
                  <c:v>5.9988315801773</c:v>
                </c:pt>
                <c:pt idx="72">
                  <c:v>6.0039905221152</c:v>
                </c:pt>
                <c:pt idx="73">
                  <c:v>6.0008663148776</c:v>
                </c:pt>
                <c:pt idx="74">
                  <c:v>6.0016873666449</c:v>
                </c:pt>
                <c:pt idx="75">
                  <c:v>2.7242929217969</c:v>
                </c:pt>
                <c:pt idx="76">
                  <c:v>2.7267276560762</c:v>
                </c:pt>
                <c:pt idx="77">
                  <c:v>2.7281402861681</c:v>
                </c:pt>
                <c:pt idx="78">
                  <c:v>2.7277718655033</c:v>
                </c:pt>
                <c:pt idx="79">
                  <c:v>2.7275634446701</c:v>
                </c:pt>
              </c:numCache>
            </c:numRef>
          </c:xVal>
          <c:yVal>
            <c:numRef>
              <c:f>Foglio1!$I$146:$I$225</c:f>
              <c:numCache>
                <c:formatCode>General</c:formatCode>
                <c:ptCount val="80"/>
                <c:pt idx="0">
                  <c:v>-0.000131368282774047</c:v>
                </c:pt>
                <c:pt idx="1">
                  <c:v>-0.000639788800224028</c:v>
                </c:pt>
                <c:pt idx="2">
                  <c:v>-1.03157786140451E-005</c:v>
                </c:pt>
                <c:pt idx="3">
                  <c:v>0.00017284192332595</c:v>
                </c:pt>
                <c:pt idx="4">
                  <c:v>0.000608630938285948</c:v>
                </c:pt>
                <c:pt idx="5">
                  <c:v>-0.000581052019946016</c:v>
                </c:pt>
                <c:pt idx="6">
                  <c:v>-0.000123157765095971</c:v>
                </c:pt>
                <c:pt idx="7">
                  <c:v>0.000451578472023984</c:v>
                </c:pt>
                <c:pt idx="8">
                  <c:v>0.000285262857613988</c:v>
                </c:pt>
                <c:pt idx="9">
                  <c:v>-3.26315445959846E-005</c:v>
                </c:pt>
                <c:pt idx="10">
                  <c:v>-0.000756209730294</c:v>
                </c:pt>
                <c:pt idx="11">
                  <c:v>-0.000120420925864062</c:v>
                </c:pt>
                <c:pt idx="12">
                  <c:v>0.000945893741175929</c:v>
                </c:pt>
                <c:pt idx="13">
                  <c:v>0.000513262617575894</c:v>
                </c:pt>
                <c:pt idx="14">
                  <c:v>-0.000582525702594094</c:v>
                </c:pt>
                <c:pt idx="15">
                  <c:v>-0.000901472735292008</c:v>
                </c:pt>
                <c:pt idx="16">
                  <c:v>0.000198526106817976</c:v>
                </c:pt>
                <c:pt idx="17">
                  <c:v>0.000745893951688004</c:v>
                </c:pt>
                <c:pt idx="18">
                  <c:v>0.000306947045317973</c:v>
                </c:pt>
                <c:pt idx="19">
                  <c:v>-0.000349894368532</c:v>
                </c:pt>
                <c:pt idx="20">
                  <c:v>-0.000835788593903986</c:v>
                </c:pt>
                <c:pt idx="21">
                  <c:v>-0.00103473575291396</c:v>
                </c:pt>
                <c:pt idx="22">
                  <c:v>0.000648420370086056</c:v>
                </c:pt>
                <c:pt idx="23">
                  <c:v>0.000659999305266057</c:v>
                </c:pt>
                <c:pt idx="24">
                  <c:v>0.000562104671466057</c:v>
                </c:pt>
                <c:pt idx="25">
                  <c:v>-0.000927367444876037</c:v>
                </c:pt>
                <c:pt idx="26">
                  <c:v>0.000276841813854012</c:v>
                </c:pt>
                <c:pt idx="27">
                  <c:v>0.000696841371743973</c:v>
                </c:pt>
                <c:pt idx="28">
                  <c:v>0.000297894423264</c:v>
                </c:pt>
                <c:pt idx="29">
                  <c:v>-0.000344210163986003</c:v>
                </c:pt>
                <c:pt idx="30">
                  <c:v>-0.000752420260610065</c:v>
                </c:pt>
                <c:pt idx="31">
                  <c:v>-0.000127157760890007</c:v>
                </c:pt>
                <c:pt idx="32">
                  <c:v>0.000943367428079878</c:v>
                </c:pt>
                <c:pt idx="33">
                  <c:v>0.000520209978679853</c:v>
                </c:pt>
                <c:pt idx="34">
                  <c:v>-0.000583999385259992</c:v>
                </c:pt>
                <c:pt idx="35">
                  <c:v>-0.000899788526540046</c:v>
                </c:pt>
                <c:pt idx="36">
                  <c:v>0.000199157685099982</c:v>
                </c:pt>
                <c:pt idx="37">
                  <c:v>0.000744420269029988</c:v>
                </c:pt>
                <c:pt idx="38">
                  <c:v>0.000306525993129969</c:v>
                </c:pt>
                <c:pt idx="39">
                  <c:v>-0.000350315420720004</c:v>
                </c:pt>
                <c:pt idx="40">
                  <c:v>0.000756630782520196</c:v>
                </c:pt>
                <c:pt idx="41">
                  <c:v>-0.000551788892879657</c:v>
                </c:pt>
                <c:pt idx="42">
                  <c:v>-0.00128863022247971</c:v>
                </c:pt>
                <c:pt idx="43">
                  <c:v>-0.00188968222137986</c:v>
                </c:pt>
                <c:pt idx="44">
                  <c:v>0.00297347055422015</c:v>
                </c:pt>
                <c:pt idx="45">
                  <c:v>-0.00300589157280018</c:v>
                </c:pt>
                <c:pt idx="46">
                  <c:v>0.000699367684900087</c:v>
                </c:pt>
                <c:pt idx="47">
                  <c:v>0.000688841380199978</c:v>
                </c:pt>
                <c:pt idx="48">
                  <c:v>-0.000238526064699984</c:v>
                </c:pt>
                <c:pt idx="49">
                  <c:v>0.00185620857239988</c:v>
                </c:pt>
                <c:pt idx="50">
                  <c:v>0.00464588984639969</c:v>
                </c:pt>
                <c:pt idx="51">
                  <c:v>-0.00212357671200003</c:v>
                </c:pt>
                <c:pt idx="52">
                  <c:v>-0.00111094619900021</c:v>
                </c:pt>
                <c:pt idx="53">
                  <c:v>-0.00547936265330007</c:v>
                </c:pt>
                <c:pt idx="54">
                  <c:v>0.00406799571789973</c:v>
                </c:pt>
                <c:pt idx="55">
                  <c:v>-0.00134063016776009</c:v>
                </c:pt>
                <c:pt idx="56">
                  <c:v>-0.00519431032175977</c:v>
                </c:pt>
                <c:pt idx="57">
                  <c:v>0.00670146663004001</c:v>
                </c:pt>
                <c:pt idx="58">
                  <c:v>-0.00335641751955995</c:v>
                </c:pt>
                <c:pt idx="59">
                  <c:v>0.00318989137904024</c:v>
                </c:pt>
                <c:pt idx="60">
                  <c:v>-0.00108336728068004</c:v>
                </c:pt>
                <c:pt idx="61">
                  <c:v>0.00214399774312035</c:v>
                </c:pt>
                <c:pt idx="62">
                  <c:v>-0.00295704951887998</c:v>
                </c:pt>
                <c:pt idx="63">
                  <c:v>0.000539788905520311</c:v>
                </c:pt>
                <c:pt idx="64">
                  <c:v>0.00135663015092025</c:v>
                </c:pt>
                <c:pt idx="65">
                  <c:v>-0.00261473408975998</c:v>
                </c:pt>
                <c:pt idx="66">
                  <c:v>-0.000139999852660111</c:v>
                </c:pt>
                <c:pt idx="67">
                  <c:v>0.00129578810973996</c:v>
                </c:pt>
                <c:pt idx="68">
                  <c:v>0.000873683290839811</c:v>
                </c:pt>
                <c:pt idx="69">
                  <c:v>0.000585262541839882</c:v>
                </c:pt>
                <c:pt idx="70">
                  <c:v>-0.00440567957299898</c:v>
                </c:pt>
                <c:pt idx="71">
                  <c:v>-0.00141094588319923</c:v>
                </c:pt>
                <c:pt idx="72">
                  <c:v>0.00374799605470066</c:v>
                </c:pt>
                <c:pt idx="73">
                  <c:v>0.000623788817100568</c:v>
                </c:pt>
                <c:pt idx="74">
                  <c:v>0.00144484058440053</c:v>
                </c:pt>
                <c:pt idx="75">
                  <c:v>-0.00260631304602033</c:v>
                </c:pt>
                <c:pt idx="76">
                  <c:v>-0.000171578766720248</c:v>
                </c:pt>
                <c:pt idx="77">
                  <c:v>0.00124105132517993</c:v>
                </c:pt>
                <c:pt idx="78">
                  <c:v>0.000872630660379681</c:v>
                </c:pt>
                <c:pt idx="79">
                  <c:v>0.000664209827179629</c:v>
                </c:pt>
              </c:numCache>
            </c:numRef>
          </c:yVal>
          <c:smooth val="0"/>
        </c:ser>
        <c:axId val="93627323"/>
        <c:axId val="91131550"/>
      </c:scatterChart>
      <c:valAx>
        <c:axId val="936273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131550"/>
        <c:crosses val="autoZero"/>
        <c:crossBetween val="midCat"/>
      </c:valAx>
      <c:valAx>
        <c:axId val="91131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62732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399600</xdr:colOff>
      <xdr:row>54</xdr:row>
      <xdr:rowOff>199080</xdr:rowOff>
    </xdr:from>
    <xdr:to>
      <xdr:col>25</xdr:col>
      <xdr:colOff>211680</xdr:colOff>
      <xdr:row>73</xdr:row>
      <xdr:rowOff>146160</xdr:rowOff>
    </xdr:to>
    <xdr:graphicFrame>
      <xdr:nvGraphicFramePr>
        <xdr:cNvPr id="0" name="Grafico 1"/>
        <xdr:cNvGraphicFramePr/>
      </xdr:nvGraphicFramePr>
      <xdr:xfrm>
        <a:off x="16824240" y="9693360"/>
        <a:ext cx="7565400" cy="330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17280</xdr:colOff>
      <xdr:row>145</xdr:row>
      <xdr:rowOff>32040</xdr:rowOff>
    </xdr:from>
    <xdr:to>
      <xdr:col>23</xdr:col>
      <xdr:colOff>773280</xdr:colOff>
      <xdr:row>163</xdr:row>
      <xdr:rowOff>66600</xdr:rowOff>
    </xdr:to>
    <xdr:graphicFrame>
      <xdr:nvGraphicFramePr>
        <xdr:cNvPr id="1" name="Grafico 2"/>
        <xdr:cNvGraphicFramePr/>
      </xdr:nvGraphicFramePr>
      <xdr:xfrm>
        <a:off x="15666840" y="25499880"/>
        <a:ext cx="7733880" cy="318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L2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28" activeCellId="0" sqref="B28:E42"/>
    </sheetView>
  </sheetViews>
  <sheetFormatPr defaultColWidth="8.7226562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6" min="4" style="0" width="18.71"/>
    <col collapsed="false" customWidth="true" hidden="false" outlineLevel="0" max="8" min="8" style="0" width="12.28"/>
    <col collapsed="false" customWidth="true" hidden="false" outlineLevel="0" max="11" min="10" style="0" width="12.28"/>
    <col collapsed="false" customWidth="true" hidden="false" outlineLevel="0" max="36" min="36" style="0" width="32.04"/>
  </cols>
  <sheetData>
    <row r="1" customFormat="false" ht="13.8" hidden="false" customHeight="false" outlineLevel="0" collapsed="false">
      <c r="J1" s="1" t="s">
        <v>0</v>
      </c>
      <c r="K1" s="1"/>
      <c r="L1" s="1"/>
      <c r="M1" s="1"/>
      <c r="N1" s="1"/>
      <c r="O1" s="1"/>
      <c r="P1" s="1"/>
      <c r="Q1" s="1"/>
    </row>
    <row r="2" customFormat="false" ht="13.8" hidden="false" customHeight="false" outlineLevel="0" collapsed="false">
      <c r="J2" s="1"/>
      <c r="K2" s="1"/>
      <c r="L2" s="1"/>
      <c r="M2" s="1"/>
      <c r="N2" s="1"/>
      <c r="O2" s="1"/>
      <c r="P2" s="1"/>
      <c r="Q2" s="1"/>
    </row>
    <row r="4" customFormat="false" ht="13.8" hidden="false" customHeight="false" outlineLevel="0" collapsed="false">
      <c r="B4" s="2" t="s">
        <v>1</v>
      </c>
      <c r="C4" s="2" t="s">
        <v>2</v>
      </c>
      <c r="D4" s="2"/>
      <c r="E4" s="2"/>
      <c r="G4" s="3" t="s">
        <v>3</v>
      </c>
      <c r="H4" s="4" t="s">
        <v>1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8</v>
      </c>
      <c r="N4" s="4" t="s">
        <v>9</v>
      </c>
      <c r="O4" s="4" t="s">
        <v>10</v>
      </c>
      <c r="P4" s="4" t="s">
        <v>11</v>
      </c>
      <c r="Q4" s="4" t="s">
        <v>12</v>
      </c>
      <c r="R4" s="4" t="s">
        <v>13</v>
      </c>
      <c r="S4" s="4" t="s">
        <v>14</v>
      </c>
      <c r="T4" s="4" t="s">
        <v>15</v>
      </c>
      <c r="U4" s="4" t="s">
        <v>16</v>
      </c>
      <c r="V4" s="5" t="s">
        <v>17</v>
      </c>
      <c r="W4" s="6" t="s">
        <v>18</v>
      </c>
      <c r="X4" s="7" t="s">
        <v>19</v>
      </c>
      <c r="Y4" s="7" t="s">
        <v>20</v>
      </c>
      <c r="Z4" s="7" t="s">
        <v>21</v>
      </c>
      <c r="AA4" s="7" t="s">
        <v>22</v>
      </c>
      <c r="AB4" s="7" t="s">
        <v>23</v>
      </c>
      <c r="AC4" s="7" t="s">
        <v>24</v>
      </c>
      <c r="AD4" s="7" t="s">
        <v>25</v>
      </c>
      <c r="AE4" s="7" t="s">
        <v>26</v>
      </c>
      <c r="AF4" s="7" t="s">
        <v>27</v>
      </c>
      <c r="AG4" s="8" t="s">
        <v>28</v>
      </c>
      <c r="AJ4" s="0" t="s">
        <v>29</v>
      </c>
      <c r="AK4" s="0" t="s">
        <v>30</v>
      </c>
      <c r="AL4" s="0" t="s">
        <v>31</v>
      </c>
    </row>
    <row r="5" customFormat="false" ht="13.8" hidden="false" customHeight="false" outlineLevel="0" collapsed="false">
      <c r="B5" s="2" t="s">
        <v>4</v>
      </c>
      <c r="C5" s="2" t="s">
        <v>32</v>
      </c>
      <c r="D5" s="2"/>
      <c r="E5" s="2"/>
      <c r="G5" s="9" t="n">
        <v>1</v>
      </c>
      <c r="H5" s="10" t="n">
        <v>-1</v>
      </c>
      <c r="I5" s="10" t="n">
        <v>-1</v>
      </c>
      <c r="J5" s="10" t="n">
        <v>-1</v>
      </c>
      <c r="K5" s="10" t="n">
        <v>-1</v>
      </c>
      <c r="L5" s="10" t="n">
        <f aca="false">H5*I5</f>
        <v>1</v>
      </c>
      <c r="M5" s="10" t="n">
        <f aca="false">H5*J5</f>
        <v>1</v>
      </c>
      <c r="N5" s="10" t="n">
        <f aca="false">H5*K5</f>
        <v>1</v>
      </c>
      <c r="O5" s="10" t="n">
        <f aca="false">I5*J5</f>
        <v>1</v>
      </c>
      <c r="P5" s="10" t="n">
        <f aca="false">I5*K5</f>
        <v>1</v>
      </c>
      <c r="Q5" s="10" t="n">
        <f aca="false">J5*K5</f>
        <v>1</v>
      </c>
      <c r="R5" s="10" t="n">
        <f aca="false">H5*I5*J5</f>
        <v>-1</v>
      </c>
      <c r="S5" s="10" t="n">
        <f aca="false">H5*I5*K5</f>
        <v>-1</v>
      </c>
      <c r="T5" s="10" t="n">
        <f aca="false">H5*J5*K5</f>
        <v>-1</v>
      </c>
      <c r="U5" s="10" t="n">
        <f aca="false">I5*J5*K5</f>
        <v>-1</v>
      </c>
      <c r="V5" s="11" t="n">
        <f aca="false">H5*I5*J5*K5</f>
        <v>1</v>
      </c>
      <c r="W5" s="12" t="n">
        <v>0.45725109763042</v>
      </c>
      <c r="X5" s="13" t="n">
        <v>0.45674267711297</v>
      </c>
      <c r="Y5" s="13" t="n">
        <v>0.45737215013458</v>
      </c>
      <c r="Z5" s="13" t="n">
        <v>0.45755530783652</v>
      </c>
      <c r="AA5" s="13" t="n">
        <v>0.45799109685148</v>
      </c>
      <c r="AB5" s="10" t="n">
        <f aca="false">AVERAGE(W5:AA5)</f>
        <v>0.457382465913194</v>
      </c>
      <c r="AC5" s="10" t="n">
        <f aca="false">W5-$AB5</f>
        <v>-0.000131368282774047</v>
      </c>
      <c r="AD5" s="10" t="n">
        <f aca="false">X5-$AB5</f>
        <v>-0.000639788800224028</v>
      </c>
      <c r="AE5" s="10" t="n">
        <f aca="false">Y5-$AB5</f>
        <v>-1.03157786140451E-005</v>
      </c>
      <c r="AF5" s="10" t="n">
        <f aca="false">Z5-$AB5</f>
        <v>0.00017284192332595</v>
      </c>
      <c r="AG5" s="14" t="n">
        <f aca="false">AA5-$AB5</f>
        <v>0.000608630938285948</v>
      </c>
      <c r="AJ5" s="0" t="s">
        <v>33</v>
      </c>
      <c r="AK5" s="15" t="s">
        <v>34</v>
      </c>
      <c r="AL5" s="16" t="n">
        <v>0.45725109763042</v>
      </c>
    </row>
    <row r="6" customFormat="false" ht="13.8" hidden="false" customHeight="false" outlineLevel="0" collapsed="false">
      <c r="B6" s="2" t="s">
        <v>5</v>
      </c>
      <c r="C6" s="2" t="s">
        <v>35</v>
      </c>
      <c r="D6" s="2"/>
      <c r="E6" s="2"/>
      <c r="G6" s="17" t="n">
        <v>1</v>
      </c>
      <c r="H6" s="18" t="n">
        <v>-1</v>
      </c>
      <c r="I6" s="18" t="n">
        <v>-1</v>
      </c>
      <c r="J6" s="18" t="n">
        <v>-1</v>
      </c>
      <c r="K6" s="18" t="n">
        <v>1</v>
      </c>
      <c r="L6" s="18" t="n">
        <f aca="false">H6*I6</f>
        <v>1</v>
      </c>
      <c r="M6" s="18" t="n">
        <f aca="false">H6*J6</f>
        <v>1</v>
      </c>
      <c r="N6" s="18" t="n">
        <f aca="false">H6*K6</f>
        <v>-1</v>
      </c>
      <c r="O6" s="18" t="n">
        <f aca="false">I6*J6</f>
        <v>1</v>
      </c>
      <c r="P6" s="18" t="n">
        <f aca="false">I6*K6</f>
        <v>-1</v>
      </c>
      <c r="Q6" s="18" t="n">
        <f aca="false">J6*K6</f>
        <v>-1</v>
      </c>
      <c r="R6" s="18" t="n">
        <f aca="false">H6*I6*J6</f>
        <v>-1</v>
      </c>
      <c r="S6" s="18" t="n">
        <f aca="false">H6*I6*K6</f>
        <v>1</v>
      </c>
      <c r="T6" s="18" t="n">
        <f aca="false">H6*J6*K6</f>
        <v>1</v>
      </c>
      <c r="U6" s="18" t="n">
        <f aca="false">I6*J6*K6</f>
        <v>1</v>
      </c>
      <c r="V6" s="19" t="n">
        <f aca="false">H6*I6*J6*K6</f>
        <v>-1</v>
      </c>
      <c r="W6" s="20" t="n">
        <v>0.45392268008139</v>
      </c>
      <c r="X6" s="21" t="n">
        <v>0.45438057433624</v>
      </c>
      <c r="Y6" s="21" t="n">
        <v>0.45495531057336</v>
      </c>
      <c r="Z6" s="21" t="n">
        <v>0.45478899495895</v>
      </c>
      <c r="AA6" s="21" t="n">
        <v>0.45447110055674</v>
      </c>
      <c r="AB6" s="18" t="n">
        <f aca="false">AVERAGE(W6:AA6)</f>
        <v>0.454503732101336</v>
      </c>
      <c r="AC6" s="18" t="n">
        <f aca="false">W6-$AB6</f>
        <v>-0.000581052019946016</v>
      </c>
      <c r="AD6" s="18" t="n">
        <f aca="false">X6-$AB6</f>
        <v>-0.000123157765095971</v>
      </c>
      <c r="AE6" s="18" t="n">
        <f aca="false">Y6-$AB6</f>
        <v>0.000451578472023984</v>
      </c>
      <c r="AF6" s="18" t="n">
        <f aca="false">Z6-$AB6</f>
        <v>0.000285262857613988</v>
      </c>
      <c r="AG6" s="22" t="n">
        <f aca="false">AA6-$AB6</f>
        <v>-3.26315445959846E-005</v>
      </c>
      <c r="AJ6" s="0" t="s">
        <v>33</v>
      </c>
      <c r="AK6" s="0" t="s">
        <v>36</v>
      </c>
      <c r="AL6" s="16" t="n">
        <v>0.45674267711297</v>
      </c>
    </row>
    <row r="7" customFormat="false" ht="13.8" hidden="false" customHeight="false" outlineLevel="0" collapsed="false">
      <c r="B7" s="2" t="s">
        <v>6</v>
      </c>
      <c r="C7" s="2" t="s">
        <v>37</v>
      </c>
      <c r="D7" s="2"/>
      <c r="E7" s="2"/>
      <c r="G7" s="17" t="n">
        <v>1</v>
      </c>
      <c r="H7" s="18" t="n">
        <v>-1</v>
      </c>
      <c r="I7" s="18" t="n">
        <v>-1</v>
      </c>
      <c r="J7" s="18" t="n">
        <v>1</v>
      </c>
      <c r="K7" s="18" t="n">
        <v>-1</v>
      </c>
      <c r="L7" s="18" t="n">
        <f aca="false">H7*I7</f>
        <v>1</v>
      </c>
      <c r="M7" s="18" t="n">
        <f aca="false">H7*J7</f>
        <v>-1</v>
      </c>
      <c r="N7" s="18" t="n">
        <f aca="false">H7*K7</f>
        <v>1</v>
      </c>
      <c r="O7" s="18" t="n">
        <f aca="false">I7*J7</f>
        <v>-1</v>
      </c>
      <c r="P7" s="18" t="n">
        <f aca="false">I7*K7</f>
        <v>1</v>
      </c>
      <c r="Q7" s="18" t="n">
        <f aca="false">J7*K7</f>
        <v>-1</v>
      </c>
      <c r="R7" s="18" t="n">
        <f aca="false">H7*I7*J7</f>
        <v>1</v>
      </c>
      <c r="S7" s="18" t="n">
        <f aca="false">H7*I7*K7</f>
        <v>-1</v>
      </c>
      <c r="T7" s="18" t="n">
        <f aca="false">H7*J7*K7</f>
        <v>1</v>
      </c>
      <c r="U7" s="18" t="n">
        <f aca="false">I7*J7*K7</f>
        <v>1</v>
      </c>
      <c r="V7" s="19" t="n">
        <f aca="false">H7*I7*J7*K7</f>
        <v>-1</v>
      </c>
      <c r="W7" s="20" t="n">
        <v>0.99936210593463</v>
      </c>
      <c r="X7" s="21" t="n">
        <v>0.99999789473906</v>
      </c>
      <c r="Y7" s="21" t="n">
        <v>1.0010642094061</v>
      </c>
      <c r="Z7" s="21" t="n">
        <v>1.0006315782825</v>
      </c>
      <c r="AA7" s="21" t="n">
        <v>0.99953578996233</v>
      </c>
      <c r="AB7" s="18" t="n">
        <f aca="false">AVERAGE(W7:AA7)</f>
        <v>1.00011831566492</v>
      </c>
      <c r="AC7" s="18" t="n">
        <f aca="false">W7-$AB7</f>
        <v>-0.000756209730294</v>
      </c>
      <c r="AD7" s="18" t="n">
        <f aca="false">X7-$AB7</f>
        <v>-0.000120420925864062</v>
      </c>
      <c r="AE7" s="18" t="n">
        <f aca="false">Y7-$AB7</f>
        <v>0.000945893741175929</v>
      </c>
      <c r="AF7" s="18" t="n">
        <f aca="false">Z7-$AB7</f>
        <v>0.000513262617575894</v>
      </c>
      <c r="AG7" s="22" t="n">
        <f aca="false">AA7-$AB7</f>
        <v>-0.000582525702594094</v>
      </c>
      <c r="AJ7" s="0" t="s">
        <v>33</v>
      </c>
      <c r="AK7" s="15" t="s">
        <v>38</v>
      </c>
      <c r="AL7" s="16" t="n">
        <v>0.45737215013458</v>
      </c>
    </row>
    <row r="8" customFormat="false" ht="13.8" hidden="false" customHeight="false" outlineLevel="0" collapsed="false">
      <c r="B8" s="2"/>
      <c r="G8" s="17" t="n">
        <v>1</v>
      </c>
      <c r="H8" s="18" t="n">
        <v>-1</v>
      </c>
      <c r="I8" s="18" t="n">
        <v>-1</v>
      </c>
      <c r="J8" s="18" t="n">
        <v>1</v>
      </c>
      <c r="K8" s="18" t="n">
        <v>1</v>
      </c>
      <c r="L8" s="18" t="n">
        <f aca="false">H8*I8</f>
        <v>1</v>
      </c>
      <c r="M8" s="18" t="n">
        <f aca="false">H8*J8</f>
        <v>-1</v>
      </c>
      <c r="N8" s="18" t="n">
        <f aca="false">H8*K8</f>
        <v>-1</v>
      </c>
      <c r="O8" s="18" t="n">
        <f aca="false">I8*J8</f>
        <v>-1</v>
      </c>
      <c r="P8" s="18" t="n">
        <f aca="false">I8*K8</f>
        <v>-1</v>
      </c>
      <c r="Q8" s="18" t="n">
        <f aca="false">J8*K8</f>
        <v>1</v>
      </c>
      <c r="R8" s="18" t="n">
        <f aca="false">H8*I8*J8</f>
        <v>1</v>
      </c>
      <c r="S8" s="18" t="n">
        <f aca="false">H8*I8*K8</f>
        <v>1</v>
      </c>
      <c r="T8" s="18" t="n">
        <f aca="false">H8*J8*K8</f>
        <v>-1</v>
      </c>
      <c r="U8" s="18" t="n">
        <f aca="false">I8*J8*K8</f>
        <v>-1</v>
      </c>
      <c r="V8" s="19" t="n">
        <f aca="false">H8*I8*J8*K8</f>
        <v>1</v>
      </c>
      <c r="W8" s="20" t="n">
        <v>0.45406373256449</v>
      </c>
      <c r="X8" s="21" t="n">
        <v>0.4551637314066</v>
      </c>
      <c r="Y8" s="21" t="n">
        <v>0.45571109925147</v>
      </c>
      <c r="Z8" s="21" t="n">
        <v>0.4552721523451</v>
      </c>
      <c r="AA8" s="21" t="n">
        <v>0.45461531093125</v>
      </c>
      <c r="AB8" s="18" t="n">
        <f aca="false">AVERAGE(W8:AA8)</f>
        <v>0.454965205299782</v>
      </c>
      <c r="AC8" s="18" t="n">
        <f aca="false">W8-$AB8</f>
        <v>-0.000901472735292008</v>
      </c>
      <c r="AD8" s="18" t="n">
        <f aca="false">X8-$AB8</f>
        <v>0.000198526106817976</v>
      </c>
      <c r="AE8" s="18" t="n">
        <f aca="false">Y8-$AB8</f>
        <v>0.000745893951688004</v>
      </c>
      <c r="AF8" s="18" t="n">
        <f aca="false">Z8-$AB8</f>
        <v>0.000306947045317973</v>
      </c>
      <c r="AG8" s="22" t="n">
        <f aca="false">AA8-$AB8</f>
        <v>-0.000349894368532</v>
      </c>
      <c r="AJ8" s="0" t="s">
        <v>33</v>
      </c>
      <c r="AK8" s="15" t="s">
        <v>39</v>
      </c>
      <c r="AL8" s="16" t="n">
        <v>0.45755530783652</v>
      </c>
    </row>
    <row r="9" customFormat="false" ht="13.8" hidden="false" customHeight="false" outlineLevel="0" collapsed="false">
      <c r="G9" s="17" t="n">
        <v>1</v>
      </c>
      <c r="H9" s="18" t="n">
        <v>-1</v>
      </c>
      <c r="I9" s="18" t="n">
        <v>1</v>
      </c>
      <c r="J9" s="18" t="n">
        <v>-1</v>
      </c>
      <c r="K9" s="18" t="n">
        <v>-1</v>
      </c>
      <c r="L9" s="18" t="n">
        <f aca="false">H9*I9</f>
        <v>-1</v>
      </c>
      <c r="M9" s="18" t="n">
        <f aca="false">H9*J9</f>
        <v>1</v>
      </c>
      <c r="N9" s="18" t="n">
        <f aca="false">H9*K9</f>
        <v>1</v>
      </c>
      <c r="O9" s="18" t="n">
        <f aca="false">I9*J9</f>
        <v>-1</v>
      </c>
      <c r="P9" s="18" t="n">
        <f aca="false">I9*K9</f>
        <v>-1</v>
      </c>
      <c r="Q9" s="18" t="n">
        <f aca="false">J9*K9</f>
        <v>1</v>
      </c>
      <c r="R9" s="18" t="n">
        <f aca="false">H9*I9*J9</f>
        <v>1</v>
      </c>
      <c r="S9" s="18" t="n">
        <f aca="false">H9*I9*K9</f>
        <v>1</v>
      </c>
      <c r="T9" s="18" t="n">
        <f aca="false">H9*J9*K9</f>
        <v>-1</v>
      </c>
      <c r="U9" s="18" t="n">
        <f aca="false">I9*J9*K9</f>
        <v>1</v>
      </c>
      <c r="V9" s="19" t="n">
        <f aca="false">H9*I9*J9*K9</f>
        <v>-1</v>
      </c>
      <c r="W9" s="20" t="n">
        <v>0.49643631954072</v>
      </c>
      <c r="X9" s="21" t="n">
        <v>0.49623737238171</v>
      </c>
      <c r="Y9" s="21" t="n">
        <v>0.49792052850471</v>
      </c>
      <c r="Z9" s="21" t="n">
        <v>0.49793210743989</v>
      </c>
      <c r="AA9" s="21" t="n">
        <v>0.49783421280609</v>
      </c>
      <c r="AB9" s="18" t="n">
        <f aca="false">AVERAGE(W9:AA9)</f>
        <v>0.497272108134624</v>
      </c>
      <c r="AC9" s="18" t="n">
        <f aca="false">W9-$AB9</f>
        <v>-0.000835788593903986</v>
      </c>
      <c r="AD9" s="18" t="n">
        <f aca="false">X9-$AB9</f>
        <v>-0.00103473575291396</v>
      </c>
      <c r="AE9" s="18" t="n">
        <f aca="false">Y9-$AB9</f>
        <v>0.000648420370086056</v>
      </c>
      <c r="AF9" s="18" t="n">
        <f aca="false">Z9-$AB9</f>
        <v>0.000659999305266057</v>
      </c>
      <c r="AG9" s="22" t="n">
        <f aca="false">AA9-$AB9</f>
        <v>0.000562104671466057</v>
      </c>
      <c r="AJ9" s="0" t="s">
        <v>33</v>
      </c>
      <c r="AK9" s="15" t="s">
        <v>40</v>
      </c>
      <c r="AL9" s="16" t="n">
        <v>0.45799109685148</v>
      </c>
    </row>
    <row r="10" customFormat="false" ht="13.8" hidden="false" customHeight="false" outlineLevel="0" collapsed="false">
      <c r="G10" s="17" t="n">
        <v>1</v>
      </c>
      <c r="H10" s="18" t="n">
        <v>-1</v>
      </c>
      <c r="I10" s="18" t="n">
        <v>1</v>
      </c>
      <c r="J10" s="18" t="n">
        <v>-1</v>
      </c>
      <c r="K10" s="18" t="n">
        <v>1</v>
      </c>
      <c r="L10" s="18" t="n">
        <f aca="false">H10*I10</f>
        <v>-1</v>
      </c>
      <c r="M10" s="18" t="n">
        <f aca="false">H10*J10</f>
        <v>1</v>
      </c>
      <c r="N10" s="18" t="n">
        <f aca="false">H10*K10</f>
        <v>-1</v>
      </c>
      <c r="O10" s="18" t="n">
        <f aca="false">I10*J10</f>
        <v>-1</v>
      </c>
      <c r="P10" s="18" t="n">
        <f aca="false">I10*K10</f>
        <v>1</v>
      </c>
      <c r="Q10" s="18" t="n">
        <f aca="false">J10*K10</f>
        <v>-1</v>
      </c>
      <c r="R10" s="18" t="n">
        <f aca="false">H10*I10*J10</f>
        <v>1</v>
      </c>
      <c r="S10" s="18" t="n">
        <f aca="false">H10*I10*K10</f>
        <v>-1</v>
      </c>
      <c r="T10" s="18" t="n">
        <f aca="false">H10*J10*K10</f>
        <v>1</v>
      </c>
      <c r="U10" s="18" t="n">
        <f aca="false">I10*J10*K10</f>
        <v>-1</v>
      </c>
      <c r="V10" s="19" t="n">
        <f aca="false">H10*I10*J10*K10</f>
        <v>1</v>
      </c>
      <c r="W10" s="20" t="n">
        <v>0.45403741680272</v>
      </c>
      <c r="X10" s="21" t="n">
        <v>0.45524162606145</v>
      </c>
      <c r="Y10" s="21" t="n">
        <v>0.45566162561934</v>
      </c>
      <c r="Z10" s="21" t="n">
        <v>0.45526267867086</v>
      </c>
      <c r="AA10" s="21" t="n">
        <v>0.45462057408361</v>
      </c>
      <c r="AB10" s="18" t="n">
        <f aca="false">AVERAGE(W10:AA10)</f>
        <v>0.454964784247596</v>
      </c>
      <c r="AC10" s="18" t="n">
        <f aca="false">W10-$AB10</f>
        <v>-0.000927367444876037</v>
      </c>
      <c r="AD10" s="18" t="n">
        <f aca="false">X10-$AB10</f>
        <v>0.000276841813854012</v>
      </c>
      <c r="AE10" s="18" t="n">
        <f aca="false">Y10-$AB10</f>
        <v>0.000696841371743973</v>
      </c>
      <c r="AF10" s="18" t="n">
        <f aca="false">Z10-$AB10</f>
        <v>0.000297894423264</v>
      </c>
      <c r="AG10" s="22" t="n">
        <f aca="false">AA10-$AB10</f>
        <v>-0.000344210163986003</v>
      </c>
      <c r="AL10" s="16"/>
    </row>
    <row r="11" customFormat="false" ht="13.8" hidden="false" customHeight="false" outlineLevel="0" collapsed="false">
      <c r="G11" s="17" t="n">
        <v>1</v>
      </c>
      <c r="H11" s="18" t="n">
        <v>-1</v>
      </c>
      <c r="I11" s="18" t="n">
        <v>1</v>
      </c>
      <c r="J11" s="18" t="n">
        <v>1</v>
      </c>
      <c r="K11" s="18" t="n">
        <v>-1</v>
      </c>
      <c r="L11" s="18" t="n">
        <f aca="false">H11*I11</f>
        <v>-1</v>
      </c>
      <c r="M11" s="18" t="n">
        <f aca="false">H11*J11</f>
        <v>-1</v>
      </c>
      <c r="N11" s="18" t="n">
        <f aca="false">H11*K11</f>
        <v>1</v>
      </c>
      <c r="O11" s="18" t="n">
        <f aca="false">I11*J11</f>
        <v>1</v>
      </c>
      <c r="P11" s="18" t="n">
        <f aca="false">I11*K11</f>
        <v>-1</v>
      </c>
      <c r="Q11" s="18" t="n">
        <f aca="false">J11*K11</f>
        <v>-1</v>
      </c>
      <c r="R11" s="18" t="n">
        <f aca="false">H11*I11*J11</f>
        <v>-1</v>
      </c>
      <c r="S11" s="18" t="n">
        <f aca="false">H11*I11*K11</f>
        <v>1</v>
      </c>
      <c r="T11" s="18" t="n">
        <f aca="false">H11*J11*K11</f>
        <v>1</v>
      </c>
      <c r="U11" s="18" t="n">
        <f aca="false">I11*J11*K11</f>
        <v>-1</v>
      </c>
      <c r="V11" s="19" t="n">
        <f aca="false">H11*I11*J11*K11</f>
        <v>1</v>
      </c>
      <c r="W11" s="20" t="n">
        <v>0.99936631645651</v>
      </c>
      <c r="X11" s="21" t="n">
        <v>0.99999157895623</v>
      </c>
      <c r="Y11" s="21" t="n">
        <v>1.0010621041452</v>
      </c>
      <c r="Z11" s="21" t="n">
        <v>1.0006389466958</v>
      </c>
      <c r="AA11" s="21" t="n">
        <v>0.99953473733186</v>
      </c>
      <c r="AB11" s="18" t="n">
        <f aca="false">AVERAGE(W11:AA11)</f>
        <v>1.00011873671712</v>
      </c>
      <c r="AC11" s="18" t="n">
        <f aca="false">W11-$AB11</f>
        <v>-0.000752420260610065</v>
      </c>
      <c r="AD11" s="18" t="n">
        <f aca="false">X11-$AB11</f>
        <v>-0.000127157760890007</v>
      </c>
      <c r="AE11" s="18" t="n">
        <f aca="false">Y11-$AB11</f>
        <v>0.000943367428079878</v>
      </c>
      <c r="AF11" s="18" t="n">
        <f aca="false">Z11-$AB11</f>
        <v>0.000520209978679853</v>
      </c>
      <c r="AG11" s="22" t="n">
        <f aca="false">AA11-$AB11</f>
        <v>-0.000583999385259992</v>
      </c>
      <c r="AJ11" s="0" t="s">
        <v>41</v>
      </c>
      <c r="AK11" s="15" t="s">
        <v>34</v>
      </c>
      <c r="AL11" s="16" t="n">
        <v>0.45392268008139</v>
      </c>
    </row>
    <row r="12" customFormat="false" ht="13.8" hidden="false" customHeight="false" outlineLevel="0" collapsed="false">
      <c r="G12" s="17" t="n">
        <v>1</v>
      </c>
      <c r="H12" s="18" t="n">
        <v>-1</v>
      </c>
      <c r="I12" s="18" t="n">
        <v>1</v>
      </c>
      <c r="J12" s="18" t="n">
        <v>1</v>
      </c>
      <c r="K12" s="18" t="n">
        <v>1</v>
      </c>
      <c r="L12" s="18" t="n">
        <f aca="false">H12*I12</f>
        <v>-1</v>
      </c>
      <c r="M12" s="18" t="n">
        <f aca="false">H12*J12</f>
        <v>-1</v>
      </c>
      <c r="N12" s="18" t="n">
        <f aca="false">H12*K12</f>
        <v>-1</v>
      </c>
      <c r="O12" s="18" t="n">
        <f aca="false">I12*J12</f>
        <v>1</v>
      </c>
      <c r="P12" s="18" t="n">
        <f aca="false">I12*K12</f>
        <v>1</v>
      </c>
      <c r="Q12" s="18" t="n">
        <f aca="false">J12*K12</f>
        <v>1</v>
      </c>
      <c r="R12" s="18" t="n">
        <f aca="false">H12*I12*J12</f>
        <v>-1</v>
      </c>
      <c r="S12" s="18" t="n">
        <f aca="false">H12*I12*K12</f>
        <v>-1</v>
      </c>
      <c r="T12" s="18" t="n">
        <f aca="false">H12*J12*K12</f>
        <v>-1</v>
      </c>
      <c r="U12" s="18" t="n">
        <f aca="false">I12*J12*K12</f>
        <v>1</v>
      </c>
      <c r="V12" s="19" t="n">
        <f aca="false">H12*I12*J12*K12</f>
        <v>-1</v>
      </c>
      <c r="W12" s="20" t="n">
        <v>0.45406583782543</v>
      </c>
      <c r="X12" s="21" t="n">
        <v>0.45516478403707</v>
      </c>
      <c r="Y12" s="21" t="n">
        <v>0.455710046621</v>
      </c>
      <c r="Z12" s="21" t="n">
        <v>0.4552721523451</v>
      </c>
      <c r="AA12" s="21" t="n">
        <v>0.45461531093125</v>
      </c>
      <c r="AB12" s="18" t="n">
        <f aca="false">AVERAGE(W12:AA12)</f>
        <v>0.45496562635197</v>
      </c>
      <c r="AC12" s="18" t="n">
        <f aca="false">W12-$AB12</f>
        <v>-0.000899788526540046</v>
      </c>
      <c r="AD12" s="18" t="n">
        <f aca="false">X12-$AB12</f>
        <v>0.000199157685099982</v>
      </c>
      <c r="AE12" s="18" t="n">
        <f aca="false">Y12-$AB12</f>
        <v>0.000744420269029988</v>
      </c>
      <c r="AF12" s="18" t="n">
        <f aca="false">Z12-$AB12</f>
        <v>0.000306525993129969</v>
      </c>
      <c r="AG12" s="22" t="n">
        <f aca="false">AA12-$AB12</f>
        <v>-0.000350315420720004</v>
      </c>
      <c r="AJ12" s="0" t="s">
        <v>41</v>
      </c>
      <c r="AK12" s="15" t="s">
        <v>36</v>
      </c>
      <c r="AL12" s="16" t="n">
        <v>0.45438057433624</v>
      </c>
    </row>
    <row r="13" customFormat="false" ht="13.8" hidden="false" customHeight="false" outlineLevel="0" collapsed="false">
      <c r="G13" s="17" t="n">
        <v>1</v>
      </c>
      <c r="H13" s="18" t="n">
        <v>1</v>
      </c>
      <c r="I13" s="18" t="n">
        <v>-1</v>
      </c>
      <c r="J13" s="18" t="n">
        <v>-1</v>
      </c>
      <c r="K13" s="18" t="n">
        <v>-1</v>
      </c>
      <c r="L13" s="18" t="n">
        <f aca="false">H13*I13</f>
        <v>-1</v>
      </c>
      <c r="M13" s="18" t="n">
        <f aca="false">H13*J13</f>
        <v>-1</v>
      </c>
      <c r="N13" s="18" t="n">
        <f aca="false">H13*K13</f>
        <v>-1</v>
      </c>
      <c r="O13" s="18" t="n">
        <f aca="false">I13*J13</f>
        <v>1</v>
      </c>
      <c r="P13" s="18" t="n">
        <f aca="false">I13*K13</f>
        <v>1</v>
      </c>
      <c r="Q13" s="18" t="n">
        <f aca="false">J13*K13</f>
        <v>1</v>
      </c>
      <c r="R13" s="18" t="n">
        <f aca="false">H13*I13*J13</f>
        <v>1</v>
      </c>
      <c r="S13" s="18" t="n">
        <f aca="false">H13*I13*K13</f>
        <v>1</v>
      </c>
      <c r="T13" s="18" t="n">
        <f aca="false">H13*J13*K13</f>
        <v>1</v>
      </c>
      <c r="U13" s="18" t="n">
        <f aca="false">I13*J13*K13</f>
        <v>-1</v>
      </c>
      <c r="V13" s="19" t="n">
        <f aca="false">H13*I13*J13*K13</f>
        <v>-1</v>
      </c>
      <c r="W13" s="20" t="n">
        <v>1.6756024467343</v>
      </c>
      <c r="X13" s="21" t="n">
        <v>1.6742940270589</v>
      </c>
      <c r="Y13" s="21" t="n">
        <v>1.6735571857293</v>
      </c>
      <c r="Z13" s="21" t="n">
        <v>1.6729561337304</v>
      </c>
      <c r="AA13" s="21" t="n">
        <v>1.677819286506</v>
      </c>
      <c r="AB13" s="18" t="n">
        <f aca="false">AVERAGE(W13:AA13)</f>
        <v>1.67484581595178</v>
      </c>
      <c r="AC13" s="18" t="n">
        <f aca="false">W13-$AB13</f>
        <v>0.000756630782520196</v>
      </c>
      <c r="AD13" s="18" t="n">
        <f aca="false">X13-$AB13</f>
        <v>-0.000551788892879657</v>
      </c>
      <c r="AE13" s="18" t="n">
        <f aca="false">Y13-$AB13</f>
        <v>-0.00128863022247971</v>
      </c>
      <c r="AF13" s="18" t="n">
        <f aca="false">Z13-$AB13</f>
        <v>-0.00188968222137986</v>
      </c>
      <c r="AG13" s="22" t="n">
        <f aca="false">AA13-$AB13</f>
        <v>0.00297347055422015</v>
      </c>
      <c r="AJ13" s="0" t="s">
        <v>41</v>
      </c>
      <c r="AK13" s="15" t="s">
        <v>38</v>
      </c>
      <c r="AL13" s="16" t="n">
        <v>0.45495531057336</v>
      </c>
    </row>
    <row r="14" customFormat="false" ht="13.8" hidden="false" customHeight="false" outlineLevel="0" collapsed="false">
      <c r="G14" s="17" t="n">
        <v>1</v>
      </c>
      <c r="H14" s="18" t="n">
        <v>1</v>
      </c>
      <c r="I14" s="18" t="n">
        <v>-1</v>
      </c>
      <c r="J14" s="18" t="n">
        <v>-1</v>
      </c>
      <c r="K14" s="18" t="n">
        <v>1</v>
      </c>
      <c r="L14" s="18" t="n">
        <f aca="false">H14*I14</f>
        <v>-1</v>
      </c>
      <c r="M14" s="18" t="n">
        <f aca="false">H14*J14</f>
        <v>-1</v>
      </c>
      <c r="N14" s="18" t="n">
        <f aca="false">H14*K14</f>
        <v>1</v>
      </c>
      <c r="O14" s="18" t="n">
        <f aca="false">I14*J14</f>
        <v>1</v>
      </c>
      <c r="P14" s="18" t="n">
        <f aca="false">I14*K14</f>
        <v>-1</v>
      </c>
      <c r="Q14" s="18" t="n">
        <f aca="false">J14*K14</f>
        <v>-1</v>
      </c>
      <c r="R14" s="18" t="n">
        <f aca="false">H14*I14*J14</f>
        <v>1</v>
      </c>
      <c r="S14" s="18" t="n">
        <f aca="false">H14*I14*K14</f>
        <v>-1</v>
      </c>
      <c r="T14" s="18" t="n">
        <f aca="false">H14*J14*K14</f>
        <v>-1</v>
      </c>
      <c r="U14" s="18" t="n">
        <f aca="false">I14*J14*K14</f>
        <v>1</v>
      </c>
      <c r="V14" s="19" t="n">
        <f aca="false">H14*I14*J14*K14</f>
        <v>1</v>
      </c>
      <c r="W14" s="20" t="n">
        <v>1.6711445566899</v>
      </c>
      <c r="X14" s="21" t="n">
        <v>1.6748498159476</v>
      </c>
      <c r="Y14" s="21" t="n">
        <v>1.6748392896429</v>
      </c>
      <c r="Z14" s="21" t="n">
        <v>1.673911922198</v>
      </c>
      <c r="AA14" s="21" t="n">
        <v>1.6760066568351</v>
      </c>
      <c r="AB14" s="18" t="n">
        <f aca="false">AVERAGE(W14:AA14)</f>
        <v>1.6741504482627</v>
      </c>
      <c r="AC14" s="18" t="n">
        <f aca="false">W14-$AB14</f>
        <v>-0.00300589157280018</v>
      </c>
      <c r="AD14" s="18" t="n">
        <f aca="false">X14-$AB14</f>
        <v>0.000699367684900087</v>
      </c>
      <c r="AE14" s="18" t="n">
        <f aca="false">Y14-$AB14</f>
        <v>0.000688841380199978</v>
      </c>
      <c r="AF14" s="18" t="n">
        <f aca="false">Z14-$AB14</f>
        <v>-0.000238526064699984</v>
      </c>
      <c r="AG14" s="22" t="n">
        <f aca="false">AA14-$AB14</f>
        <v>0.00185620857239988</v>
      </c>
      <c r="AJ14" s="0" t="s">
        <v>41</v>
      </c>
      <c r="AK14" s="15" t="s">
        <v>39</v>
      </c>
      <c r="AL14" s="16" t="n">
        <v>0.45478899495895</v>
      </c>
    </row>
    <row r="15" customFormat="false" ht="13.8" hidden="false" customHeight="false" outlineLevel="0" collapsed="false">
      <c r="G15" s="17" t="n">
        <v>1</v>
      </c>
      <c r="H15" s="18" t="n">
        <v>1</v>
      </c>
      <c r="I15" s="18" t="n">
        <v>-1</v>
      </c>
      <c r="J15" s="18" t="n">
        <v>1</v>
      </c>
      <c r="K15" s="18" t="n">
        <v>-1</v>
      </c>
      <c r="L15" s="18" t="n">
        <f aca="false">H15*I15</f>
        <v>-1</v>
      </c>
      <c r="M15" s="18" t="n">
        <f aca="false">H15*J15</f>
        <v>1</v>
      </c>
      <c r="N15" s="18" t="n">
        <f aca="false">H15*K15</f>
        <v>-1</v>
      </c>
      <c r="O15" s="18" t="n">
        <f aca="false">I15*J15</f>
        <v>-1</v>
      </c>
      <c r="P15" s="18" t="n">
        <f aca="false">I15*K15</f>
        <v>1</v>
      </c>
      <c r="Q15" s="18" t="n">
        <f aca="false">J15*K15</f>
        <v>-1</v>
      </c>
      <c r="R15" s="18" t="n">
        <f aca="false">H15*I15*J15</f>
        <v>-1</v>
      </c>
      <c r="S15" s="18" t="n">
        <f aca="false">H15*I15*K15</f>
        <v>1</v>
      </c>
      <c r="T15" s="18" t="n">
        <f aca="false">H15*J15*K15</f>
        <v>-1</v>
      </c>
      <c r="U15" s="18" t="n">
        <f aca="false">I15*J15*K15</f>
        <v>1</v>
      </c>
      <c r="V15" s="19" t="n">
        <f aca="false">H15*I15*J15*K15</f>
        <v>1</v>
      </c>
      <c r="W15" s="20" t="n">
        <v>2.0658788780222</v>
      </c>
      <c r="X15" s="21" t="n">
        <v>2.0591094114638</v>
      </c>
      <c r="Y15" s="21" t="n">
        <v>2.0601220419768</v>
      </c>
      <c r="Z15" s="21" t="n">
        <v>2.0557536255225</v>
      </c>
      <c r="AA15" s="21" t="n">
        <v>2.0653009838937</v>
      </c>
      <c r="AB15" s="18" t="n">
        <f aca="false">AVERAGE(W15:AA15)</f>
        <v>2.0612329881758</v>
      </c>
      <c r="AC15" s="18" t="n">
        <f aca="false">W15-$AB15</f>
        <v>0.00464588984639969</v>
      </c>
      <c r="AD15" s="18" t="n">
        <f aca="false">X15-$AB15</f>
        <v>-0.00212357671200003</v>
      </c>
      <c r="AE15" s="18" t="n">
        <f aca="false">Y15-$AB15</f>
        <v>-0.00111094619900021</v>
      </c>
      <c r="AF15" s="18" t="n">
        <f aca="false">Z15-$AB15</f>
        <v>-0.00547936265330007</v>
      </c>
      <c r="AG15" s="22" t="n">
        <f aca="false">AA15-$AB15</f>
        <v>0.00406799571789973</v>
      </c>
      <c r="AJ15" s="0" t="s">
        <v>41</v>
      </c>
      <c r="AK15" s="15" t="s">
        <v>40</v>
      </c>
      <c r="AL15" s="16" t="n">
        <v>0.45447110055674</v>
      </c>
    </row>
    <row r="16" customFormat="false" ht="13.8" hidden="false" customHeight="false" outlineLevel="0" collapsed="false">
      <c r="G16" s="17" t="n">
        <v>1</v>
      </c>
      <c r="H16" s="18" t="n">
        <v>1</v>
      </c>
      <c r="I16" s="18" t="n">
        <v>-1</v>
      </c>
      <c r="J16" s="18" t="n">
        <v>1</v>
      </c>
      <c r="K16" s="18" t="n">
        <v>1</v>
      </c>
      <c r="L16" s="18" t="n">
        <f aca="false">H16*I16</f>
        <v>-1</v>
      </c>
      <c r="M16" s="18" t="n">
        <f aca="false">H16*J16</f>
        <v>1</v>
      </c>
      <c r="N16" s="18" t="n">
        <f aca="false">H16*K16</f>
        <v>1</v>
      </c>
      <c r="O16" s="18" t="n">
        <f aca="false">I16*J16</f>
        <v>-1</v>
      </c>
      <c r="P16" s="18" t="n">
        <f aca="false">I16*K16</f>
        <v>-1</v>
      </c>
      <c r="Q16" s="18" t="n">
        <f aca="false">J16*K16</f>
        <v>1</v>
      </c>
      <c r="R16" s="18" t="n">
        <f aca="false">H16*I16*J16</f>
        <v>-1</v>
      </c>
      <c r="S16" s="18" t="n">
        <f aca="false">H16*I16*K16</f>
        <v>-1</v>
      </c>
      <c r="T16" s="18" t="n">
        <f aca="false">H16*J16*K16</f>
        <v>1</v>
      </c>
      <c r="U16" s="18" t="n">
        <f aca="false">I16*J16*K16</f>
        <v>-1</v>
      </c>
      <c r="V16" s="19" t="n">
        <f aca="false">H16*I16*J16*K16</f>
        <v>-1</v>
      </c>
      <c r="W16" s="20" t="n">
        <v>2.0539304695469</v>
      </c>
      <c r="X16" s="21" t="n">
        <v>2.0500767893929</v>
      </c>
      <c r="Y16" s="21" t="n">
        <v>2.0619725663447</v>
      </c>
      <c r="Z16" s="21" t="n">
        <v>2.0519146821951</v>
      </c>
      <c r="AA16" s="21" t="n">
        <v>2.0584609910937</v>
      </c>
      <c r="AB16" s="18" t="n">
        <f aca="false">AVERAGE(W16:AA16)</f>
        <v>2.05527109971466</v>
      </c>
      <c r="AC16" s="18" t="n">
        <f aca="false">W16-$AB16</f>
        <v>-0.00134063016776009</v>
      </c>
      <c r="AD16" s="18" t="n">
        <f aca="false">X16-$AB16</f>
        <v>-0.00519431032175977</v>
      </c>
      <c r="AE16" s="18" t="n">
        <f aca="false">Y16-$AB16</f>
        <v>0.00670146663004001</v>
      </c>
      <c r="AF16" s="18" t="n">
        <f aca="false">Z16-$AB16</f>
        <v>-0.00335641751955995</v>
      </c>
      <c r="AG16" s="22" t="n">
        <f aca="false">AA16-$AB16</f>
        <v>0.00318989137904024</v>
      </c>
      <c r="AL16" s="16"/>
    </row>
    <row r="17" customFormat="false" ht="13.8" hidden="false" customHeight="false" outlineLevel="0" collapsed="false">
      <c r="G17" s="17" t="n">
        <v>1</v>
      </c>
      <c r="H17" s="18" t="n">
        <v>1</v>
      </c>
      <c r="I17" s="18" t="n">
        <v>1</v>
      </c>
      <c r="J17" s="18" t="n">
        <v>-1</v>
      </c>
      <c r="K17" s="18" t="n">
        <v>-1</v>
      </c>
      <c r="L17" s="18" t="n">
        <f aca="false">H17*I17</f>
        <v>1</v>
      </c>
      <c r="M17" s="18" t="n">
        <f aca="false">H17*J17</f>
        <v>-1</v>
      </c>
      <c r="N17" s="18" t="n">
        <f aca="false">H17*K17</f>
        <v>-1</v>
      </c>
      <c r="O17" s="18" t="n">
        <f aca="false">I17*J17</f>
        <v>-1</v>
      </c>
      <c r="P17" s="18" t="n">
        <f aca="false">I17*K17</f>
        <v>-1</v>
      </c>
      <c r="Q17" s="18" t="n">
        <f aca="false">J17*K17</f>
        <v>1</v>
      </c>
      <c r="R17" s="18" t="n">
        <f aca="false">H17*I17*J17</f>
        <v>-1</v>
      </c>
      <c r="S17" s="18" t="n">
        <f aca="false">H17*I17*K17</f>
        <v>-1</v>
      </c>
      <c r="T17" s="18" t="n">
        <f aca="false">H17*J17*K17</f>
        <v>1</v>
      </c>
      <c r="U17" s="18" t="n">
        <f aca="false">I17*J17*K17</f>
        <v>1</v>
      </c>
      <c r="V17" s="19" t="n">
        <f aca="false">H17*I17*J17*K17</f>
        <v>1</v>
      </c>
      <c r="W17" s="20" t="n">
        <v>2.8841243325007</v>
      </c>
      <c r="X17" s="21" t="n">
        <v>2.8873516975245</v>
      </c>
      <c r="Y17" s="21" t="n">
        <v>2.8822506502625</v>
      </c>
      <c r="Z17" s="21" t="n">
        <v>2.8857474886869</v>
      </c>
      <c r="AA17" s="21" t="n">
        <v>2.8865643299323</v>
      </c>
      <c r="AB17" s="18" t="n">
        <f aca="false">AVERAGE(W17:AA17)</f>
        <v>2.88520769978138</v>
      </c>
      <c r="AC17" s="18" t="n">
        <f aca="false">W17-$AB17</f>
        <v>-0.00108336728068004</v>
      </c>
      <c r="AD17" s="18" t="n">
        <f aca="false">X17-$AB17</f>
        <v>0.00214399774312035</v>
      </c>
      <c r="AE17" s="18" t="n">
        <f aca="false">Y17-$AB17</f>
        <v>-0.00295704951887998</v>
      </c>
      <c r="AF17" s="18" t="n">
        <f aca="false">Z17-$AB17</f>
        <v>0.000539788905520311</v>
      </c>
      <c r="AG17" s="22" t="n">
        <f aca="false">AA17-$AB17</f>
        <v>0.00135663015092025</v>
      </c>
      <c r="AJ17" s="0" t="s">
        <v>42</v>
      </c>
      <c r="AK17" s="15" t="s">
        <v>34</v>
      </c>
      <c r="AL17" s="16" t="n">
        <v>0.99936210593463</v>
      </c>
    </row>
    <row r="18" customFormat="false" ht="13.8" hidden="false" customHeight="false" outlineLevel="0" collapsed="false">
      <c r="G18" s="17" t="n">
        <v>1</v>
      </c>
      <c r="H18" s="18" t="n">
        <v>1</v>
      </c>
      <c r="I18" s="18" t="n">
        <v>1</v>
      </c>
      <c r="J18" s="18" t="n">
        <v>-1</v>
      </c>
      <c r="K18" s="18" t="n">
        <v>1</v>
      </c>
      <c r="L18" s="18" t="n">
        <f aca="false">H18*I18</f>
        <v>1</v>
      </c>
      <c r="M18" s="18" t="n">
        <f aca="false">H18*J18</f>
        <v>-1</v>
      </c>
      <c r="N18" s="18" t="n">
        <f aca="false">H18*K18</f>
        <v>1</v>
      </c>
      <c r="O18" s="18" t="n">
        <f aca="false">I18*J18</f>
        <v>-1</v>
      </c>
      <c r="P18" s="18" t="n">
        <f aca="false">I18*K18</f>
        <v>1</v>
      </c>
      <c r="Q18" s="18" t="n">
        <f aca="false">J18*K18</f>
        <v>-1</v>
      </c>
      <c r="R18" s="18" t="n">
        <f aca="false">H18*I18*J18</f>
        <v>-1</v>
      </c>
      <c r="S18" s="18" t="n">
        <f aca="false">H18*I18*K18</f>
        <v>1</v>
      </c>
      <c r="T18" s="18" t="n">
        <f aca="false">H18*J18*K18</f>
        <v>-1</v>
      </c>
      <c r="U18" s="18" t="n">
        <f aca="false">I18*J18*K18</f>
        <v>-1</v>
      </c>
      <c r="V18" s="19" t="n">
        <f aca="false">H18*I18*J18*K18</f>
        <v>-1</v>
      </c>
      <c r="W18" s="20" t="n">
        <v>2.7243002902102</v>
      </c>
      <c r="X18" s="21" t="n">
        <v>2.7267750244473</v>
      </c>
      <c r="Y18" s="21" t="n">
        <v>2.7282108124097</v>
      </c>
      <c r="Z18" s="21" t="n">
        <v>2.7277887075908</v>
      </c>
      <c r="AA18" s="21" t="n">
        <v>2.7275002868418</v>
      </c>
      <c r="AB18" s="18" t="n">
        <f aca="false">AVERAGE(W18:AA18)</f>
        <v>2.72691502429996</v>
      </c>
      <c r="AC18" s="18" t="n">
        <f aca="false">W18-$AB18</f>
        <v>-0.00261473408975998</v>
      </c>
      <c r="AD18" s="18" t="n">
        <f aca="false">X18-$AB18</f>
        <v>-0.000139999852660111</v>
      </c>
      <c r="AE18" s="18" t="n">
        <f aca="false">Y18-$AB18</f>
        <v>0.00129578810973996</v>
      </c>
      <c r="AF18" s="18" t="n">
        <f aca="false">Z18-$AB18</f>
        <v>0.000873683290839811</v>
      </c>
      <c r="AG18" s="22" t="n">
        <f aca="false">AA18-$AB18</f>
        <v>0.000585262541839882</v>
      </c>
      <c r="AJ18" s="0" t="s">
        <v>42</v>
      </c>
      <c r="AK18" s="15" t="s">
        <v>36</v>
      </c>
      <c r="AL18" s="16" t="n">
        <v>0.99999789473906</v>
      </c>
    </row>
    <row r="19" customFormat="false" ht="13.8" hidden="false" customHeight="false" outlineLevel="0" collapsed="false">
      <c r="G19" s="17" t="n">
        <v>1</v>
      </c>
      <c r="H19" s="18" t="n">
        <v>1</v>
      </c>
      <c r="I19" s="18" t="n">
        <v>1</v>
      </c>
      <c r="J19" s="18" t="n">
        <v>1</v>
      </c>
      <c r="K19" s="18" t="n">
        <v>-1</v>
      </c>
      <c r="L19" s="18" t="n">
        <f aca="false">H19*I19</f>
        <v>1</v>
      </c>
      <c r="M19" s="18" t="n">
        <f aca="false">H19*J19</f>
        <v>1</v>
      </c>
      <c r="N19" s="18" t="n">
        <f aca="false">H19*K19</f>
        <v>-1</v>
      </c>
      <c r="O19" s="18" t="n">
        <f aca="false">I19*J19</f>
        <v>1</v>
      </c>
      <c r="P19" s="18" t="n">
        <f aca="false">I19*K19</f>
        <v>-1</v>
      </c>
      <c r="Q19" s="18" t="n">
        <f aca="false">J19*K19</f>
        <v>-1</v>
      </c>
      <c r="R19" s="18" t="n">
        <f aca="false">H19*I19*J19</f>
        <v>1</v>
      </c>
      <c r="S19" s="18" t="n">
        <f aca="false">H19*I19*K19</f>
        <v>-1</v>
      </c>
      <c r="T19" s="18" t="n">
        <f aca="false">H19*J19*K19</f>
        <v>-1</v>
      </c>
      <c r="U19" s="18" t="n">
        <f aca="false">I19*J19*K19</f>
        <v>-1</v>
      </c>
      <c r="V19" s="19" t="n">
        <f aca="false">H19*I19*J19*K19</f>
        <v>-1</v>
      </c>
      <c r="W19" s="20" t="n">
        <v>5.9958368464875</v>
      </c>
      <c r="X19" s="21" t="n">
        <v>5.9988315801773</v>
      </c>
      <c r="Y19" s="21" t="n">
        <v>6.0039905221152</v>
      </c>
      <c r="Z19" s="21" t="n">
        <v>6.0008663148776</v>
      </c>
      <c r="AA19" s="21" t="n">
        <v>6.0016873666449</v>
      </c>
      <c r="AB19" s="18" t="n">
        <f aca="false">AVERAGE(W19:AA19)</f>
        <v>6.0002425260605</v>
      </c>
      <c r="AC19" s="18" t="n">
        <f aca="false">W19-$AB19</f>
        <v>-0.00440567957299898</v>
      </c>
      <c r="AD19" s="18" t="n">
        <f aca="false">X19-$AB19</f>
        <v>-0.00141094588319923</v>
      </c>
      <c r="AE19" s="18" t="n">
        <f aca="false">Y19-$AB19</f>
        <v>0.00374799605470066</v>
      </c>
      <c r="AF19" s="18" t="n">
        <f aca="false">Z19-$AB19</f>
        <v>0.000623788817100568</v>
      </c>
      <c r="AG19" s="22" t="n">
        <f aca="false">AA19-$AB19</f>
        <v>0.00144484058440053</v>
      </c>
      <c r="AJ19" s="0" t="s">
        <v>42</v>
      </c>
      <c r="AK19" s="15" t="s">
        <v>38</v>
      </c>
      <c r="AL19" s="16" t="n">
        <v>1.0010642094061</v>
      </c>
    </row>
    <row r="20" customFormat="false" ht="13.8" hidden="false" customHeight="false" outlineLevel="0" collapsed="false">
      <c r="G20" s="23" t="n">
        <v>1</v>
      </c>
      <c r="H20" s="24" t="n">
        <v>1</v>
      </c>
      <c r="I20" s="24" t="n">
        <v>1</v>
      </c>
      <c r="J20" s="24" t="n">
        <v>1</v>
      </c>
      <c r="K20" s="24" t="n">
        <v>1</v>
      </c>
      <c r="L20" s="24" t="n">
        <f aca="false">H20*I20</f>
        <v>1</v>
      </c>
      <c r="M20" s="24" t="n">
        <f aca="false">H20*J20</f>
        <v>1</v>
      </c>
      <c r="N20" s="24" t="n">
        <f aca="false">H20*K20</f>
        <v>1</v>
      </c>
      <c r="O20" s="24" t="n">
        <f aca="false">I20*J20</f>
        <v>1</v>
      </c>
      <c r="P20" s="24" t="n">
        <f aca="false">I20*K20</f>
        <v>1</v>
      </c>
      <c r="Q20" s="24" t="n">
        <f aca="false">J20*K20</f>
        <v>1</v>
      </c>
      <c r="R20" s="24" t="n">
        <f aca="false">H20*I20*J20</f>
        <v>1</v>
      </c>
      <c r="S20" s="24" t="n">
        <f aca="false">H20*I20*K20</f>
        <v>1</v>
      </c>
      <c r="T20" s="24" t="n">
        <f aca="false">H20*J20*K20</f>
        <v>1</v>
      </c>
      <c r="U20" s="24" t="n">
        <f aca="false">I20*J20*K20</f>
        <v>1</v>
      </c>
      <c r="V20" s="25" t="n">
        <f aca="false">H20*I20*J20*K20</f>
        <v>1</v>
      </c>
      <c r="W20" s="26" t="n">
        <v>2.7242929217969</v>
      </c>
      <c r="X20" s="27" t="n">
        <v>2.7267276560762</v>
      </c>
      <c r="Y20" s="27" t="n">
        <v>2.7281402861681</v>
      </c>
      <c r="Z20" s="27" t="n">
        <v>2.7277718655033</v>
      </c>
      <c r="AA20" s="27" t="n">
        <v>2.7275634446701</v>
      </c>
      <c r="AB20" s="24" t="n">
        <f aca="false">AVERAGE(W20:AA20)</f>
        <v>2.72689923484292</v>
      </c>
      <c r="AC20" s="24" t="n">
        <f aca="false">W20-$AB20</f>
        <v>-0.00260631304602033</v>
      </c>
      <c r="AD20" s="24" t="n">
        <f aca="false">X20-$AB20</f>
        <v>-0.000171578766720248</v>
      </c>
      <c r="AE20" s="24" t="n">
        <f aca="false">Y20-$AB20</f>
        <v>0.00124105132517993</v>
      </c>
      <c r="AF20" s="24" t="n">
        <f aca="false">Z20-$AB20</f>
        <v>0.000872630660379681</v>
      </c>
      <c r="AG20" s="28" t="n">
        <f aca="false">AA20-$AB20</f>
        <v>0.000664209827179629</v>
      </c>
      <c r="AJ20" s="0" t="s">
        <v>42</v>
      </c>
      <c r="AK20" s="15" t="s">
        <v>39</v>
      </c>
      <c r="AL20" s="16" t="n">
        <v>1.0006315782825</v>
      </c>
    </row>
    <row r="21" customFormat="false" ht="13.8" hidden="false" customHeight="false" outlineLevel="0" collapsed="false">
      <c r="AA21" s="29" t="s">
        <v>43</v>
      </c>
      <c r="AB21" s="29"/>
      <c r="AC21" s="30" t="n">
        <f aca="false">SUM(AC5:AC20)</f>
        <v>-0.0154395626953359</v>
      </c>
      <c r="AD21" s="30" t="n">
        <f aca="false">SUM(AD5:AD20)</f>
        <v>-0.00811957040041467</v>
      </c>
      <c r="AE21" s="30" t="n">
        <f aca="false">SUM(AE5:AE20)</f>
        <v>0.0134846173847144</v>
      </c>
      <c r="AF21" s="30" t="n">
        <f aca="false">SUM(AF5:AF20)</f>
        <v>-0.00499115264092581</v>
      </c>
      <c r="AG21" s="14" t="n">
        <f aca="false">SUM(AG5:AG20)</f>
        <v>0.0150656683519642</v>
      </c>
      <c r="AJ21" s="0" t="s">
        <v>42</v>
      </c>
      <c r="AK21" s="15" t="s">
        <v>40</v>
      </c>
      <c r="AL21" s="16" t="n">
        <v>0.99953578996233</v>
      </c>
    </row>
    <row r="22" customFormat="false" ht="13.8" hidden="false" customHeight="false" outlineLevel="0" collapsed="false">
      <c r="AA22" s="29"/>
      <c r="AB22" s="29"/>
      <c r="AC22" s="30"/>
      <c r="AD22" s="30"/>
      <c r="AE22" s="30"/>
      <c r="AF22" s="30"/>
      <c r="AG22" s="14"/>
      <c r="AL22" s="16"/>
    </row>
    <row r="23" customFormat="false" ht="13.8" hidden="false" customHeight="false" outlineLevel="0" collapsed="false">
      <c r="AA23" s="31" t="s">
        <v>44</v>
      </c>
      <c r="AB23" s="31"/>
      <c r="AC23" s="32" t="n">
        <f aca="false">AVERAGE(AC5:AC20)</f>
        <v>-0.000964972668458495</v>
      </c>
      <c r="AD23" s="32" t="n">
        <f aca="false">AVERAGE(AD5:AD20)</f>
        <v>-0.000507473150025917</v>
      </c>
      <c r="AE23" s="32" t="n">
        <f aca="false">AVERAGE(AE5:AE20)</f>
        <v>0.00084278858654465</v>
      </c>
      <c r="AF23" s="32" t="n">
        <f aca="false">AVERAGE(AF5:AF20)</f>
        <v>-0.000311947040057863</v>
      </c>
      <c r="AG23" s="28" t="n">
        <f aca="false">AVERAGE(AG5:AG20)</f>
        <v>0.000941604271997763</v>
      </c>
      <c r="AJ23" s="0" t="s">
        <v>45</v>
      </c>
      <c r="AK23" s="15" t="s">
        <v>34</v>
      </c>
      <c r="AL23" s="16" t="n">
        <v>0.45406373256449</v>
      </c>
    </row>
    <row r="24" customFormat="false" ht="13.8" hidden="false" customHeight="false" outlineLevel="0" collapsed="false">
      <c r="AA24" s="31"/>
      <c r="AB24" s="31"/>
      <c r="AC24" s="32"/>
      <c r="AD24" s="32"/>
      <c r="AE24" s="32"/>
      <c r="AF24" s="32"/>
      <c r="AG24" s="28"/>
      <c r="AJ24" s="0" t="s">
        <v>45</v>
      </c>
      <c r="AK24" s="15" t="s">
        <v>36</v>
      </c>
      <c r="AL24" s="16" t="n">
        <v>0.4551637314066</v>
      </c>
    </row>
    <row r="25" customFormat="false" ht="13.8" hidden="false" customHeight="false" outlineLevel="0" collapsed="false">
      <c r="AJ25" s="0" t="s">
        <v>45</v>
      </c>
      <c r="AK25" s="15" t="s">
        <v>38</v>
      </c>
      <c r="AL25" s="16" t="n">
        <v>0.45571109925147</v>
      </c>
    </row>
    <row r="26" customFormat="false" ht="13.8" hidden="false" customHeight="false" outlineLevel="0" collapsed="false">
      <c r="AJ26" s="0" t="s">
        <v>45</v>
      </c>
      <c r="AK26" s="15" t="s">
        <v>39</v>
      </c>
      <c r="AL26" s="16" t="n">
        <v>0.4552721523451</v>
      </c>
    </row>
    <row r="27" customFormat="false" ht="13.8" hidden="false" customHeight="false" outlineLevel="0" collapsed="false">
      <c r="AJ27" s="0" t="s">
        <v>45</v>
      </c>
      <c r="AK27" s="15" t="s">
        <v>40</v>
      </c>
      <c r="AL27" s="16" t="n">
        <v>0.45461531093125</v>
      </c>
    </row>
    <row r="28" customFormat="false" ht="13.8" hidden="false" customHeight="false" outlineLevel="0" collapsed="false">
      <c r="B28" s="0" t="n">
        <v>1.0644046164162</v>
      </c>
      <c r="C28" s="0" t="n">
        <v>55.9281983931403</v>
      </c>
      <c r="D28" s="0" t="n">
        <v>1.03204893994849</v>
      </c>
      <c r="E28" s="0" t="n">
        <v>53.0041431330267</v>
      </c>
      <c r="G28" s="33" t="s">
        <v>3</v>
      </c>
      <c r="H28" s="34" t="s">
        <v>1</v>
      </c>
      <c r="I28" s="34" t="s">
        <v>4</v>
      </c>
      <c r="J28" s="34" t="s">
        <v>5</v>
      </c>
      <c r="K28" s="34" t="s">
        <v>6</v>
      </c>
      <c r="L28" s="34" t="s">
        <v>7</v>
      </c>
      <c r="M28" s="34" t="s">
        <v>8</v>
      </c>
      <c r="N28" s="34" t="s">
        <v>9</v>
      </c>
      <c r="O28" s="34" t="s">
        <v>10</v>
      </c>
      <c r="P28" s="34" t="s">
        <v>11</v>
      </c>
      <c r="Q28" s="34" t="s">
        <v>12</v>
      </c>
      <c r="R28" s="34" t="s">
        <v>13</v>
      </c>
      <c r="S28" s="34" t="s">
        <v>14</v>
      </c>
      <c r="T28" s="34" t="s">
        <v>15</v>
      </c>
      <c r="U28" s="34" t="s">
        <v>16</v>
      </c>
      <c r="V28" s="35" t="s">
        <v>17</v>
      </c>
      <c r="X28" s="36" t="s">
        <v>46</v>
      </c>
      <c r="Y28" s="37" t="s">
        <v>47</v>
      </c>
      <c r="Z28" s="37"/>
      <c r="AA28" s="37"/>
      <c r="AB28" s="37"/>
      <c r="AC28" s="37"/>
      <c r="AL28" s="16"/>
    </row>
    <row r="29" customFormat="false" ht="13.8" hidden="false" customHeight="false" outlineLevel="0" collapsed="false">
      <c r="B29" s="0" t="n">
        <v>0.432132229334493</v>
      </c>
      <c r="C29" s="0" t="n">
        <v>9.21829595290428</v>
      </c>
      <c r="D29" s="0" t="n">
        <v>0.464034406279573</v>
      </c>
      <c r="E29" s="0" t="n">
        <v>10.7154299060013</v>
      </c>
      <c r="G29" s="9" t="n">
        <f aca="false">G5*$AB5</f>
        <v>0.457382465913194</v>
      </c>
      <c r="H29" s="10" t="n">
        <f aca="false">H5*$AB5</f>
        <v>-0.457382465913194</v>
      </c>
      <c r="I29" s="10" t="n">
        <f aca="false">I5*$AB5</f>
        <v>-0.457382465913194</v>
      </c>
      <c r="J29" s="10" t="n">
        <f aca="false">J5*$AB5</f>
        <v>-0.457382465913194</v>
      </c>
      <c r="K29" s="10" t="n">
        <f aca="false">K5*$AB5</f>
        <v>-0.457382465913194</v>
      </c>
      <c r="L29" s="10" t="n">
        <f aca="false">L5*$AB5</f>
        <v>0.457382465913194</v>
      </c>
      <c r="M29" s="10" t="n">
        <f aca="false">M5*$AB5</f>
        <v>0.457382465913194</v>
      </c>
      <c r="N29" s="10" t="n">
        <f aca="false">N5*$AB5</f>
        <v>0.457382465913194</v>
      </c>
      <c r="O29" s="10" t="n">
        <f aca="false">O5*$AB5</f>
        <v>0.457382465913194</v>
      </c>
      <c r="P29" s="10" t="n">
        <f aca="false">P5*$AB5</f>
        <v>0.457382465913194</v>
      </c>
      <c r="Q29" s="10" t="n">
        <f aca="false">Q5*$AB5</f>
        <v>0.457382465913194</v>
      </c>
      <c r="R29" s="10" t="n">
        <f aca="false">R5*$AB5</f>
        <v>-0.457382465913194</v>
      </c>
      <c r="S29" s="10" t="n">
        <f aca="false">S5*$AB5</f>
        <v>-0.457382465913194</v>
      </c>
      <c r="T29" s="10" t="n">
        <f aca="false">T5*$AB5</f>
        <v>-0.457382465913194</v>
      </c>
      <c r="U29" s="10" t="n">
        <f aca="false">U5*$AB5</f>
        <v>-0.457382465913194</v>
      </c>
      <c r="V29" s="14" t="n">
        <f aca="false">V5*$AB5</f>
        <v>0.457382465913194</v>
      </c>
      <c r="Y29" s="9" t="n">
        <f aca="false">AC5^2</f>
        <v>1.7257625719002E-008</v>
      </c>
      <c r="Z29" s="10" t="n">
        <f aca="false">AD5^2</f>
        <v>4.09329708892101E-007</v>
      </c>
      <c r="AA29" s="10" t="n">
        <f aca="false">AE5^2</f>
        <v>1.0641528841399E-010</v>
      </c>
      <c r="AB29" s="10" t="n">
        <f aca="false">AF5^2</f>
        <v>2.98743304590137E-008</v>
      </c>
      <c r="AC29" s="14" t="n">
        <f aca="false">AG5^2</f>
        <v>3.70431619038833E-007</v>
      </c>
      <c r="AJ29" s="0" t="s">
        <v>48</v>
      </c>
      <c r="AK29" s="15" t="s">
        <v>34</v>
      </c>
      <c r="AL29" s="16" t="n">
        <v>0.49643631954072</v>
      </c>
    </row>
    <row r="30" customFormat="false" ht="13.8" hidden="false" customHeight="false" outlineLevel="0" collapsed="false">
      <c r="B30" s="0" t="n">
        <v>0.308035728383444</v>
      </c>
      <c r="C30" s="0" t="n">
        <v>4.68402835394839</v>
      </c>
      <c r="D30" s="0" t="n">
        <v>0.290759009727354</v>
      </c>
      <c r="E30" s="0" t="n">
        <v>4.20702987451777</v>
      </c>
      <c r="G30" s="17" t="n">
        <f aca="false">G6*$AB6</f>
        <v>0.454503732101336</v>
      </c>
      <c r="H30" s="18" t="n">
        <f aca="false">H6*$AB6</f>
        <v>-0.454503732101336</v>
      </c>
      <c r="I30" s="18" t="n">
        <f aca="false">I6*$AB6</f>
        <v>-0.454503732101336</v>
      </c>
      <c r="J30" s="18" t="n">
        <f aca="false">J6*$AB6</f>
        <v>-0.454503732101336</v>
      </c>
      <c r="K30" s="18" t="n">
        <f aca="false">K6*$AB6</f>
        <v>0.454503732101336</v>
      </c>
      <c r="L30" s="18" t="n">
        <f aca="false">L6*$AB6</f>
        <v>0.454503732101336</v>
      </c>
      <c r="M30" s="18" t="n">
        <f aca="false">M6*$AB6</f>
        <v>0.454503732101336</v>
      </c>
      <c r="N30" s="18" t="n">
        <f aca="false">N6*$AB6</f>
        <v>-0.454503732101336</v>
      </c>
      <c r="O30" s="18" t="n">
        <f aca="false">O6*$AB6</f>
        <v>0.454503732101336</v>
      </c>
      <c r="P30" s="18" t="n">
        <f aca="false">P6*$AB6</f>
        <v>-0.454503732101336</v>
      </c>
      <c r="Q30" s="18" t="n">
        <f aca="false">Q6*$AB6</f>
        <v>-0.454503732101336</v>
      </c>
      <c r="R30" s="18" t="n">
        <f aca="false">R6*$AB6</f>
        <v>-0.454503732101336</v>
      </c>
      <c r="S30" s="18" t="n">
        <f aca="false">S6*$AB6</f>
        <v>0.454503732101336</v>
      </c>
      <c r="T30" s="18" t="n">
        <f aca="false">T6*$AB6</f>
        <v>0.454503732101336</v>
      </c>
      <c r="U30" s="18" t="n">
        <f aca="false">U6*$AB6</f>
        <v>0.454503732101336</v>
      </c>
      <c r="V30" s="22" t="n">
        <f aca="false">V6*$AB6</f>
        <v>-0.454503732101336</v>
      </c>
      <c r="Y30" s="17" t="n">
        <f aca="false">AC6^2</f>
        <v>3.37621449883345E-007</v>
      </c>
      <c r="Z30" s="18" t="n">
        <f aca="false">AD6^2</f>
        <v>1.51678351034345E-008</v>
      </c>
      <c r="AA30" s="18" t="n">
        <f aca="false">AE6^2</f>
        <v>2.03923116395516E-007</v>
      </c>
      <c r="AB30" s="18" t="n">
        <f aca="false">AF6^2</f>
        <v>8.13748979340985E-008</v>
      </c>
      <c r="AC30" s="22" t="n">
        <f aca="false">AG6^2</f>
        <v>1.06481770271973E-009</v>
      </c>
      <c r="AJ30" s="0" t="s">
        <v>48</v>
      </c>
      <c r="AK30" s="15" t="s">
        <v>36</v>
      </c>
      <c r="AL30" s="16" t="n">
        <v>0.49623737238171</v>
      </c>
    </row>
    <row r="31" customFormat="false" ht="13.8" hidden="false" customHeight="false" outlineLevel="0" collapsed="false">
      <c r="B31" s="0" t="n">
        <v>-0.2858615938299</v>
      </c>
      <c r="C31" s="0" t="n">
        <v>4.03393552355461</v>
      </c>
      <c r="D31" s="0" t="n">
        <v>-0.284819989663169</v>
      </c>
      <c r="E31" s="0" t="n">
        <v>4.03692021856347</v>
      </c>
      <c r="G31" s="17" t="n">
        <f aca="false">G7*$AB7</f>
        <v>1.00011831566492</v>
      </c>
      <c r="H31" s="18" t="n">
        <f aca="false">H7*$AB7</f>
        <v>-1.00011831566492</v>
      </c>
      <c r="I31" s="18" t="n">
        <f aca="false">I7*$AB7</f>
        <v>-1.00011831566492</v>
      </c>
      <c r="J31" s="18" t="n">
        <f aca="false">J7*$AB7</f>
        <v>1.00011831566492</v>
      </c>
      <c r="K31" s="18" t="n">
        <f aca="false">K7*$AB7</f>
        <v>-1.00011831566492</v>
      </c>
      <c r="L31" s="18" t="n">
        <f aca="false">L7*$AB7</f>
        <v>1.00011831566492</v>
      </c>
      <c r="M31" s="18" t="n">
        <f aca="false">M7*$AB7</f>
        <v>-1.00011831566492</v>
      </c>
      <c r="N31" s="18" t="n">
        <f aca="false">N7*$AB7</f>
        <v>1.00011831566492</v>
      </c>
      <c r="O31" s="18" t="n">
        <f aca="false">O7*$AB7</f>
        <v>-1.00011831566492</v>
      </c>
      <c r="P31" s="18" t="n">
        <f aca="false">P7*$AB7</f>
        <v>1.00011831566492</v>
      </c>
      <c r="Q31" s="18" t="n">
        <f aca="false">Q7*$AB7</f>
        <v>-1.00011831566492</v>
      </c>
      <c r="R31" s="18" t="n">
        <f aca="false">R7*$AB7</f>
        <v>1.00011831566492</v>
      </c>
      <c r="S31" s="18" t="n">
        <f aca="false">S7*$AB7</f>
        <v>-1.00011831566492</v>
      </c>
      <c r="T31" s="18" t="n">
        <f aca="false">T7*$AB7</f>
        <v>1.00011831566492</v>
      </c>
      <c r="U31" s="18" t="n">
        <f aca="false">U7*$AB7</f>
        <v>1.00011831566492</v>
      </c>
      <c r="V31" s="22" t="n">
        <f aca="false">V7*$AB7</f>
        <v>-1.00011831566492</v>
      </c>
      <c r="Y31" s="17" t="n">
        <f aca="false">AC7^2</f>
        <v>5.71853156191324E-007</v>
      </c>
      <c r="Z31" s="18" t="n">
        <f aca="false">AD7^2</f>
        <v>1.45011993859579E-008</v>
      </c>
      <c r="AA31" s="18" t="n">
        <f aca="false">AE7^2</f>
        <v>8.94714969595796E-007</v>
      </c>
      <c r="AB31" s="18" t="n">
        <f aca="false">AF7^2</f>
        <v>2.63438514600858E-007</v>
      </c>
      <c r="AC31" s="22" t="n">
        <f aca="false">AG7^2</f>
        <v>3.39336194182743E-007</v>
      </c>
      <c r="AJ31" s="0" t="s">
        <v>48</v>
      </c>
      <c r="AK31" s="15" t="s">
        <v>38</v>
      </c>
      <c r="AL31" s="16" t="n">
        <v>0.49792052850471</v>
      </c>
    </row>
    <row r="32" customFormat="false" ht="13.8" hidden="false" customHeight="false" outlineLevel="0" collapsed="false">
      <c r="B32" s="0" t="n">
        <v>0.427088287275484</v>
      </c>
      <c r="C32" s="0" t="n">
        <v>9.00435591988643</v>
      </c>
      <c r="D32" s="0" t="n">
        <v>0.458721332924912</v>
      </c>
      <c r="E32" s="0" t="n">
        <v>10.4714568866671</v>
      </c>
      <c r="G32" s="17" t="n">
        <f aca="false">G8*$AB8</f>
        <v>0.454965205299782</v>
      </c>
      <c r="H32" s="18" t="n">
        <f aca="false">H8*$AB8</f>
        <v>-0.454965205299782</v>
      </c>
      <c r="I32" s="18" t="n">
        <f aca="false">I8*$AB8</f>
        <v>-0.454965205299782</v>
      </c>
      <c r="J32" s="18" t="n">
        <f aca="false">J8*$AB8</f>
        <v>0.454965205299782</v>
      </c>
      <c r="K32" s="18" t="n">
        <f aca="false">K8*$AB8</f>
        <v>0.454965205299782</v>
      </c>
      <c r="L32" s="18" t="n">
        <f aca="false">L8*$AB8</f>
        <v>0.454965205299782</v>
      </c>
      <c r="M32" s="18" t="n">
        <f aca="false">M8*$AB8</f>
        <v>-0.454965205299782</v>
      </c>
      <c r="N32" s="18" t="n">
        <f aca="false">N8*$AB8</f>
        <v>-0.454965205299782</v>
      </c>
      <c r="O32" s="18" t="n">
        <f aca="false">O8*$AB8</f>
        <v>-0.454965205299782</v>
      </c>
      <c r="P32" s="18" t="n">
        <f aca="false">P8*$AB8</f>
        <v>-0.454965205299782</v>
      </c>
      <c r="Q32" s="18" t="n">
        <f aca="false">Q8*$AB8</f>
        <v>0.454965205299782</v>
      </c>
      <c r="R32" s="18" t="n">
        <f aca="false">R8*$AB8</f>
        <v>0.454965205299782</v>
      </c>
      <c r="S32" s="18" t="n">
        <f aca="false">S8*$AB8</f>
        <v>0.454965205299782</v>
      </c>
      <c r="T32" s="18" t="n">
        <f aca="false">T8*$AB8</f>
        <v>-0.454965205299782</v>
      </c>
      <c r="U32" s="18" t="n">
        <f aca="false">U8*$AB8</f>
        <v>-0.454965205299782</v>
      </c>
      <c r="V32" s="22" t="n">
        <f aca="false">V8*$AB8</f>
        <v>0.454965205299782</v>
      </c>
      <c r="Y32" s="17" t="n">
        <f aca="false">AC8^2</f>
        <v>8.12653092474855E-007</v>
      </c>
      <c r="Z32" s="18" t="n">
        <f aca="false">AD8^2</f>
        <v>3.94126150883022E-008</v>
      </c>
      <c r="AA32" s="18" t="n">
        <f aca="false">AE8^2</f>
        <v>5.56357787164746E-007</v>
      </c>
      <c r="AB32" s="18" t="n">
        <f aca="false">AF8^2</f>
        <v>9.42164886294341E-008</v>
      </c>
      <c r="AC32" s="22" t="n">
        <f aca="false">AG8^2</f>
        <v>1.22426069130407E-007</v>
      </c>
      <c r="AJ32" s="0" t="s">
        <v>48</v>
      </c>
      <c r="AK32" s="15" t="s">
        <v>39</v>
      </c>
      <c r="AL32" s="16" t="n">
        <v>0.49793210743989</v>
      </c>
    </row>
    <row r="33" customFormat="false" ht="13.8" hidden="false" customHeight="false" outlineLevel="0" collapsed="false">
      <c r="B33" s="0" t="n">
        <v>0.177280129178813</v>
      </c>
      <c r="C33" s="0" t="n">
        <v>1.55144880700871</v>
      </c>
      <c r="D33" s="0" t="n">
        <v>0.159687331908071</v>
      </c>
      <c r="E33" s="0" t="n">
        <v>1.26896651778054</v>
      </c>
      <c r="G33" s="17" t="n">
        <f aca="false">G9*$AB9</f>
        <v>0.497272108134624</v>
      </c>
      <c r="H33" s="18" t="n">
        <f aca="false">H9*$AB9</f>
        <v>-0.497272108134624</v>
      </c>
      <c r="I33" s="18" t="n">
        <f aca="false">I9*$AB9</f>
        <v>0.497272108134624</v>
      </c>
      <c r="J33" s="18" t="n">
        <f aca="false">J9*$AB9</f>
        <v>-0.497272108134624</v>
      </c>
      <c r="K33" s="18" t="n">
        <f aca="false">K9*$AB9</f>
        <v>-0.497272108134624</v>
      </c>
      <c r="L33" s="18" t="n">
        <f aca="false">L9*$AB9</f>
        <v>-0.497272108134624</v>
      </c>
      <c r="M33" s="18" t="n">
        <f aca="false">M9*$AB9</f>
        <v>0.497272108134624</v>
      </c>
      <c r="N33" s="18" t="n">
        <f aca="false">N9*$AB9</f>
        <v>0.497272108134624</v>
      </c>
      <c r="O33" s="18" t="n">
        <f aca="false">O9*$AB9</f>
        <v>-0.497272108134624</v>
      </c>
      <c r="P33" s="18" t="n">
        <f aca="false">P9*$AB9</f>
        <v>-0.497272108134624</v>
      </c>
      <c r="Q33" s="18" t="n">
        <f aca="false">Q9*$AB9</f>
        <v>0.497272108134624</v>
      </c>
      <c r="R33" s="18" t="n">
        <f aca="false">R9*$AB9</f>
        <v>0.497272108134624</v>
      </c>
      <c r="S33" s="18" t="n">
        <f aca="false">S9*$AB9</f>
        <v>0.497272108134624</v>
      </c>
      <c r="T33" s="18" t="n">
        <f aca="false">T9*$AB9</f>
        <v>-0.497272108134624</v>
      </c>
      <c r="U33" s="18" t="n">
        <f aca="false">U9*$AB9</f>
        <v>0.497272108134624</v>
      </c>
      <c r="V33" s="22" t="n">
        <f aca="false">V9*$AB9</f>
        <v>-0.497272108134624</v>
      </c>
      <c r="Y33" s="17" t="n">
        <f aca="false">AC9^2</f>
        <v>6.98542573700001E-007</v>
      </c>
      <c r="Z33" s="18" t="n">
        <f aca="false">AD9^2</f>
        <v>1.07067807835842E-006</v>
      </c>
      <c r="AA33" s="18" t="n">
        <f aca="false">AE9^2</f>
        <v>4.20448976342538E-007</v>
      </c>
      <c r="AB33" s="18" t="n">
        <f aca="false">AF9^2</f>
        <v>4.35599082951678E-007</v>
      </c>
      <c r="AC33" s="22" t="n">
        <f aca="false">AG9^2</f>
        <v>3.15961661683964E-007</v>
      </c>
      <c r="AJ33" s="0" t="s">
        <v>48</v>
      </c>
      <c r="AK33" s="15" t="s">
        <v>40</v>
      </c>
      <c r="AL33" s="16" t="n">
        <v>0.49783421280609</v>
      </c>
    </row>
    <row r="34" customFormat="false" ht="13.8" hidden="false" customHeight="false" outlineLevel="0" collapsed="false">
      <c r="B34" s="0" t="n">
        <v>-0.143925059026253</v>
      </c>
      <c r="C34" s="0" t="n">
        <v>1.02256320934797</v>
      </c>
      <c r="D34" s="0" t="n">
        <v>-0.143068586243596</v>
      </c>
      <c r="E34" s="0" t="n">
        <v>1.0185862402028</v>
      </c>
      <c r="G34" s="17" t="n">
        <f aca="false">G10*$AB10</f>
        <v>0.454964784247596</v>
      </c>
      <c r="H34" s="18" t="n">
        <f aca="false">H10*$AB10</f>
        <v>-0.454964784247596</v>
      </c>
      <c r="I34" s="18" t="n">
        <f aca="false">I10*$AB10</f>
        <v>0.454964784247596</v>
      </c>
      <c r="J34" s="18" t="n">
        <f aca="false">J10*$AB10</f>
        <v>-0.454964784247596</v>
      </c>
      <c r="K34" s="18" t="n">
        <f aca="false">K10*$AB10</f>
        <v>0.454964784247596</v>
      </c>
      <c r="L34" s="18" t="n">
        <f aca="false">L10*$AB10</f>
        <v>-0.454964784247596</v>
      </c>
      <c r="M34" s="18" t="n">
        <f aca="false">M10*$AB10</f>
        <v>0.454964784247596</v>
      </c>
      <c r="N34" s="18" t="n">
        <f aca="false">N10*$AB10</f>
        <v>-0.454964784247596</v>
      </c>
      <c r="O34" s="18" t="n">
        <f aca="false">O10*$AB10</f>
        <v>-0.454964784247596</v>
      </c>
      <c r="P34" s="18" t="n">
        <f aca="false">P10*$AB10</f>
        <v>0.454964784247596</v>
      </c>
      <c r="Q34" s="18" t="n">
        <f aca="false">Q10*$AB10</f>
        <v>-0.454964784247596</v>
      </c>
      <c r="R34" s="18" t="n">
        <f aca="false">R10*$AB10</f>
        <v>0.454964784247596</v>
      </c>
      <c r="S34" s="18" t="n">
        <f aca="false">S10*$AB10</f>
        <v>-0.454964784247596</v>
      </c>
      <c r="T34" s="18" t="n">
        <f aca="false">T10*$AB10</f>
        <v>0.454964784247596</v>
      </c>
      <c r="U34" s="18" t="n">
        <f aca="false">U10*$AB10</f>
        <v>-0.454964784247596</v>
      </c>
      <c r="V34" s="22" t="n">
        <f aca="false">V10*$AB10</f>
        <v>0.454964784247596</v>
      </c>
      <c r="Y34" s="17" t="n">
        <f aca="false">AC10^2</f>
        <v>8.6001037781591E-007</v>
      </c>
      <c r="Z34" s="18" t="n">
        <f aca="false">AD10^2</f>
        <v>7.66413898979793E-008</v>
      </c>
      <c r="AA34" s="18" t="n">
        <f aca="false">AE10^2</f>
        <v>4.85587897374021E-007</v>
      </c>
      <c r="AB34" s="18" t="n">
        <f aca="false">AF10^2</f>
        <v>8.87410874117913E-008</v>
      </c>
      <c r="AC34" s="22" t="n">
        <f aca="false">AG10^2</f>
        <v>1.18480636991271E-007</v>
      </c>
      <c r="AL34" s="16"/>
    </row>
    <row r="35" customFormat="false" ht="13.8" hidden="false" customHeight="false" outlineLevel="0" collapsed="false">
      <c r="B35" s="0" t="n">
        <v>0.144197585055175</v>
      </c>
      <c r="C35" s="0" t="n">
        <v>1.02643937840567</v>
      </c>
      <c r="D35" s="0" t="n">
        <v>0.162247566055193</v>
      </c>
      <c r="E35" s="0" t="n">
        <v>1.30998286459348</v>
      </c>
      <c r="G35" s="17" t="n">
        <f aca="false">G11*$AB11</f>
        <v>1.00011873671712</v>
      </c>
      <c r="H35" s="18" t="n">
        <f aca="false">H11*$AB11</f>
        <v>-1.00011873671712</v>
      </c>
      <c r="I35" s="18" t="n">
        <f aca="false">I11*$AB11</f>
        <v>1.00011873671712</v>
      </c>
      <c r="J35" s="18" t="n">
        <f aca="false">J11*$AB11</f>
        <v>1.00011873671712</v>
      </c>
      <c r="K35" s="18" t="n">
        <f aca="false">K11*$AB11</f>
        <v>-1.00011873671712</v>
      </c>
      <c r="L35" s="18" t="n">
        <f aca="false">L11*$AB11</f>
        <v>-1.00011873671712</v>
      </c>
      <c r="M35" s="18" t="n">
        <f aca="false">M11*$AB11</f>
        <v>-1.00011873671712</v>
      </c>
      <c r="N35" s="18" t="n">
        <f aca="false">N11*$AB11</f>
        <v>1.00011873671712</v>
      </c>
      <c r="O35" s="18" t="n">
        <f aca="false">O11*$AB11</f>
        <v>1.00011873671712</v>
      </c>
      <c r="P35" s="18" t="n">
        <f aca="false">P11*$AB11</f>
        <v>-1.00011873671712</v>
      </c>
      <c r="Q35" s="18" t="n">
        <f aca="false">Q11*$AB11</f>
        <v>-1.00011873671712</v>
      </c>
      <c r="R35" s="18" t="n">
        <f aca="false">R11*$AB11</f>
        <v>-1.00011873671712</v>
      </c>
      <c r="S35" s="18" t="n">
        <f aca="false">S11*$AB11</f>
        <v>1.00011873671712</v>
      </c>
      <c r="T35" s="18" t="n">
        <f aca="false">T11*$AB11</f>
        <v>1.00011873671712</v>
      </c>
      <c r="U35" s="18" t="n">
        <f aca="false">U11*$AB11</f>
        <v>-1.00011873671712</v>
      </c>
      <c r="V35" s="22" t="n">
        <f aca="false">V11*$AB11</f>
        <v>1.00011873671712</v>
      </c>
      <c r="Y35" s="17" t="n">
        <f aca="false">AC11^2</f>
        <v>5.66136248576518E-007</v>
      </c>
      <c r="Z35" s="18" t="n">
        <f aca="false">AD11^2</f>
        <v>1.61690961545601E-008</v>
      </c>
      <c r="AA35" s="18" t="n">
        <f aca="false">AE11^2</f>
        <v>8.89942104362043E-007</v>
      </c>
      <c r="AB35" s="18" t="n">
        <f aca="false">AF11^2</f>
        <v>2.70618421918093E-007</v>
      </c>
      <c r="AC35" s="22" t="n">
        <f aca="false">AG11^2</f>
        <v>3.41055281984049E-007</v>
      </c>
      <c r="AJ35" s="0" t="s">
        <v>49</v>
      </c>
      <c r="AK35" s="15" t="s">
        <v>34</v>
      </c>
      <c r="AL35" s="16" t="n">
        <v>0.45403741680272</v>
      </c>
    </row>
    <row r="36" customFormat="false" ht="13.8" hidden="false" customHeight="false" outlineLevel="0" collapsed="false">
      <c r="B36" s="0" t="n">
        <v>-0.216525456288997</v>
      </c>
      <c r="C36" s="0" t="n">
        <v>2.31438313387534</v>
      </c>
      <c r="D36" s="0" t="n">
        <v>-0.216785956014789</v>
      </c>
      <c r="E36" s="0" t="n">
        <v>2.33868387837209</v>
      </c>
      <c r="G36" s="17" t="n">
        <f aca="false">G12*$AB12</f>
        <v>0.45496562635197</v>
      </c>
      <c r="H36" s="18" t="n">
        <f aca="false">H12*$AB12</f>
        <v>-0.45496562635197</v>
      </c>
      <c r="I36" s="18" t="n">
        <f aca="false">I12*$AB12</f>
        <v>0.45496562635197</v>
      </c>
      <c r="J36" s="18" t="n">
        <f aca="false">J12*$AB12</f>
        <v>0.45496562635197</v>
      </c>
      <c r="K36" s="18" t="n">
        <f aca="false">K12*$AB12</f>
        <v>0.45496562635197</v>
      </c>
      <c r="L36" s="18" t="n">
        <f aca="false">L12*$AB12</f>
        <v>-0.45496562635197</v>
      </c>
      <c r="M36" s="18" t="n">
        <f aca="false">M12*$AB12</f>
        <v>-0.45496562635197</v>
      </c>
      <c r="N36" s="18" t="n">
        <f aca="false">N12*$AB12</f>
        <v>-0.45496562635197</v>
      </c>
      <c r="O36" s="18" t="n">
        <f aca="false">O12*$AB12</f>
        <v>0.45496562635197</v>
      </c>
      <c r="P36" s="18" t="n">
        <f aca="false">P12*$AB12</f>
        <v>0.45496562635197</v>
      </c>
      <c r="Q36" s="18" t="n">
        <f aca="false">Q12*$AB12</f>
        <v>0.45496562635197</v>
      </c>
      <c r="R36" s="18" t="n">
        <f aca="false">R12*$AB12</f>
        <v>-0.45496562635197</v>
      </c>
      <c r="S36" s="18" t="n">
        <f aca="false">S12*$AB12</f>
        <v>-0.45496562635197</v>
      </c>
      <c r="T36" s="18" t="n">
        <f aca="false">T12*$AB12</f>
        <v>-0.45496562635197</v>
      </c>
      <c r="U36" s="18" t="n">
        <f aca="false">U12*$AB12</f>
        <v>0.45496562635197</v>
      </c>
      <c r="V36" s="22" t="n">
        <f aca="false">V12*$AB12</f>
        <v>-0.45496562635197</v>
      </c>
      <c r="Y36" s="17" t="n">
        <f aca="false">AC12^2</f>
        <v>8.09619392493108E-007</v>
      </c>
      <c r="Z36" s="18" t="n">
        <f aca="false">AD12^2</f>
        <v>3.96637835343836E-008</v>
      </c>
      <c r="AA36" s="18" t="n">
        <f aca="false">AE12^2</f>
        <v>5.5416153694268E-007</v>
      </c>
      <c r="AB36" s="18" t="n">
        <f aca="false">AF12^2</f>
        <v>9.39581844643139E-008</v>
      </c>
      <c r="AC36" s="22" t="n">
        <f aca="false">AG12^2</f>
        <v>1.22720893994234E-007</v>
      </c>
      <c r="AJ36" s="0" t="s">
        <v>49</v>
      </c>
      <c r="AK36" s="15" t="s">
        <v>36</v>
      </c>
      <c r="AL36" s="16" t="n">
        <v>0.45524162606145</v>
      </c>
    </row>
    <row r="37" customFormat="false" ht="13.8" hidden="false" customHeight="false" outlineLevel="0" collapsed="false">
      <c r="B37" s="0" t="n">
        <v>-0.260339831221227</v>
      </c>
      <c r="C37" s="0" t="n">
        <v>3.34578915178298</v>
      </c>
      <c r="D37" s="0" t="n">
        <v>-0.260339173327188</v>
      </c>
      <c r="E37" s="0" t="n">
        <v>3.37278204173381</v>
      </c>
      <c r="G37" s="17" t="n">
        <f aca="false">G13*$AB13</f>
        <v>1.67484581595178</v>
      </c>
      <c r="H37" s="18" t="n">
        <f aca="false">H13*$AB13</f>
        <v>1.67484581595178</v>
      </c>
      <c r="I37" s="18" t="n">
        <f aca="false">I13*$AB13</f>
        <v>-1.67484581595178</v>
      </c>
      <c r="J37" s="18" t="n">
        <f aca="false">J13*$AB13</f>
        <v>-1.67484581595178</v>
      </c>
      <c r="K37" s="18" t="n">
        <f aca="false">K13*$AB13</f>
        <v>-1.67484581595178</v>
      </c>
      <c r="L37" s="18" t="n">
        <f aca="false">L13*$AB13</f>
        <v>-1.67484581595178</v>
      </c>
      <c r="M37" s="18" t="n">
        <f aca="false">M13*$AB13</f>
        <v>-1.67484581595178</v>
      </c>
      <c r="N37" s="18" t="n">
        <f aca="false">N13*$AB13</f>
        <v>-1.67484581595178</v>
      </c>
      <c r="O37" s="18" t="n">
        <f aca="false">O13*$AB13</f>
        <v>1.67484581595178</v>
      </c>
      <c r="P37" s="18" t="n">
        <f aca="false">P13*$AB13</f>
        <v>1.67484581595178</v>
      </c>
      <c r="Q37" s="18" t="n">
        <f aca="false">Q13*$AB13</f>
        <v>1.67484581595178</v>
      </c>
      <c r="R37" s="18" t="n">
        <f aca="false">R13*$AB13</f>
        <v>1.67484581595178</v>
      </c>
      <c r="S37" s="18" t="n">
        <f aca="false">S13*$AB13</f>
        <v>1.67484581595178</v>
      </c>
      <c r="T37" s="18" t="n">
        <f aca="false">T13*$AB13</f>
        <v>1.67484581595178</v>
      </c>
      <c r="U37" s="18" t="n">
        <f aca="false">U13*$AB13</f>
        <v>-1.67484581595178</v>
      </c>
      <c r="V37" s="22" t="n">
        <f aca="false">V13*$AB13</f>
        <v>-1.67484581595178</v>
      </c>
      <c r="Y37" s="17" t="n">
        <f aca="false">AC13^2</f>
        <v>5.72490141057124E-007</v>
      </c>
      <c r="Z37" s="18" t="n">
        <f aca="false">AD13^2</f>
        <v>3.04470982305357E-007</v>
      </c>
      <c r="AA37" s="18" t="n">
        <f aca="false">AE13^2</f>
        <v>1.66056785028812E-006</v>
      </c>
      <c r="AB37" s="18" t="n">
        <f aca="false">AF13^2</f>
        <v>3.57089889779913E-006</v>
      </c>
      <c r="AC37" s="22" t="n">
        <f aca="false">AG13^2</f>
        <v>8.84152713681427E-006</v>
      </c>
      <c r="AJ37" s="0" t="s">
        <v>49</v>
      </c>
      <c r="AK37" s="15" t="s">
        <v>38</v>
      </c>
      <c r="AL37" s="16" t="n">
        <v>0.45566162561934</v>
      </c>
    </row>
    <row r="38" customFormat="false" ht="13.8" hidden="false" customHeight="false" outlineLevel="0" collapsed="false">
      <c r="B38" s="0" t="n">
        <v>0.149241316588088</v>
      </c>
      <c r="C38" s="0" t="n">
        <v>1.09950060870156</v>
      </c>
      <c r="D38" s="0" t="n">
        <v>0.167555902572732</v>
      </c>
      <c r="E38" s="0" t="n">
        <v>1.39710387419452</v>
      </c>
      <c r="G38" s="17" t="n">
        <f aca="false">G14*$AB14</f>
        <v>1.6741504482627</v>
      </c>
      <c r="H38" s="18" t="n">
        <f aca="false">H14*$AB14</f>
        <v>1.6741504482627</v>
      </c>
      <c r="I38" s="18" t="n">
        <f aca="false">I14*$AB14</f>
        <v>-1.6741504482627</v>
      </c>
      <c r="J38" s="18" t="n">
        <f aca="false">J14*$AB14</f>
        <v>-1.6741504482627</v>
      </c>
      <c r="K38" s="18" t="n">
        <f aca="false">K14*$AB14</f>
        <v>1.6741504482627</v>
      </c>
      <c r="L38" s="18" t="n">
        <f aca="false">L14*$AB14</f>
        <v>-1.6741504482627</v>
      </c>
      <c r="M38" s="18" t="n">
        <f aca="false">M14*$AB14</f>
        <v>-1.6741504482627</v>
      </c>
      <c r="N38" s="18" t="n">
        <f aca="false">N14*$AB14</f>
        <v>1.6741504482627</v>
      </c>
      <c r="O38" s="18" t="n">
        <f aca="false">O14*$AB14</f>
        <v>1.6741504482627</v>
      </c>
      <c r="P38" s="18" t="n">
        <f aca="false">P14*$AB14</f>
        <v>-1.6741504482627</v>
      </c>
      <c r="Q38" s="18" t="n">
        <f aca="false">Q14*$AB14</f>
        <v>-1.6741504482627</v>
      </c>
      <c r="R38" s="18" t="n">
        <f aca="false">R14*$AB14</f>
        <v>1.6741504482627</v>
      </c>
      <c r="S38" s="18" t="n">
        <f aca="false">S14*$AB14</f>
        <v>-1.6741504482627</v>
      </c>
      <c r="T38" s="18" t="n">
        <f aca="false">T14*$AB14</f>
        <v>-1.6741504482627</v>
      </c>
      <c r="U38" s="18" t="n">
        <f aca="false">U14*$AB14</f>
        <v>1.6741504482627</v>
      </c>
      <c r="V38" s="22" t="n">
        <f aca="false">V14*$AB14</f>
        <v>1.6741504482627</v>
      </c>
      <c r="Y38" s="17" t="n">
        <f aca="false">AC14^2</f>
        <v>9.03538414743113E-006</v>
      </c>
      <c r="Z38" s="18" t="n">
        <f aca="false">AD14^2</f>
        <v>4.89115158682508E-007</v>
      </c>
      <c r="AA38" s="18" t="n">
        <f aca="false">AE14^2</f>
        <v>4.74502447075811E-007</v>
      </c>
      <c r="AB38" s="18" t="n">
        <f aca="false">AF14^2</f>
        <v>5.68946835412611E-008</v>
      </c>
      <c r="AC38" s="22" t="n">
        <f aca="false">AG14^2</f>
        <v>3.44551026425078E-006</v>
      </c>
      <c r="AJ38" s="0" t="s">
        <v>49</v>
      </c>
      <c r="AK38" s="15" t="s">
        <v>39</v>
      </c>
      <c r="AL38" s="16" t="n">
        <v>0.45526267867086</v>
      </c>
    </row>
    <row r="39" customFormat="false" ht="13.8" hidden="false" customHeight="false" outlineLevel="0" collapsed="false">
      <c r="B39" s="0" t="n">
        <v>-0.2115968825296</v>
      </c>
      <c r="C39" s="0" t="n">
        <v>2.21022181253263</v>
      </c>
      <c r="D39" s="0" t="n">
        <v>-0.211721198188216</v>
      </c>
      <c r="E39" s="0" t="n">
        <v>2.23068332138825</v>
      </c>
      <c r="G39" s="17" t="n">
        <f aca="false">G15*$AB15</f>
        <v>2.0612329881758</v>
      </c>
      <c r="H39" s="18" t="n">
        <f aca="false">H15*$AB15</f>
        <v>2.0612329881758</v>
      </c>
      <c r="I39" s="18" t="n">
        <f aca="false">I15*$AB15</f>
        <v>-2.0612329881758</v>
      </c>
      <c r="J39" s="18" t="n">
        <f aca="false">J15*$AB15</f>
        <v>2.0612329881758</v>
      </c>
      <c r="K39" s="18" t="n">
        <f aca="false">K15*$AB15</f>
        <v>-2.0612329881758</v>
      </c>
      <c r="L39" s="18" t="n">
        <f aca="false">L15*$AB15</f>
        <v>-2.0612329881758</v>
      </c>
      <c r="M39" s="18" t="n">
        <f aca="false">M15*$AB15</f>
        <v>2.0612329881758</v>
      </c>
      <c r="N39" s="18" t="n">
        <f aca="false">N15*$AB15</f>
        <v>-2.0612329881758</v>
      </c>
      <c r="O39" s="18" t="n">
        <f aca="false">O15*$AB15</f>
        <v>-2.0612329881758</v>
      </c>
      <c r="P39" s="18" t="n">
        <f aca="false">P15*$AB15</f>
        <v>2.0612329881758</v>
      </c>
      <c r="Q39" s="18" t="n">
        <f aca="false">Q15*$AB15</f>
        <v>-2.0612329881758</v>
      </c>
      <c r="R39" s="18" t="n">
        <f aca="false">R15*$AB15</f>
        <v>-2.0612329881758</v>
      </c>
      <c r="S39" s="18" t="n">
        <f aca="false">S15*$AB15</f>
        <v>2.0612329881758</v>
      </c>
      <c r="T39" s="18" t="n">
        <f aca="false">T15*$AB15</f>
        <v>-2.0612329881758</v>
      </c>
      <c r="U39" s="18" t="n">
        <f aca="false">U15*$AB15</f>
        <v>2.0612329881758</v>
      </c>
      <c r="V39" s="22" t="n">
        <f aca="false">V15*$AB15</f>
        <v>2.0612329881758</v>
      </c>
      <c r="Y39" s="17" t="n">
        <f aca="false">AC15^2</f>
        <v>2.15842924648797E-005</v>
      </c>
      <c r="Z39" s="18" t="n">
        <f aca="false">AD15^2</f>
        <v>4.50957805174886E-006</v>
      </c>
      <c r="AA39" s="18" t="n">
        <f aca="false">AE15^2</f>
        <v>1.23420145707301E-006</v>
      </c>
      <c r="AB39" s="18" t="n">
        <f aca="false">AF15^2</f>
        <v>3.00234150863796E-005</v>
      </c>
      <c r="AC39" s="22" t="n">
        <f aca="false">AG15^2</f>
        <v>1.65485891608505E-005</v>
      </c>
      <c r="AJ39" s="0" t="s">
        <v>49</v>
      </c>
      <c r="AK39" s="15" t="s">
        <v>40</v>
      </c>
      <c r="AL39" s="16" t="n">
        <v>0.45462057408361</v>
      </c>
    </row>
    <row r="40" customFormat="false" ht="13.8" hidden="false" customHeight="false" outlineLevel="0" collapsed="false">
      <c r="B40" s="0" t="n">
        <v>-0.129699810842301</v>
      </c>
      <c r="C40" s="0" t="n">
        <v>0.830416588618956</v>
      </c>
      <c r="D40" s="0" t="n">
        <v>-0.129517074192557</v>
      </c>
      <c r="E40" s="0" t="n">
        <v>0.83476317852888</v>
      </c>
      <c r="G40" s="17" t="n">
        <f aca="false">G16*$AB16</f>
        <v>2.05527109971466</v>
      </c>
      <c r="H40" s="18" t="n">
        <f aca="false">H16*$AB16</f>
        <v>2.05527109971466</v>
      </c>
      <c r="I40" s="18" t="n">
        <f aca="false">I16*$AB16</f>
        <v>-2.05527109971466</v>
      </c>
      <c r="J40" s="18" t="n">
        <f aca="false">J16*$AB16</f>
        <v>2.05527109971466</v>
      </c>
      <c r="K40" s="18" t="n">
        <f aca="false">K16*$AB16</f>
        <v>2.05527109971466</v>
      </c>
      <c r="L40" s="18" t="n">
        <f aca="false">L16*$AB16</f>
        <v>-2.05527109971466</v>
      </c>
      <c r="M40" s="18" t="n">
        <f aca="false">M16*$AB16</f>
        <v>2.05527109971466</v>
      </c>
      <c r="N40" s="18" t="n">
        <f aca="false">N16*$AB16</f>
        <v>2.05527109971466</v>
      </c>
      <c r="O40" s="18" t="n">
        <f aca="false">O16*$AB16</f>
        <v>-2.05527109971466</v>
      </c>
      <c r="P40" s="18" t="n">
        <f aca="false">P16*$AB16</f>
        <v>-2.05527109971466</v>
      </c>
      <c r="Q40" s="18" t="n">
        <f aca="false">Q16*$AB16</f>
        <v>2.05527109971466</v>
      </c>
      <c r="R40" s="18" t="n">
        <f aca="false">R16*$AB16</f>
        <v>-2.05527109971466</v>
      </c>
      <c r="S40" s="18" t="n">
        <f aca="false">S16*$AB16</f>
        <v>-2.05527109971466</v>
      </c>
      <c r="T40" s="18" t="n">
        <f aca="false">T16*$AB16</f>
        <v>2.05527109971466</v>
      </c>
      <c r="U40" s="18" t="n">
        <f aca="false">U16*$AB16</f>
        <v>-2.05527109971466</v>
      </c>
      <c r="V40" s="22" t="n">
        <f aca="false">V16*$AB16</f>
        <v>-2.05527109971466</v>
      </c>
      <c r="Y40" s="17" t="n">
        <f aca="false">AC16^2</f>
        <v>1.79728924670846E-006</v>
      </c>
      <c r="Z40" s="18" t="n">
        <f aca="false">AD16^2</f>
        <v>2.698085971874E-005</v>
      </c>
      <c r="AA40" s="18" t="n">
        <f aca="false">AE16^2</f>
        <v>4.49096549935398E-005</v>
      </c>
      <c r="AB40" s="18" t="n">
        <f aca="false">AF16^2</f>
        <v>1.1265538565609E-005</v>
      </c>
      <c r="AC40" s="22" t="n">
        <f aca="false">AG16^2</f>
        <v>1.01754070100753E-005</v>
      </c>
      <c r="AL40" s="16"/>
    </row>
    <row r="41" customFormat="false" ht="13.8" hidden="false" customHeight="false" outlineLevel="0" collapsed="false">
      <c r="B41" s="0" t="n">
        <v>-0.191897219055559</v>
      </c>
      <c r="C41" s="0" t="n">
        <v>1.81783597088335</v>
      </c>
      <c r="D41" s="0" t="n">
        <v>-0.192680139284067</v>
      </c>
      <c r="E41" s="0" t="n">
        <v>1.84749442713751</v>
      </c>
      <c r="G41" s="17" t="n">
        <f aca="false">G17*$AB17</f>
        <v>2.88520769978138</v>
      </c>
      <c r="H41" s="18" t="n">
        <f aca="false">H17*$AB17</f>
        <v>2.88520769978138</v>
      </c>
      <c r="I41" s="18" t="n">
        <f aca="false">I17*$AB17</f>
        <v>2.88520769978138</v>
      </c>
      <c r="J41" s="18" t="n">
        <f aca="false">J17*$AB17</f>
        <v>-2.88520769978138</v>
      </c>
      <c r="K41" s="18" t="n">
        <f aca="false">K17*$AB17</f>
        <v>-2.88520769978138</v>
      </c>
      <c r="L41" s="18" t="n">
        <f aca="false">L17*$AB17</f>
        <v>2.88520769978138</v>
      </c>
      <c r="M41" s="18" t="n">
        <f aca="false">M17*$AB17</f>
        <v>-2.88520769978138</v>
      </c>
      <c r="N41" s="18" t="n">
        <f aca="false">N17*$AB17</f>
        <v>-2.88520769978138</v>
      </c>
      <c r="O41" s="18" t="n">
        <f aca="false">O17*$AB17</f>
        <v>-2.88520769978138</v>
      </c>
      <c r="P41" s="18" t="n">
        <f aca="false">P17*$AB17</f>
        <v>-2.88520769978138</v>
      </c>
      <c r="Q41" s="18" t="n">
        <f aca="false">Q17*$AB17</f>
        <v>2.88520769978138</v>
      </c>
      <c r="R41" s="18" t="n">
        <f aca="false">R17*$AB17</f>
        <v>-2.88520769978138</v>
      </c>
      <c r="S41" s="18" t="n">
        <f aca="false">S17*$AB17</f>
        <v>-2.88520769978138</v>
      </c>
      <c r="T41" s="18" t="n">
        <f aca="false">T17*$AB17</f>
        <v>2.88520769978138</v>
      </c>
      <c r="U41" s="18" t="n">
        <f aca="false">U17*$AB17</f>
        <v>2.88520769978138</v>
      </c>
      <c r="V41" s="22" t="n">
        <f aca="false">V17*$AB17</f>
        <v>2.88520769978138</v>
      </c>
      <c r="Y41" s="17" t="n">
        <f aca="false">AC17^2</f>
        <v>1.17368466484806E-006</v>
      </c>
      <c r="Z41" s="18" t="n">
        <f aca="false">AD17^2</f>
        <v>4.59672632250516E-006</v>
      </c>
      <c r="AA41" s="18" t="n">
        <f aca="false">AE17^2</f>
        <v>8.74414185710834E-006</v>
      </c>
      <c r="AB41" s="18" t="n">
        <f aca="false">AF17^2</f>
        <v>2.91372062522815E-007</v>
      </c>
      <c r="AC41" s="22" t="n">
        <f aca="false">AG17^2</f>
        <v>1.84044536638589E-006</v>
      </c>
      <c r="AJ41" s="0" t="s">
        <v>50</v>
      </c>
      <c r="AK41" s="15" t="s">
        <v>34</v>
      </c>
      <c r="AL41" s="16" t="n">
        <v>0.99936631645651</v>
      </c>
    </row>
    <row r="42" customFormat="false" ht="13.8" hidden="false" customHeight="false" outlineLevel="0" collapsed="false">
      <c r="B42" s="0" t="n">
        <v>-0.196825792814954</v>
      </c>
      <c r="C42" s="0" t="n">
        <v>1.91241151362299</v>
      </c>
      <c r="D42" s="0" t="n">
        <v>-0.197741528693128</v>
      </c>
      <c r="E42" s="0" t="n">
        <v>1.94583050861132</v>
      </c>
      <c r="G42" s="17" t="n">
        <f aca="false">G18*$AB18</f>
        <v>2.72691502429996</v>
      </c>
      <c r="H42" s="18" t="n">
        <f aca="false">H18*$AB18</f>
        <v>2.72691502429996</v>
      </c>
      <c r="I42" s="18" t="n">
        <f aca="false">I18*$AB18</f>
        <v>2.72691502429996</v>
      </c>
      <c r="J42" s="18" t="n">
        <f aca="false">J18*$AB18</f>
        <v>-2.72691502429996</v>
      </c>
      <c r="K42" s="18" t="n">
        <f aca="false">K18*$AB18</f>
        <v>2.72691502429996</v>
      </c>
      <c r="L42" s="18" t="n">
        <f aca="false">L18*$AB18</f>
        <v>2.72691502429996</v>
      </c>
      <c r="M42" s="18" t="n">
        <f aca="false">M18*$AB18</f>
        <v>-2.72691502429996</v>
      </c>
      <c r="N42" s="18" t="n">
        <f aca="false">N18*$AB18</f>
        <v>2.72691502429996</v>
      </c>
      <c r="O42" s="18" t="n">
        <f aca="false">O18*$AB18</f>
        <v>-2.72691502429996</v>
      </c>
      <c r="P42" s="18" t="n">
        <f aca="false">P18*$AB18</f>
        <v>2.72691502429996</v>
      </c>
      <c r="Q42" s="18" t="n">
        <f aca="false">Q18*$AB18</f>
        <v>-2.72691502429996</v>
      </c>
      <c r="R42" s="18" t="n">
        <f aca="false">R18*$AB18</f>
        <v>-2.72691502429996</v>
      </c>
      <c r="S42" s="18" t="n">
        <f aca="false">S18*$AB18</f>
        <v>2.72691502429996</v>
      </c>
      <c r="T42" s="18" t="n">
        <f aca="false">T18*$AB18</f>
        <v>-2.72691502429996</v>
      </c>
      <c r="U42" s="18" t="n">
        <f aca="false">U18*$AB18</f>
        <v>-2.72691502429996</v>
      </c>
      <c r="V42" s="22" t="n">
        <f aca="false">V18*$AB18</f>
        <v>-2.72691502429996</v>
      </c>
      <c r="Y42" s="17" t="n">
        <f aca="false">AC18^2</f>
        <v>6.83683436015298E-006</v>
      </c>
      <c r="Z42" s="18" t="n">
        <f aca="false">AD18^2</f>
        <v>1.95999587448528E-008</v>
      </c>
      <c r="AA42" s="18" t="n">
        <f aca="false">AE18^2</f>
        <v>1.67906682534346E-006</v>
      </c>
      <c r="AB42" s="18" t="n">
        <f aca="false">AF18^2</f>
        <v>7.63322492692681E-007</v>
      </c>
      <c r="AC42" s="22" t="n">
        <f aca="false">AG18^2</f>
        <v>3.42532242880879E-007</v>
      </c>
      <c r="AJ42" s="0" t="s">
        <v>50</v>
      </c>
      <c r="AK42" s="15" t="s">
        <v>36</v>
      </c>
      <c r="AL42" s="16" t="n">
        <v>0.99999157895623</v>
      </c>
    </row>
    <row r="43" customFormat="false" ht="13.8" hidden="false" customHeight="false" outlineLevel="0" collapsed="false">
      <c r="G43" s="17" t="n">
        <f aca="false">G19*$AB19</f>
        <v>6.0002425260605</v>
      </c>
      <c r="H43" s="18" t="n">
        <f aca="false">H19*$AB19</f>
        <v>6.0002425260605</v>
      </c>
      <c r="I43" s="18" t="n">
        <f aca="false">I19*$AB19</f>
        <v>6.0002425260605</v>
      </c>
      <c r="J43" s="18" t="n">
        <f aca="false">J19*$AB19</f>
        <v>6.0002425260605</v>
      </c>
      <c r="K43" s="18" t="n">
        <f aca="false">K19*$AB19</f>
        <v>-6.0002425260605</v>
      </c>
      <c r="L43" s="18" t="n">
        <f aca="false">L19*$AB19</f>
        <v>6.0002425260605</v>
      </c>
      <c r="M43" s="18" t="n">
        <f aca="false">M19*$AB19</f>
        <v>6.0002425260605</v>
      </c>
      <c r="N43" s="18" t="n">
        <f aca="false">N19*$AB19</f>
        <v>-6.0002425260605</v>
      </c>
      <c r="O43" s="18" t="n">
        <f aca="false">O19*$AB19</f>
        <v>6.0002425260605</v>
      </c>
      <c r="P43" s="18" t="n">
        <f aca="false">P19*$AB19</f>
        <v>-6.0002425260605</v>
      </c>
      <c r="Q43" s="18" t="n">
        <f aca="false">Q19*$AB19</f>
        <v>-6.0002425260605</v>
      </c>
      <c r="R43" s="18" t="n">
        <f aca="false">R19*$AB19</f>
        <v>6.0002425260605</v>
      </c>
      <c r="S43" s="18" t="n">
        <f aca="false">S19*$AB19</f>
        <v>-6.0002425260605</v>
      </c>
      <c r="T43" s="18" t="n">
        <f aca="false">T19*$AB19</f>
        <v>-6.0002425260605</v>
      </c>
      <c r="U43" s="18" t="n">
        <f aca="false">U19*$AB19</f>
        <v>-6.0002425260605</v>
      </c>
      <c r="V43" s="22" t="n">
        <f aca="false">V19*$AB19</f>
        <v>-6.0002425260605</v>
      </c>
      <c r="Y43" s="17" t="n">
        <f aca="false">AC19^2</f>
        <v>1.94100124999404E-005</v>
      </c>
      <c r="Z43" s="18" t="n">
        <f aca="false">AD19^2</f>
        <v>1.99076828531686E-006</v>
      </c>
      <c r="AA43" s="18" t="n">
        <f aca="false">AE19^2</f>
        <v>1.40474744260517E-005</v>
      </c>
      <c r="AB43" s="18" t="n">
        <f aca="false">AF19^2</f>
        <v>3.89112488339726E-007</v>
      </c>
      <c r="AC43" s="22" t="n">
        <f aca="false">AG19^2</f>
        <v>2.08756431433087E-006</v>
      </c>
      <c r="AE43" s="38" t="s">
        <v>51</v>
      </c>
      <c r="AF43" s="38"/>
      <c r="AJ43" s="0" t="s">
        <v>50</v>
      </c>
      <c r="AK43" s="15" t="s">
        <v>38</v>
      </c>
      <c r="AL43" s="16" t="n">
        <v>1.0010621041452</v>
      </c>
    </row>
    <row r="44" customFormat="false" ht="13.8" hidden="false" customHeight="false" outlineLevel="0" collapsed="false">
      <c r="G44" s="23" t="n">
        <f aca="false">G20*$AB20</f>
        <v>2.72689923484292</v>
      </c>
      <c r="H44" s="24" t="n">
        <f aca="false">H20*$AB20</f>
        <v>2.72689923484292</v>
      </c>
      <c r="I44" s="24" t="n">
        <f aca="false">I20*$AB20</f>
        <v>2.72689923484292</v>
      </c>
      <c r="J44" s="24" t="n">
        <f aca="false">J20*$AB20</f>
        <v>2.72689923484292</v>
      </c>
      <c r="K44" s="24" t="n">
        <f aca="false">K20*$AB20</f>
        <v>2.72689923484292</v>
      </c>
      <c r="L44" s="24" t="n">
        <f aca="false">L20*$AB20</f>
        <v>2.72689923484292</v>
      </c>
      <c r="M44" s="24" t="n">
        <f aca="false">M20*$AB20</f>
        <v>2.72689923484292</v>
      </c>
      <c r="N44" s="24" t="n">
        <f aca="false">N20*$AB20</f>
        <v>2.72689923484292</v>
      </c>
      <c r="O44" s="24" t="n">
        <f aca="false">O20*$AB20</f>
        <v>2.72689923484292</v>
      </c>
      <c r="P44" s="24" t="n">
        <f aca="false">P20*$AB20</f>
        <v>2.72689923484292</v>
      </c>
      <c r="Q44" s="24" t="n">
        <f aca="false">Q20*$AB20</f>
        <v>2.72689923484292</v>
      </c>
      <c r="R44" s="24" t="n">
        <f aca="false">R20*$AB20</f>
        <v>2.72689923484292</v>
      </c>
      <c r="S44" s="24" t="n">
        <f aca="false">S20*$AB20</f>
        <v>2.72689923484292</v>
      </c>
      <c r="T44" s="24" t="n">
        <f aca="false">T20*$AB20</f>
        <v>2.72689923484292</v>
      </c>
      <c r="U44" s="24" t="n">
        <f aca="false">U20*$AB20</f>
        <v>2.72689923484292</v>
      </c>
      <c r="V44" s="28" t="n">
        <f aca="false">V20*$AB20</f>
        <v>2.72689923484292</v>
      </c>
      <c r="Y44" s="23" t="n">
        <f aca="false">AC20^2</f>
        <v>6.79286769385575E-006</v>
      </c>
      <c r="Z44" s="24" t="n">
        <f aca="false">AD20^2</f>
        <v>2.94392731892414E-008</v>
      </c>
      <c r="AA44" s="24" t="n">
        <f aca="false">AE20^2</f>
        <v>1.54020839173086E-006</v>
      </c>
      <c r="AB44" s="24" t="n">
        <f aca="false">AF20^2</f>
        <v>7.61484269434678E-007</v>
      </c>
      <c r="AC44" s="28" t="n">
        <f aca="false">AG20^2</f>
        <v>4.41174694521993E-007</v>
      </c>
      <c r="AE44" s="38"/>
      <c r="AF44" s="38"/>
      <c r="AJ44" s="0" t="s">
        <v>50</v>
      </c>
      <c r="AK44" s="15" t="s">
        <v>39</v>
      </c>
      <c r="AL44" s="16" t="n">
        <v>1.0006389466958</v>
      </c>
    </row>
    <row r="45" customFormat="false" ht="13.8" hidden="false" customHeight="false" outlineLevel="0" collapsed="false">
      <c r="F45" s="39" t="s">
        <v>52</v>
      </c>
      <c r="G45" s="9" t="n">
        <f aca="false">SUM(G29:G44)</f>
        <v>26.5790558115202</v>
      </c>
      <c r="H45" s="40" t="n">
        <f aca="false">SUM(H29:H44)</f>
        <v>17.0304738626592</v>
      </c>
      <c r="I45" s="40" t="n">
        <f aca="false">SUM(I29:I44)</f>
        <v>6.91411566935189</v>
      </c>
      <c r="J45" s="40" t="n">
        <f aca="false">SUM(J29:J44)</f>
        <v>4.92857165413511</v>
      </c>
      <c r="K45" s="40" t="n">
        <f aca="false">SUM(K29:K44)</f>
        <v>-4.5737855012784</v>
      </c>
      <c r="L45" s="40" t="n">
        <f aca="false">SUM(L29:L44)</f>
        <v>6.83341259640775</v>
      </c>
      <c r="M45" s="40" t="n">
        <f aca="false">SUM(M29:M44)</f>
        <v>2.83648206686101</v>
      </c>
      <c r="N45" s="40" t="n">
        <f aca="false">SUM(N29:N44)</f>
        <v>-2.30280094442004</v>
      </c>
      <c r="O45" s="40" t="n">
        <f aca="false">SUM(O29:O44)</f>
        <v>2.30716136088279</v>
      </c>
      <c r="P45" s="40" t="n">
        <f aca="false">SUM(P29:P44)</f>
        <v>-3.46440730062396</v>
      </c>
      <c r="Q45" s="40" t="n">
        <f aca="false">SUM(Q29:Q44)</f>
        <v>-4.16543729953963</v>
      </c>
      <c r="R45" s="40" t="n">
        <f aca="false">SUM(R29:R44)</f>
        <v>2.3878610654094</v>
      </c>
      <c r="S45" s="40" t="n">
        <f aca="false">SUM(S29:S44)</f>
        <v>-3.3855501204736</v>
      </c>
      <c r="T45" s="40" t="n">
        <f aca="false">SUM(T29:T44)</f>
        <v>-2.07519697347681</v>
      </c>
      <c r="U45" s="40" t="n">
        <f aca="false">SUM(U29:U44)</f>
        <v>-3.07035550488894</v>
      </c>
      <c r="V45" s="41" t="n">
        <f aca="false">SUM(V29:V44)</f>
        <v>-3.14921268503926</v>
      </c>
      <c r="Y45" s="42" t="s">
        <v>53</v>
      </c>
      <c r="Z45" s="42"/>
      <c r="AA45" s="14" t="n">
        <f aca="false">SUM(Y29:AC44)</f>
        <v>0.000284707818564559</v>
      </c>
      <c r="AE45" s="43" t="n">
        <f aca="false">SUM(H47:V47,AA45)</f>
        <v>162.058813979185</v>
      </c>
      <c r="AF45" s="43"/>
      <c r="AJ45" s="0" t="s">
        <v>50</v>
      </c>
      <c r="AK45" s="15" t="s">
        <v>40</v>
      </c>
      <c r="AL45" s="16" t="n">
        <v>0.99953473733186</v>
      </c>
    </row>
    <row r="46" customFormat="false" ht="13.8" hidden="false" customHeight="false" outlineLevel="0" collapsed="false">
      <c r="F46" s="39" t="s">
        <v>54</v>
      </c>
      <c r="G46" s="17" t="n">
        <f aca="false">G45/16</f>
        <v>1.66119098822002</v>
      </c>
      <c r="H46" s="44" t="n">
        <f aca="false">H45/16</f>
        <v>1.0644046164162</v>
      </c>
      <c r="I46" s="44" t="n">
        <f aca="false">I45/16</f>
        <v>0.432132229334493</v>
      </c>
      <c r="J46" s="44" t="n">
        <f aca="false">J45/16</f>
        <v>0.308035728383444</v>
      </c>
      <c r="K46" s="44" t="n">
        <f aca="false">K45/16</f>
        <v>-0.2858615938299</v>
      </c>
      <c r="L46" s="44" t="n">
        <f aca="false">L45/16</f>
        <v>0.427088287275484</v>
      </c>
      <c r="M46" s="44" t="n">
        <f aca="false">M45/16</f>
        <v>0.177280129178813</v>
      </c>
      <c r="N46" s="44" t="n">
        <f aca="false">N45/16</f>
        <v>-0.143925059026253</v>
      </c>
      <c r="O46" s="44" t="n">
        <f aca="false">O45/16</f>
        <v>0.144197585055175</v>
      </c>
      <c r="P46" s="44" t="n">
        <f aca="false">P45/16</f>
        <v>-0.216525456288997</v>
      </c>
      <c r="Q46" s="44" t="n">
        <f aca="false">Q45/16</f>
        <v>-0.260339831221227</v>
      </c>
      <c r="R46" s="44" t="n">
        <f aca="false">R45/16</f>
        <v>0.149241316588088</v>
      </c>
      <c r="S46" s="44" t="n">
        <f aca="false">S45/16</f>
        <v>-0.2115968825296</v>
      </c>
      <c r="T46" s="44" t="n">
        <f aca="false">T45/16</f>
        <v>-0.129699810842301</v>
      </c>
      <c r="U46" s="44" t="n">
        <f aca="false">U45/16</f>
        <v>-0.191897219055559</v>
      </c>
      <c r="V46" s="45" t="n">
        <f aca="false">V45/16</f>
        <v>-0.196825792814954</v>
      </c>
      <c r="X46" s="46"/>
      <c r="Y46" s="47" t="s">
        <v>55</v>
      </c>
      <c r="Z46" s="47"/>
      <c r="AA46" s="48" t="n">
        <f aca="false">(AA45/AE45)*100</f>
        <v>0.000175681785873817</v>
      </c>
      <c r="AE46" s="43"/>
      <c r="AF46" s="43"/>
      <c r="AL46" s="16"/>
    </row>
    <row r="47" customFormat="false" ht="13.8" hidden="false" customHeight="false" outlineLevel="0" collapsed="false">
      <c r="F47" s="39" t="s">
        <v>56</v>
      </c>
      <c r="G47" s="17"/>
      <c r="H47" s="44" t="n">
        <f aca="false">16*5*(H46^2)</f>
        <v>90.6365749958489</v>
      </c>
      <c r="I47" s="44" t="n">
        <f aca="false">16*5*(I46^2)</f>
        <v>14.9390610903679</v>
      </c>
      <c r="J47" s="44" t="n">
        <f aca="false">16*5*(J46^2)</f>
        <v>7.59088079685752</v>
      </c>
      <c r="K47" s="44" t="n">
        <f aca="false">16*5*(K46^2)</f>
        <v>6.53734806615765</v>
      </c>
      <c r="L47" s="44" t="n">
        <f aca="false">16*5*(L46^2)</f>
        <v>14.5923524102325</v>
      </c>
      <c r="M47" s="44" t="n">
        <f aca="false">16*5*(M46^2)</f>
        <v>2.51425953613254</v>
      </c>
      <c r="N47" s="44" t="n">
        <f aca="false">16*5*(N46^2)</f>
        <v>1.65715380925682</v>
      </c>
      <c r="O47" s="44" t="n">
        <f aca="false">16*5*(O46^2)</f>
        <v>1.66343548285954</v>
      </c>
      <c r="P47" s="44" t="n">
        <f aca="false">16*5*(P46^2)</f>
        <v>3.75066185769268</v>
      </c>
      <c r="Q47" s="44" t="n">
        <f aca="false">16*5*(Q46^2)</f>
        <v>5.42214621762374</v>
      </c>
      <c r="R47" s="44" t="n">
        <f aca="false">16*5*(R46^2)</f>
        <v>1.78183764615567</v>
      </c>
      <c r="S47" s="44" t="n">
        <f aca="false">16*5*(S46^2)</f>
        <v>3.58185925569963</v>
      </c>
      <c r="T47" s="44" t="n">
        <f aca="false">16*5*(T46^2)</f>
        <v>1.34576327460229</v>
      </c>
      <c r="U47" s="44" t="n">
        <f aca="false">16*5*(U46^2)</f>
        <v>2.94596341450056</v>
      </c>
      <c r="V47" s="45" t="n">
        <f aca="false">16*5*(V46^2)</f>
        <v>3.09923141737881</v>
      </c>
      <c r="Y47" s="49" t="s">
        <v>57</v>
      </c>
      <c r="Z47" s="49"/>
      <c r="AA47" s="50" t="n">
        <f aca="false">AA45/(2^2*(4))</f>
        <v>1.7794238660285E-005</v>
      </c>
      <c r="AJ47" s="0" t="s">
        <v>58</v>
      </c>
      <c r="AK47" s="15" t="s">
        <v>34</v>
      </c>
      <c r="AL47" s="16" t="n">
        <v>0.45406583782543</v>
      </c>
    </row>
    <row r="48" customFormat="false" ht="13.8" hidden="false" customHeight="false" outlineLevel="0" collapsed="false">
      <c r="F48" s="51" t="s">
        <v>55</v>
      </c>
      <c r="G48" s="52"/>
      <c r="H48" s="53" t="n">
        <f aca="false">(H47/$AE$45)*100</f>
        <v>55.9281983931403</v>
      </c>
      <c r="I48" s="53" t="n">
        <f aca="false">(I47/$AE$45)*100</f>
        <v>9.21829595290428</v>
      </c>
      <c r="J48" s="53" t="n">
        <f aca="false">(J47/$AE$45)*100</f>
        <v>4.68402835394839</v>
      </c>
      <c r="K48" s="53" t="n">
        <f aca="false">(K47/$AE$45)*100</f>
        <v>4.03393552355461</v>
      </c>
      <c r="L48" s="53" t="n">
        <f aca="false">(L47/$AE$45)*100</f>
        <v>9.00435591988643</v>
      </c>
      <c r="M48" s="53" t="n">
        <f aca="false">(M47/$AE$45)*100</f>
        <v>1.55144880700871</v>
      </c>
      <c r="N48" s="53" t="n">
        <f aca="false">(N47/$AE$45)*100</f>
        <v>1.02256320934797</v>
      </c>
      <c r="O48" s="53" t="n">
        <f aca="false">(O47/$AE$45)*100</f>
        <v>1.02643937840567</v>
      </c>
      <c r="P48" s="53" t="n">
        <f aca="false">(P47/$AE$45)*100</f>
        <v>2.31438313387534</v>
      </c>
      <c r="Q48" s="53" t="n">
        <f aca="false">(Q47/$AE$45)*100</f>
        <v>3.34578915178298</v>
      </c>
      <c r="R48" s="53" t="n">
        <f aca="false">(R47/$AE$45)*100</f>
        <v>1.09950060870156</v>
      </c>
      <c r="S48" s="53" t="n">
        <f aca="false">(S47/$AE$45)*100</f>
        <v>2.21022181253263</v>
      </c>
      <c r="T48" s="53" t="n">
        <f aca="false">(T47/$AE$45)*100</f>
        <v>0.830416588618956</v>
      </c>
      <c r="U48" s="53" t="n">
        <f aca="false">(U47/$AE$45)*100</f>
        <v>1.81783597088335</v>
      </c>
      <c r="V48" s="54" t="n">
        <f aca="false">(V47/$AE$45)*100</f>
        <v>1.91241151362299</v>
      </c>
      <c r="X48" s="46"/>
      <c r="Y48" s="46"/>
      <c r="Z48" s="46"/>
      <c r="AJ48" s="0" t="s">
        <v>58</v>
      </c>
      <c r="AK48" s="15" t="s">
        <v>36</v>
      </c>
      <c r="AL48" s="16" t="n">
        <v>0.45516478403707</v>
      </c>
    </row>
    <row r="49" customFormat="false" ht="13.8" hidden="false" customHeight="false" outlineLevel="0" collapsed="false">
      <c r="F49" s="39" t="s">
        <v>59</v>
      </c>
      <c r="G49" s="55" t="n">
        <f aca="false">G46-SQRT(($AA$47^2)/4*5)*$Z$50</f>
        <v>1.66114881174513</v>
      </c>
      <c r="H49" s="56" t="n">
        <f aca="false">H46-SQRT(($AA$47^2)/4*5)*$Z$50</f>
        <v>1.06436243994131</v>
      </c>
      <c r="I49" s="56" t="n">
        <f aca="false">I46-SQRT(($AA$47^2)/4*5)*$Z$50</f>
        <v>0.432090052859606</v>
      </c>
      <c r="J49" s="56" t="n">
        <f aca="false">J46-SQRT(($AA$47^2)/4*5)*$Z$50</f>
        <v>0.307993551908557</v>
      </c>
      <c r="K49" s="56" t="n">
        <f aca="false">K46-SQRT(($AA$47^2)/4*5)*$Z$50</f>
        <v>-0.285903770304787</v>
      </c>
      <c r="L49" s="56" t="n">
        <f aca="false">L46-SQRT(($AA$47^2)/4*5)*$Z$50</f>
        <v>0.427046110800597</v>
      </c>
      <c r="M49" s="56" t="n">
        <f aca="false">M46-SQRT(($AA$47^2)/4*5)*$Z$50</f>
        <v>0.177237952703926</v>
      </c>
      <c r="N49" s="56" t="n">
        <f aca="false">N46-SQRT(($AA$47^2)/4*5)*$Z$50</f>
        <v>-0.14396723550114</v>
      </c>
      <c r="O49" s="56" t="n">
        <f aca="false">O46-SQRT(($AA$47^2)/4*5)*$Z$50</f>
        <v>0.144155408580287</v>
      </c>
      <c r="P49" s="56" t="n">
        <f aca="false">P46-SQRT(($AA$47^2)/4*5)*$Z$50</f>
        <v>-0.216567632763885</v>
      </c>
      <c r="Q49" s="56" t="n">
        <f aca="false">Q46-SQRT(($AA$47^2)/4*5)*$Z$50</f>
        <v>-0.260382007696114</v>
      </c>
      <c r="R49" s="56" t="n">
        <f aca="false">R46-SQRT(($AA$47^2)/4*5)*$Z$50</f>
        <v>0.1491991401132</v>
      </c>
      <c r="S49" s="56" t="n">
        <f aca="false">S46-SQRT(($AA$47^2)/4*5)*$Z$50</f>
        <v>-0.211639059004487</v>
      </c>
      <c r="T49" s="56" t="n">
        <f aca="false">T46-SQRT(($AA$47^2)/4*5)*$Z$50</f>
        <v>-0.129741987317188</v>
      </c>
      <c r="U49" s="56" t="n">
        <f aca="false">U46-SQRT(($AA$47^2)/4*5)*$Z$50</f>
        <v>-0.191939395530446</v>
      </c>
      <c r="V49" s="57" t="n">
        <f aca="false">V46-SQRT(($AA$47^2)/4*5)*$Z$50</f>
        <v>-0.196867969289841</v>
      </c>
      <c r="Y49" s="58" t="s">
        <v>60</v>
      </c>
      <c r="Z49" s="58"/>
      <c r="AA49" s="58"/>
      <c r="AJ49" s="0" t="s">
        <v>58</v>
      </c>
      <c r="AK49" s="15" t="s">
        <v>38</v>
      </c>
      <c r="AL49" s="16" t="n">
        <v>0.455710046621</v>
      </c>
    </row>
    <row r="50" customFormat="false" ht="13.8" hidden="false" customHeight="false" outlineLevel="0" collapsed="false">
      <c r="F50" s="39"/>
      <c r="G50" s="59" t="n">
        <f aca="false">G46+SQRT(($AA$47^2)/4*5)*$Z$50</f>
        <v>1.6612331646949</v>
      </c>
      <c r="H50" s="60" t="n">
        <f aca="false">H46+SQRT(($AA$47^2)/4*5)*$Z$50</f>
        <v>1.06444679289108</v>
      </c>
      <c r="I50" s="60" t="n">
        <f aca="false">I46+SQRT(($AA$47^2)/4*5)*$Z$50</f>
        <v>0.432174405809381</v>
      </c>
      <c r="J50" s="60" t="n">
        <f aca="false">J46+SQRT(($AA$47^2)/4*5)*$Z$50</f>
        <v>0.308077904858332</v>
      </c>
      <c r="K50" s="60" t="n">
        <f aca="false">K46+SQRT(($AA$47^2)/4*5)*$Z$50</f>
        <v>-0.285819417355012</v>
      </c>
      <c r="L50" s="60" t="n">
        <f aca="false">L46+SQRT(($AA$47^2)/4*5)*$Z$50</f>
        <v>0.427130463750372</v>
      </c>
      <c r="M50" s="60" t="n">
        <f aca="false">M46+SQRT(($AA$47^2)/4*5)*$Z$50</f>
        <v>0.177322305653701</v>
      </c>
      <c r="N50" s="60" t="n">
        <f aca="false">N46+SQRT(($AA$47^2)/4*5)*$Z$50</f>
        <v>-0.143882882551365</v>
      </c>
      <c r="O50" s="60" t="n">
        <f aca="false">O46+SQRT(($AA$47^2)/4*5)*$Z$50</f>
        <v>0.144239761530062</v>
      </c>
      <c r="P50" s="60" t="n">
        <f aca="false">P46+SQRT(($AA$47^2)/4*5)*$Z$50</f>
        <v>-0.21648327981411</v>
      </c>
      <c r="Q50" s="60" t="n">
        <f aca="false">Q46+SQRT(($AA$47^2)/4*5)*$Z$50</f>
        <v>-0.260297654746339</v>
      </c>
      <c r="R50" s="60" t="n">
        <f aca="false">R46+SQRT(($AA$47^2)/4*5)*$Z$50</f>
        <v>0.149283493062975</v>
      </c>
      <c r="S50" s="60" t="n">
        <f aca="false">S46+SQRT(($AA$47^2)/4*5)*$Z$50</f>
        <v>-0.211554706054713</v>
      </c>
      <c r="T50" s="60" t="n">
        <f aca="false">T46+SQRT(($AA$47^2)/4*5)*$Z$50</f>
        <v>-0.129657634367414</v>
      </c>
      <c r="U50" s="60" t="n">
        <f aca="false">U46+SQRT(($AA$47^2)/4*5)*$Z$50</f>
        <v>-0.191855042580671</v>
      </c>
      <c r="V50" s="50" t="n">
        <f aca="false">V46+SQRT(($AA$47^2)/4*5)*$Z$50</f>
        <v>-0.196783616340066</v>
      </c>
      <c r="Y50" s="0" t="s">
        <v>61</v>
      </c>
      <c r="Z50" s="46" t="n">
        <v>2.12</v>
      </c>
      <c r="AA50" s="46"/>
      <c r="AJ50" s="0" t="s">
        <v>58</v>
      </c>
      <c r="AK50" s="15" t="s">
        <v>39</v>
      </c>
      <c r="AL50" s="16" t="n">
        <v>0.4552721523451</v>
      </c>
    </row>
    <row r="51" customFormat="false" ht="13.8" hidden="false" customHeight="false" outlineLevel="0" collapsed="false">
      <c r="AJ51" s="0" t="s">
        <v>58</v>
      </c>
      <c r="AK51" s="15" t="s">
        <v>40</v>
      </c>
      <c r="AL51" s="16" t="n">
        <v>0.45461531093125</v>
      </c>
    </row>
    <row r="52" customFormat="false" ht="13.8" hidden="false" customHeight="false" outlineLevel="0" collapsed="false">
      <c r="AL52" s="16"/>
    </row>
    <row r="53" customFormat="false" ht="15" hidden="false" customHeight="true" outlineLevel="0" collapsed="false">
      <c r="C53" s="61"/>
      <c r="D53" s="61"/>
      <c r="E53" s="61"/>
      <c r="F53" s="62"/>
      <c r="G53" s="63" t="s">
        <v>62</v>
      </c>
      <c r="H53" s="63"/>
      <c r="I53" s="63"/>
      <c r="J53" s="63"/>
      <c r="K53" s="63"/>
      <c r="L53" s="63"/>
      <c r="M53" s="63"/>
      <c r="AJ53" s="0" t="s">
        <v>63</v>
      </c>
      <c r="AK53" s="15" t="s">
        <v>34</v>
      </c>
      <c r="AL53" s="16" t="n">
        <v>1.6756024467343</v>
      </c>
    </row>
    <row r="54" customFormat="false" ht="15" hidden="false" customHeight="true" outlineLevel="0" collapsed="false">
      <c r="C54" s="62"/>
      <c r="D54" s="62"/>
      <c r="E54" s="62"/>
      <c r="F54" s="62"/>
      <c r="G54" s="63"/>
      <c r="H54" s="63"/>
      <c r="I54" s="63"/>
      <c r="J54" s="63"/>
      <c r="K54" s="63"/>
      <c r="L54" s="63"/>
      <c r="M54" s="63"/>
      <c r="AJ54" s="0" t="s">
        <v>63</v>
      </c>
      <c r="AK54" s="15" t="s">
        <v>36</v>
      </c>
      <c r="AL54" s="16" t="n">
        <v>1.6742940270589</v>
      </c>
    </row>
    <row r="55" customFormat="false" ht="15.75" hidden="false" customHeight="true" outlineLevel="0" collapsed="false">
      <c r="C55" s="62"/>
      <c r="D55" s="62"/>
      <c r="E55" s="62"/>
      <c r="F55" s="62"/>
      <c r="G55" s="62"/>
      <c r="H55" s="62"/>
      <c r="I55" s="62"/>
      <c r="J55" s="62"/>
      <c r="AJ55" s="0" t="s">
        <v>63</v>
      </c>
      <c r="AK55" s="15" t="s">
        <v>38</v>
      </c>
      <c r="AL55" s="16" t="n">
        <v>1.6735571857293</v>
      </c>
    </row>
    <row r="56" customFormat="false" ht="13.8" hidden="false" customHeight="false" outlineLevel="0" collapsed="false">
      <c r="AJ56" s="0" t="s">
        <v>63</v>
      </c>
      <c r="AK56" s="15" t="s">
        <v>39</v>
      </c>
      <c r="AL56" s="16" t="n">
        <v>1.6729561337304</v>
      </c>
    </row>
    <row r="57" customFormat="false" ht="13.8" hidden="false" customHeight="false" outlineLevel="0" collapsed="false">
      <c r="G57" s="64" t="s">
        <v>64</v>
      </c>
      <c r="H57" s="65" t="s">
        <v>65</v>
      </c>
      <c r="I57" s="65" t="s">
        <v>66</v>
      </c>
      <c r="J57" s="65" t="s">
        <v>67</v>
      </c>
      <c r="K57" s="66" t="s">
        <v>68</v>
      </c>
      <c r="AJ57" s="0" t="s">
        <v>63</v>
      </c>
      <c r="AK57" s="15" t="s">
        <v>40</v>
      </c>
      <c r="AL57" s="16" t="n">
        <v>1.677819286506</v>
      </c>
    </row>
    <row r="58" customFormat="false" ht="13.8" hidden="false" customHeight="false" outlineLevel="0" collapsed="false">
      <c r="G58" s="67" t="n">
        <v>1</v>
      </c>
      <c r="H58" s="68" t="n">
        <f aca="false">(G58-0.5)/$G$137</f>
        <v>0.00625</v>
      </c>
      <c r="I58" s="68" t="n">
        <f aca="false">_xlfn.NORM.S.INV(H58)</f>
        <v>-2.49770547441237</v>
      </c>
      <c r="J58" s="18" t="n">
        <v>-0.00547936265330007</v>
      </c>
      <c r="K58" s="69" t="n">
        <f aca="false">AC5</f>
        <v>-0.000131368282774047</v>
      </c>
      <c r="AL58" s="16"/>
    </row>
    <row r="59" customFormat="false" ht="13.8" hidden="false" customHeight="false" outlineLevel="0" collapsed="false">
      <c r="G59" s="17" t="n">
        <f aca="false">G58+1</f>
        <v>2</v>
      </c>
      <c r="H59" s="18" t="n">
        <f aca="false">(G59-0.5)/$G$137</f>
        <v>0.01875</v>
      </c>
      <c r="I59" s="18" t="n">
        <f aca="false">_xlfn.NORM.S.INV(H59)</f>
        <v>-2.08027845252527</v>
      </c>
      <c r="J59" s="18" t="n">
        <v>-0.00519431032175977</v>
      </c>
      <c r="K59" s="22" t="n">
        <f aca="false">AC6</f>
        <v>-0.000581052019946016</v>
      </c>
      <c r="AJ59" s="0" t="s">
        <v>69</v>
      </c>
      <c r="AK59" s="15" t="s">
        <v>34</v>
      </c>
      <c r="AL59" s="16" t="n">
        <v>1.6711445566899</v>
      </c>
    </row>
    <row r="60" customFormat="false" ht="13.8" hidden="false" customHeight="false" outlineLevel="0" collapsed="false">
      <c r="G60" s="17" t="n">
        <f aca="false">G59+1</f>
        <v>3</v>
      </c>
      <c r="H60" s="18" t="n">
        <f aca="false">(G60-0.5)/$G$137</f>
        <v>0.03125</v>
      </c>
      <c r="I60" s="18" t="n">
        <f aca="false">_xlfn.NORM.S.INV(H60)</f>
        <v>-1.86273186742165</v>
      </c>
      <c r="J60" s="18" t="n">
        <v>-0.00440567957299898</v>
      </c>
      <c r="K60" s="22" t="n">
        <f aca="false">AC7</f>
        <v>-0.000756209730294</v>
      </c>
      <c r="AJ60" s="0" t="s">
        <v>69</v>
      </c>
      <c r="AK60" s="15" t="s">
        <v>36</v>
      </c>
      <c r="AL60" s="16" t="n">
        <v>1.6748498159476</v>
      </c>
    </row>
    <row r="61" customFormat="false" ht="13.8" hidden="false" customHeight="false" outlineLevel="0" collapsed="false">
      <c r="G61" s="17" t="n">
        <f aca="false">G60+1</f>
        <v>4</v>
      </c>
      <c r="H61" s="18" t="n">
        <f aca="false">(G61-0.5)/$G$137</f>
        <v>0.04375</v>
      </c>
      <c r="I61" s="18" t="n">
        <f aca="false">_xlfn.NORM.S.INV(H61)</f>
        <v>-1.7087352578229</v>
      </c>
      <c r="J61" s="18" t="n">
        <v>-0.00335641751955995</v>
      </c>
      <c r="K61" s="22" t="n">
        <f aca="false">AC8</f>
        <v>-0.000901472735292008</v>
      </c>
      <c r="AJ61" s="0" t="s">
        <v>69</v>
      </c>
      <c r="AK61" s="15" t="s">
        <v>38</v>
      </c>
      <c r="AL61" s="16" t="n">
        <v>1.6748392896429</v>
      </c>
    </row>
    <row r="62" customFormat="false" ht="13.8" hidden="false" customHeight="false" outlineLevel="0" collapsed="false">
      <c r="G62" s="17" t="n">
        <f aca="false">G61+1</f>
        <v>5</v>
      </c>
      <c r="H62" s="18" t="n">
        <f aca="false">(G62-0.5)/$G$137</f>
        <v>0.05625</v>
      </c>
      <c r="I62" s="18" t="n">
        <f aca="false">_xlfn.NORM.S.INV(H62)</f>
        <v>-1.58705583229031</v>
      </c>
      <c r="J62" s="18" t="n">
        <v>-0.00300589157280018</v>
      </c>
      <c r="K62" s="22" t="n">
        <f aca="false">AC9</f>
        <v>-0.000835788593903986</v>
      </c>
      <c r="AJ62" s="0" t="s">
        <v>69</v>
      </c>
      <c r="AK62" s="15" t="s">
        <v>39</v>
      </c>
      <c r="AL62" s="16" t="n">
        <v>1.673911922198</v>
      </c>
    </row>
    <row r="63" customFormat="false" ht="13.8" hidden="false" customHeight="false" outlineLevel="0" collapsed="false">
      <c r="G63" s="17" t="n">
        <f aca="false">G62+1</f>
        <v>6</v>
      </c>
      <c r="H63" s="18" t="n">
        <f aca="false">(G63-0.5)/$G$137</f>
        <v>0.06875</v>
      </c>
      <c r="I63" s="18" t="n">
        <f aca="false">_xlfn.NORM.S.INV(H63)</f>
        <v>-1.48516545690268</v>
      </c>
      <c r="J63" s="18" t="n">
        <v>-0.00295704951887998</v>
      </c>
      <c r="K63" s="22" t="n">
        <f aca="false">AC10</f>
        <v>-0.000927367444876037</v>
      </c>
      <c r="AJ63" s="0" t="s">
        <v>69</v>
      </c>
      <c r="AK63" s="15" t="s">
        <v>40</v>
      </c>
      <c r="AL63" s="16" t="n">
        <v>1.6760066568351</v>
      </c>
    </row>
    <row r="64" customFormat="false" ht="13.8" hidden="false" customHeight="false" outlineLevel="0" collapsed="false">
      <c r="G64" s="17" t="n">
        <f aca="false">G63+1</f>
        <v>7</v>
      </c>
      <c r="H64" s="18" t="n">
        <f aca="false">(G64-0.5)/$G$137</f>
        <v>0.08125</v>
      </c>
      <c r="I64" s="18" t="n">
        <f aca="false">_xlfn.NORM.S.INV(H64)</f>
        <v>-1.39671264539045</v>
      </c>
      <c r="J64" s="18" t="n">
        <v>-0.00261473408975998</v>
      </c>
      <c r="K64" s="22" t="n">
        <f aca="false">AC11</f>
        <v>-0.000752420260610065</v>
      </c>
      <c r="AL64" s="16"/>
    </row>
    <row r="65" customFormat="false" ht="13.8" hidden="false" customHeight="false" outlineLevel="0" collapsed="false">
      <c r="G65" s="17" t="n">
        <f aca="false">G64+1</f>
        <v>8</v>
      </c>
      <c r="H65" s="18" t="n">
        <f aca="false">(G65-0.5)/$G$137</f>
        <v>0.09375</v>
      </c>
      <c r="I65" s="18" t="n">
        <f aca="false">_xlfn.NORM.S.INV(H65)</f>
        <v>-1.31801089730354</v>
      </c>
      <c r="J65" s="18" t="n">
        <v>-0.00260631304602033</v>
      </c>
      <c r="K65" s="22" t="n">
        <f aca="false">AC12</f>
        <v>-0.000899788526540046</v>
      </c>
      <c r="AJ65" s="0" t="s">
        <v>70</v>
      </c>
      <c r="AK65" s="15" t="s">
        <v>34</v>
      </c>
      <c r="AL65" s="16" t="n">
        <v>2.0658788780222</v>
      </c>
    </row>
    <row r="66" customFormat="false" ht="13.8" hidden="false" customHeight="false" outlineLevel="0" collapsed="false">
      <c r="G66" s="17" t="n">
        <f aca="false">G65+1</f>
        <v>9</v>
      </c>
      <c r="H66" s="18" t="n">
        <f aca="false">(G66-0.5)/$G$137</f>
        <v>0.10625</v>
      </c>
      <c r="I66" s="18" t="n">
        <f aca="false">_xlfn.NORM.S.INV(H66)</f>
        <v>-1.24672049837958</v>
      </c>
      <c r="J66" s="18" t="n">
        <v>-0.00212357671200003</v>
      </c>
      <c r="K66" s="22" t="n">
        <f aca="false">AC13</f>
        <v>0.000756630782520196</v>
      </c>
      <c r="AJ66" s="0" t="s">
        <v>70</v>
      </c>
      <c r="AK66" s="15" t="s">
        <v>36</v>
      </c>
      <c r="AL66" s="16" t="n">
        <v>2.0591094114638</v>
      </c>
    </row>
    <row r="67" customFormat="false" ht="13.8" hidden="false" customHeight="false" outlineLevel="0" collapsed="false">
      <c r="G67" s="17" t="n">
        <f aca="false">G66+1</f>
        <v>10</v>
      </c>
      <c r="H67" s="18" t="n">
        <f aca="false">(G67-0.5)/$G$137</f>
        <v>0.11875</v>
      </c>
      <c r="I67" s="18" t="n">
        <f aca="false">_xlfn.NORM.S.INV(H67)</f>
        <v>-1.18125862097704</v>
      </c>
      <c r="J67" s="18" t="n">
        <v>-0.00188968222137986</v>
      </c>
      <c r="K67" s="22" t="n">
        <f aca="false">AC14</f>
        <v>-0.00300589157280018</v>
      </c>
      <c r="AJ67" s="0" t="s">
        <v>70</v>
      </c>
      <c r="AK67" s="15" t="s">
        <v>38</v>
      </c>
      <c r="AL67" s="16" t="n">
        <v>2.0601220419768</v>
      </c>
    </row>
    <row r="68" customFormat="false" ht="13.8" hidden="false" customHeight="false" outlineLevel="0" collapsed="false">
      <c r="G68" s="17" t="n">
        <f aca="false">G67+1</f>
        <v>11</v>
      </c>
      <c r="H68" s="18" t="n">
        <f aca="false">(G68-0.5)/$G$137</f>
        <v>0.13125</v>
      </c>
      <c r="I68" s="18" t="n">
        <f aca="false">_xlfn.NORM.S.INV(H68)</f>
        <v>-1.1205017670747</v>
      </c>
      <c r="J68" s="18" t="n">
        <v>-0.00141094588319923</v>
      </c>
      <c r="K68" s="22" t="n">
        <f aca="false">AC15</f>
        <v>0.00464588984639969</v>
      </c>
      <c r="AJ68" s="0" t="s">
        <v>70</v>
      </c>
      <c r="AK68" s="15" t="s">
        <v>39</v>
      </c>
      <c r="AL68" s="16" t="n">
        <v>2.0557536255225</v>
      </c>
    </row>
    <row r="69" customFormat="false" ht="13.8" hidden="false" customHeight="false" outlineLevel="0" collapsed="false">
      <c r="G69" s="17" t="n">
        <f aca="false">G68+1</f>
        <v>12</v>
      </c>
      <c r="H69" s="18" t="n">
        <f aca="false">(G69-0.5)/$G$137</f>
        <v>0.14375</v>
      </c>
      <c r="I69" s="18" t="n">
        <f aca="false">_xlfn.NORM.S.INV(H69)</f>
        <v>-1.06362193833772</v>
      </c>
      <c r="J69" s="18" t="n">
        <v>-0.00134063016776009</v>
      </c>
      <c r="K69" s="22" t="n">
        <f aca="false">AC16</f>
        <v>-0.00134063016776009</v>
      </c>
      <c r="AJ69" s="0" t="s">
        <v>70</v>
      </c>
      <c r="AK69" s="15" t="s">
        <v>40</v>
      </c>
      <c r="AL69" s="16" t="n">
        <v>2.0653009838937</v>
      </c>
    </row>
    <row r="70" customFormat="false" ht="13.8" hidden="false" customHeight="false" outlineLevel="0" collapsed="false">
      <c r="G70" s="17" t="n">
        <f aca="false">G69+1</f>
        <v>13</v>
      </c>
      <c r="H70" s="18" t="n">
        <f aca="false">(G70-0.5)/$G$137</f>
        <v>0.15625</v>
      </c>
      <c r="I70" s="18" t="n">
        <f aca="false">_xlfn.NORM.S.INV(H70)</f>
        <v>-1.00999016924958</v>
      </c>
      <c r="J70" s="18" t="n">
        <v>-0.00128863022247971</v>
      </c>
      <c r="K70" s="22" t="n">
        <f aca="false">AC17</f>
        <v>-0.00108336728068004</v>
      </c>
    </row>
    <row r="71" customFormat="false" ht="13.8" hidden="false" customHeight="false" outlineLevel="0" collapsed="false">
      <c r="G71" s="17" t="n">
        <f aca="false">G70+1</f>
        <v>14</v>
      </c>
      <c r="H71" s="18" t="n">
        <f aca="false">(G71-0.5)/$G$137</f>
        <v>0.16875</v>
      </c>
      <c r="I71" s="18" t="n">
        <f aca="false">_xlfn.NORM.S.INV(H71)</f>
        <v>-0.959116617227602</v>
      </c>
      <c r="J71" s="18" t="n">
        <v>-0.00111094619900021</v>
      </c>
      <c r="K71" s="22" t="n">
        <f aca="false">AC18</f>
        <v>-0.00261473408975998</v>
      </c>
      <c r="AJ71" s="0" t="s">
        <v>71</v>
      </c>
      <c r="AK71" s="15" t="s">
        <v>34</v>
      </c>
      <c r="AL71" s="16" t="n">
        <v>2.0539304695469</v>
      </c>
    </row>
    <row r="72" customFormat="false" ht="13.8" hidden="false" customHeight="false" outlineLevel="0" collapsed="false">
      <c r="G72" s="17" t="n">
        <f aca="false">G71+1</f>
        <v>15</v>
      </c>
      <c r="H72" s="18" t="n">
        <f aca="false">(G72-0.5)/$G$137</f>
        <v>0.18125</v>
      </c>
      <c r="I72" s="18" t="n">
        <f aca="false">_xlfn.NORM.S.INV(H72)</f>
        <v>-0.91061170687247</v>
      </c>
      <c r="J72" s="18" t="n">
        <v>-0.00108336728068004</v>
      </c>
      <c r="K72" s="22" t="n">
        <f aca="false">AC19</f>
        <v>-0.00440567957299898</v>
      </c>
      <c r="AJ72" s="0" t="s">
        <v>71</v>
      </c>
      <c r="AK72" s="15" t="s">
        <v>36</v>
      </c>
      <c r="AL72" s="16" t="n">
        <v>2.0500767893929</v>
      </c>
    </row>
    <row r="73" customFormat="false" ht="13.8" hidden="false" customHeight="false" outlineLevel="0" collapsed="false">
      <c r="G73" s="17" t="n">
        <f aca="false">G72+1</f>
        <v>16</v>
      </c>
      <c r="H73" s="18" t="n">
        <f aca="false">(G73-0.5)/$G$137</f>
        <v>0.19375</v>
      </c>
      <c r="I73" s="18" t="n">
        <f aca="false">_xlfn.NORM.S.INV(H73)</f>
        <v>-0.864160004318308</v>
      </c>
      <c r="J73" s="18" t="n">
        <v>-0.00103473575291396</v>
      </c>
      <c r="K73" s="22" t="n">
        <f aca="false">AC20</f>
        <v>-0.00260631304602033</v>
      </c>
      <c r="AJ73" s="0" t="s">
        <v>71</v>
      </c>
      <c r="AK73" s="15" t="s">
        <v>38</v>
      </c>
      <c r="AL73" s="16" t="n">
        <v>2.0619725663447</v>
      </c>
    </row>
    <row r="74" customFormat="false" ht="13.8" hidden="false" customHeight="false" outlineLevel="0" collapsed="false">
      <c r="G74" s="17" t="n">
        <f aca="false">G73+1</f>
        <v>17</v>
      </c>
      <c r="H74" s="18" t="n">
        <f aca="false">(G74-0.5)/$G$137</f>
        <v>0.20625</v>
      </c>
      <c r="I74" s="18" t="n">
        <f aca="false">_xlfn.NORM.S.INV(H74)</f>
        <v>-0.819502107568254</v>
      </c>
      <c r="J74" s="18" t="n">
        <v>-0.000927367444876037</v>
      </c>
      <c r="K74" s="22" t="n">
        <f aca="false">AD5</f>
        <v>-0.000639788800224028</v>
      </c>
      <c r="AJ74" s="0" t="s">
        <v>71</v>
      </c>
      <c r="AK74" s="15" t="s">
        <v>39</v>
      </c>
      <c r="AL74" s="16" t="n">
        <v>2.0519146821951</v>
      </c>
    </row>
    <row r="75" customFormat="false" ht="13.8" hidden="false" customHeight="false" outlineLevel="0" collapsed="false">
      <c r="G75" s="17" t="n">
        <f aca="false">G74+1</f>
        <v>18</v>
      </c>
      <c r="H75" s="18" t="n">
        <f aca="false">(G75-0.5)/$G$137</f>
        <v>0.21875</v>
      </c>
      <c r="I75" s="18" t="n">
        <f aca="false">_xlfn.NORM.S.INV(H75)</f>
        <v>-0.776421761147928</v>
      </c>
      <c r="J75" s="18" t="n">
        <v>-0.000901472735292008</v>
      </c>
      <c r="K75" s="22" t="n">
        <f aca="false">AD6</f>
        <v>-0.000123157765095971</v>
      </c>
      <c r="AJ75" s="0" t="s">
        <v>71</v>
      </c>
      <c r="AK75" s="15" t="s">
        <v>40</v>
      </c>
      <c r="AL75" s="16" t="n">
        <v>2.0584609910937</v>
      </c>
    </row>
    <row r="76" customFormat="false" ht="13.8" hidden="false" customHeight="false" outlineLevel="0" collapsed="false">
      <c r="G76" s="17" t="n">
        <f aca="false">G75+1</f>
        <v>19</v>
      </c>
      <c r="H76" s="18" t="n">
        <f aca="false">(G76-0.5)/$G$137</f>
        <v>0.23125</v>
      </c>
      <c r="I76" s="18" t="n">
        <f aca="false">_xlfn.NORM.S.INV(H76)</f>
        <v>-0.734736477807254</v>
      </c>
      <c r="J76" s="18" t="n">
        <v>-0.000899788526540046</v>
      </c>
      <c r="K76" s="22" t="n">
        <f aca="false">AD7</f>
        <v>-0.000120420925864062</v>
      </c>
      <c r="AL76" s="16"/>
    </row>
    <row r="77" customFormat="false" ht="13.8" hidden="false" customHeight="false" outlineLevel="0" collapsed="false">
      <c r="G77" s="17" t="n">
        <f aca="false">G76+1</f>
        <v>20</v>
      </c>
      <c r="H77" s="18" t="n">
        <f aca="false">(G77-0.5)/$G$137</f>
        <v>0.24375</v>
      </c>
      <c r="I77" s="18" t="n">
        <f aca="false">_xlfn.NORM.S.INV(H77)</f>
        <v>-0.694290575703083</v>
      </c>
      <c r="J77" s="18" t="n">
        <v>-0.000835788593903986</v>
      </c>
      <c r="K77" s="22" t="n">
        <f aca="false">AD8</f>
        <v>0.000198526106817976</v>
      </c>
      <c r="AJ77" s="0" t="s">
        <v>72</v>
      </c>
      <c r="AK77" s="15" t="s">
        <v>34</v>
      </c>
      <c r="AL77" s="16" t="n">
        <v>2.8841243325007</v>
      </c>
    </row>
    <row r="78" customFormat="false" ht="13.8" hidden="false" customHeight="false" outlineLevel="0" collapsed="false">
      <c r="G78" s="17" t="n">
        <f aca="false">G77+1</f>
        <v>21</v>
      </c>
      <c r="H78" s="18" t="n">
        <f aca="false">(G78-0.5)/$G$137</f>
        <v>0.25625</v>
      </c>
      <c r="I78" s="18" t="n">
        <f aca="false">_xlfn.NORM.S.INV(H78)</f>
        <v>-0.654949917100686</v>
      </c>
      <c r="J78" s="18" t="n">
        <v>-0.000756209730294</v>
      </c>
      <c r="K78" s="22" t="n">
        <f aca="false">AD9</f>
        <v>-0.00103473575291396</v>
      </c>
      <c r="O78" s="70" t="s">
        <v>73</v>
      </c>
      <c r="P78" s="70"/>
      <c r="Q78" s="70"/>
      <c r="R78" s="70"/>
      <c r="S78" s="70"/>
      <c r="T78" s="70"/>
      <c r="U78" s="70"/>
      <c r="V78" s="70"/>
      <c r="W78" s="70"/>
      <c r="X78" s="70"/>
      <c r="AJ78" s="0" t="s">
        <v>72</v>
      </c>
      <c r="AK78" s="15" t="s">
        <v>36</v>
      </c>
      <c r="AL78" s="16" t="n">
        <v>2.8873516975245</v>
      </c>
    </row>
    <row r="79" customFormat="false" ht="13.8" hidden="false" customHeight="false" outlineLevel="0" collapsed="false">
      <c r="G79" s="17" t="n">
        <f aca="false">G78+1</f>
        <v>22</v>
      </c>
      <c r="H79" s="18" t="n">
        <f aca="false">(G79-0.5)/$G$137</f>
        <v>0.26875</v>
      </c>
      <c r="I79" s="18" t="n">
        <f aca="false">_xlfn.NORM.S.INV(H79)</f>
        <v>-0.61659786971703</v>
      </c>
      <c r="J79" s="18" t="n">
        <v>-0.000752420260610065</v>
      </c>
      <c r="K79" s="22" t="n">
        <f aca="false">AD10</f>
        <v>0.000276841813854012</v>
      </c>
      <c r="O79" s="71" t="s">
        <v>74</v>
      </c>
      <c r="P79" s="71"/>
      <c r="Q79" s="71"/>
      <c r="R79" s="71"/>
      <c r="S79" s="71"/>
      <c r="T79" s="71"/>
      <c r="U79" s="71"/>
      <c r="V79" s="71"/>
      <c r="W79" s="71"/>
      <c r="X79" s="71"/>
      <c r="AJ79" s="0" t="s">
        <v>72</v>
      </c>
      <c r="AK79" s="15" t="s">
        <v>38</v>
      </c>
      <c r="AL79" s="16" t="n">
        <v>2.8822506502625</v>
      </c>
    </row>
    <row r="80" customFormat="false" ht="13.8" hidden="false" customHeight="false" outlineLevel="0" collapsed="false">
      <c r="G80" s="17" t="n">
        <f aca="false">G79+1</f>
        <v>23</v>
      </c>
      <c r="H80" s="18" t="n">
        <f aca="false">(G80-0.5)/$G$137</f>
        <v>0.28125</v>
      </c>
      <c r="I80" s="18" t="n">
        <f aca="false">_xlfn.NORM.S.INV(H80)</f>
        <v>-0.579132162255556</v>
      </c>
      <c r="J80" s="18" t="n">
        <v>-0.000639788800224028</v>
      </c>
      <c r="K80" s="22" t="n">
        <f aca="false">AD11</f>
        <v>-0.000127157760890007</v>
      </c>
      <c r="O80" s="71"/>
      <c r="P80" s="71"/>
      <c r="Q80" s="71"/>
      <c r="R80" s="71"/>
      <c r="S80" s="71"/>
      <c r="T80" s="71"/>
      <c r="U80" s="71"/>
      <c r="V80" s="71"/>
      <c r="W80" s="71"/>
      <c r="X80" s="71"/>
      <c r="AJ80" s="0" t="s">
        <v>72</v>
      </c>
      <c r="AK80" s="15" t="s">
        <v>39</v>
      </c>
      <c r="AL80" s="16" t="n">
        <v>2.8857474886869</v>
      </c>
    </row>
    <row r="81" customFormat="false" ht="13.8" hidden="false" customHeight="false" outlineLevel="0" collapsed="false">
      <c r="G81" s="17" t="n">
        <f aca="false">G80+1</f>
        <v>24</v>
      </c>
      <c r="H81" s="18" t="n">
        <f aca="false">(G81-0.5)/$G$137</f>
        <v>0.29375</v>
      </c>
      <c r="I81" s="18" t="n">
        <f aca="false">_xlfn.NORM.S.INV(H81)</f>
        <v>-0.542462404312549</v>
      </c>
      <c r="J81" s="18" t="n">
        <v>-0.000583999385259992</v>
      </c>
      <c r="K81" s="22" t="n">
        <f aca="false">AD12</f>
        <v>0.000199157685099982</v>
      </c>
      <c r="O81" s="72" t="s">
        <v>75</v>
      </c>
      <c r="P81" s="72"/>
      <c r="Q81" s="72"/>
      <c r="R81" s="72"/>
      <c r="S81" s="72"/>
      <c r="T81" s="72"/>
      <c r="U81" s="72"/>
      <c r="V81" s="72"/>
      <c r="W81" s="72"/>
      <c r="X81" s="72"/>
      <c r="AJ81" s="0" t="s">
        <v>72</v>
      </c>
      <c r="AK81" s="15" t="s">
        <v>40</v>
      </c>
      <c r="AL81" s="16" t="n">
        <v>2.8865643299323</v>
      </c>
    </row>
    <row r="82" customFormat="false" ht="13.8" hidden="false" customHeight="false" outlineLevel="0" collapsed="false">
      <c r="G82" s="17" t="n">
        <f aca="false">G81+1</f>
        <v>25</v>
      </c>
      <c r="H82" s="18" t="n">
        <f aca="false">(G82-0.5)/$G$137</f>
        <v>0.30625</v>
      </c>
      <c r="I82" s="18" t="n">
        <f aca="false">_xlfn.NORM.S.INV(H82)</f>
        <v>-0.506508106929111</v>
      </c>
      <c r="J82" s="18" t="n">
        <v>-0.000582525702594094</v>
      </c>
      <c r="K82" s="22" t="n">
        <f aca="false">AD13</f>
        <v>-0.000551788892879657</v>
      </c>
      <c r="O82" s="72"/>
      <c r="P82" s="72"/>
      <c r="Q82" s="72"/>
      <c r="R82" s="72"/>
      <c r="S82" s="72"/>
      <c r="T82" s="72"/>
      <c r="U82" s="72"/>
      <c r="V82" s="72"/>
      <c r="W82" s="72"/>
      <c r="X82" s="72"/>
      <c r="AL82" s="16"/>
    </row>
    <row r="83" customFormat="false" ht="13.8" hidden="false" customHeight="false" outlineLevel="0" collapsed="false">
      <c r="G83" s="17" t="n">
        <f aca="false">G82+1</f>
        <v>26</v>
      </c>
      <c r="H83" s="18" t="n">
        <f aca="false">(G83-0.5)/$G$137</f>
        <v>0.31875</v>
      </c>
      <c r="I83" s="18" t="n">
        <f aca="false">_xlfn.NORM.S.INV(H83)</f>
        <v>-0.471197085229966</v>
      </c>
      <c r="J83" s="18" t="n">
        <v>-0.000581052019946016</v>
      </c>
      <c r="K83" s="22" t="n">
        <f aca="false">AD14</f>
        <v>0.000699367684900087</v>
      </c>
      <c r="AJ83" s="0" t="s">
        <v>76</v>
      </c>
      <c r="AK83" s="15" t="s">
        <v>34</v>
      </c>
      <c r="AL83" s="16" t="n">
        <v>2.7243002902102</v>
      </c>
    </row>
    <row r="84" customFormat="false" ht="13.8" hidden="false" customHeight="false" outlineLevel="0" collapsed="false">
      <c r="G84" s="17" t="n">
        <f aca="false">G83+1</f>
        <v>27</v>
      </c>
      <c r="H84" s="18" t="n">
        <f aca="false">(G84-0.5)/$G$137</f>
        <v>0.33125</v>
      </c>
      <c r="I84" s="18" t="n">
        <f aca="false">_xlfn.NORM.S.INV(H84)</f>
        <v>-0.436464156008116</v>
      </c>
      <c r="J84" s="18" t="n">
        <v>-0.000551788892879657</v>
      </c>
      <c r="K84" s="22" t="n">
        <f aca="false">AD15</f>
        <v>-0.00212357671200003</v>
      </c>
      <c r="AJ84" s="0" t="s">
        <v>76</v>
      </c>
      <c r="AK84" s="15" t="s">
        <v>36</v>
      </c>
      <c r="AL84" s="16" t="n">
        <v>2.7267750244473</v>
      </c>
    </row>
    <row r="85" customFormat="false" ht="13.8" hidden="false" customHeight="false" outlineLevel="0" collapsed="false">
      <c r="G85" s="17" t="n">
        <f aca="false">G84+1</f>
        <v>28</v>
      </c>
      <c r="H85" s="18" t="n">
        <f aca="false">(G85-0.5)/$G$137</f>
        <v>0.34375</v>
      </c>
      <c r="I85" s="18" t="n">
        <f aca="false">_xlfn.NORM.S.INV(H85)</f>
        <v>-0.402250065321725</v>
      </c>
      <c r="J85" s="18" t="n">
        <v>-0.000350315420720004</v>
      </c>
      <c r="K85" s="22" t="n">
        <f aca="false">AD16</f>
        <v>-0.00519431032175977</v>
      </c>
      <c r="AJ85" s="0" t="s">
        <v>76</v>
      </c>
      <c r="AK85" s="15" t="s">
        <v>38</v>
      </c>
      <c r="AL85" s="16" t="n">
        <v>2.7282108124097</v>
      </c>
    </row>
    <row r="86" customFormat="false" ht="13.8" hidden="false" customHeight="false" outlineLevel="0" collapsed="false">
      <c r="G86" s="17" t="n">
        <f aca="false">G85+1</f>
        <v>29</v>
      </c>
      <c r="H86" s="18" t="n">
        <f aca="false">(G86-0.5)/$G$137</f>
        <v>0.35625</v>
      </c>
      <c r="I86" s="18" t="n">
        <f aca="false">_xlfn.NORM.S.INV(H86)</f>
        <v>-0.368500597097157</v>
      </c>
      <c r="J86" s="18" t="n">
        <v>-0.000349894368532</v>
      </c>
      <c r="K86" s="22" t="n">
        <f aca="false">AD17</f>
        <v>0.00214399774312035</v>
      </c>
      <c r="AJ86" s="0" t="s">
        <v>76</v>
      </c>
      <c r="AK86" s="15" t="s">
        <v>39</v>
      </c>
      <c r="AL86" s="16" t="n">
        <v>2.7277887075908</v>
      </c>
    </row>
    <row r="87" customFormat="false" ht="13.8" hidden="false" customHeight="false" outlineLevel="0" collapsed="false">
      <c r="G87" s="17" t="n">
        <f aca="false">G86+1</f>
        <v>30</v>
      </c>
      <c r="H87" s="18" t="n">
        <f aca="false">(G87-0.5)/$G$137</f>
        <v>0.36875</v>
      </c>
      <c r="I87" s="18" t="n">
        <f aca="false">_xlfn.NORM.S.INV(H87)</f>
        <v>-0.335165825308025</v>
      </c>
      <c r="J87" s="18" t="n">
        <v>-0.000344210163986003</v>
      </c>
      <c r="K87" s="22" t="n">
        <f aca="false">AD18</f>
        <v>-0.000139999852660111</v>
      </c>
      <c r="AJ87" s="0" t="s">
        <v>76</v>
      </c>
      <c r="AK87" s="15" t="s">
        <v>40</v>
      </c>
      <c r="AL87" s="16" t="n">
        <v>2.7275002868418</v>
      </c>
    </row>
    <row r="88" customFormat="false" ht="13.8" hidden="false" customHeight="false" outlineLevel="0" collapsed="false">
      <c r="G88" s="17" t="n">
        <f aca="false">G87+1</f>
        <v>31</v>
      </c>
      <c r="H88" s="18" t="n">
        <f aca="false">(G88-0.5)/$G$137</f>
        <v>0.38125</v>
      </c>
      <c r="I88" s="18" t="n">
        <f aca="false">_xlfn.NORM.S.INV(H88)</f>
        <v>-0.302199480814762</v>
      </c>
      <c r="J88" s="18" t="n">
        <v>-0.000238526064699984</v>
      </c>
      <c r="K88" s="22" t="n">
        <f aca="false">AD19</f>
        <v>-0.00141094588319923</v>
      </c>
      <c r="AL88" s="16"/>
    </row>
    <row r="89" customFormat="false" ht="13.8" hidden="false" customHeight="false" outlineLevel="0" collapsed="false">
      <c r="G89" s="17" t="n">
        <f aca="false">G88+1</f>
        <v>32</v>
      </c>
      <c r="H89" s="18" t="n">
        <f aca="false">(G89-0.5)/$G$137</f>
        <v>0.39375</v>
      </c>
      <c r="I89" s="18" t="n">
        <f aca="false">_xlfn.NORM.S.INV(H89)</f>
        <v>-0.269558410280158</v>
      </c>
      <c r="J89" s="68" t="n">
        <v>-0.000171578766720248</v>
      </c>
      <c r="K89" s="22" t="n">
        <f aca="false">AD20</f>
        <v>-0.000171578766720248</v>
      </c>
      <c r="AJ89" s="0" t="s">
        <v>77</v>
      </c>
      <c r="AK89" s="15" t="s">
        <v>34</v>
      </c>
      <c r="AL89" s="16" t="n">
        <v>5.9958368464875</v>
      </c>
    </row>
    <row r="90" customFormat="false" ht="13.8" hidden="false" customHeight="false" outlineLevel="0" collapsed="false">
      <c r="G90" s="17" t="n">
        <f aca="false">G89+1</f>
        <v>33</v>
      </c>
      <c r="H90" s="18" t="n">
        <f aca="false">(G90-0.5)/$G$137</f>
        <v>0.40625</v>
      </c>
      <c r="I90" s="18" t="n">
        <f aca="false">_xlfn.NORM.S.INV(H90)</f>
        <v>-0.237202109328788</v>
      </c>
      <c r="J90" s="18" t="n">
        <v>-0.000139999852660111</v>
      </c>
      <c r="K90" s="22" t="n">
        <f aca="false">AE5</f>
        <v>-1.03157786140451E-005</v>
      </c>
      <c r="AJ90" s="0" t="s">
        <v>77</v>
      </c>
      <c r="AK90" s="15" t="s">
        <v>36</v>
      </c>
      <c r="AL90" s="16" t="n">
        <v>5.9988315801773</v>
      </c>
    </row>
    <row r="91" customFormat="false" ht="13.8" hidden="false" customHeight="false" outlineLevel="0" collapsed="false">
      <c r="G91" s="17" t="n">
        <f aca="false">G90+1</f>
        <v>34</v>
      </c>
      <c r="H91" s="18" t="n">
        <f aca="false">(G91-0.5)/$G$137</f>
        <v>0.41875</v>
      </c>
      <c r="I91" s="18" t="n">
        <f aca="false">_xlfn.NORM.S.INV(H91)</f>
        <v>-0.205092315715208</v>
      </c>
      <c r="J91" s="18" t="n">
        <v>-0.000131368282774047</v>
      </c>
      <c r="K91" s="22" t="n">
        <f aca="false">AE6</f>
        <v>0.000451578472023984</v>
      </c>
      <c r="AJ91" s="0" t="s">
        <v>77</v>
      </c>
      <c r="AK91" s="15" t="s">
        <v>38</v>
      </c>
      <c r="AL91" s="16" t="n">
        <v>6.0039905221152</v>
      </c>
    </row>
    <row r="92" customFormat="false" ht="13.8" hidden="false" customHeight="false" outlineLevel="0" collapsed="false">
      <c r="G92" s="17" t="n">
        <f aca="false">G91+1</f>
        <v>35</v>
      </c>
      <c r="H92" s="18" t="n">
        <f aca="false">(G92-0.5)/$G$137</f>
        <v>0.43125</v>
      </c>
      <c r="I92" s="18" t="n">
        <f aca="false">_xlfn.NORM.S.INV(H92)</f>
        <v>-0.173192651006423</v>
      </c>
      <c r="J92" s="18" t="n">
        <v>-0.000127157760890007</v>
      </c>
      <c r="K92" s="22" t="n">
        <f aca="false">AE7</f>
        <v>0.000945893741175929</v>
      </c>
      <c r="AJ92" s="0" t="s">
        <v>77</v>
      </c>
      <c r="AK92" s="15" t="s">
        <v>39</v>
      </c>
      <c r="AL92" s="16" t="n">
        <v>6.0008663148776</v>
      </c>
    </row>
    <row r="93" customFormat="false" ht="13.8" hidden="false" customHeight="false" outlineLevel="0" collapsed="false">
      <c r="G93" s="17" t="n">
        <f aca="false">G92+1</f>
        <v>36</v>
      </c>
      <c r="H93" s="18" t="n">
        <f aca="false">(G93-0.5)/$G$137</f>
        <v>0.44375</v>
      </c>
      <c r="I93" s="18" t="n">
        <f aca="false">_xlfn.NORM.S.INV(H93)</f>
        <v>-0.141468301382159</v>
      </c>
      <c r="J93" s="18" t="n">
        <v>-0.000123157765095971</v>
      </c>
      <c r="K93" s="22" t="n">
        <f aca="false">AE8</f>
        <v>0.000745893951688004</v>
      </c>
      <c r="AJ93" s="0" t="s">
        <v>77</v>
      </c>
      <c r="AK93" s="15" t="s">
        <v>40</v>
      </c>
      <c r="AL93" s="16" t="n">
        <v>6.0016873666449</v>
      </c>
    </row>
    <row r="94" customFormat="false" ht="13.8" hidden="false" customHeight="false" outlineLevel="0" collapsed="false">
      <c r="G94" s="17" t="n">
        <f aca="false">G93+1</f>
        <v>37</v>
      </c>
      <c r="H94" s="18" t="n">
        <f aca="false">(G94-0.5)/$G$137</f>
        <v>0.45625</v>
      </c>
      <c r="I94" s="18" t="n">
        <f aca="false">_xlfn.NORM.S.INV(H94)</f>
        <v>-0.109885729765991</v>
      </c>
      <c r="J94" s="18" t="n">
        <v>-0.000120420925864062</v>
      </c>
      <c r="K94" s="22" t="n">
        <f aca="false">AE9</f>
        <v>0.000648420370086056</v>
      </c>
      <c r="AL94" s="16"/>
    </row>
    <row r="95" customFormat="false" ht="13.8" hidden="false" customHeight="false" outlineLevel="0" collapsed="false">
      <c r="G95" s="17" t="n">
        <f aca="false">G94+1</f>
        <v>38</v>
      </c>
      <c r="H95" s="18" t="n">
        <f aca="false">(G95-0.5)/$G$137</f>
        <v>0.46875</v>
      </c>
      <c r="I95" s="18" t="n">
        <f aca="false">_xlfn.NORM.S.INV(H95)</f>
        <v>-0.0784124127331122</v>
      </c>
      <c r="J95" s="18" t="n">
        <v>-3.26315445959846E-005</v>
      </c>
      <c r="K95" s="22" t="n">
        <f aca="false">AE10</f>
        <v>0.000696841371743973</v>
      </c>
      <c r="AJ95" s="0" t="s">
        <v>78</v>
      </c>
      <c r="AK95" s="15" t="s">
        <v>34</v>
      </c>
      <c r="AL95" s="16" t="n">
        <v>2.7242929217969</v>
      </c>
    </row>
    <row r="96" customFormat="false" ht="13.8" hidden="false" customHeight="false" outlineLevel="0" collapsed="false">
      <c r="G96" s="17" t="n">
        <f aca="false">G95+1</f>
        <v>39</v>
      </c>
      <c r="H96" s="18" t="n">
        <f aca="false">(G96-0.5)/$G$137</f>
        <v>0.48125</v>
      </c>
      <c r="I96" s="18" t="n">
        <f aca="false">_xlfn.NORM.S.INV(H96)</f>
        <v>-0.0470165965778142</v>
      </c>
      <c r="J96" s="24" t="n">
        <v>-1.03157786140451E-005</v>
      </c>
      <c r="K96" s="22" t="n">
        <f aca="false">AE11</f>
        <v>0.000943367428079878</v>
      </c>
      <c r="AJ96" s="0" t="s">
        <v>78</v>
      </c>
      <c r="AK96" s="15" t="s">
        <v>36</v>
      </c>
      <c r="AL96" s="16" t="n">
        <v>2.7267276560762</v>
      </c>
    </row>
    <row r="97" customFormat="false" ht="13.8" hidden="false" customHeight="false" outlineLevel="0" collapsed="false">
      <c r="G97" s="17" t="n">
        <f aca="false">G96+1</f>
        <v>40</v>
      </c>
      <c r="H97" s="18" t="n">
        <f aca="false">(G97-0.5)/$G$137</f>
        <v>0.49375</v>
      </c>
      <c r="I97" s="18" t="n">
        <f aca="false">_xlfn.NORM.S.INV(H97)</f>
        <v>-0.01566706762477</v>
      </c>
      <c r="J97" s="18" t="n">
        <v>0.00017284192332595</v>
      </c>
      <c r="K97" s="22" t="n">
        <f aca="false">AE12</f>
        <v>0.000744420269029988</v>
      </c>
      <c r="AJ97" s="0" t="s">
        <v>78</v>
      </c>
      <c r="AK97" s="15" t="s">
        <v>38</v>
      </c>
      <c r="AL97" s="16" t="n">
        <v>2.7281402861681</v>
      </c>
    </row>
    <row r="98" customFormat="false" ht="13.8" hidden="false" customHeight="false" outlineLevel="0" collapsed="false">
      <c r="G98" s="17" t="n">
        <f aca="false">G97+1</f>
        <v>41</v>
      </c>
      <c r="H98" s="18" t="n">
        <f aca="false">(G98-0.5)/$G$137</f>
        <v>0.50625</v>
      </c>
      <c r="I98" s="18" t="n">
        <f aca="false">_xlfn.NORM.S.INV(H98)</f>
        <v>0.01566706762477</v>
      </c>
      <c r="J98" s="18" t="n">
        <v>0.000198526106817976</v>
      </c>
      <c r="K98" s="22" t="n">
        <f aca="false">AE13</f>
        <v>-0.00128863022247971</v>
      </c>
      <c r="AJ98" s="0" t="s">
        <v>78</v>
      </c>
      <c r="AK98" s="0" t="s">
        <v>39</v>
      </c>
      <c r="AL98" s="16" t="n">
        <v>2.7277718655033</v>
      </c>
    </row>
    <row r="99" customFormat="false" ht="13.8" hidden="false" customHeight="false" outlineLevel="0" collapsed="false">
      <c r="G99" s="17" t="n">
        <f aca="false">G98+1</f>
        <v>42</v>
      </c>
      <c r="H99" s="18" t="n">
        <f aca="false">(G99-0.5)/$G$137</f>
        <v>0.51875</v>
      </c>
      <c r="I99" s="18" t="n">
        <f aca="false">_xlfn.NORM.S.INV(H99)</f>
        <v>0.0470165965778143</v>
      </c>
      <c r="J99" s="18" t="n">
        <v>0.000199157685099982</v>
      </c>
      <c r="K99" s="22" t="n">
        <f aca="false">AE14</f>
        <v>0.000688841380199978</v>
      </c>
      <c r="AJ99" s="0" t="s">
        <v>78</v>
      </c>
      <c r="AK99" s="0" t="s">
        <v>40</v>
      </c>
      <c r="AL99" s="16" t="n">
        <v>2.7275634446701</v>
      </c>
    </row>
    <row r="100" customFormat="false" ht="13.8" hidden="false" customHeight="false" outlineLevel="0" collapsed="false">
      <c r="G100" s="17" t="n">
        <f aca="false">G99+1</f>
        <v>43</v>
      </c>
      <c r="H100" s="18" t="n">
        <f aca="false">(G100-0.5)/$G$137</f>
        <v>0.53125</v>
      </c>
      <c r="I100" s="18" t="n">
        <f aca="false">_xlfn.NORM.S.INV(H100)</f>
        <v>0.0784124127331122</v>
      </c>
      <c r="J100" s="18" t="n">
        <v>0.000276841813854012</v>
      </c>
      <c r="K100" s="22" t="n">
        <f aca="false">AE15</f>
        <v>-0.00111094619900021</v>
      </c>
    </row>
    <row r="101" customFormat="false" ht="13.8" hidden="false" customHeight="false" outlineLevel="0" collapsed="false">
      <c r="G101" s="17" t="n">
        <f aca="false">G100+1</f>
        <v>44</v>
      </c>
      <c r="H101" s="18" t="n">
        <f aca="false">(G101-0.5)/$G$137</f>
        <v>0.54375</v>
      </c>
      <c r="I101" s="18" t="n">
        <f aca="false">_xlfn.NORM.S.INV(H101)</f>
        <v>0.109885729765991</v>
      </c>
      <c r="J101" s="18" t="n">
        <v>0.000285262857613988</v>
      </c>
      <c r="K101" s="22" t="n">
        <f aca="false">AE16</f>
        <v>0.00670146663004001</v>
      </c>
    </row>
    <row r="102" customFormat="false" ht="13.8" hidden="false" customHeight="false" outlineLevel="0" collapsed="false">
      <c r="G102" s="17" t="n">
        <f aca="false">G101+1</f>
        <v>45</v>
      </c>
      <c r="H102" s="18" t="n">
        <f aca="false">(G102-0.5)/$G$137</f>
        <v>0.55625</v>
      </c>
      <c r="I102" s="18" t="n">
        <f aca="false">_xlfn.NORM.S.INV(H102)</f>
        <v>0.141468301382159</v>
      </c>
      <c r="J102" s="18" t="n">
        <v>0.000297894423264</v>
      </c>
      <c r="K102" s="22" t="n">
        <f aca="false">AE17</f>
        <v>-0.00295704951887998</v>
      </c>
    </row>
    <row r="103" customFormat="false" ht="13.8" hidden="false" customHeight="false" outlineLevel="0" collapsed="false">
      <c r="G103" s="17" t="n">
        <f aca="false">G102+1</f>
        <v>46</v>
      </c>
      <c r="H103" s="18" t="n">
        <f aca="false">(G103-0.5)/$G$137</f>
        <v>0.56875</v>
      </c>
      <c r="I103" s="18" t="n">
        <f aca="false">_xlfn.NORM.S.INV(H103)</f>
        <v>0.173192651006423</v>
      </c>
      <c r="J103" s="18" t="n">
        <v>0.000306525993129969</v>
      </c>
      <c r="K103" s="22" t="n">
        <f aca="false">AE18</f>
        <v>0.00129578810973996</v>
      </c>
    </row>
    <row r="104" customFormat="false" ht="13.8" hidden="false" customHeight="false" outlineLevel="0" collapsed="false">
      <c r="G104" s="17" t="n">
        <f aca="false">G103+1</f>
        <v>47</v>
      </c>
      <c r="H104" s="18" t="n">
        <f aca="false">(G104-0.5)/$G$137</f>
        <v>0.58125</v>
      </c>
      <c r="I104" s="18" t="n">
        <f aca="false">_xlfn.NORM.S.INV(H104)</f>
        <v>0.205092315715209</v>
      </c>
      <c r="J104" s="18" t="n">
        <v>0.000306947045317973</v>
      </c>
      <c r="K104" s="22" t="n">
        <f aca="false">AE19</f>
        <v>0.00374799605470066</v>
      </c>
    </row>
    <row r="105" customFormat="false" ht="13.8" hidden="false" customHeight="false" outlineLevel="0" collapsed="false">
      <c r="G105" s="17" t="n">
        <f aca="false">G104+1</f>
        <v>48</v>
      </c>
      <c r="H105" s="18" t="n">
        <f aca="false">(G105-0.5)/$G$137</f>
        <v>0.59375</v>
      </c>
      <c r="I105" s="18" t="n">
        <f aca="false">_xlfn.NORM.S.INV(H105)</f>
        <v>0.237202109328788</v>
      </c>
      <c r="J105" s="18" t="n">
        <v>0.000451578472023984</v>
      </c>
      <c r="K105" s="22" t="n">
        <f aca="false">AE20</f>
        <v>0.00124105132517993</v>
      </c>
    </row>
    <row r="106" customFormat="false" ht="13.8" hidden="false" customHeight="false" outlineLevel="0" collapsed="false">
      <c r="G106" s="17" t="n">
        <f aca="false">G105+1</f>
        <v>49</v>
      </c>
      <c r="H106" s="18" t="n">
        <f aca="false">(G106-0.5)/$G$137</f>
        <v>0.60625</v>
      </c>
      <c r="I106" s="18" t="n">
        <f aca="false">_xlfn.NORM.S.INV(H106)</f>
        <v>0.269558410280158</v>
      </c>
      <c r="J106" s="18" t="n">
        <v>0.000513262617575894</v>
      </c>
      <c r="K106" s="22" t="n">
        <f aca="false">AF5</f>
        <v>0.00017284192332595</v>
      </c>
    </row>
    <row r="107" customFormat="false" ht="13.8" hidden="false" customHeight="false" outlineLevel="0" collapsed="false">
      <c r="G107" s="17" t="n">
        <f aca="false">G106+1</f>
        <v>50</v>
      </c>
      <c r="H107" s="18" t="n">
        <f aca="false">(G107-0.5)/$G$137</f>
        <v>0.61875</v>
      </c>
      <c r="I107" s="18" t="n">
        <f aca="false">_xlfn.NORM.S.INV(H107)</f>
        <v>0.302199480814762</v>
      </c>
      <c r="J107" s="18" t="n">
        <v>0.000520209978679853</v>
      </c>
      <c r="K107" s="22" t="n">
        <f aca="false">AF6</f>
        <v>0.000285262857613988</v>
      </c>
    </row>
    <row r="108" customFormat="false" ht="13.8" hidden="false" customHeight="false" outlineLevel="0" collapsed="false">
      <c r="G108" s="17" t="n">
        <f aca="false">G107+1</f>
        <v>51</v>
      </c>
      <c r="H108" s="18" t="n">
        <f aca="false">(G108-0.5)/$G$137</f>
        <v>0.63125</v>
      </c>
      <c r="I108" s="18" t="n">
        <f aca="false">_xlfn.NORM.S.INV(H108)</f>
        <v>0.335165825308025</v>
      </c>
      <c r="J108" s="18" t="n">
        <v>0.000539788905520311</v>
      </c>
      <c r="K108" s="22" t="n">
        <f aca="false">AF7</f>
        <v>0.000513262617575894</v>
      </c>
    </row>
    <row r="109" customFormat="false" ht="13.8" hidden="false" customHeight="false" outlineLevel="0" collapsed="false">
      <c r="G109" s="17" t="n">
        <f aca="false">G108+1</f>
        <v>52</v>
      </c>
      <c r="H109" s="18" t="n">
        <f aca="false">(G109-0.5)/$G$137</f>
        <v>0.64375</v>
      </c>
      <c r="I109" s="18" t="n">
        <f aca="false">_xlfn.NORM.S.INV(H109)</f>
        <v>0.368500597097157</v>
      </c>
      <c r="J109" s="18" t="n">
        <v>0.000562104671466057</v>
      </c>
      <c r="K109" s="22" t="n">
        <f aca="false">AF8</f>
        <v>0.000306947045317973</v>
      </c>
    </row>
    <row r="110" customFormat="false" ht="13.8" hidden="false" customHeight="false" outlineLevel="0" collapsed="false">
      <c r="G110" s="17" t="n">
        <f aca="false">G109+1</f>
        <v>53</v>
      </c>
      <c r="H110" s="18" t="n">
        <f aca="false">(G110-0.5)/$G$137</f>
        <v>0.65625</v>
      </c>
      <c r="I110" s="18" t="n">
        <f aca="false">_xlfn.NORM.S.INV(H110)</f>
        <v>0.402250065321725</v>
      </c>
      <c r="J110" s="18" t="n">
        <v>0.000585262541839882</v>
      </c>
      <c r="K110" s="22" t="n">
        <f aca="false">AF9</f>
        <v>0.000659999305266057</v>
      </c>
    </row>
    <row r="111" customFormat="false" ht="13.8" hidden="false" customHeight="false" outlineLevel="0" collapsed="false">
      <c r="G111" s="17" t="n">
        <f aca="false">G110+1</f>
        <v>54</v>
      </c>
      <c r="H111" s="18" t="n">
        <f aca="false">(G111-0.5)/$G$137</f>
        <v>0.66875</v>
      </c>
      <c r="I111" s="18" t="n">
        <f aca="false">_xlfn.NORM.S.INV(H111)</f>
        <v>0.436464156008116</v>
      </c>
      <c r="J111" s="18" t="n">
        <v>0.000608630938285948</v>
      </c>
      <c r="K111" s="22" t="n">
        <f aca="false">AF10</f>
        <v>0.000297894423264</v>
      </c>
    </row>
    <row r="112" customFormat="false" ht="13.8" hidden="false" customHeight="false" outlineLevel="0" collapsed="false">
      <c r="G112" s="17" t="n">
        <f aca="false">G111+1</f>
        <v>55</v>
      </c>
      <c r="H112" s="18" t="n">
        <f aca="false">(G112-0.5)/$G$137</f>
        <v>0.68125</v>
      </c>
      <c r="I112" s="18" t="n">
        <f aca="false">_xlfn.NORM.S.INV(H112)</f>
        <v>0.471197085229966</v>
      </c>
      <c r="J112" s="18" t="n">
        <v>0.000623788817100568</v>
      </c>
      <c r="K112" s="22" t="n">
        <f aca="false">AF11</f>
        <v>0.000520209978679853</v>
      </c>
    </row>
    <row r="113" customFormat="false" ht="13.8" hidden="false" customHeight="false" outlineLevel="0" collapsed="false">
      <c r="G113" s="17" t="n">
        <f aca="false">G112+1</f>
        <v>56</v>
      </c>
      <c r="H113" s="18" t="n">
        <f aca="false">(G113-0.5)/$G$137</f>
        <v>0.69375</v>
      </c>
      <c r="I113" s="18" t="n">
        <f aca="false">_xlfn.NORM.S.INV(H113)</f>
        <v>0.506508106929111</v>
      </c>
      <c r="J113" s="18" t="n">
        <v>0.000648420370086056</v>
      </c>
      <c r="K113" s="22" t="n">
        <f aca="false">AF12</f>
        <v>0.000306525993129969</v>
      </c>
    </row>
    <row r="114" customFormat="false" ht="13.8" hidden="false" customHeight="false" outlineLevel="0" collapsed="false">
      <c r="G114" s="17" t="n">
        <f aca="false">G113+1</f>
        <v>57</v>
      </c>
      <c r="H114" s="18" t="n">
        <f aca="false">(G114-0.5)/$G$137</f>
        <v>0.70625</v>
      </c>
      <c r="I114" s="18" t="n">
        <f aca="false">_xlfn.NORM.S.INV(H114)</f>
        <v>0.54246240431255</v>
      </c>
      <c r="J114" s="18" t="n">
        <v>0.000659999305266057</v>
      </c>
      <c r="K114" s="22" t="n">
        <f aca="false">AF13</f>
        <v>-0.00188968222137986</v>
      </c>
    </row>
    <row r="115" customFormat="false" ht="13.8" hidden="false" customHeight="false" outlineLevel="0" collapsed="false">
      <c r="G115" s="17" t="n">
        <f aca="false">G114+1</f>
        <v>58</v>
      </c>
      <c r="H115" s="18" t="n">
        <f aca="false">(G115-0.5)/$G$137</f>
        <v>0.71875</v>
      </c>
      <c r="I115" s="18" t="n">
        <f aca="false">_xlfn.NORM.S.INV(H115)</f>
        <v>0.579132162255556</v>
      </c>
      <c r="J115" s="18" t="n">
        <v>0.000664209827179629</v>
      </c>
      <c r="K115" s="22" t="n">
        <f aca="false">AF14</f>
        <v>-0.000238526064699984</v>
      </c>
    </row>
    <row r="116" customFormat="false" ht="13.8" hidden="false" customHeight="false" outlineLevel="0" collapsed="false">
      <c r="G116" s="17" t="n">
        <f aca="false">G115+1</f>
        <v>59</v>
      </c>
      <c r="H116" s="18" t="n">
        <f aca="false">(G116-0.5)/$G$137</f>
        <v>0.73125</v>
      </c>
      <c r="I116" s="18" t="n">
        <f aca="false">_xlfn.NORM.S.INV(H116)</f>
        <v>0.61659786971703</v>
      </c>
      <c r="J116" s="18" t="n">
        <v>0.000688841380199978</v>
      </c>
      <c r="K116" s="22" t="n">
        <f aca="false">AF15</f>
        <v>-0.00547936265330007</v>
      </c>
    </row>
    <row r="117" customFormat="false" ht="13.8" hidden="false" customHeight="false" outlineLevel="0" collapsed="false">
      <c r="G117" s="17" t="n">
        <f aca="false">G116+1</f>
        <v>60</v>
      </c>
      <c r="H117" s="18" t="n">
        <f aca="false">(G117-0.5)/$G$137</f>
        <v>0.74375</v>
      </c>
      <c r="I117" s="18" t="n">
        <f aca="false">_xlfn.NORM.S.INV(H117)</f>
        <v>0.654949917100686</v>
      </c>
      <c r="J117" s="18" t="n">
        <v>0.000696841371743973</v>
      </c>
      <c r="K117" s="22" t="n">
        <f aca="false">AF16</f>
        <v>-0.00335641751955995</v>
      </c>
    </row>
    <row r="118" customFormat="false" ht="13.8" hidden="false" customHeight="false" outlineLevel="0" collapsed="false">
      <c r="G118" s="17" t="n">
        <f aca="false">G117+1</f>
        <v>61</v>
      </c>
      <c r="H118" s="18" t="n">
        <f aca="false">(G118-0.5)/$G$137</f>
        <v>0.75625</v>
      </c>
      <c r="I118" s="18" t="n">
        <f aca="false">_xlfn.NORM.S.INV(H118)</f>
        <v>0.694290575703083</v>
      </c>
      <c r="J118" s="18" t="n">
        <v>0.000699367684900087</v>
      </c>
      <c r="K118" s="22" t="n">
        <f aca="false">AF17</f>
        <v>0.000539788905520311</v>
      </c>
    </row>
    <row r="119" customFormat="false" ht="13.8" hidden="false" customHeight="false" outlineLevel="0" collapsed="false">
      <c r="G119" s="17" t="n">
        <f aca="false">G118+1</f>
        <v>62</v>
      </c>
      <c r="H119" s="18" t="n">
        <f aca="false">(G119-0.5)/$G$137</f>
        <v>0.76875</v>
      </c>
      <c r="I119" s="18" t="n">
        <f aca="false">_xlfn.NORM.S.INV(H119)</f>
        <v>0.734736477807255</v>
      </c>
      <c r="J119" s="18" t="n">
        <v>0.000744420269029988</v>
      </c>
      <c r="K119" s="22" t="n">
        <f aca="false">AF18</f>
        <v>0.000873683290839811</v>
      </c>
    </row>
    <row r="120" customFormat="false" ht="13.8" hidden="false" customHeight="false" outlineLevel="0" collapsed="false">
      <c r="G120" s="17" t="n">
        <f aca="false">G119+1</f>
        <v>63</v>
      </c>
      <c r="H120" s="18" t="n">
        <f aca="false">(G120-0.5)/$G$137</f>
        <v>0.78125</v>
      </c>
      <c r="I120" s="18" t="n">
        <f aca="false">_xlfn.NORM.S.INV(H120)</f>
        <v>0.776421761147928</v>
      </c>
      <c r="J120" s="18" t="n">
        <v>0.000745893951688004</v>
      </c>
      <c r="K120" s="22" t="n">
        <f aca="false">AF19</f>
        <v>0.000623788817100568</v>
      </c>
    </row>
    <row r="121" customFormat="false" ht="13.8" hidden="false" customHeight="false" outlineLevel="0" collapsed="false">
      <c r="G121" s="17" t="n">
        <f aca="false">G120+1</f>
        <v>64</v>
      </c>
      <c r="H121" s="18" t="n">
        <f aca="false">(G121-0.5)/$G$137</f>
        <v>0.79375</v>
      </c>
      <c r="I121" s="18" t="n">
        <f aca="false">_xlfn.NORM.S.INV(H121)</f>
        <v>0.819502107568254</v>
      </c>
      <c r="J121" s="18" t="n">
        <v>0.000756630782520196</v>
      </c>
      <c r="K121" s="22" t="n">
        <f aca="false">AF20</f>
        <v>0.000872630660379681</v>
      </c>
    </row>
    <row r="122" customFormat="false" ht="13.8" hidden="false" customHeight="false" outlineLevel="0" collapsed="false">
      <c r="G122" s="17" t="n">
        <f aca="false">G121+1</f>
        <v>65</v>
      </c>
      <c r="H122" s="18" t="n">
        <f aca="false">(G122-0.5)/$G$137</f>
        <v>0.80625</v>
      </c>
      <c r="I122" s="18" t="n">
        <f aca="false">_xlfn.NORM.S.INV(H122)</f>
        <v>0.864160004318308</v>
      </c>
      <c r="J122" s="18" t="n">
        <v>0.000872630660379681</v>
      </c>
      <c r="K122" s="22" t="n">
        <f aca="false">AG5</f>
        <v>0.000608630938285948</v>
      </c>
    </row>
    <row r="123" customFormat="false" ht="13.8" hidden="false" customHeight="false" outlineLevel="0" collapsed="false">
      <c r="G123" s="17" t="n">
        <f aca="false">G122+1</f>
        <v>66</v>
      </c>
      <c r="H123" s="18" t="n">
        <f aca="false">(G123-0.5)/$G$137</f>
        <v>0.81875</v>
      </c>
      <c r="I123" s="18" t="n">
        <f aca="false">_xlfn.NORM.S.INV(H123)</f>
        <v>0.91061170687247</v>
      </c>
      <c r="J123" s="18" t="n">
        <v>0.000873683290839811</v>
      </c>
      <c r="K123" s="22" t="n">
        <f aca="false">AG6</f>
        <v>-3.26315445959846E-005</v>
      </c>
    </row>
    <row r="124" customFormat="false" ht="13.8" hidden="false" customHeight="false" outlineLevel="0" collapsed="false">
      <c r="G124" s="17" t="n">
        <f aca="false">G123+1</f>
        <v>67</v>
      </c>
      <c r="H124" s="18" t="n">
        <f aca="false">(G124-0.5)/$G$137</f>
        <v>0.83125</v>
      </c>
      <c r="I124" s="18" t="n">
        <f aca="false">_xlfn.NORM.S.INV(H124)</f>
        <v>0.959116617227602</v>
      </c>
      <c r="J124" s="18" t="n">
        <v>0.000943367428079878</v>
      </c>
      <c r="K124" s="22" t="n">
        <f aca="false">AG7</f>
        <v>-0.000582525702594094</v>
      </c>
    </row>
    <row r="125" customFormat="false" ht="13.8" hidden="false" customHeight="false" outlineLevel="0" collapsed="false">
      <c r="G125" s="17" t="n">
        <f aca="false">G124+1</f>
        <v>68</v>
      </c>
      <c r="H125" s="18" t="n">
        <f aca="false">(G125-0.5)/$G$137</f>
        <v>0.84375</v>
      </c>
      <c r="I125" s="18" t="n">
        <f aca="false">_xlfn.NORM.S.INV(H125)</f>
        <v>1.00999016924958</v>
      </c>
      <c r="J125" s="18" t="n">
        <v>0.000945893741175929</v>
      </c>
      <c r="K125" s="22" t="n">
        <f aca="false">AG8</f>
        <v>-0.000349894368532</v>
      </c>
    </row>
    <row r="126" customFormat="false" ht="13.8" hidden="false" customHeight="false" outlineLevel="0" collapsed="false">
      <c r="G126" s="17" t="n">
        <f aca="false">G125+1</f>
        <v>69</v>
      </c>
      <c r="H126" s="18" t="n">
        <f aca="false">(G126-0.5)/$G$137</f>
        <v>0.85625</v>
      </c>
      <c r="I126" s="18" t="n">
        <f aca="false">_xlfn.NORM.S.INV(H126)</f>
        <v>1.06362193833772</v>
      </c>
      <c r="J126" s="18" t="n">
        <v>0.00124105132517993</v>
      </c>
      <c r="K126" s="22" t="n">
        <f aca="false">AG9</f>
        <v>0.000562104671466057</v>
      </c>
    </row>
    <row r="127" customFormat="false" ht="13.8" hidden="false" customHeight="false" outlineLevel="0" collapsed="false">
      <c r="G127" s="17" t="n">
        <f aca="false">G126+1</f>
        <v>70</v>
      </c>
      <c r="H127" s="18" t="n">
        <f aca="false">(G127-0.5)/$G$137</f>
        <v>0.86875</v>
      </c>
      <c r="I127" s="18" t="n">
        <f aca="false">_xlfn.NORM.S.INV(H127)</f>
        <v>1.1205017670747</v>
      </c>
      <c r="J127" s="18" t="n">
        <v>0.00129578810973996</v>
      </c>
      <c r="K127" s="22" t="n">
        <f aca="false">AG10</f>
        <v>-0.000344210163986003</v>
      </c>
    </row>
    <row r="128" customFormat="false" ht="13.8" hidden="false" customHeight="false" outlineLevel="0" collapsed="false">
      <c r="G128" s="17" t="n">
        <f aca="false">G127+1</f>
        <v>71</v>
      </c>
      <c r="H128" s="18" t="n">
        <f aca="false">(G128-0.5)/$G$137</f>
        <v>0.88125</v>
      </c>
      <c r="I128" s="18" t="n">
        <f aca="false">_xlfn.NORM.S.INV(H128)</f>
        <v>1.18125862097704</v>
      </c>
      <c r="J128" s="18" t="n">
        <v>0.00135663015092025</v>
      </c>
      <c r="K128" s="22" t="n">
        <f aca="false">AG11</f>
        <v>-0.000583999385259992</v>
      </c>
    </row>
    <row r="129" customFormat="false" ht="13.8" hidden="false" customHeight="false" outlineLevel="0" collapsed="false">
      <c r="G129" s="17" t="n">
        <f aca="false">G128+1</f>
        <v>72</v>
      </c>
      <c r="H129" s="18" t="n">
        <f aca="false">(G129-0.5)/$G$137</f>
        <v>0.89375</v>
      </c>
      <c r="I129" s="18" t="n">
        <f aca="false">_xlfn.NORM.S.INV(H129)</f>
        <v>1.24672049837958</v>
      </c>
      <c r="J129" s="18" t="n">
        <v>0.00144484058440053</v>
      </c>
      <c r="K129" s="22" t="n">
        <f aca="false">AG12</f>
        <v>-0.000350315420720004</v>
      </c>
    </row>
    <row r="130" customFormat="false" ht="13.8" hidden="false" customHeight="false" outlineLevel="0" collapsed="false">
      <c r="G130" s="17" t="n">
        <f aca="false">G129+1</f>
        <v>73</v>
      </c>
      <c r="H130" s="18" t="n">
        <f aca="false">(G130-0.5)/$G$137</f>
        <v>0.90625</v>
      </c>
      <c r="I130" s="18" t="n">
        <f aca="false">_xlfn.NORM.S.INV(H130)</f>
        <v>1.31801089730354</v>
      </c>
      <c r="J130" s="18" t="n">
        <v>0.00185620857239988</v>
      </c>
      <c r="K130" s="22" t="n">
        <f aca="false">AG13</f>
        <v>0.00297347055422015</v>
      </c>
    </row>
    <row r="131" customFormat="false" ht="13.8" hidden="false" customHeight="false" outlineLevel="0" collapsed="false">
      <c r="G131" s="17" t="n">
        <f aca="false">G130+1</f>
        <v>74</v>
      </c>
      <c r="H131" s="18" t="n">
        <f aca="false">(G131-0.5)/$G$137</f>
        <v>0.91875</v>
      </c>
      <c r="I131" s="18" t="n">
        <f aca="false">_xlfn.NORM.S.INV(H131)</f>
        <v>1.39671264539045</v>
      </c>
      <c r="J131" s="18" t="n">
        <v>0.00214399774312035</v>
      </c>
      <c r="K131" s="22" t="n">
        <f aca="false">AG14</f>
        <v>0.00185620857239988</v>
      </c>
    </row>
    <row r="132" customFormat="false" ht="13.8" hidden="false" customHeight="false" outlineLevel="0" collapsed="false">
      <c r="G132" s="17" t="n">
        <f aca="false">G131+1</f>
        <v>75</v>
      </c>
      <c r="H132" s="18" t="n">
        <f aca="false">(G132-0.5)/$G$137</f>
        <v>0.93125</v>
      </c>
      <c r="I132" s="18" t="n">
        <f aca="false">_xlfn.NORM.S.INV(H132)</f>
        <v>1.48516545690268</v>
      </c>
      <c r="J132" s="18" t="n">
        <v>0.00297347055422015</v>
      </c>
      <c r="K132" s="22" t="n">
        <f aca="false">AG15</f>
        <v>0.00406799571789973</v>
      </c>
    </row>
    <row r="133" customFormat="false" ht="13.8" hidden="false" customHeight="false" outlineLevel="0" collapsed="false">
      <c r="G133" s="17" t="n">
        <f aca="false">G132+1</f>
        <v>76</v>
      </c>
      <c r="H133" s="18" t="n">
        <f aca="false">(G133-0.5)/$G$137</f>
        <v>0.94375</v>
      </c>
      <c r="I133" s="18" t="n">
        <f aca="false">_xlfn.NORM.S.INV(H133)</f>
        <v>1.58705583229031</v>
      </c>
      <c r="J133" s="18" t="n">
        <v>0.00318989137904024</v>
      </c>
      <c r="K133" s="22" t="n">
        <f aca="false">AG16</f>
        <v>0.00318989137904024</v>
      </c>
    </row>
    <row r="134" customFormat="false" ht="13.8" hidden="false" customHeight="false" outlineLevel="0" collapsed="false">
      <c r="G134" s="17" t="n">
        <f aca="false">G133+1</f>
        <v>77</v>
      </c>
      <c r="H134" s="18" t="n">
        <f aca="false">(G134-0.5)/$G$137</f>
        <v>0.95625</v>
      </c>
      <c r="I134" s="18" t="n">
        <f aca="false">_xlfn.NORM.S.INV(H134)</f>
        <v>1.7087352578229</v>
      </c>
      <c r="J134" s="18" t="n">
        <v>0.00374799605470066</v>
      </c>
      <c r="K134" s="22" t="n">
        <f aca="false">AG17</f>
        <v>0.00135663015092025</v>
      </c>
    </row>
    <row r="135" customFormat="false" ht="13.8" hidden="false" customHeight="false" outlineLevel="0" collapsed="false">
      <c r="G135" s="17" t="n">
        <f aca="false">G134+1</f>
        <v>78</v>
      </c>
      <c r="H135" s="18" t="n">
        <f aca="false">(G135-0.5)/$G$137</f>
        <v>0.96875</v>
      </c>
      <c r="I135" s="18" t="n">
        <f aca="false">_xlfn.NORM.S.INV(H135)</f>
        <v>1.86273186742165</v>
      </c>
      <c r="J135" s="18" t="n">
        <v>0.00406799571789973</v>
      </c>
      <c r="K135" s="22" t="n">
        <f aca="false">AG18</f>
        <v>0.000585262541839882</v>
      </c>
    </row>
    <row r="136" customFormat="false" ht="13.8" hidden="false" customHeight="false" outlineLevel="0" collapsed="false">
      <c r="G136" s="17" t="n">
        <f aca="false">G135+1</f>
        <v>79</v>
      </c>
      <c r="H136" s="18" t="n">
        <f aca="false">(G136-0.5)/$G$137</f>
        <v>0.98125</v>
      </c>
      <c r="I136" s="18" t="n">
        <f aca="false">_xlfn.NORM.S.INV(H136)</f>
        <v>2.08027845252527</v>
      </c>
      <c r="J136" s="18" t="n">
        <v>0.00464588984639969</v>
      </c>
      <c r="K136" s="22" t="n">
        <f aca="false">AG19</f>
        <v>0.00144484058440053</v>
      </c>
    </row>
    <row r="137" customFormat="false" ht="13.8" hidden="false" customHeight="false" outlineLevel="0" collapsed="false">
      <c r="G137" s="23" t="n">
        <f aca="false">G136+1</f>
        <v>80</v>
      </c>
      <c r="H137" s="24" t="n">
        <f aca="false">(G137-0.5)/$G$137</f>
        <v>0.99375</v>
      </c>
      <c r="I137" s="24" t="n">
        <f aca="false">_xlfn.NORM.S.INV(H137)</f>
        <v>2.49770547441237</v>
      </c>
      <c r="J137" s="18" t="n">
        <v>0.00670146663004001</v>
      </c>
      <c r="K137" s="28" t="n">
        <f aca="false">AG20</f>
        <v>0.000664209827179629</v>
      </c>
    </row>
    <row r="141" customFormat="false" ht="13.8" hidden="false" customHeight="false" outlineLevel="0" collapsed="false">
      <c r="G141" s="63" t="s">
        <v>79</v>
      </c>
      <c r="H141" s="63"/>
      <c r="I141" s="63"/>
      <c r="J141" s="63"/>
      <c r="K141" s="63"/>
      <c r="L141" s="63"/>
      <c r="M141" s="63"/>
    </row>
    <row r="142" customFormat="false" ht="13.8" hidden="false" customHeight="false" outlineLevel="0" collapsed="false">
      <c r="G142" s="63"/>
      <c r="H142" s="63"/>
      <c r="I142" s="63"/>
      <c r="J142" s="63"/>
      <c r="K142" s="63"/>
      <c r="L142" s="63"/>
      <c r="M142" s="63"/>
    </row>
    <row r="145" customFormat="false" ht="13.8" hidden="false" customHeight="false" outlineLevel="0" collapsed="false">
      <c r="G145" s="64" t="s">
        <v>64</v>
      </c>
      <c r="H145" s="65" t="s">
        <v>80</v>
      </c>
      <c r="I145" s="66" t="s">
        <v>81</v>
      </c>
    </row>
    <row r="146" customFormat="false" ht="13.8" hidden="false" customHeight="false" outlineLevel="0" collapsed="false">
      <c r="G146" s="67" t="n">
        <v>1</v>
      </c>
      <c r="H146" s="68" t="n">
        <f aca="false">W$5</f>
        <v>0.45725109763042</v>
      </c>
      <c r="I146" s="69" t="n">
        <f aca="false">AC$5</f>
        <v>-0.000131368282774047</v>
      </c>
    </row>
    <row r="147" customFormat="false" ht="13.8" hidden="false" customHeight="false" outlineLevel="0" collapsed="false">
      <c r="G147" s="17" t="n">
        <f aca="false">G146+1</f>
        <v>2</v>
      </c>
      <c r="H147" s="18" t="n">
        <f aca="false">X$5</f>
        <v>0.45674267711297</v>
      </c>
      <c r="I147" s="22" t="n">
        <f aca="false">AD$5</f>
        <v>-0.000639788800224028</v>
      </c>
    </row>
    <row r="148" customFormat="false" ht="13.8" hidden="false" customHeight="false" outlineLevel="0" collapsed="false">
      <c r="G148" s="17" t="n">
        <f aca="false">G147+1</f>
        <v>3</v>
      </c>
      <c r="H148" s="18" t="n">
        <f aca="false">Y$5</f>
        <v>0.45737215013458</v>
      </c>
      <c r="I148" s="22" t="n">
        <f aca="false">AE$5</f>
        <v>-1.03157786140451E-005</v>
      </c>
    </row>
    <row r="149" customFormat="false" ht="13.8" hidden="false" customHeight="false" outlineLevel="0" collapsed="false">
      <c r="G149" s="17" t="n">
        <f aca="false">G148+1</f>
        <v>4</v>
      </c>
      <c r="H149" s="18" t="n">
        <f aca="false">Z$5</f>
        <v>0.45755530783652</v>
      </c>
      <c r="I149" s="22" t="n">
        <f aca="false">AF$5</f>
        <v>0.00017284192332595</v>
      </c>
    </row>
    <row r="150" customFormat="false" ht="13.8" hidden="false" customHeight="false" outlineLevel="0" collapsed="false">
      <c r="G150" s="17" t="n">
        <f aca="false">G149+1</f>
        <v>5</v>
      </c>
      <c r="H150" s="18" t="n">
        <f aca="false">AA$5</f>
        <v>0.45799109685148</v>
      </c>
      <c r="I150" s="22" t="n">
        <f aca="false">AG$5</f>
        <v>0.000608630938285948</v>
      </c>
    </row>
    <row r="151" customFormat="false" ht="13.8" hidden="false" customHeight="false" outlineLevel="0" collapsed="false">
      <c r="G151" s="17" t="n">
        <f aca="false">G150+1</f>
        <v>6</v>
      </c>
      <c r="H151" s="18" t="n">
        <f aca="false">W$6</f>
        <v>0.45392268008139</v>
      </c>
      <c r="I151" s="22" t="n">
        <f aca="false">AC$6</f>
        <v>-0.000581052019946016</v>
      </c>
    </row>
    <row r="152" customFormat="false" ht="13.8" hidden="false" customHeight="false" outlineLevel="0" collapsed="false">
      <c r="G152" s="17" t="n">
        <f aca="false">G151+1</f>
        <v>7</v>
      </c>
      <c r="H152" s="18" t="n">
        <f aca="false">X$6</f>
        <v>0.45438057433624</v>
      </c>
      <c r="I152" s="22" t="n">
        <f aca="false">AD$6</f>
        <v>-0.000123157765095971</v>
      </c>
    </row>
    <row r="153" customFormat="false" ht="13.8" hidden="false" customHeight="false" outlineLevel="0" collapsed="false">
      <c r="G153" s="17" t="n">
        <f aca="false">G152+1</f>
        <v>8</v>
      </c>
      <c r="H153" s="18" t="n">
        <f aca="false">Y$6</f>
        <v>0.45495531057336</v>
      </c>
      <c r="I153" s="22" t="n">
        <f aca="false">AE$6</f>
        <v>0.000451578472023984</v>
      </c>
    </row>
    <row r="154" customFormat="false" ht="13.8" hidden="false" customHeight="false" outlineLevel="0" collapsed="false">
      <c r="G154" s="17" t="n">
        <f aca="false">G153+1</f>
        <v>9</v>
      </c>
      <c r="H154" s="18" t="n">
        <f aca="false">Z$6</f>
        <v>0.45478899495895</v>
      </c>
      <c r="I154" s="22" t="n">
        <f aca="false">AF$6</f>
        <v>0.000285262857613988</v>
      </c>
    </row>
    <row r="155" customFormat="false" ht="13.8" hidden="false" customHeight="false" outlineLevel="0" collapsed="false">
      <c r="G155" s="17" t="n">
        <f aca="false">G154+1</f>
        <v>10</v>
      </c>
      <c r="H155" s="18" t="n">
        <f aca="false">AA$6</f>
        <v>0.45447110055674</v>
      </c>
      <c r="I155" s="22" t="n">
        <f aca="false">AG$6</f>
        <v>-3.26315445959846E-005</v>
      </c>
    </row>
    <row r="156" customFormat="false" ht="13.8" hidden="false" customHeight="false" outlineLevel="0" collapsed="false">
      <c r="G156" s="17" t="n">
        <f aca="false">G155+1</f>
        <v>11</v>
      </c>
      <c r="H156" s="18" t="n">
        <f aca="false">W$7</f>
        <v>0.99936210593463</v>
      </c>
      <c r="I156" s="22" t="n">
        <f aca="false">AC$7</f>
        <v>-0.000756209730294</v>
      </c>
    </row>
    <row r="157" customFormat="false" ht="13.8" hidden="false" customHeight="false" outlineLevel="0" collapsed="false">
      <c r="G157" s="17" t="n">
        <f aca="false">G156+1</f>
        <v>12</v>
      </c>
      <c r="H157" s="18" t="n">
        <f aca="false">X$7</f>
        <v>0.99999789473906</v>
      </c>
      <c r="I157" s="22" t="n">
        <f aca="false">AD$7</f>
        <v>-0.000120420925864062</v>
      </c>
    </row>
    <row r="158" customFormat="false" ht="13.8" hidden="false" customHeight="false" outlineLevel="0" collapsed="false">
      <c r="G158" s="17" t="n">
        <f aca="false">G157+1</f>
        <v>13</v>
      </c>
      <c r="H158" s="18" t="n">
        <f aca="false">Y$7</f>
        <v>1.0010642094061</v>
      </c>
      <c r="I158" s="22" t="n">
        <f aca="false">AE$7</f>
        <v>0.000945893741175929</v>
      </c>
    </row>
    <row r="159" customFormat="false" ht="13.8" hidden="false" customHeight="false" outlineLevel="0" collapsed="false">
      <c r="G159" s="17" t="n">
        <f aca="false">G158+1</f>
        <v>14</v>
      </c>
      <c r="H159" s="18" t="n">
        <f aca="false">Z$7</f>
        <v>1.0006315782825</v>
      </c>
      <c r="I159" s="22" t="n">
        <f aca="false">AF$7</f>
        <v>0.000513262617575894</v>
      </c>
    </row>
    <row r="160" customFormat="false" ht="13.8" hidden="false" customHeight="false" outlineLevel="0" collapsed="false">
      <c r="G160" s="17" t="n">
        <f aca="false">G159+1</f>
        <v>15</v>
      </c>
      <c r="H160" s="18" t="n">
        <f aca="false">AA$7</f>
        <v>0.99953578996233</v>
      </c>
      <c r="I160" s="22" t="n">
        <f aca="false">AG$7</f>
        <v>-0.000582525702594094</v>
      </c>
    </row>
    <row r="161" customFormat="false" ht="13.8" hidden="false" customHeight="false" outlineLevel="0" collapsed="false">
      <c r="G161" s="17" t="n">
        <f aca="false">G160+1</f>
        <v>16</v>
      </c>
      <c r="H161" s="18" t="n">
        <f aca="false">W$8</f>
        <v>0.45406373256449</v>
      </c>
      <c r="I161" s="22" t="n">
        <f aca="false">AC$8</f>
        <v>-0.000901472735292008</v>
      </c>
    </row>
    <row r="162" customFormat="false" ht="13.8" hidden="false" customHeight="false" outlineLevel="0" collapsed="false">
      <c r="G162" s="17" t="n">
        <f aca="false">G161+1</f>
        <v>17</v>
      </c>
      <c r="H162" s="18" t="n">
        <f aca="false">X$8</f>
        <v>0.4551637314066</v>
      </c>
      <c r="I162" s="22" t="n">
        <f aca="false">AD$8</f>
        <v>0.000198526106817976</v>
      </c>
    </row>
    <row r="163" customFormat="false" ht="13.8" hidden="false" customHeight="false" outlineLevel="0" collapsed="false">
      <c r="G163" s="17" t="n">
        <f aca="false">G162+1</f>
        <v>18</v>
      </c>
      <c r="H163" s="18" t="n">
        <f aca="false">Y$8</f>
        <v>0.45571109925147</v>
      </c>
      <c r="I163" s="22" t="n">
        <f aca="false">AE$8</f>
        <v>0.000745893951688004</v>
      </c>
    </row>
    <row r="164" customFormat="false" ht="13.8" hidden="false" customHeight="false" outlineLevel="0" collapsed="false">
      <c r="G164" s="17" t="n">
        <f aca="false">G163+1</f>
        <v>19</v>
      </c>
      <c r="H164" s="18" t="n">
        <f aca="false">Z$8</f>
        <v>0.4552721523451</v>
      </c>
      <c r="I164" s="22" t="n">
        <f aca="false">AF$8</f>
        <v>0.000306947045317973</v>
      </c>
    </row>
    <row r="165" customFormat="false" ht="13.8" hidden="false" customHeight="false" outlineLevel="0" collapsed="false">
      <c r="G165" s="17" t="n">
        <f aca="false">G164+1</f>
        <v>20</v>
      </c>
      <c r="H165" s="18" t="n">
        <f aca="false">AA$8</f>
        <v>0.45461531093125</v>
      </c>
      <c r="I165" s="22" t="n">
        <f aca="false">AG$8</f>
        <v>-0.000349894368532</v>
      </c>
    </row>
    <row r="166" customFormat="false" ht="13.8" hidden="false" customHeight="false" outlineLevel="0" collapsed="false">
      <c r="G166" s="17" t="n">
        <f aca="false">G165+1</f>
        <v>21</v>
      </c>
      <c r="H166" s="18" t="n">
        <f aca="false">W$9</f>
        <v>0.49643631954072</v>
      </c>
      <c r="I166" s="22" t="n">
        <f aca="false">AC$9</f>
        <v>-0.000835788593903986</v>
      </c>
    </row>
    <row r="167" customFormat="false" ht="13.8" hidden="false" customHeight="false" outlineLevel="0" collapsed="false">
      <c r="G167" s="17" t="n">
        <f aca="false">G166+1</f>
        <v>22</v>
      </c>
      <c r="H167" s="18" t="n">
        <f aca="false">X$9</f>
        <v>0.49623737238171</v>
      </c>
      <c r="I167" s="22" t="n">
        <f aca="false">AD$9</f>
        <v>-0.00103473575291396</v>
      </c>
    </row>
    <row r="168" customFormat="false" ht="13.8" hidden="false" customHeight="false" outlineLevel="0" collapsed="false">
      <c r="G168" s="17" t="n">
        <f aca="false">G167+1</f>
        <v>23</v>
      </c>
      <c r="H168" s="18" t="n">
        <f aca="false">Y$9</f>
        <v>0.49792052850471</v>
      </c>
      <c r="I168" s="22" t="n">
        <f aca="false">AE$9</f>
        <v>0.000648420370086056</v>
      </c>
    </row>
    <row r="169" customFormat="false" ht="13.8" hidden="false" customHeight="false" outlineLevel="0" collapsed="false">
      <c r="G169" s="17" t="n">
        <f aca="false">G168+1</f>
        <v>24</v>
      </c>
      <c r="H169" s="18" t="n">
        <f aca="false">Z$9</f>
        <v>0.49793210743989</v>
      </c>
      <c r="I169" s="22" t="n">
        <f aca="false">AF$9</f>
        <v>0.000659999305266057</v>
      </c>
    </row>
    <row r="170" customFormat="false" ht="13.8" hidden="false" customHeight="false" outlineLevel="0" collapsed="false">
      <c r="G170" s="17" t="n">
        <f aca="false">G169+1</f>
        <v>25</v>
      </c>
      <c r="H170" s="18" t="n">
        <f aca="false">AA$9</f>
        <v>0.49783421280609</v>
      </c>
      <c r="I170" s="22" t="n">
        <f aca="false">AG$9</f>
        <v>0.000562104671466057</v>
      </c>
    </row>
    <row r="171" customFormat="false" ht="13.8" hidden="false" customHeight="false" outlineLevel="0" collapsed="false">
      <c r="G171" s="17" t="n">
        <f aca="false">G170+1</f>
        <v>26</v>
      </c>
      <c r="H171" s="18" t="n">
        <f aca="false">W$10</f>
        <v>0.45403741680272</v>
      </c>
      <c r="I171" s="22" t="n">
        <f aca="false">AC$10</f>
        <v>-0.000927367444876037</v>
      </c>
    </row>
    <row r="172" customFormat="false" ht="13.8" hidden="false" customHeight="false" outlineLevel="0" collapsed="false">
      <c r="G172" s="17" t="n">
        <f aca="false">G171+1</f>
        <v>27</v>
      </c>
      <c r="H172" s="18" t="n">
        <f aca="false">X$10</f>
        <v>0.45524162606145</v>
      </c>
      <c r="I172" s="22" t="n">
        <f aca="false">AD$10</f>
        <v>0.000276841813854012</v>
      </c>
    </row>
    <row r="173" customFormat="false" ht="13.8" hidden="false" customHeight="false" outlineLevel="0" collapsed="false">
      <c r="G173" s="17" t="n">
        <f aca="false">G172+1</f>
        <v>28</v>
      </c>
      <c r="H173" s="18" t="n">
        <f aca="false">Y$10</f>
        <v>0.45566162561934</v>
      </c>
      <c r="I173" s="22" t="n">
        <f aca="false">AE$10</f>
        <v>0.000696841371743973</v>
      </c>
    </row>
    <row r="174" customFormat="false" ht="13.8" hidden="false" customHeight="false" outlineLevel="0" collapsed="false">
      <c r="G174" s="17" t="n">
        <f aca="false">G173+1</f>
        <v>29</v>
      </c>
      <c r="H174" s="18" t="n">
        <f aca="false">Z$10</f>
        <v>0.45526267867086</v>
      </c>
      <c r="I174" s="22" t="n">
        <f aca="false">AF$10</f>
        <v>0.000297894423264</v>
      </c>
    </row>
    <row r="175" customFormat="false" ht="13.8" hidden="false" customHeight="false" outlineLevel="0" collapsed="false">
      <c r="G175" s="17" t="n">
        <f aca="false">G174+1</f>
        <v>30</v>
      </c>
      <c r="H175" s="18" t="n">
        <f aca="false">AA$10</f>
        <v>0.45462057408361</v>
      </c>
      <c r="I175" s="22" t="n">
        <f aca="false">AG$10</f>
        <v>-0.000344210163986003</v>
      </c>
    </row>
    <row r="176" customFormat="false" ht="13.8" hidden="false" customHeight="false" outlineLevel="0" collapsed="false">
      <c r="G176" s="17" t="n">
        <f aca="false">G175+1</f>
        <v>31</v>
      </c>
      <c r="H176" s="18" t="n">
        <f aca="false">W$11</f>
        <v>0.99936631645651</v>
      </c>
      <c r="I176" s="22" t="n">
        <f aca="false">AC$11</f>
        <v>-0.000752420260610065</v>
      </c>
    </row>
    <row r="177" customFormat="false" ht="13.8" hidden="false" customHeight="false" outlineLevel="0" collapsed="false">
      <c r="G177" s="17" t="n">
        <f aca="false">G176+1</f>
        <v>32</v>
      </c>
      <c r="H177" s="18" t="n">
        <f aca="false">X$11</f>
        <v>0.99999157895623</v>
      </c>
      <c r="I177" s="22" t="n">
        <f aca="false">AD$11</f>
        <v>-0.000127157760890007</v>
      </c>
    </row>
    <row r="178" customFormat="false" ht="13.8" hidden="false" customHeight="false" outlineLevel="0" collapsed="false">
      <c r="G178" s="17" t="n">
        <f aca="false">G177+1</f>
        <v>33</v>
      </c>
      <c r="H178" s="18" t="n">
        <f aca="false">Y$11</f>
        <v>1.0010621041452</v>
      </c>
      <c r="I178" s="22" t="n">
        <f aca="false">AE$11</f>
        <v>0.000943367428079878</v>
      </c>
    </row>
    <row r="179" customFormat="false" ht="13.8" hidden="false" customHeight="false" outlineLevel="0" collapsed="false">
      <c r="G179" s="17" t="n">
        <f aca="false">G178+1</f>
        <v>34</v>
      </c>
      <c r="H179" s="18" t="n">
        <f aca="false">Z$11</f>
        <v>1.0006389466958</v>
      </c>
      <c r="I179" s="22" t="n">
        <f aca="false">AF$11</f>
        <v>0.000520209978679853</v>
      </c>
    </row>
    <row r="180" customFormat="false" ht="13.8" hidden="false" customHeight="false" outlineLevel="0" collapsed="false">
      <c r="G180" s="17" t="n">
        <f aca="false">G179+1</f>
        <v>35</v>
      </c>
      <c r="H180" s="18" t="n">
        <f aca="false">AA$11</f>
        <v>0.99953473733186</v>
      </c>
      <c r="I180" s="22" t="n">
        <f aca="false">AG$11</f>
        <v>-0.000583999385259992</v>
      </c>
    </row>
    <row r="181" customFormat="false" ht="13.8" hidden="false" customHeight="false" outlineLevel="0" collapsed="false">
      <c r="G181" s="17" t="n">
        <f aca="false">G180+1</f>
        <v>36</v>
      </c>
      <c r="H181" s="18" t="n">
        <f aca="false">W$12</f>
        <v>0.45406583782543</v>
      </c>
      <c r="I181" s="22" t="n">
        <f aca="false">AC$12</f>
        <v>-0.000899788526540046</v>
      </c>
    </row>
    <row r="182" customFormat="false" ht="13.8" hidden="false" customHeight="false" outlineLevel="0" collapsed="false">
      <c r="G182" s="17" t="n">
        <f aca="false">G181+1</f>
        <v>37</v>
      </c>
      <c r="H182" s="18" t="n">
        <f aca="false">X$12</f>
        <v>0.45516478403707</v>
      </c>
      <c r="I182" s="22" t="n">
        <f aca="false">AD$12</f>
        <v>0.000199157685099982</v>
      </c>
    </row>
    <row r="183" customFormat="false" ht="13.8" hidden="false" customHeight="false" outlineLevel="0" collapsed="false">
      <c r="G183" s="17" t="n">
        <f aca="false">G182+1</f>
        <v>38</v>
      </c>
      <c r="H183" s="18" t="n">
        <f aca="false">Y$12</f>
        <v>0.455710046621</v>
      </c>
      <c r="I183" s="22" t="n">
        <f aca="false">AE$12</f>
        <v>0.000744420269029988</v>
      </c>
    </row>
    <row r="184" customFormat="false" ht="13.8" hidden="false" customHeight="false" outlineLevel="0" collapsed="false">
      <c r="G184" s="17" t="n">
        <f aca="false">G183+1</f>
        <v>39</v>
      </c>
      <c r="H184" s="18" t="n">
        <f aca="false">Z$12</f>
        <v>0.4552721523451</v>
      </c>
      <c r="I184" s="22" t="n">
        <f aca="false">AF$12</f>
        <v>0.000306525993129969</v>
      </c>
    </row>
    <row r="185" customFormat="false" ht="13.8" hidden="false" customHeight="false" outlineLevel="0" collapsed="false">
      <c r="G185" s="17" t="n">
        <f aca="false">G184+1</f>
        <v>40</v>
      </c>
      <c r="H185" s="18" t="n">
        <f aca="false">AA$12</f>
        <v>0.45461531093125</v>
      </c>
      <c r="I185" s="22" t="n">
        <f aca="false">AG$12</f>
        <v>-0.000350315420720004</v>
      </c>
    </row>
    <row r="186" customFormat="false" ht="13.8" hidden="false" customHeight="false" outlineLevel="0" collapsed="false">
      <c r="G186" s="17" t="n">
        <f aca="false">G185+1</f>
        <v>41</v>
      </c>
      <c r="H186" s="18" t="n">
        <f aca="false">W$13</f>
        <v>1.6756024467343</v>
      </c>
      <c r="I186" s="22" t="n">
        <f aca="false">AC$13</f>
        <v>0.000756630782520196</v>
      </c>
    </row>
    <row r="187" customFormat="false" ht="13.8" hidden="false" customHeight="false" outlineLevel="0" collapsed="false">
      <c r="G187" s="17" t="n">
        <f aca="false">G186+1</f>
        <v>42</v>
      </c>
      <c r="H187" s="18" t="n">
        <f aca="false">X$13</f>
        <v>1.6742940270589</v>
      </c>
      <c r="I187" s="22" t="n">
        <f aca="false">AD$13</f>
        <v>-0.000551788892879657</v>
      </c>
    </row>
    <row r="188" customFormat="false" ht="13.8" hidden="false" customHeight="false" outlineLevel="0" collapsed="false">
      <c r="G188" s="17" t="n">
        <f aca="false">G187+1</f>
        <v>43</v>
      </c>
      <c r="H188" s="18" t="n">
        <f aca="false">Y$13</f>
        <v>1.6735571857293</v>
      </c>
      <c r="I188" s="22" t="n">
        <f aca="false">AE$13</f>
        <v>-0.00128863022247971</v>
      </c>
    </row>
    <row r="189" customFormat="false" ht="13.8" hidden="false" customHeight="false" outlineLevel="0" collapsed="false">
      <c r="G189" s="17" t="n">
        <f aca="false">G188+1</f>
        <v>44</v>
      </c>
      <c r="H189" s="18" t="n">
        <f aca="false">Z$13</f>
        <v>1.6729561337304</v>
      </c>
      <c r="I189" s="22" t="n">
        <f aca="false">AF$13</f>
        <v>-0.00188968222137986</v>
      </c>
    </row>
    <row r="190" customFormat="false" ht="13.8" hidden="false" customHeight="false" outlineLevel="0" collapsed="false">
      <c r="G190" s="17" t="n">
        <f aca="false">G189+1</f>
        <v>45</v>
      </c>
      <c r="H190" s="18" t="n">
        <f aca="false">AA$13</f>
        <v>1.677819286506</v>
      </c>
      <c r="I190" s="22" t="n">
        <f aca="false">AG$13</f>
        <v>0.00297347055422015</v>
      </c>
    </row>
    <row r="191" customFormat="false" ht="13.8" hidden="false" customHeight="false" outlineLevel="0" collapsed="false">
      <c r="G191" s="17" t="n">
        <f aca="false">G190+1</f>
        <v>46</v>
      </c>
      <c r="H191" s="18" t="n">
        <f aca="false">W$14</f>
        <v>1.6711445566899</v>
      </c>
      <c r="I191" s="22" t="n">
        <f aca="false">AC$14</f>
        <v>-0.00300589157280018</v>
      </c>
    </row>
    <row r="192" customFormat="false" ht="13.8" hidden="false" customHeight="false" outlineLevel="0" collapsed="false">
      <c r="G192" s="17" t="n">
        <f aca="false">G191+1</f>
        <v>47</v>
      </c>
      <c r="H192" s="18" t="n">
        <f aca="false">X$14</f>
        <v>1.6748498159476</v>
      </c>
      <c r="I192" s="22" t="n">
        <f aca="false">AD$14</f>
        <v>0.000699367684900087</v>
      </c>
    </row>
    <row r="193" customFormat="false" ht="13.8" hidden="false" customHeight="false" outlineLevel="0" collapsed="false">
      <c r="G193" s="17" t="n">
        <f aca="false">G192+1</f>
        <v>48</v>
      </c>
      <c r="H193" s="18" t="n">
        <f aca="false">Y$14</f>
        <v>1.6748392896429</v>
      </c>
      <c r="I193" s="22" t="n">
        <f aca="false">AE$14</f>
        <v>0.000688841380199978</v>
      </c>
    </row>
    <row r="194" customFormat="false" ht="13.8" hidden="false" customHeight="false" outlineLevel="0" collapsed="false">
      <c r="G194" s="17" t="n">
        <f aca="false">G193+1</f>
        <v>49</v>
      </c>
      <c r="H194" s="18" t="n">
        <f aca="false">Z$14</f>
        <v>1.673911922198</v>
      </c>
      <c r="I194" s="22" t="n">
        <f aca="false">AF$14</f>
        <v>-0.000238526064699984</v>
      </c>
    </row>
    <row r="195" customFormat="false" ht="13.8" hidden="false" customHeight="false" outlineLevel="0" collapsed="false">
      <c r="G195" s="17" t="n">
        <f aca="false">G194+1</f>
        <v>50</v>
      </c>
      <c r="H195" s="18" t="n">
        <f aca="false">AA$14</f>
        <v>1.6760066568351</v>
      </c>
      <c r="I195" s="22" t="n">
        <f aca="false">AG$14</f>
        <v>0.00185620857239988</v>
      </c>
    </row>
    <row r="196" customFormat="false" ht="13.8" hidden="false" customHeight="false" outlineLevel="0" collapsed="false">
      <c r="G196" s="17" t="n">
        <f aca="false">G195+1</f>
        <v>51</v>
      </c>
      <c r="H196" s="18" t="n">
        <f aca="false">W$15</f>
        <v>2.0658788780222</v>
      </c>
      <c r="I196" s="22" t="n">
        <f aca="false">AC$15</f>
        <v>0.00464588984639969</v>
      </c>
    </row>
    <row r="197" customFormat="false" ht="13.8" hidden="false" customHeight="false" outlineLevel="0" collapsed="false">
      <c r="G197" s="17" t="n">
        <f aca="false">G196+1</f>
        <v>52</v>
      </c>
      <c r="H197" s="18" t="n">
        <f aca="false">X$15</f>
        <v>2.0591094114638</v>
      </c>
      <c r="I197" s="22" t="n">
        <f aca="false">AD$15</f>
        <v>-0.00212357671200003</v>
      </c>
    </row>
    <row r="198" customFormat="false" ht="13.8" hidden="false" customHeight="false" outlineLevel="0" collapsed="false">
      <c r="G198" s="17" t="n">
        <f aca="false">G197+1</f>
        <v>53</v>
      </c>
      <c r="H198" s="18" t="n">
        <f aca="false">Y$15</f>
        <v>2.0601220419768</v>
      </c>
      <c r="I198" s="22" t="n">
        <f aca="false">AE$15</f>
        <v>-0.00111094619900021</v>
      </c>
    </row>
    <row r="199" customFormat="false" ht="13.8" hidden="false" customHeight="false" outlineLevel="0" collapsed="false">
      <c r="G199" s="17" t="n">
        <f aca="false">G198+1</f>
        <v>54</v>
      </c>
      <c r="H199" s="18" t="n">
        <f aca="false">Z$15</f>
        <v>2.0557536255225</v>
      </c>
      <c r="I199" s="22" t="n">
        <f aca="false">AF$15</f>
        <v>-0.00547936265330007</v>
      </c>
    </row>
    <row r="200" customFormat="false" ht="13.8" hidden="false" customHeight="false" outlineLevel="0" collapsed="false">
      <c r="G200" s="17" t="n">
        <f aca="false">G199+1</f>
        <v>55</v>
      </c>
      <c r="H200" s="18" t="n">
        <f aca="false">AA$15</f>
        <v>2.0653009838937</v>
      </c>
      <c r="I200" s="22" t="n">
        <f aca="false">AG$15</f>
        <v>0.00406799571789973</v>
      </c>
    </row>
    <row r="201" customFormat="false" ht="13.8" hidden="false" customHeight="false" outlineLevel="0" collapsed="false">
      <c r="G201" s="17" t="n">
        <f aca="false">G200+1</f>
        <v>56</v>
      </c>
      <c r="H201" s="18" t="n">
        <f aca="false">W$16</f>
        <v>2.0539304695469</v>
      </c>
      <c r="I201" s="22" t="n">
        <f aca="false">AC$16</f>
        <v>-0.00134063016776009</v>
      </c>
    </row>
    <row r="202" customFormat="false" ht="13.8" hidden="false" customHeight="false" outlineLevel="0" collapsed="false">
      <c r="G202" s="17" t="n">
        <f aca="false">G201+1</f>
        <v>57</v>
      </c>
      <c r="H202" s="18" t="n">
        <f aca="false">X$16</f>
        <v>2.0500767893929</v>
      </c>
      <c r="I202" s="22" t="n">
        <f aca="false">AD$16</f>
        <v>-0.00519431032175977</v>
      </c>
    </row>
    <row r="203" customFormat="false" ht="13.8" hidden="false" customHeight="false" outlineLevel="0" collapsed="false">
      <c r="G203" s="17" t="n">
        <f aca="false">G202+1</f>
        <v>58</v>
      </c>
      <c r="H203" s="18" t="n">
        <f aca="false">Y$16</f>
        <v>2.0619725663447</v>
      </c>
      <c r="I203" s="22" t="n">
        <f aca="false">AE$16</f>
        <v>0.00670146663004001</v>
      </c>
    </row>
    <row r="204" customFormat="false" ht="13.8" hidden="false" customHeight="false" outlineLevel="0" collapsed="false">
      <c r="G204" s="17" t="n">
        <f aca="false">G203+1</f>
        <v>59</v>
      </c>
      <c r="H204" s="18" t="n">
        <f aca="false">Z$16</f>
        <v>2.0519146821951</v>
      </c>
      <c r="I204" s="22" t="n">
        <f aca="false">AF$16</f>
        <v>-0.00335641751955995</v>
      </c>
    </row>
    <row r="205" customFormat="false" ht="13.8" hidden="false" customHeight="false" outlineLevel="0" collapsed="false">
      <c r="G205" s="17" t="n">
        <f aca="false">G204+1</f>
        <v>60</v>
      </c>
      <c r="H205" s="18" t="n">
        <f aca="false">AA$16</f>
        <v>2.0584609910937</v>
      </c>
      <c r="I205" s="22" t="n">
        <f aca="false">AG$16</f>
        <v>0.00318989137904024</v>
      </c>
    </row>
    <row r="206" customFormat="false" ht="13.8" hidden="false" customHeight="false" outlineLevel="0" collapsed="false">
      <c r="G206" s="17" t="n">
        <f aca="false">G205+1</f>
        <v>61</v>
      </c>
      <c r="H206" s="18" t="n">
        <f aca="false">W$17</f>
        <v>2.8841243325007</v>
      </c>
      <c r="I206" s="22" t="n">
        <f aca="false">AC$17</f>
        <v>-0.00108336728068004</v>
      </c>
    </row>
    <row r="207" customFormat="false" ht="13.8" hidden="false" customHeight="false" outlineLevel="0" collapsed="false">
      <c r="G207" s="17" t="n">
        <f aca="false">G206+1</f>
        <v>62</v>
      </c>
      <c r="H207" s="18" t="n">
        <f aca="false">X$17</f>
        <v>2.8873516975245</v>
      </c>
      <c r="I207" s="22" t="n">
        <f aca="false">AD$17</f>
        <v>0.00214399774312035</v>
      </c>
    </row>
    <row r="208" customFormat="false" ht="13.8" hidden="false" customHeight="false" outlineLevel="0" collapsed="false">
      <c r="G208" s="17" t="n">
        <f aca="false">G207+1</f>
        <v>63</v>
      </c>
      <c r="H208" s="18" t="n">
        <f aca="false">Y$17</f>
        <v>2.8822506502625</v>
      </c>
      <c r="I208" s="22" t="n">
        <f aca="false">AE$17</f>
        <v>-0.00295704951887998</v>
      </c>
    </row>
    <row r="209" customFormat="false" ht="13.8" hidden="false" customHeight="false" outlineLevel="0" collapsed="false">
      <c r="G209" s="17" t="n">
        <f aca="false">G208+1</f>
        <v>64</v>
      </c>
      <c r="H209" s="18" t="n">
        <f aca="false">Z$17</f>
        <v>2.8857474886869</v>
      </c>
      <c r="I209" s="22" t="n">
        <f aca="false">AF$17</f>
        <v>0.000539788905520311</v>
      </c>
    </row>
    <row r="210" customFormat="false" ht="13.8" hidden="false" customHeight="false" outlineLevel="0" collapsed="false">
      <c r="G210" s="17" t="n">
        <f aca="false">G209+1</f>
        <v>65</v>
      </c>
      <c r="H210" s="18" t="n">
        <f aca="false">AA$17</f>
        <v>2.8865643299323</v>
      </c>
      <c r="I210" s="22" t="n">
        <f aca="false">AG$17</f>
        <v>0.00135663015092025</v>
      </c>
    </row>
    <row r="211" customFormat="false" ht="13.8" hidden="false" customHeight="false" outlineLevel="0" collapsed="false">
      <c r="G211" s="17" t="n">
        <f aca="false">G210+1</f>
        <v>66</v>
      </c>
      <c r="H211" s="18" t="n">
        <f aca="false">W$18</f>
        <v>2.7243002902102</v>
      </c>
      <c r="I211" s="22" t="n">
        <f aca="false">AC$18</f>
        <v>-0.00261473408975998</v>
      </c>
    </row>
    <row r="212" customFormat="false" ht="13.8" hidden="false" customHeight="false" outlineLevel="0" collapsed="false">
      <c r="G212" s="17" t="n">
        <f aca="false">G211+1</f>
        <v>67</v>
      </c>
      <c r="H212" s="18" t="n">
        <f aca="false">X$18</f>
        <v>2.7267750244473</v>
      </c>
      <c r="I212" s="22" t="n">
        <f aca="false">AD$18</f>
        <v>-0.000139999852660111</v>
      </c>
    </row>
    <row r="213" customFormat="false" ht="13.8" hidden="false" customHeight="false" outlineLevel="0" collapsed="false">
      <c r="G213" s="17" t="n">
        <f aca="false">G212+1</f>
        <v>68</v>
      </c>
      <c r="H213" s="18" t="n">
        <f aca="false">Y$18</f>
        <v>2.7282108124097</v>
      </c>
      <c r="I213" s="22" t="n">
        <f aca="false">AE$18</f>
        <v>0.00129578810973996</v>
      </c>
    </row>
    <row r="214" customFormat="false" ht="13.8" hidden="false" customHeight="false" outlineLevel="0" collapsed="false">
      <c r="G214" s="17" t="n">
        <f aca="false">G213+1</f>
        <v>69</v>
      </c>
      <c r="H214" s="18" t="n">
        <f aca="false">Z$18</f>
        <v>2.7277887075908</v>
      </c>
      <c r="I214" s="22" t="n">
        <f aca="false">AF$18</f>
        <v>0.000873683290839811</v>
      </c>
    </row>
    <row r="215" customFormat="false" ht="13.8" hidden="false" customHeight="false" outlineLevel="0" collapsed="false">
      <c r="G215" s="17" t="n">
        <f aca="false">G214+1</f>
        <v>70</v>
      </c>
      <c r="H215" s="18" t="n">
        <f aca="false">AA$18</f>
        <v>2.7275002868418</v>
      </c>
      <c r="I215" s="22" t="n">
        <f aca="false">AG$18</f>
        <v>0.000585262541839882</v>
      </c>
    </row>
    <row r="216" customFormat="false" ht="13.8" hidden="false" customHeight="false" outlineLevel="0" collapsed="false">
      <c r="G216" s="17" t="n">
        <f aca="false">G215+1</f>
        <v>71</v>
      </c>
      <c r="H216" s="18" t="n">
        <f aca="false">W$19</f>
        <v>5.9958368464875</v>
      </c>
      <c r="I216" s="22" t="n">
        <f aca="false">AC$19</f>
        <v>-0.00440567957299898</v>
      </c>
    </row>
    <row r="217" customFormat="false" ht="13.8" hidden="false" customHeight="false" outlineLevel="0" collapsed="false">
      <c r="G217" s="17" t="n">
        <f aca="false">G216+1</f>
        <v>72</v>
      </c>
      <c r="H217" s="18" t="n">
        <f aca="false">X$19</f>
        <v>5.9988315801773</v>
      </c>
      <c r="I217" s="22" t="n">
        <f aca="false">AD$19</f>
        <v>-0.00141094588319923</v>
      </c>
    </row>
    <row r="218" customFormat="false" ht="13.8" hidden="false" customHeight="false" outlineLevel="0" collapsed="false">
      <c r="G218" s="17" t="n">
        <f aca="false">G217+1</f>
        <v>73</v>
      </c>
      <c r="H218" s="18" t="n">
        <f aca="false">Y$19</f>
        <v>6.0039905221152</v>
      </c>
      <c r="I218" s="22" t="n">
        <f aca="false">AE$19</f>
        <v>0.00374799605470066</v>
      </c>
    </row>
    <row r="219" customFormat="false" ht="13.8" hidden="false" customHeight="false" outlineLevel="0" collapsed="false">
      <c r="G219" s="17" t="n">
        <f aca="false">G218+1</f>
        <v>74</v>
      </c>
      <c r="H219" s="18" t="n">
        <f aca="false">Z$19</f>
        <v>6.0008663148776</v>
      </c>
      <c r="I219" s="22" t="n">
        <f aca="false">AF$19</f>
        <v>0.000623788817100568</v>
      </c>
    </row>
    <row r="220" customFormat="false" ht="13.8" hidden="false" customHeight="false" outlineLevel="0" collapsed="false">
      <c r="G220" s="17" t="n">
        <f aca="false">G219+1</f>
        <v>75</v>
      </c>
      <c r="H220" s="18" t="n">
        <f aca="false">AA$19</f>
        <v>6.0016873666449</v>
      </c>
      <c r="I220" s="22" t="n">
        <f aca="false">AG$19</f>
        <v>0.00144484058440053</v>
      </c>
    </row>
    <row r="221" customFormat="false" ht="13.8" hidden="false" customHeight="false" outlineLevel="0" collapsed="false">
      <c r="G221" s="17" t="n">
        <f aca="false">G220+1</f>
        <v>76</v>
      </c>
      <c r="H221" s="18" t="n">
        <f aca="false">W$20</f>
        <v>2.7242929217969</v>
      </c>
      <c r="I221" s="22" t="n">
        <f aca="false">AC$20</f>
        <v>-0.00260631304602033</v>
      </c>
    </row>
    <row r="222" customFormat="false" ht="13.8" hidden="false" customHeight="false" outlineLevel="0" collapsed="false">
      <c r="G222" s="17" t="n">
        <f aca="false">G221+1</f>
        <v>77</v>
      </c>
      <c r="H222" s="18" t="n">
        <f aca="false">X$20</f>
        <v>2.7267276560762</v>
      </c>
      <c r="I222" s="22" t="n">
        <f aca="false">AD$20</f>
        <v>-0.000171578766720248</v>
      </c>
    </row>
    <row r="223" customFormat="false" ht="13.8" hidden="false" customHeight="false" outlineLevel="0" collapsed="false">
      <c r="G223" s="17" t="n">
        <f aca="false">G222+1</f>
        <v>78</v>
      </c>
      <c r="H223" s="18" t="n">
        <f aca="false">Y$20</f>
        <v>2.7281402861681</v>
      </c>
      <c r="I223" s="22" t="n">
        <f aca="false">AE$20</f>
        <v>0.00124105132517993</v>
      </c>
    </row>
    <row r="224" customFormat="false" ht="13.8" hidden="false" customHeight="false" outlineLevel="0" collapsed="false">
      <c r="G224" s="17" t="n">
        <f aca="false">G223+1</f>
        <v>79</v>
      </c>
      <c r="H224" s="18" t="n">
        <f aca="false">Z$20</f>
        <v>2.7277718655033</v>
      </c>
      <c r="I224" s="22" t="n">
        <f aca="false">AF$20</f>
        <v>0.000872630660379681</v>
      </c>
    </row>
    <row r="225" customFormat="false" ht="13.8" hidden="false" customHeight="false" outlineLevel="0" collapsed="false">
      <c r="G225" s="23" t="n">
        <f aca="false">G224+1</f>
        <v>80</v>
      </c>
      <c r="H225" s="24" t="n">
        <f aca="false">AA$20</f>
        <v>2.7275634446701</v>
      </c>
      <c r="I225" s="28" t="n">
        <f aca="false">AG$20</f>
        <v>0.000664209827179629</v>
      </c>
    </row>
  </sheetData>
  <mergeCells count="26">
    <mergeCell ref="J1:Q2"/>
    <mergeCell ref="AA21:AB22"/>
    <mergeCell ref="AC21:AC22"/>
    <mergeCell ref="AD21:AD22"/>
    <mergeCell ref="AE21:AE22"/>
    <mergeCell ref="AF21:AF22"/>
    <mergeCell ref="AG21:AG22"/>
    <mergeCell ref="AA23:AB24"/>
    <mergeCell ref="AC23:AC24"/>
    <mergeCell ref="AD23:AD24"/>
    <mergeCell ref="AE23:AE24"/>
    <mergeCell ref="AF23:AF24"/>
    <mergeCell ref="AG23:AG24"/>
    <mergeCell ref="Y28:AC28"/>
    <mergeCell ref="AE43:AF44"/>
    <mergeCell ref="Y45:Z45"/>
    <mergeCell ref="AE45:AF46"/>
    <mergeCell ref="Y46:Z46"/>
    <mergeCell ref="Y47:Z47"/>
    <mergeCell ref="F49:F50"/>
    <mergeCell ref="Y49:AA49"/>
    <mergeCell ref="G53:M54"/>
    <mergeCell ref="O78:X78"/>
    <mergeCell ref="O79:X80"/>
    <mergeCell ref="O81:X82"/>
    <mergeCell ref="G141:M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2021-01-30T14:53:36Z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