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<sst xmlns="http://schemas.openxmlformats.org/spreadsheetml/2006/main" count="84" uniqueCount="61">
  <si>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</si>
  <si>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</si>
  <si>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</si>
  <si>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</si>
  <si>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</si>
  <si>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</si>
  <si>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</si>
  <si>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</si>
  <si>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</si>
  <si>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</si>
  <si>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</si>
  <si>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</si>
  <si>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</si>
  <si>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</si>
  <si>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</si>
  <si>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</si>
  <si>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</si>
  <si>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</si>
  <si>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</si>
  <si>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</si>
  <si>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</si>
  <si>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</si>
  <si>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</si>
  <si>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</si>
  <si>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</si>
  <si>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</si>
  <si>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</si>
  <si>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</si>
  <si>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</si>
  <si>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</si>
  <si>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Send Probability</t>
  </si>
  <si>
    <t xml:space="preserve">Mean inter-arrival time</t>
  </si>
  <si>
    <t xml:space="preserve">Sum of Errors</t>
  </si>
  <si>
    <t xml:space="preserve">Mean Error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</si>
  <si>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</si>
  <si>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</si>
  <si>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</si>
  <si>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</si>
  <si>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</si>
  <si>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</si>
  <si>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</si>
  <si>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</si>
  <si>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</si>
  <si>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</si>
  <si>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</si>
  <si>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</si>
  <si>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qi confidence (95)</t>
  </si>
  <si>
    <t xml:space="preserve">Student's T quantile for CI</t>
  </si>
  <si>
    <t xml:space="preserve">t 0.025,16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</si>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</sst>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-0.02415421365476</c:v>
                </c:pt>
                <c:pt idx="1">
                  <c:v>-0.017865674129224</c:v>
                </c:pt>
                <c:pt idx="2">
                  <c:v>-0.017599022276548</c:v>
                </c:pt>
                <c:pt idx="3">
                  <c:v>-0.01359924448646</c:v>
                </c:pt>
                <c:pt idx="4">
                  <c:v>-0.01304371979338</c:v>
                </c:pt>
                <c:pt idx="5">
                  <c:v>-0.01152158213438</c:v>
                </c:pt>
                <c:pt idx="6">
                  <c:v>-0.008821732125994</c:v>
                </c:pt>
                <c:pt idx="7">
                  <c:v>-0.00879951113828</c:v>
                </c:pt>
                <c:pt idx="8">
                  <c:v>-0.00561079939998</c:v>
                </c:pt>
                <c:pt idx="9">
                  <c:v>-0.00534414754736</c:v>
                </c:pt>
                <c:pt idx="10">
                  <c:v>-0.005321926559638</c:v>
                </c:pt>
                <c:pt idx="11">
                  <c:v>-0.0051886006333</c:v>
                </c:pt>
                <c:pt idx="12">
                  <c:v>-0.005177490139438</c:v>
                </c:pt>
                <c:pt idx="13">
                  <c:v>-0.00493305927448</c:v>
                </c:pt>
                <c:pt idx="14">
                  <c:v>-0.003988667296266</c:v>
                </c:pt>
                <c:pt idx="15">
                  <c:v>-0.003655352480416</c:v>
                </c:pt>
                <c:pt idx="16">
                  <c:v>-0.00306649630576</c:v>
                </c:pt>
                <c:pt idx="17">
                  <c:v>-0.003010943836448</c:v>
                </c:pt>
                <c:pt idx="18">
                  <c:v>-0.002988722848728</c:v>
                </c:pt>
                <c:pt idx="19">
                  <c:v>-0.0029109493917</c:v>
                </c:pt>
                <c:pt idx="20">
                  <c:v>-0.002766512971508</c:v>
                </c:pt>
                <c:pt idx="21">
                  <c:v>-0.00261096605748</c:v>
                </c:pt>
                <c:pt idx="22">
                  <c:v>-0.002255430253884</c:v>
                </c:pt>
                <c:pt idx="23">
                  <c:v>-0.001522137659019</c:v>
                </c:pt>
                <c:pt idx="24">
                  <c:v>-0.001488806177435</c:v>
                </c:pt>
                <c:pt idx="25">
                  <c:v>-0.001477695683573</c:v>
                </c:pt>
                <c:pt idx="26">
                  <c:v>-0.001477695683573</c:v>
                </c:pt>
                <c:pt idx="27">
                  <c:v>-0.001177712349318</c:v>
                </c:pt>
                <c:pt idx="28">
                  <c:v>-0.00113327037387</c:v>
                </c:pt>
                <c:pt idx="29">
                  <c:v>-0.00112215988001</c:v>
                </c:pt>
                <c:pt idx="30">
                  <c:v>-0.00111104938618</c:v>
                </c:pt>
                <c:pt idx="31">
                  <c:v>-0.001099938892288</c:v>
                </c:pt>
                <c:pt idx="32">
                  <c:v>-0.000711071607134</c:v>
                </c:pt>
                <c:pt idx="33">
                  <c:v>-0.000644408643964</c:v>
                </c:pt>
                <c:pt idx="34">
                  <c:v>-0.000644408643964</c:v>
                </c:pt>
                <c:pt idx="35">
                  <c:v>-0.000633298150102</c:v>
                </c:pt>
                <c:pt idx="36">
                  <c:v>-0.000599966668518</c:v>
                </c:pt>
                <c:pt idx="37">
                  <c:v>-0.000544414199211</c:v>
                </c:pt>
                <c:pt idx="38">
                  <c:v>-0.000477751236042</c:v>
                </c:pt>
                <c:pt idx="39">
                  <c:v>-0.000477751236042</c:v>
                </c:pt>
                <c:pt idx="40">
                  <c:v>-0.000422198766744</c:v>
                </c:pt>
                <c:pt idx="41">
                  <c:v>-0.000411088272873</c:v>
                </c:pt>
                <c:pt idx="42">
                  <c:v>-0.000155546914068</c:v>
                </c:pt>
                <c:pt idx="43">
                  <c:v>-0.000155546914059</c:v>
                </c:pt>
                <c:pt idx="44">
                  <c:v>1.11104938640416E-005</c:v>
                </c:pt>
                <c:pt idx="45">
                  <c:v>0.000755513582579</c:v>
                </c:pt>
                <c:pt idx="46">
                  <c:v>0.000788845064163</c:v>
                </c:pt>
                <c:pt idx="47">
                  <c:v>0.000799955558025</c:v>
                </c:pt>
                <c:pt idx="48">
                  <c:v>0.000799955558025</c:v>
                </c:pt>
                <c:pt idx="49">
                  <c:v>0.00086661852122</c:v>
                </c:pt>
                <c:pt idx="50">
                  <c:v>0.000899950002776</c:v>
                </c:pt>
                <c:pt idx="51">
                  <c:v>0.001399922226546</c:v>
                </c:pt>
                <c:pt idx="52">
                  <c:v>0.001799900005556</c:v>
                </c:pt>
                <c:pt idx="53">
                  <c:v>0.001799900005556</c:v>
                </c:pt>
                <c:pt idx="54">
                  <c:v>0.001811010499417</c:v>
                </c:pt>
                <c:pt idx="55">
                  <c:v>0.001844341981001</c:v>
                </c:pt>
                <c:pt idx="56">
                  <c:v>0.00211099383372</c:v>
                </c:pt>
                <c:pt idx="57">
                  <c:v>0.002566524081994</c:v>
                </c:pt>
                <c:pt idx="58">
                  <c:v>0.004066440753292</c:v>
                </c:pt>
                <c:pt idx="59">
                  <c:v>0.00414421421032</c:v>
                </c:pt>
                <c:pt idx="60">
                  <c:v>0.004210877173492</c:v>
                </c:pt>
                <c:pt idx="61">
                  <c:v>0.0042664296428</c:v>
                </c:pt>
                <c:pt idx="62">
                  <c:v>0.00501083273152</c:v>
                </c:pt>
                <c:pt idx="63">
                  <c:v>0.005066385200824</c:v>
                </c:pt>
                <c:pt idx="64">
                  <c:v>0.00508860618855</c:v>
                </c:pt>
                <c:pt idx="65">
                  <c:v>0.005155269151712</c:v>
                </c:pt>
                <c:pt idx="66">
                  <c:v>0.00526637409033</c:v>
                </c:pt>
                <c:pt idx="67">
                  <c:v>0.005344147547362</c:v>
                </c:pt>
                <c:pt idx="68">
                  <c:v>0.00639964446422</c:v>
                </c:pt>
                <c:pt idx="69">
                  <c:v>0.00656630187212</c:v>
                </c:pt>
                <c:pt idx="70">
                  <c:v>0.00722182100992</c:v>
                </c:pt>
                <c:pt idx="71">
                  <c:v>0.007232931503806</c:v>
                </c:pt>
                <c:pt idx="72">
                  <c:v>0.009021721015526</c:v>
                </c:pt>
                <c:pt idx="73">
                  <c:v>0.009121715460262</c:v>
                </c:pt>
                <c:pt idx="74">
                  <c:v>0.00925504138662</c:v>
                </c:pt>
                <c:pt idx="75">
                  <c:v>0.01019943336482</c:v>
                </c:pt>
                <c:pt idx="76">
                  <c:v>0.010399422254341</c:v>
                </c:pt>
                <c:pt idx="77">
                  <c:v>0.011399366701862</c:v>
                </c:pt>
                <c:pt idx="78">
                  <c:v>0.011521582134326</c:v>
                </c:pt>
                <c:pt idx="79">
                  <c:v>0.02750958280094</c:v>
                </c:pt>
              </c:numCache>
            </c:numRef>
          </c:yVal>
          <c:smooth val="0"/>
        </c:ser>
        <c:axId val="86582118"/>
        <c:axId val="42164302"/>
      </c:scatterChart>
      <c:valAx>
        <c:axId val="865821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64302"/>
        <c:crosses val="autoZero"/>
        <c:crossBetween val="midCat"/>
      </c:valAx>
      <c:valAx>
        <c:axId val="42164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82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0.45841897672352</c:v>
                </c:pt>
                <c:pt idx="1">
                  <c:v>0.45475251374924</c:v>
                </c:pt>
                <c:pt idx="2">
                  <c:v>0.46347425143048</c:v>
                </c:pt>
                <c:pt idx="3">
                  <c:v>0.45441919893339</c:v>
                </c:pt>
                <c:pt idx="4">
                  <c:v>0.46097439031165</c:v>
                </c:pt>
                <c:pt idx="5">
                  <c:v>0.049608355091384</c:v>
                </c:pt>
                <c:pt idx="6">
                  <c:v>0.04866396311316</c:v>
                </c:pt>
                <c:pt idx="7">
                  <c:v>0.049552802622077</c:v>
                </c:pt>
                <c:pt idx="8">
                  <c:v>0.051997111271596</c:v>
                </c:pt>
                <c:pt idx="9">
                  <c:v>0.050941614354758</c:v>
                </c:pt>
                <c:pt idx="10">
                  <c:v>1.0074995833565</c:v>
                </c:pt>
                <c:pt idx="11">
                  <c:v>0.99333370368313</c:v>
                </c:pt>
                <c:pt idx="12">
                  <c:v>1.0052219321149</c:v>
                </c:pt>
                <c:pt idx="13">
                  <c:v>0.99594466974057</c:v>
                </c:pt>
                <c:pt idx="14">
                  <c:v>0.97850119437809</c:v>
                </c:pt>
                <c:pt idx="15">
                  <c:v>0.049663907560691</c:v>
                </c:pt>
                <c:pt idx="16">
                  <c:v>0.04866396311316</c:v>
                </c:pt>
                <c:pt idx="17">
                  <c:v>0.049497250152769</c:v>
                </c:pt>
                <c:pt idx="18">
                  <c:v>0.051941558802289</c:v>
                </c:pt>
                <c:pt idx="19">
                  <c:v>0.050941614354758</c:v>
                </c:pt>
                <c:pt idx="20">
                  <c:v>0.49969446141881</c:v>
                </c:pt>
                <c:pt idx="21">
                  <c:v>0.4980834398089</c:v>
                </c:pt>
                <c:pt idx="22">
                  <c:v>0.50602744291984</c:v>
                </c:pt>
                <c:pt idx="23">
                  <c:v>0.48997277929004</c:v>
                </c:pt>
                <c:pt idx="24">
                  <c:v>0.50019443364258</c:v>
                </c:pt>
                <c:pt idx="25">
                  <c:v>0.049775012499306</c:v>
                </c:pt>
                <c:pt idx="26">
                  <c:v>0.04866396311316</c:v>
                </c:pt>
                <c:pt idx="27">
                  <c:v>0.049552802622077</c:v>
                </c:pt>
                <c:pt idx="28">
                  <c:v>0.051997111271596</c:v>
                </c:pt>
                <c:pt idx="29">
                  <c:v>0.050941614354758</c:v>
                </c:pt>
                <c:pt idx="30">
                  <c:v>1.0076106882951</c:v>
                </c:pt>
                <c:pt idx="31">
                  <c:v>0.99383367590689</c:v>
                </c:pt>
                <c:pt idx="32">
                  <c:v>1.0051108271763</c:v>
                </c:pt>
                <c:pt idx="33">
                  <c:v>0.99566690739403</c:v>
                </c:pt>
                <c:pt idx="34">
                  <c:v>0.97822343203155</c:v>
                </c:pt>
                <c:pt idx="35">
                  <c:v>0.049663907560691</c:v>
                </c:pt>
                <c:pt idx="36">
                  <c:v>0.04866396311316</c:v>
                </c:pt>
                <c:pt idx="37">
                  <c:v>0.049497250152769</c:v>
                </c:pt>
                <c:pt idx="38">
                  <c:v>0.051941558802289</c:v>
                </c:pt>
                <c:pt idx="39">
                  <c:v>0.050941614354758</c:v>
                </c:pt>
                <c:pt idx="40">
                  <c:v>1.676740181101</c:v>
                </c:pt>
                <c:pt idx="41">
                  <c:v>1.6737403477585</c:v>
                </c:pt>
                <c:pt idx="42">
                  <c:v>1.6814621409922</c:v>
                </c:pt>
                <c:pt idx="43">
                  <c:v>1.6782400977723</c:v>
                </c:pt>
                <c:pt idx="44">
                  <c:v>1.6865729681684</c:v>
                </c:pt>
                <c:pt idx="45">
                  <c:v>0.29259485584134</c:v>
                </c:pt>
                <c:pt idx="46">
                  <c:v>0.29487250708294</c:v>
                </c:pt>
                <c:pt idx="47">
                  <c:v>0.30287206266319</c:v>
                </c:pt>
                <c:pt idx="48">
                  <c:v>0.30192767068496</c:v>
                </c:pt>
                <c:pt idx="49">
                  <c:v>0.29665018610077</c:v>
                </c:pt>
                <c:pt idx="50">
                  <c:v>2.0757180156658</c:v>
                </c:pt>
                <c:pt idx="51">
                  <c:v>2.0937725681907</c:v>
                </c:pt>
                <c:pt idx="52">
                  <c:v>2.0853841453253</c:v>
                </c:pt>
                <c:pt idx="53">
                  <c:v>2.0729959446697</c:v>
                </c:pt>
                <c:pt idx="54">
                  <c:v>2.0947169601689</c:v>
                </c:pt>
                <c:pt idx="55">
                  <c:v>0.29237264596411</c:v>
                </c:pt>
                <c:pt idx="56">
                  <c:v>0.29470584967502</c:v>
                </c:pt>
                <c:pt idx="57">
                  <c:v>0.30303872007111</c:v>
                </c:pt>
                <c:pt idx="58">
                  <c:v>0.30176101327704</c:v>
                </c:pt>
                <c:pt idx="59">
                  <c:v>0.29659463363146</c:v>
                </c:pt>
                <c:pt idx="60">
                  <c:v>2.89495028054</c:v>
                </c:pt>
                <c:pt idx="61">
                  <c:v>2.8768957280151</c:v>
                </c:pt>
                <c:pt idx="62">
                  <c:v>2.8965057496806</c:v>
                </c:pt>
                <c:pt idx="63">
                  <c:v>2.8963390922727</c:v>
                </c:pt>
                <c:pt idx="64">
                  <c:v>2.885006388534</c:v>
                </c:pt>
                <c:pt idx="65">
                  <c:v>0.29259485584134</c:v>
                </c:pt>
                <c:pt idx="66">
                  <c:v>0.29476140214433</c:v>
                </c:pt>
                <c:pt idx="67">
                  <c:v>0.30292761513249</c:v>
                </c:pt>
                <c:pt idx="68">
                  <c:v>0.30198322315427</c:v>
                </c:pt>
                <c:pt idx="69">
                  <c:v>0.29659463363146</c:v>
                </c:pt>
                <c:pt idx="70">
                  <c:v>6.0460529970557</c:v>
                </c:pt>
                <c:pt idx="71">
                  <c:v>5.9943892006</c:v>
                </c:pt>
                <c:pt idx="72">
                  <c:v>6.0289428365091</c:v>
                </c:pt>
                <c:pt idx="73">
                  <c:v>6.0183878673407</c:v>
                </c:pt>
                <c:pt idx="74">
                  <c:v>6.0049441697683</c:v>
                </c:pt>
                <c:pt idx="75">
                  <c:v>0.29242819843342</c:v>
                </c:pt>
                <c:pt idx="76">
                  <c:v>0.29470584967502</c:v>
                </c:pt>
                <c:pt idx="77">
                  <c:v>0.30303872007111</c:v>
                </c:pt>
                <c:pt idx="78">
                  <c:v>0.30203877562358</c:v>
                </c:pt>
                <c:pt idx="79">
                  <c:v>0.29665018610077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1.11104938640416E-005</c:v>
                </c:pt>
                <c:pt idx="1">
                  <c:v>-0.00365535248041599</c:v>
                </c:pt>
                <c:pt idx="2">
                  <c:v>0.00506638520082403</c:v>
                </c:pt>
                <c:pt idx="3">
                  <c:v>-0.00398866729626596</c:v>
                </c:pt>
                <c:pt idx="4">
                  <c:v>0.00256652408199404</c:v>
                </c:pt>
                <c:pt idx="5">
                  <c:v>-0.000544414199211002</c:v>
                </c:pt>
                <c:pt idx="6">
                  <c:v>-0.001488806177435</c:v>
                </c:pt>
                <c:pt idx="7">
                  <c:v>-0.000599966668517998</c:v>
                </c:pt>
                <c:pt idx="8">
                  <c:v>0.001844341981001</c:v>
                </c:pt>
                <c:pt idx="9">
                  <c:v>0.000788845064162998</c:v>
                </c:pt>
                <c:pt idx="10">
                  <c:v>0.0113993667018618</c:v>
                </c:pt>
                <c:pt idx="11">
                  <c:v>-0.00276651297150809</c:v>
                </c:pt>
                <c:pt idx="12">
                  <c:v>0.00912171546026197</c:v>
                </c:pt>
                <c:pt idx="13">
                  <c:v>-0.00015554691406805</c:v>
                </c:pt>
                <c:pt idx="14">
                  <c:v>-0.0175990222765481</c:v>
                </c:pt>
                <c:pt idx="15">
                  <c:v>-0.000477751236042399</c:v>
                </c:pt>
                <c:pt idx="16">
                  <c:v>-0.0014776956835734</c:v>
                </c:pt>
                <c:pt idx="17">
                  <c:v>-0.000644408643964402</c:v>
                </c:pt>
                <c:pt idx="18">
                  <c:v>0.0017999000055556</c:v>
                </c:pt>
                <c:pt idx="19">
                  <c:v>0.000799955558024597</c:v>
                </c:pt>
                <c:pt idx="20">
                  <c:v>0.000899950002775984</c:v>
                </c:pt>
                <c:pt idx="21">
                  <c:v>-0.000711071607134017</c:v>
                </c:pt>
                <c:pt idx="22">
                  <c:v>0.007232931503806</c:v>
                </c:pt>
                <c:pt idx="23">
                  <c:v>-0.00882173212599402</c:v>
                </c:pt>
                <c:pt idx="24">
                  <c:v>0.00139992222654595</c:v>
                </c:pt>
                <c:pt idx="25">
                  <c:v>-0.000411088272873401</c:v>
                </c:pt>
                <c:pt idx="26">
                  <c:v>-0.0015221376590194</c:v>
                </c:pt>
                <c:pt idx="27">
                  <c:v>-0.0006332981501024</c:v>
                </c:pt>
                <c:pt idx="28">
                  <c:v>0.0018110104994166</c:v>
                </c:pt>
                <c:pt idx="29">
                  <c:v>0.000755513582578596</c:v>
                </c:pt>
                <c:pt idx="30">
                  <c:v>0.011521582134326</c:v>
                </c:pt>
                <c:pt idx="31">
                  <c:v>-0.00225543025388397</c:v>
                </c:pt>
                <c:pt idx="32">
                  <c:v>0.00902172101552612</c:v>
                </c:pt>
                <c:pt idx="33">
                  <c:v>-0.000422198766743986</c:v>
                </c:pt>
                <c:pt idx="34">
                  <c:v>-0.0178656741292239</c:v>
                </c:pt>
                <c:pt idx="35">
                  <c:v>-0.000477751236042399</c:v>
                </c:pt>
                <c:pt idx="36">
                  <c:v>-0.0014776956835734</c:v>
                </c:pt>
                <c:pt idx="37">
                  <c:v>-0.000644408643964402</c:v>
                </c:pt>
                <c:pt idx="38">
                  <c:v>0.0017999000055556</c:v>
                </c:pt>
                <c:pt idx="39">
                  <c:v>0.000799955558024597</c:v>
                </c:pt>
                <c:pt idx="40">
                  <c:v>-0.00261096605748001</c:v>
                </c:pt>
                <c:pt idx="41">
                  <c:v>-0.0056107993999801</c:v>
                </c:pt>
                <c:pt idx="42">
                  <c:v>0.00211099383371982</c:v>
                </c:pt>
                <c:pt idx="43">
                  <c:v>-0.00111104938618012</c:v>
                </c:pt>
                <c:pt idx="44">
                  <c:v>0.00722182100991997</c:v>
                </c:pt>
                <c:pt idx="45">
                  <c:v>-0.00518860063330001</c:v>
                </c:pt>
                <c:pt idx="46">
                  <c:v>-0.0029109493917</c:v>
                </c:pt>
                <c:pt idx="47">
                  <c:v>0.00508860618855</c:v>
                </c:pt>
                <c:pt idx="48">
                  <c:v>0.00414421421032002</c:v>
                </c:pt>
                <c:pt idx="49">
                  <c:v>-0.00113327037387001</c:v>
                </c:pt>
                <c:pt idx="50">
                  <c:v>-0.00879951113827993</c:v>
                </c:pt>
                <c:pt idx="51">
                  <c:v>0.00925504138661992</c:v>
                </c:pt>
                <c:pt idx="52">
                  <c:v>0.000866618521220275</c:v>
                </c:pt>
                <c:pt idx="53">
                  <c:v>-0.0115215821343799</c:v>
                </c:pt>
                <c:pt idx="54">
                  <c:v>0.0101994333648201</c:v>
                </c:pt>
                <c:pt idx="55">
                  <c:v>-0.00532192655963798</c:v>
                </c:pt>
                <c:pt idx="56">
                  <c:v>-0.00298872284872798</c:v>
                </c:pt>
                <c:pt idx="57">
                  <c:v>0.00534414754736201</c:v>
                </c:pt>
                <c:pt idx="58">
                  <c:v>0.00406644075329205</c:v>
                </c:pt>
                <c:pt idx="59">
                  <c:v>-0.00109993889228799</c:v>
                </c:pt>
                <c:pt idx="60">
                  <c:v>0.00501083273152014</c:v>
                </c:pt>
                <c:pt idx="61">
                  <c:v>-0.0130437197933797</c:v>
                </c:pt>
                <c:pt idx="62">
                  <c:v>0.00656630187212048</c:v>
                </c:pt>
                <c:pt idx="63">
                  <c:v>0.00639964446422026</c:v>
                </c:pt>
                <c:pt idx="64">
                  <c:v>-0.00493305927447985</c:v>
                </c:pt>
                <c:pt idx="65">
                  <c:v>-0.00517749013943802</c:v>
                </c:pt>
                <c:pt idx="66">
                  <c:v>-0.00301094383644801</c:v>
                </c:pt>
                <c:pt idx="67">
                  <c:v>0.00515526915171199</c:v>
                </c:pt>
                <c:pt idx="68">
                  <c:v>0.004210877173492</c:v>
                </c:pt>
                <c:pt idx="69">
                  <c:v>-0.00117771234931802</c:v>
                </c:pt>
                <c:pt idx="70">
                  <c:v>0.0275095828009402</c:v>
                </c:pt>
                <c:pt idx="71">
                  <c:v>-0.0241542136547599</c:v>
                </c:pt>
                <c:pt idx="72">
                  <c:v>0.0103994222543404</c:v>
                </c:pt>
                <c:pt idx="73">
                  <c:v>-0.000155546914059279</c:v>
                </c:pt>
                <c:pt idx="74">
                  <c:v>-0.0135992444864597</c:v>
                </c:pt>
                <c:pt idx="75">
                  <c:v>-0.00534414754736001</c:v>
                </c:pt>
                <c:pt idx="76">
                  <c:v>-0.00306649630576</c:v>
                </c:pt>
                <c:pt idx="77">
                  <c:v>0.00526637409032998</c:v>
                </c:pt>
                <c:pt idx="78">
                  <c:v>0.0042664296428</c:v>
                </c:pt>
                <c:pt idx="79">
                  <c:v>-0.00112215988001002</c:v>
                </c:pt>
              </c:numCache>
            </c:numRef>
          </c:yVal>
          <c:smooth val="0"/>
        </c:ser>
        <c:axId val="31697830"/>
        <c:axId val="79111761"/>
      </c:scatterChart>
      <c:valAx>
        <c:axId val="316978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11761"/>
        <c:crosses val="autoZero"/>
        <c:crossBetween val="midCat"/>
      </c:valAx>
      <c:valAx>
        <c:axId val="79111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978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167760</xdr:rowOff>
    </xdr:from>
    <xdr:to>
      <xdr:col>23</xdr:col>
      <xdr:colOff>212040</xdr:colOff>
      <xdr:row>73</xdr:row>
      <xdr:rowOff>86040</xdr:rowOff>
    </xdr:to>
    <xdr:graphicFrame>
      <xdr:nvGraphicFramePr>
        <xdr:cNvPr id="0" name="Grafico 1"/>
        <xdr:cNvGraphicFramePr/>
      </xdr:nvGraphicFramePr>
      <xdr:xfrm>
        <a:off x="13492800" y="10502280"/>
        <a:ext cx="7560360" cy="35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66600</xdr:colOff>
      <xdr:row>156</xdr:row>
      <xdr:rowOff>35640</xdr:rowOff>
    </xdr:from>
    <xdr:to>
      <xdr:col>20</xdr:col>
      <xdr:colOff>775440</xdr:colOff>
      <xdr:row>172</xdr:row>
      <xdr:rowOff>178560</xdr:rowOff>
    </xdr:to>
    <xdr:graphicFrame>
      <xdr:nvGraphicFramePr>
        <xdr:cNvPr id="1" name="Grafico 2"/>
        <xdr:cNvGraphicFramePr/>
      </xdr:nvGraphicFramePr>
      <xdr:xfrm>
        <a:off x="11611440" y="29810520"/>
        <a:ext cx="7680960" cy="31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225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AA52" activeCellId="0" sqref="AA52"/>
    </sheetView>
  </sheetViews>
  <sheetFormatPr defaultColWidth="8.7148437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5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0.45841897672352</v>
      </c>
      <c r="V5" s="13" t="n">
        <v>0.45475251374924</v>
      </c>
      <c r="W5" s="13" t="n">
        <v>0.46347425143048</v>
      </c>
      <c r="X5" s="13" t="n">
        <v>0.45441919893339</v>
      </c>
      <c r="Y5" s="13" t="n">
        <v>0.46097439031165</v>
      </c>
      <c r="Z5" s="10" t="n">
        <f aca="false">AVERAGE(U5:Y5)</f>
        <v>0.458407866229656</v>
      </c>
      <c r="AA5" s="10" t="n">
        <f aca="false">U5-$Z5</f>
        <v>1.11104938640416E-005</v>
      </c>
      <c r="AB5" s="10" t="n">
        <f aca="false">V5-$Z5</f>
        <v>-0.00365535248041593</v>
      </c>
      <c r="AC5" s="10" t="n">
        <f aca="false">W5-$Z5</f>
        <v>0.00506638520082409</v>
      </c>
      <c r="AD5" s="10" t="n">
        <f aca="false">X5-$Z5</f>
        <v>-0.00398866729626596</v>
      </c>
      <c r="AE5" s="14" t="n">
        <f aca="false">Y5-$Z5</f>
        <v>0.00256652408199404</v>
      </c>
    </row>
    <row r="6" customFormat="false" ht="15" hidden="false" customHeight="false" outlineLevel="0" collapsed="false">
      <c r="B6" s="2" t="s">
        <v>5</v>
      </c>
      <c r="C6" s="2" t="s">
        <v>30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0.049608355091384</v>
      </c>
      <c r="V6" s="19" t="n">
        <v>0.04866396311316</v>
      </c>
      <c r="W6" s="19" t="n">
        <v>0.049552802622077</v>
      </c>
      <c r="X6" s="19" t="n">
        <v>0.051997111271596</v>
      </c>
      <c r="Y6" s="19" t="n">
        <v>0.050941614354758</v>
      </c>
      <c r="Z6" s="16" t="n">
        <f aca="false">AVERAGE(U6:Y6)</f>
        <v>0.050152769290595</v>
      </c>
      <c r="AA6" s="16" t="n">
        <f aca="false">U6-$Z6</f>
        <v>-0.000544414199211002</v>
      </c>
      <c r="AB6" s="16" t="n">
        <f aca="false">V6-$Z6</f>
        <v>-0.00148880617743499</v>
      </c>
      <c r="AC6" s="16" t="n">
        <f aca="false">W6-$Z6</f>
        <v>-0.000599966668517998</v>
      </c>
      <c r="AD6" s="16" t="n">
        <f aca="false">X6-$Z6</f>
        <v>0.001844341981001</v>
      </c>
      <c r="AE6" s="20" t="n">
        <f aca="false">Y6-$Z6</f>
        <v>0.000788845064163005</v>
      </c>
    </row>
    <row r="7" customFormat="false" ht="15" hidden="false" customHeight="false" outlineLevel="0" collapsed="false">
      <c r="B7" s="2" t="s">
        <v>6</v>
      </c>
      <c r="C7" s="2" t="s">
        <v>31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1.0074995833565</v>
      </c>
      <c r="V7" s="19" t="n">
        <v>0.99333370368313</v>
      </c>
      <c r="W7" s="19" t="n">
        <v>1.0052219321149</v>
      </c>
      <c r="X7" s="19" t="n">
        <v>0.99594466974057</v>
      </c>
      <c r="Y7" s="19" t="n">
        <v>0.97850119437809</v>
      </c>
      <c r="Z7" s="16" t="n">
        <f aca="false">AVERAGE(U7:Y7)</f>
        <v>0.996100216654638</v>
      </c>
      <c r="AA7" s="16" t="n">
        <f aca="false">U7-$Z7</f>
        <v>0.0113993667018618</v>
      </c>
      <c r="AB7" s="16" t="n">
        <f aca="false">V7-$Z7</f>
        <v>-0.00276651297150809</v>
      </c>
      <c r="AC7" s="16" t="n">
        <f aca="false">W7-$Z7</f>
        <v>0.00912171546026197</v>
      </c>
      <c r="AD7" s="16" t="n">
        <f aca="false">X7-$Z7</f>
        <v>-0.000155546914068161</v>
      </c>
      <c r="AE7" s="20" t="n">
        <f aca="false">Y7-$Z7</f>
        <v>-0.0175990222765481</v>
      </c>
    </row>
    <row r="8" customFormat="false" ht="15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0.049663907560691</v>
      </c>
      <c r="V8" s="19" t="n">
        <v>0.04866396311316</v>
      </c>
      <c r="W8" s="19" t="n">
        <v>0.049497250152769</v>
      </c>
      <c r="X8" s="19" t="n">
        <v>0.051941558802289</v>
      </c>
      <c r="Y8" s="19" t="n">
        <v>0.050941614354758</v>
      </c>
      <c r="Z8" s="16" t="n">
        <f aca="false">AVERAGE(U8:Y8)</f>
        <v>0.0501416587967334</v>
      </c>
      <c r="AA8" s="16" t="n">
        <f aca="false">U8-$Z8</f>
        <v>-0.000477751236042399</v>
      </c>
      <c r="AB8" s="16" t="n">
        <f aca="false">V8-$Z8</f>
        <v>-0.00147769568357339</v>
      </c>
      <c r="AC8" s="16" t="n">
        <f aca="false">W8-$Z8</f>
        <v>-0.000644408643964402</v>
      </c>
      <c r="AD8" s="16" t="n">
        <f aca="false">X8-$Z8</f>
        <v>0.0017999000055556</v>
      </c>
      <c r="AE8" s="20" t="n">
        <f aca="false">Y8-$Z8</f>
        <v>0.000799955558024604</v>
      </c>
    </row>
    <row r="9" customFormat="false" ht="15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0.49969446141881</v>
      </c>
      <c r="V9" s="19" t="n">
        <v>0.4980834398089</v>
      </c>
      <c r="W9" s="19" t="n">
        <v>0.50602744291984</v>
      </c>
      <c r="X9" s="19" t="n">
        <v>0.48997277929004</v>
      </c>
      <c r="Y9" s="19" t="n">
        <v>0.50019443364258</v>
      </c>
      <c r="Z9" s="16" t="n">
        <f aca="false">AVERAGE(U9:Y9)</f>
        <v>0.498794511416034</v>
      </c>
      <c r="AA9" s="16" t="n">
        <f aca="false">U9-$Z9</f>
        <v>0.000899950002775984</v>
      </c>
      <c r="AB9" s="16" t="n">
        <f aca="false">V9-$Z9</f>
        <v>-0.000711071607134017</v>
      </c>
      <c r="AC9" s="16" t="n">
        <f aca="false">W9-$Z9</f>
        <v>0.007232931503806</v>
      </c>
      <c r="AD9" s="16" t="n">
        <f aca="false">X9-$Z9</f>
        <v>-0.00882173212599402</v>
      </c>
      <c r="AE9" s="20" t="n">
        <f aca="false">Y9-$Z9</f>
        <v>0.00139992222654595</v>
      </c>
    </row>
    <row r="10" customFormat="false" ht="15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0.049775012499306</v>
      </c>
      <c r="V10" s="19" t="n">
        <v>0.04866396311316</v>
      </c>
      <c r="W10" s="19" t="n">
        <v>0.049552802622077</v>
      </c>
      <c r="X10" s="19" t="n">
        <v>0.051997111271596</v>
      </c>
      <c r="Y10" s="19" t="n">
        <v>0.050941614354758</v>
      </c>
      <c r="Z10" s="16" t="n">
        <f aca="false">AVERAGE(U10:Y10)</f>
        <v>0.0501861007721794</v>
      </c>
      <c r="AA10" s="16" t="n">
        <f aca="false">U10-$Z10</f>
        <v>-0.000411088272873401</v>
      </c>
      <c r="AB10" s="16" t="n">
        <f aca="false">V10-$Z10</f>
        <v>-0.00152213765901939</v>
      </c>
      <c r="AC10" s="16" t="n">
        <f aca="false">W10-$Z10</f>
        <v>-0.0006332981501024</v>
      </c>
      <c r="AD10" s="16" t="n">
        <f aca="false">X10-$Z10</f>
        <v>0.0018110104994166</v>
      </c>
      <c r="AE10" s="20" t="n">
        <f aca="false">Y10-$Z10</f>
        <v>0.000755513582578603</v>
      </c>
    </row>
    <row r="11" customFormat="false" ht="15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1.0076106882951</v>
      </c>
      <c r="V11" s="19" t="n">
        <v>0.99383367590689</v>
      </c>
      <c r="W11" s="19" t="n">
        <v>1.0051108271763</v>
      </c>
      <c r="X11" s="19" t="n">
        <v>0.99566690739403</v>
      </c>
      <c r="Y11" s="19" t="n">
        <v>0.97822343203155</v>
      </c>
      <c r="Z11" s="16" t="n">
        <f aca="false">AVERAGE(U11:Y11)</f>
        <v>0.996089106160774</v>
      </c>
      <c r="AA11" s="16" t="n">
        <f aca="false">U11-$Z11</f>
        <v>0.011521582134326</v>
      </c>
      <c r="AB11" s="16" t="n">
        <f aca="false">V11-$Z11</f>
        <v>-0.00225543025388397</v>
      </c>
      <c r="AC11" s="16" t="n">
        <f aca="false">W11-$Z11</f>
        <v>0.00902172101552612</v>
      </c>
      <c r="AD11" s="16" t="n">
        <f aca="false">X11-$Z11</f>
        <v>-0.000422198766743764</v>
      </c>
      <c r="AE11" s="20" t="n">
        <f aca="false">Y11-$Z11</f>
        <v>-0.0178656741292238</v>
      </c>
    </row>
    <row r="12" customFormat="false" ht="15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0.049663907560691</v>
      </c>
      <c r="V12" s="19" t="n">
        <v>0.04866396311316</v>
      </c>
      <c r="W12" s="19" t="n">
        <v>0.049497250152769</v>
      </c>
      <c r="X12" s="19" t="n">
        <v>0.051941558802289</v>
      </c>
      <c r="Y12" s="19" t="n">
        <v>0.050941614354758</v>
      </c>
      <c r="Z12" s="16" t="n">
        <f aca="false">AVERAGE(U12:Y12)</f>
        <v>0.0501416587967334</v>
      </c>
      <c r="AA12" s="16" t="n">
        <f aca="false">U12-$Z12</f>
        <v>-0.000477751236042399</v>
      </c>
      <c r="AB12" s="16" t="n">
        <f aca="false">V12-$Z12</f>
        <v>-0.00147769568357339</v>
      </c>
      <c r="AC12" s="16" t="n">
        <f aca="false">W12-$Z12</f>
        <v>-0.000644408643964402</v>
      </c>
      <c r="AD12" s="16" t="n">
        <f aca="false">X12-$Z12</f>
        <v>0.0017999000055556</v>
      </c>
      <c r="AE12" s="20" t="n">
        <f aca="false">Y12-$Z12</f>
        <v>0.000799955558024604</v>
      </c>
    </row>
    <row r="13" customFormat="false" ht="15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1.676740181101</v>
      </c>
      <c r="V13" s="19" t="n">
        <v>1.6737403477585</v>
      </c>
      <c r="W13" s="19" t="n">
        <v>1.6814621409922</v>
      </c>
      <c r="X13" s="19" t="n">
        <v>1.6782400977723</v>
      </c>
      <c r="Y13" s="19" t="n">
        <v>1.6865729681684</v>
      </c>
      <c r="Z13" s="16" t="n">
        <f aca="false">AVERAGE(U13:Y13)</f>
        <v>1.67935114715848</v>
      </c>
      <c r="AA13" s="16" t="n">
        <f aca="false">U13-$Z13</f>
        <v>-0.00261096605748001</v>
      </c>
      <c r="AB13" s="16" t="n">
        <f aca="false">V13-$Z13</f>
        <v>-0.0056107993999801</v>
      </c>
      <c r="AC13" s="16" t="n">
        <f aca="false">W13-$Z13</f>
        <v>0.00211099383371982</v>
      </c>
      <c r="AD13" s="16" t="n">
        <f aca="false">X13-$Z13</f>
        <v>-0.00111104938618012</v>
      </c>
      <c r="AE13" s="20" t="n">
        <f aca="false">Y13-$Z13</f>
        <v>0.00722182100991997</v>
      </c>
    </row>
    <row r="14" customFormat="false" ht="15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0.29259485584134</v>
      </c>
      <c r="V14" s="19" t="n">
        <v>0.29487250708294</v>
      </c>
      <c r="W14" s="19" t="n">
        <v>0.30287206266319</v>
      </c>
      <c r="X14" s="19" t="n">
        <v>0.30192767068496</v>
      </c>
      <c r="Y14" s="19" t="n">
        <v>0.29665018610077</v>
      </c>
      <c r="Z14" s="16" t="n">
        <f aca="false">AVERAGE(U14:Y14)</f>
        <v>0.29778345647464</v>
      </c>
      <c r="AA14" s="16" t="n">
        <f aca="false">U14-$Z14</f>
        <v>-0.00518860063329996</v>
      </c>
      <c r="AB14" s="16" t="n">
        <f aca="false">V14-$Z14</f>
        <v>-0.0029109493917</v>
      </c>
      <c r="AC14" s="16" t="n">
        <f aca="false">W14-$Z14</f>
        <v>0.00508860618855</v>
      </c>
      <c r="AD14" s="16" t="n">
        <f aca="false">X14-$Z14</f>
        <v>0.00414421421032002</v>
      </c>
      <c r="AE14" s="20" t="n">
        <f aca="false">Y14-$Z14</f>
        <v>-0.00113327037386995</v>
      </c>
    </row>
    <row r="15" customFormat="false" ht="15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2.0757180156658</v>
      </c>
      <c r="V15" s="19" t="n">
        <v>2.0937725681907</v>
      </c>
      <c r="W15" s="19" t="n">
        <v>2.0853841453253</v>
      </c>
      <c r="X15" s="19" t="n">
        <v>2.0729959446697</v>
      </c>
      <c r="Y15" s="19" t="n">
        <v>2.0947169601689</v>
      </c>
      <c r="Z15" s="16" t="n">
        <f aca="false">AVERAGE(U15:Y15)</f>
        <v>2.08451752680408</v>
      </c>
      <c r="AA15" s="16" t="n">
        <f aca="false">U15-$Z15</f>
        <v>-0.00879951113827993</v>
      </c>
      <c r="AB15" s="16" t="n">
        <f aca="false">V15-$Z15</f>
        <v>0.00925504138661992</v>
      </c>
      <c r="AC15" s="16" t="n">
        <f aca="false">W15-$Z15</f>
        <v>0.000866618521220275</v>
      </c>
      <c r="AD15" s="16" t="n">
        <f aca="false">X15-$Z15</f>
        <v>-0.0115215821343799</v>
      </c>
      <c r="AE15" s="20" t="n">
        <f aca="false">Y15-$Z15</f>
        <v>0.0101994333648201</v>
      </c>
    </row>
    <row r="16" customFormat="false" ht="15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0.29237264596411</v>
      </c>
      <c r="V16" s="19" t="n">
        <v>0.29470584967502</v>
      </c>
      <c r="W16" s="19" t="n">
        <v>0.30303872007111</v>
      </c>
      <c r="X16" s="19" t="n">
        <v>0.30176101327704</v>
      </c>
      <c r="Y16" s="19" t="n">
        <v>0.29659463363146</v>
      </c>
      <c r="Z16" s="16" t="n">
        <f aca="false">AVERAGE(U16:Y16)</f>
        <v>0.297694572523748</v>
      </c>
      <c r="AA16" s="16" t="n">
        <f aca="false">U16-$Z16</f>
        <v>-0.00532192655963804</v>
      </c>
      <c r="AB16" s="16" t="n">
        <f aca="false">V16-$Z16</f>
        <v>-0.00298872284872803</v>
      </c>
      <c r="AC16" s="16" t="n">
        <f aca="false">W16-$Z16</f>
        <v>0.00534414754736201</v>
      </c>
      <c r="AD16" s="16" t="n">
        <f aca="false">X16-$Z16</f>
        <v>0.00406644075329199</v>
      </c>
      <c r="AE16" s="20" t="n">
        <f aca="false">Y16-$Z16</f>
        <v>-0.00109993889228799</v>
      </c>
    </row>
    <row r="17" customFormat="false" ht="15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2.89495028054</v>
      </c>
      <c r="V17" s="19" t="n">
        <v>2.8768957280151</v>
      </c>
      <c r="W17" s="19" t="n">
        <v>2.8965057496806</v>
      </c>
      <c r="X17" s="19" t="n">
        <v>2.8963390922727</v>
      </c>
      <c r="Y17" s="19" t="n">
        <v>2.885006388534</v>
      </c>
      <c r="Z17" s="16" t="n">
        <f aca="false">AVERAGE(U17:Y17)</f>
        <v>2.88993944780848</v>
      </c>
      <c r="AA17" s="16" t="n">
        <f aca="false">U17-$Z17</f>
        <v>0.0050108327315197</v>
      </c>
      <c r="AB17" s="16" t="n">
        <f aca="false">V17-$Z17</f>
        <v>-0.0130437197933801</v>
      </c>
      <c r="AC17" s="16" t="n">
        <f aca="false">W17-$Z17</f>
        <v>0.00656630187212004</v>
      </c>
      <c r="AD17" s="16" t="n">
        <f aca="false">X17-$Z17</f>
        <v>0.00639964446421981</v>
      </c>
      <c r="AE17" s="20" t="n">
        <f aca="false">Y17-$Z17</f>
        <v>-0.00493305927448029</v>
      </c>
    </row>
    <row r="18" customFormat="false" ht="15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0.29259485584134</v>
      </c>
      <c r="V18" s="19" t="n">
        <v>0.29476140214433</v>
      </c>
      <c r="W18" s="19" t="n">
        <v>0.30292761513249</v>
      </c>
      <c r="X18" s="19" t="n">
        <v>0.30198322315427</v>
      </c>
      <c r="Y18" s="19" t="n">
        <v>0.29659463363146</v>
      </c>
      <c r="Z18" s="16" t="n">
        <f aca="false">AVERAGE(U18:Y18)</f>
        <v>0.297772345980778</v>
      </c>
      <c r="AA18" s="16" t="n">
        <f aca="false">U18-$Z18</f>
        <v>-0.00517749013943797</v>
      </c>
      <c r="AB18" s="16" t="n">
        <f aca="false">V18-$Z18</f>
        <v>-0.00301094383644801</v>
      </c>
      <c r="AC18" s="16" t="n">
        <f aca="false">W18-$Z18</f>
        <v>0.00515526915171199</v>
      </c>
      <c r="AD18" s="16" t="n">
        <f aca="false">X18-$Z18</f>
        <v>0.004210877173492</v>
      </c>
      <c r="AE18" s="20" t="n">
        <f aca="false">Y18-$Z18</f>
        <v>-0.00117771234931796</v>
      </c>
    </row>
    <row r="19" customFormat="false" ht="15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6.0460529970557</v>
      </c>
      <c r="V19" s="19" t="n">
        <v>5.9943892006</v>
      </c>
      <c r="W19" s="19" t="n">
        <v>6.0289428365091</v>
      </c>
      <c r="X19" s="19" t="n">
        <v>6.0183878673407</v>
      </c>
      <c r="Y19" s="19" t="n">
        <v>6.0049441697683</v>
      </c>
      <c r="Z19" s="16" t="n">
        <f aca="false">AVERAGE(U19:Y19)</f>
        <v>6.01854341425476</v>
      </c>
      <c r="AA19" s="16" t="n">
        <f aca="false">U19-$Z19</f>
        <v>0.0275095828009402</v>
      </c>
      <c r="AB19" s="16" t="n">
        <f aca="false">V19-$Z19</f>
        <v>-0.0241542136547599</v>
      </c>
      <c r="AC19" s="16" t="n">
        <f aca="false">W19-$Z19</f>
        <v>0.0103994222543404</v>
      </c>
      <c r="AD19" s="16" t="n">
        <f aca="false">X19-$Z19</f>
        <v>-0.000155546914059279</v>
      </c>
      <c r="AE19" s="20" t="n">
        <f aca="false">Y19-$Z19</f>
        <v>-0.0135992444864597</v>
      </c>
    </row>
    <row r="20" customFormat="false" ht="15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0.29242819843342</v>
      </c>
      <c r="V20" s="25" t="n">
        <v>0.29470584967502</v>
      </c>
      <c r="W20" s="25" t="n">
        <v>0.30303872007111</v>
      </c>
      <c r="X20" s="25" t="n">
        <v>0.30203877562358</v>
      </c>
      <c r="Y20" s="25" t="n">
        <v>0.29665018610077</v>
      </c>
      <c r="Z20" s="22" t="n">
        <f aca="false">AVERAGE(U20:Y20)</f>
        <v>0.29777234598078</v>
      </c>
      <c r="AA20" s="22" t="n">
        <f aca="false">U20-$Z20</f>
        <v>-0.00534414754736007</v>
      </c>
      <c r="AB20" s="22" t="n">
        <f aca="false">V20-$Z20</f>
        <v>-0.00306649630576006</v>
      </c>
      <c r="AC20" s="22" t="n">
        <f aca="false">W20-$Z20</f>
        <v>0.00526637409032998</v>
      </c>
      <c r="AD20" s="22" t="n">
        <f aca="false">X20-$Z20</f>
        <v>0.00426642964279994</v>
      </c>
      <c r="AE20" s="26" t="n">
        <f aca="false">Y20-$Z20</f>
        <v>-0.00112215988001002</v>
      </c>
    </row>
    <row r="21" customFormat="false" ht="15" hidden="false" customHeight="false" outlineLevel="0" collapsed="false">
      <c r="Y21" s="27" t="s">
        <v>32</v>
      </c>
      <c r="Z21" s="27"/>
      <c r="AA21" s="28" t="n">
        <f aca="false">SUM(AA5:AA20)</f>
        <v>0.021998777845623</v>
      </c>
      <c r="AB21" s="28" t="n">
        <f aca="false">SUM(AB5:AB20)</f>
        <v>-0.060885506360679</v>
      </c>
      <c r="AC21" s="28" t="n">
        <f aca="false">SUM(AC5:AC20)</f>
        <v>0.0687184045332239</v>
      </c>
      <c r="AD21" s="28" t="n">
        <f aca="false">SUM(AD5:AD20)</f>
        <v>0.00416643519796178</v>
      </c>
      <c r="AE21" s="14" t="n">
        <f aca="false">SUM(AE5:AE20)</f>
        <v>-0.0339981112161267</v>
      </c>
    </row>
    <row r="22" customFormat="false" ht="15" hidden="false" customHeight="false" outlineLevel="0" collapsed="false">
      <c r="Y22" s="27"/>
      <c r="Z22" s="27"/>
      <c r="AA22" s="28"/>
      <c r="AB22" s="28"/>
      <c r="AC22" s="28"/>
      <c r="AD22" s="28"/>
      <c r="AE22" s="14"/>
    </row>
    <row r="23" customFormat="false" ht="15" hidden="false" customHeight="false" outlineLevel="0" collapsed="false">
      <c r="Y23" s="29" t="s">
        <v>33</v>
      </c>
      <c r="Z23" s="29"/>
      <c r="AA23" s="30" t="n">
        <f aca="false">AVERAGE(AA5:AA20)</f>
        <v>0.00137492361535144</v>
      </c>
      <c r="AB23" s="30" t="n">
        <f aca="false">AVERAGE(AB5:AB20)</f>
        <v>-0.00380534414754244</v>
      </c>
      <c r="AC23" s="30" t="n">
        <f aca="false">AVERAGE(AC5:AC20)</f>
        <v>0.0042949002833265</v>
      </c>
      <c r="AD23" s="30" t="n">
        <f aca="false">AVERAGE(AD5:AD20)</f>
        <v>0.000260402199872611</v>
      </c>
      <c r="AE23" s="26" t="n">
        <f aca="false">AVERAGE(AE5:AE20)</f>
        <v>-0.00212488195100792</v>
      </c>
    </row>
    <row r="24" customFormat="false" ht="15" hidden="false" customHeight="false" outlineLevel="0" collapsed="false">
      <c r="Y24" s="29"/>
      <c r="Z24" s="29"/>
      <c r="AA24" s="30"/>
      <c r="AB24" s="30"/>
      <c r="AC24" s="30"/>
      <c r="AD24" s="30"/>
      <c r="AE24" s="26"/>
    </row>
    <row r="27" customFormat="false" ht="15" hidden="false" customHeight="false" outlineLevel="0" collapsed="false">
      <c r="F27" s="0" t="s">
        <v>34</v>
      </c>
      <c r="G27" s="0" t="s">
        <v>5</v>
      </c>
      <c r="H27" s="0" t="s">
        <v>35</v>
      </c>
      <c r="I27" s="0" t="s">
        <v>36</v>
      </c>
    </row>
    <row r="28" customFormat="false" ht="15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37</v>
      </c>
      <c r="W28" s="35" t="s">
        <v>38</v>
      </c>
      <c r="X28" s="35"/>
      <c r="Y28" s="35"/>
      <c r="Z28" s="35"/>
      <c r="AA28" s="35"/>
    </row>
    <row r="29" customFormat="false" ht="15" hidden="false" customHeight="false" outlineLevel="0" collapsed="false">
      <c r="E29" s="9" t="n">
        <f aca="false">E5*$Z5</f>
        <v>0.458407866229656</v>
      </c>
      <c r="F29" s="10" t="n">
        <f aca="false">F5*$Z5</f>
        <v>-0.458407866229656</v>
      </c>
      <c r="G29" s="10" t="n">
        <f aca="false">G5*$Z5</f>
        <v>-0.458407866229656</v>
      </c>
      <c r="H29" s="10" t="n">
        <f aca="false">H5*$Z5</f>
        <v>-0.458407866229656</v>
      </c>
      <c r="I29" s="10" t="n">
        <f aca="false">I5*$Z5</f>
        <v>-0.458407866229656</v>
      </c>
      <c r="J29" s="10" t="n">
        <f aca="false">J5*$Z5</f>
        <v>0.458407866229656</v>
      </c>
      <c r="K29" s="10" t="n">
        <f aca="false">K5*$Z5</f>
        <v>0.458407866229656</v>
      </c>
      <c r="L29" s="10" t="n">
        <f aca="false">L5*$Z5</f>
        <v>0.458407866229656</v>
      </c>
      <c r="M29" s="10" t="n">
        <f aca="false">M5*$Z5</f>
        <v>0.458407866229656</v>
      </c>
      <c r="N29" s="10" t="n">
        <f aca="false">N5*$Z5</f>
        <v>0.458407866229656</v>
      </c>
      <c r="O29" s="10" t="n">
        <f aca="false">O5*$Z5</f>
        <v>0.458407866229656</v>
      </c>
      <c r="P29" s="10" t="n">
        <f aca="false">P5*$Z5</f>
        <v>-0.458407866229656</v>
      </c>
      <c r="Q29" s="10" t="n">
        <f aca="false">Q5*$Z5</f>
        <v>-0.458407866229656</v>
      </c>
      <c r="R29" s="10" t="n">
        <f aca="false">R5*$Z5</f>
        <v>-0.458407866229656</v>
      </c>
      <c r="S29" s="10" t="n">
        <f aca="false">S5*$Z5</f>
        <v>-0.458407866229656</v>
      </c>
      <c r="T29" s="14" t="n">
        <f aca="false">T5*$Z5</f>
        <v>0.458407866229656</v>
      </c>
      <c r="W29" s="9" t="n">
        <f aca="false">AA5^2</f>
        <v>1.23443073902906E-010</v>
      </c>
      <c r="X29" s="10" t="n">
        <f aca="false">AB5^2</f>
        <v>1.33616017560829E-005</v>
      </c>
      <c r="Y29" s="10" t="n">
        <f aca="false">AC5^2</f>
        <v>2.56682590031293E-005</v>
      </c>
      <c r="Z29" s="10" t="n">
        <f aca="false">AD5^2</f>
        <v>1.59094668003016E-005</v>
      </c>
      <c r="AA29" s="14" t="n">
        <f aca="false">AE5^2</f>
        <v>6.58704586345534E-006</v>
      </c>
    </row>
    <row r="30" customFormat="false" ht="15" hidden="false" customHeight="false" outlineLevel="0" collapsed="false">
      <c r="E30" s="15" t="n">
        <f aca="false">E6*$Z6</f>
        <v>0.050152769290595</v>
      </c>
      <c r="F30" s="16" t="n">
        <f aca="false">F6*$Z6</f>
        <v>-0.050152769290595</v>
      </c>
      <c r="G30" s="16" t="n">
        <f aca="false">G6*$Z6</f>
        <v>-0.050152769290595</v>
      </c>
      <c r="H30" s="16" t="n">
        <f aca="false">H6*$Z6</f>
        <v>-0.050152769290595</v>
      </c>
      <c r="I30" s="16" t="n">
        <f aca="false">I6*$Z6</f>
        <v>0.050152769290595</v>
      </c>
      <c r="J30" s="16" t="n">
        <f aca="false">J6*$Z6</f>
        <v>0.050152769290595</v>
      </c>
      <c r="K30" s="16" t="n">
        <f aca="false">K6*$Z6</f>
        <v>0.050152769290595</v>
      </c>
      <c r="L30" s="16" t="n">
        <f aca="false">L6*$Z6</f>
        <v>-0.050152769290595</v>
      </c>
      <c r="M30" s="16" t="n">
        <f aca="false">M6*$Z6</f>
        <v>0.050152769290595</v>
      </c>
      <c r="N30" s="16" t="n">
        <f aca="false">N6*$Z6</f>
        <v>-0.050152769290595</v>
      </c>
      <c r="O30" s="16" t="n">
        <f aca="false">O6*$Z6</f>
        <v>-0.050152769290595</v>
      </c>
      <c r="P30" s="16" t="n">
        <f aca="false">P6*$Z6</f>
        <v>-0.050152769290595</v>
      </c>
      <c r="Q30" s="16" t="n">
        <f aca="false">Q6*$Z6</f>
        <v>0.050152769290595</v>
      </c>
      <c r="R30" s="16" t="n">
        <f aca="false">R6*$Z6</f>
        <v>0.050152769290595</v>
      </c>
      <c r="S30" s="16" t="n">
        <f aca="false">S6*$Z6</f>
        <v>0.050152769290595</v>
      </c>
      <c r="T30" s="20" t="n">
        <f aca="false">T6*$Z6</f>
        <v>-0.050152769290595</v>
      </c>
      <c r="W30" s="15" t="n">
        <f aca="false">AA6^2</f>
        <v>2.96386820302556E-007</v>
      </c>
      <c r="X30" s="16" t="n">
        <f aca="false">AB6^2</f>
        <v>2.21654383396859E-006</v>
      </c>
      <c r="Y30" s="16" t="n">
        <f aca="false">AC6^2</f>
        <v>3.59960003332586E-007</v>
      </c>
      <c r="Z30" s="16" t="n">
        <f aca="false">AD6^2</f>
        <v>3.4015973428827E-006</v>
      </c>
      <c r="AA30" s="20" t="n">
        <f aca="false">AE6^2</f>
        <v>6.22276535254335E-007</v>
      </c>
    </row>
    <row r="31" customFormat="false" ht="15" hidden="false" customHeight="false" outlineLevel="0" collapsed="false">
      <c r="E31" s="15" t="n">
        <f aca="false">E7*$Z7</f>
        <v>0.996100216654638</v>
      </c>
      <c r="F31" s="16" t="n">
        <f aca="false">F7*$Z7</f>
        <v>-0.996100216654638</v>
      </c>
      <c r="G31" s="16" t="n">
        <f aca="false">G7*$Z7</f>
        <v>-0.996100216654638</v>
      </c>
      <c r="H31" s="16" t="n">
        <f aca="false">H7*$Z7</f>
        <v>0.996100216654638</v>
      </c>
      <c r="I31" s="16" t="n">
        <f aca="false">I7*$Z7</f>
        <v>-0.996100216654638</v>
      </c>
      <c r="J31" s="16" t="n">
        <f aca="false">J7*$Z7</f>
        <v>0.996100216654638</v>
      </c>
      <c r="K31" s="16" t="n">
        <f aca="false">K7*$Z7</f>
        <v>-0.996100216654638</v>
      </c>
      <c r="L31" s="16" t="n">
        <f aca="false">L7*$Z7</f>
        <v>0.996100216654638</v>
      </c>
      <c r="M31" s="16" t="n">
        <f aca="false">M7*$Z7</f>
        <v>-0.996100216654638</v>
      </c>
      <c r="N31" s="16" t="n">
        <f aca="false">N7*$Z7</f>
        <v>0.996100216654638</v>
      </c>
      <c r="O31" s="16" t="n">
        <f aca="false">O7*$Z7</f>
        <v>-0.996100216654638</v>
      </c>
      <c r="P31" s="16" t="n">
        <f aca="false">P7*$Z7</f>
        <v>0.996100216654638</v>
      </c>
      <c r="Q31" s="16" t="n">
        <f aca="false">Q7*$Z7</f>
        <v>-0.996100216654638</v>
      </c>
      <c r="R31" s="16" t="n">
        <f aca="false">R7*$Z7</f>
        <v>0.996100216654638</v>
      </c>
      <c r="S31" s="16" t="n">
        <f aca="false">S7*$Z7</f>
        <v>0.996100216654638</v>
      </c>
      <c r="T31" s="20" t="n">
        <f aca="false">T7*$Z7</f>
        <v>-0.996100216654638</v>
      </c>
      <c r="W31" s="15" t="n">
        <f aca="false">AA7^2</f>
        <v>0.000129945561203516</v>
      </c>
      <c r="X31" s="16" t="n">
        <f aca="false">AB7^2</f>
        <v>7.65359402152255E-006</v>
      </c>
      <c r="Y31" s="16" t="n">
        <f aca="false">AC7^2</f>
        <v>8.32056929379822E-005</v>
      </c>
      <c r="Z31" s="16" t="n">
        <f aca="false">AD7^2</f>
        <v>2.41948424761278E-008</v>
      </c>
      <c r="AA31" s="20" t="n">
        <f aca="false">AE7^2</f>
        <v>0.000309725585090436</v>
      </c>
    </row>
    <row r="32" customFormat="false" ht="15" hidden="false" customHeight="false" outlineLevel="0" collapsed="false">
      <c r="E32" s="15" t="n">
        <f aca="false">E8*$Z8</f>
        <v>0.0501416587967334</v>
      </c>
      <c r="F32" s="16" t="n">
        <f aca="false">F8*$Z8</f>
        <v>-0.0501416587967334</v>
      </c>
      <c r="G32" s="16" t="n">
        <f aca="false">G8*$Z8</f>
        <v>-0.0501416587967334</v>
      </c>
      <c r="H32" s="16" t="n">
        <f aca="false">H8*$Z8</f>
        <v>0.0501416587967334</v>
      </c>
      <c r="I32" s="16" t="n">
        <f aca="false">I8*$Z8</f>
        <v>0.0501416587967334</v>
      </c>
      <c r="J32" s="16" t="n">
        <f aca="false">J8*$Z8</f>
        <v>0.0501416587967334</v>
      </c>
      <c r="K32" s="16" t="n">
        <f aca="false">K8*$Z8</f>
        <v>-0.0501416587967334</v>
      </c>
      <c r="L32" s="16" t="n">
        <f aca="false">L8*$Z8</f>
        <v>-0.0501416587967334</v>
      </c>
      <c r="M32" s="16" t="n">
        <f aca="false">M8*$Z8</f>
        <v>-0.0501416587967334</v>
      </c>
      <c r="N32" s="16" t="n">
        <f aca="false">N8*$Z8</f>
        <v>-0.0501416587967334</v>
      </c>
      <c r="O32" s="16" t="n">
        <f aca="false">O8*$Z8</f>
        <v>0.0501416587967334</v>
      </c>
      <c r="P32" s="16" t="n">
        <f aca="false">P8*$Z8</f>
        <v>0.0501416587967334</v>
      </c>
      <c r="Q32" s="16" t="n">
        <f aca="false">Q8*$Z8</f>
        <v>0.0501416587967334</v>
      </c>
      <c r="R32" s="16" t="n">
        <f aca="false">R8*$Z8</f>
        <v>-0.0501416587967334</v>
      </c>
      <c r="S32" s="16" t="n">
        <f aca="false">S8*$Z8</f>
        <v>-0.0501416587967334</v>
      </c>
      <c r="T32" s="20" t="n">
        <f aca="false">T8*$Z8</f>
        <v>0.0501416587967334</v>
      </c>
      <c r="W32" s="15" t="n">
        <f aca="false">AA8^2</f>
        <v>2.2824624354004E-007</v>
      </c>
      <c r="X32" s="16" t="n">
        <f aca="false">AB8^2</f>
        <v>2.18358453325144E-006</v>
      </c>
      <c r="Y32" s="16" t="n">
        <f aca="false">AC8^2</f>
        <v>4.15262500416039E-007</v>
      </c>
      <c r="Z32" s="16" t="n">
        <f aca="false">AD8^2</f>
        <v>3.23964002999904E-006</v>
      </c>
      <c r="AA32" s="20" t="n">
        <f aca="false">AE8^2</f>
        <v>6.39928894814455E-007</v>
      </c>
    </row>
    <row r="33" customFormat="false" ht="15" hidden="false" customHeight="false" outlineLevel="0" collapsed="false">
      <c r="E33" s="15" t="n">
        <f aca="false">E9*$Z9</f>
        <v>0.498794511416034</v>
      </c>
      <c r="F33" s="16" t="n">
        <f aca="false">F9*$Z9</f>
        <v>-0.498794511416034</v>
      </c>
      <c r="G33" s="16" t="n">
        <f aca="false">G9*$Z9</f>
        <v>0.498794511416034</v>
      </c>
      <c r="H33" s="16" t="n">
        <f aca="false">H9*$Z9</f>
        <v>-0.498794511416034</v>
      </c>
      <c r="I33" s="16" t="n">
        <f aca="false">I9*$Z9</f>
        <v>-0.498794511416034</v>
      </c>
      <c r="J33" s="16" t="n">
        <f aca="false">J9*$Z9</f>
        <v>-0.498794511416034</v>
      </c>
      <c r="K33" s="16" t="n">
        <f aca="false">K9*$Z9</f>
        <v>0.498794511416034</v>
      </c>
      <c r="L33" s="16" t="n">
        <f aca="false">L9*$Z9</f>
        <v>0.498794511416034</v>
      </c>
      <c r="M33" s="16" t="n">
        <f aca="false">M9*$Z9</f>
        <v>-0.498794511416034</v>
      </c>
      <c r="N33" s="16" t="n">
        <f aca="false">N9*$Z9</f>
        <v>-0.498794511416034</v>
      </c>
      <c r="O33" s="16" t="n">
        <f aca="false">O9*$Z9</f>
        <v>0.498794511416034</v>
      </c>
      <c r="P33" s="16" t="n">
        <f aca="false">P9*$Z9</f>
        <v>0.498794511416034</v>
      </c>
      <c r="Q33" s="16" t="n">
        <f aca="false">Q9*$Z9</f>
        <v>0.498794511416034</v>
      </c>
      <c r="R33" s="16" t="n">
        <f aca="false">R9*$Z9</f>
        <v>-0.498794511416034</v>
      </c>
      <c r="S33" s="16" t="n">
        <f aca="false">S9*$Z9</f>
        <v>0.498794511416034</v>
      </c>
      <c r="T33" s="20" t="n">
        <f aca="false">T9*$Z9</f>
        <v>-0.498794511416034</v>
      </c>
      <c r="W33" s="15" t="n">
        <f aca="false">AA9^2</f>
        <v>8.09910007496494E-007</v>
      </c>
      <c r="X33" s="16" t="n">
        <f aca="false">AB9^2</f>
        <v>5.05622830472154E-007</v>
      </c>
      <c r="Y33" s="16" t="n">
        <f aca="false">AC9^2</f>
        <v>5.23152981387493E-005</v>
      </c>
      <c r="Z33" s="16" t="n">
        <f aca="false">AD9^2</f>
        <v>7.7822957702795E-005</v>
      </c>
      <c r="AA33" s="20" t="n">
        <f aca="false">AE9^2</f>
        <v>1.95978224037736E-006</v>
      </c>
    </row>
    <row r="34" customFormat="false" ht="15" hidden="false" customHeight="false" outlineLevel="0" collapsed="false">
      <c r="E34" s="15" t="n">
        <f aca="false">E10*$Z10</f>
        <v>0.0501861007721794</v>
      </c>
      <c r="F34" s="16" t="n">
        <f aca="false">F10*$Z10</f>
        <v>-0.0501861007721794</v>
      </c>
      <c r="G34" s="16" t="n">
        <f aca="false">G10*$Z10</f>
        <v>0.0501861007721794</v>
      </c>
      <c r="H34" s="16" t="n">
        <f aca="false">H10*$Z10</f>
        <v>-0.0501861007721794</v>
      </c>
      <c r="I34" s="16" t="n">
        <f aca="false">I10*$Z10</f>
        <v>0.0501861007721794</v>
      </c>
      <c r="J34" s="16" t="n">
        <f aca="false">J10*$Z10</f>
        <v>-0.0501861007721794</v>
      </c>
      <c r="K34" s="16" t="n">
        <f aca="false">K10*$Z10</f>
        <v>0.0501861007721794</v>
      </c>
      <c r="L34" s="16" t="n">
        <f aca="false">L10*$Z10</f>
        <v>-0.0501861007721794</v>
      </c>
      <c r="M34" s="16" t="n">
        <f aca="false">M10*$Z10</f>
        <v>-0.0501861007721794</v>
      </c>
      <c r="N34" s="16" t="n">
        <f aca="false">N10*$Z10</f>
        <v>0.0501861007721794</v>
      </c>
      <c r="O34" s="16" t="n">
        <f aca="false">O10*$Z10</f>
        <v>-0.0501861007721794</v>
      </c>
      <c r="P34" s="16" t="n">
        <f aca="false">P10*$Z10</f>
        <v>0.0501861007721794</v>
      </c>
      <c r="Q34" s="16" t="n">
        <f aca="false">Q10*$Z10</f>
        <v>-0.0501861007721794</v>
      </c>
      <c r="R34" s="16" t="n">
        <f aca="false">R10*$Z10</f>
        <v>0.0501861007721794</v>
      </c>
      <c r="S34" s="16" t="n">
        <f aca="false">S10*$Z10</f>
        <v>-0.0501861007721794</v>
      </c>
      <c r="T34" s="20" t="n">
        <f aca="false">T10*$Z10</f>
        <v>0.0501861007721794</v>
      </c>
      <c r="W34" s="15" t="n">
        <f aca="false">AA10^2</f>
        <v>1.68993568094036E-007</v>
      </c>
      <c r="X34" s="16" t="n">
        <f aca="false">AB10^2</f>
        <v>2.31690305300504E-006</v>
      </c>
      <c r="Y34" s="16" t="n">
        <f aca="false">AC10^2</f>
        <v>4.01066546923122E-007</v>
      </c>
      <c r="Z34" s="16" t="n">
        <f aca="false">AD10^2</f>
        <v>3.27975902899716E-006</v>
      </c>
      <c r="AA34" s="20" t="n">
        <f aca="false">AE10^2</f>
        <v>5.70800773460755E-007</v>
      </c>
    </row>
    <row r="35" customFormat="false" ht="15" hidden="false" customHeight="false" outlineLevel="0" collapsed="false">
      <c r="E35" s="15" t="n">
        <f aca="false">E11*$Z11</f>
        <v>0.996089106160774</v>
      </c>
      <c r="F35" s="16" t="n">
        <f aca="false">F11*$Z11</f>
        <v>-0.996089106160774</v>
      </c>
      <c r="G35" s="16" t="n">
        <f aca="false">G11*$Z11</f>
        <v>0.996089106160774</v>
      </c>
      <c r="H35" s="16" t="n">
        <f aca="false">H11*$Z11</f>
        <v>0.996089106160774</v>
      </c>
      <c r="I35" s="16" t="n">
        <f aca="false">I11*$Z11</f>
        <v>-0.996089106160774</v>
      </c>
      <c r="J35" s="16" t="n">
        <f aca="false">J11*$Z11</f>
        <v>-0.996089106160774</v>
      </c>
      <c r="K35" s="16" t="n">
        <f aca="false">K11*$Z11</f>
        <v>-0.996089106160774</v>
      </c>
      <c r="L35" s="16" t="n">
        <f aca="false">L11*$Z11</f>
        <v>0.996089106160774</v>
      </c>
      <c r="M35" s="16" t="n">
        <f aca="false">M11*$Z11</f>
        <v>0.996089106160774</v>
      </c>
      <c r="N35" s="16" t="n">
        <f aca="false">N11*$Z11</f>
        <v>-0.996089106160774</v>
      </c>
      <c r="O35" s="16" t="n">
        <f aca="false">O11*$Z11</f>
        <v>-0.996089106160774</v>
      </c>
      <c r="P35" s="16" t="n">
        <f aca="false">P11*$Z11</f>
        <v>-0.996089106160774</v>
      </c>
      <c r="Q35" s="16" t="n">
        <f aca="false">Q11*$Z11</f>
        <v>0.996089106160774</v>
      </c>
      <c r="R35" s="16" t="n">
        <f aca="false">R11*$Z11</f>
        <v>0.996089106160774</v>
      </c>
      <c r="S35" s="16" t="n">
        <f aca="false">S11*$Z11</f>
        <v>-0.996089106160774</v>
      </c>
      <c r="T35" s="20" t="n">
        <f aca="false">T11*$Z11</f>
        <v>0.996089106160774</v>
      </c>
      <c r="W35" s="15" t="n">
        <f aca="false">AA11^2</f>
        <v>0.000132746854878019</v>
      </c>
      <c r="X35" s="16" t="n">
        <f aca="false">AB11^2</f>
        <v>5.08696563013512E-006</v>
      </c>
      <c r="Y35" s="16" t="n">
        <f aca="false">AC11^2</f>
        <v>8.13914500819856E-005</v>
      </c>
      <c r="Z35" s="16" t="n">
        <f aca="false">AD11^2</f>
        <v>1.78251798639956E-007</v>
      </c>
      <c r="AA35" s="20" t="n">
        <f aca="false">AE11^2</f>
        <v>0.000319182312091616</v>
      </c>
    </row>
    <row r="36" customFormat="false" ht="15" hidden="false" customHeight="false" outlineLevel="0" collapsed="false">
      <c r="E36" s="15" t="n">
        <f aca="false">E12*$Z12</f>
        <v>0.0501416587967334</v>
      </c>
      <c r="F36" s="16" t="n">
        <f aca="false">F12*$Z12</f>
        <v>-0.0501416587967334</v>
      </c>
      <c r="G36" s="16" t="n">
        <f aca="false">G12*$Z12</f>
        <v>0.0501416587967334</v>
      </c>
      <c r="H36" s="16" t="n">
        <f aca="false">H12*$Z12</f>
        <v>0.0501416587967334</v>
      </c>
      <c r="I36" s="16" t="n">
        <f aca="false">I12*$Z12</f>
        <v>0.0501416587967334</v>
      </c>
      <c r="J36" s="16" t="n">
        <f aca="false">J12*$Z12</f>
        <v>-0.0501416587967334</v>
      </c>
      <c r="K36" s="16" t="n">
        <f aca="false">K12*$Z12</f>
        <v>-0.0501416587967334</v>
      </c>
      <c r="L36" s="16" t="n">
        <f aca="false">L12*$Z12</f>
        <v>-0.0501416587967334</v>
      </c>
      <c r="M36" s="16" t="n">
        <f aca="false">M12*$Z12</f>
        <v>0.0501416587967334</v>
      </c>
      <c r="N36" s="16" t="n">
        <f aca="false">N12*$Z12</f>
        <v>0.0501416587967334</v>
      </c>
      <c r="O36" s="16" t="n">
        <f aca="false">O12*$Z12</f>
        <v>0.0501416587967334</v>
      </c>
      <c r="P36" s="16" t="n">
        <f aca="false">P12*$Z12</f>
        <v>-0.0501416587967334</v>
      </c>
      <c r="Q36" s="16" t="n">
        <f aca="false">Q12*$Z12</f>
        <v>-0.0501416587967334</v>
      </c>
      <c r="R36" s="16" t="n">
        <f aca="false">R12*$Z12</f>
        <v>-0.0501416587967334</v>
      </c>
      <c r="S36" s="16" t="n">
        <f aca="false">S12*$Z12</f>
        <v>0.0501416587967334</v>
      </c>
      <c r="T36" s="20" t="n">
        <f aca="false">T12*$Z12</f>
        <v>-0.0501416587967334</v>
      </c>
      <c r="W36" s="15" t="n">
        <f aca="false">AA12^2</f>
        <v>2.2824624354004E-007</v>
      </c>
      <c r="X36" s="16" t="n">
        <f aca="false">AB12^2</f>
        <v>2.18358453325144E-006</v>
      </c>
      <c r="Y36" s="16" t="n">
        <f aca="false">AC12^2</f>
        <v>4.15262500416039E-007</v>
      </c>
      <c r="Z36" s="16" t="n">
        <f aca="false">AD12^2</f>
        <v>3.23964002999904E-006</v>
      </c>
      <c r="AA36" s="20" t="n">
        <f aca="false">AE12^2</f>
        <v>6.39928894814455E-007</v>
      </c>
    </row>
    <row r="37" customFormat="false" ht="15" hidden="false" customHeight="false" outlineLevel="0" collapsed="false">
      <c r="E37" s="15" t="n">
        <f aca="false">E13*$Z13</f>
        <v>1.67935114715848</v>
      </c>
      <c r="F37" s="16" t="n">
        <f aca="false">F13*$Z13</f>
        <v>1.67935114715848</v>
      </c>
      <c r="G37" s="16" t="n">
        <f aca="false">G13*$Z13</f>
        <v>-1.67935114715848</v>
      </c>
      <c r="H37" s="16" t="n">
        <f aca="false">H13*$Z13</f>
        <v>-1.67935114715848</v>
      </c>
      <c r="I37" s="16" t="n">
        <f aca="false">I13*$Z13</f>
        <v>-1.67935114715848</v>
      </c>
      <c r="J37" s="16" t="n">
        <f aca="false">J13*$Z13</f>
        <v>-1.67935114715848</v>
      </c>
      <c r="K37" s="16" t="n">
        <f aca="false">K13*$Z13</f>
        <v>-1.67935114715848</v>
      </c>
      <c r="L37" s="16" t="n">
        <f aca="false">L13*$Z13</f>
        <v>-1.67935114715848</v>
      </c>
      <c r="M37" s="16" t="n">
        <f aca="false">M13*$Z13</f>
        <v>1.67935114715848</v>
      </c>
      <c r="N37" s="16" t="n">
        <f aca="false">N13*$Z13</f>
        <v>1.67935114715848</v>
      </c>
      <c r="O37" s="16" t="n">
        <f aca="false">O13*$Z13</f>
        <v>1.67935114715848</v>
      </c>
      <c r="P37" s="16" t="n">
        <f aca="false">P13*$Z13</f>
        <v>1.67935114715848</v>
      </c>
      <c r="Q37" s="16" t="n">
        <f aca="false">Q13*$Z13</f>
        <v>1.67935114715848</v>
      </c>
      <c r="R37" s="16" t="n">
        <f aca="false">R13*$Z13</f>
        <v>1.67935114715848</v>
      </c>
      <c r="S37" s="16" t="n">
        <f aca="false">S13*$Z13</f>
        <v>-1.67935114715848</v>
      </c>
      <c r="T37" s="20" t="n">
        <f aca="false">T13*$Z13</f>
        <v>-1.67935114715848</v>
      </c>
      <c r="W37" s="15" t="n">
        <f aca="false">AA13^2</f>
        <v>6.81714375331272E-006</v>
      </c>
      <c r="X37" s="16" t="n">
        <f aca="false">AB13^2</f>
        <v>3.14810699068171E-005</v>
      </c>
      <c r="Y37" s="16" t="n">
        <f aca="false">AC13^2</f>
        <v>4.45629496600311E-006</v>
      </c>
      <c r="Z37" s="16" t="n">
        <f aca="false">AD13^2</f>
        <v>1.23443073853122E-006</v>
      </c>
      <c r="AA37" s="20" t="n">
        <f aca="false">AE13^2</f>
        <v>5.21546986993215E-005</v>
      </c>
    </row>
    <row r="38" customFormat="false" ht="15" hidden="false" customHeight="false" outlineLevel="0" collapsed="false">
      <c r="E38" s="15" t="n">
        <f aca="false">E14*$Z14</f>
        <v>0.29778345647464</v>
      </c>
      <c r="F38" s="16" t="n">
        <f aca="false">F14*$Z14</f>
        <v>0.29778345647464</v>
      </c>
      <c r="G38" s="16" t="n">
        <f aca="false">G14*$Z14</f>
        <v>-0.29778345647464</v>
      </c>
      <c r="H38" s="16" t="n">
        <f aca="false">H14*$Z14</f>
        <v>-0.29778345647464</v>
      </c>
      <c r="I38" s="16" t="n">
        <f aca="false">I14*$Z14</f>
        <v>0.29778345647464</v>
      </c>
      <c r="J38" s="16" t="n">
        <f aca="false">J14*$Z14</f>
        <v>-0.29778345647464</v>
      </c>
      <c r="K38" s="16" t="n">
        <f aca="false">K14*$Z14</f>
        <v>-0.29778345647464</v>
      </c>
      <c r="L38" s="16" t="n">
        <f aca="false">L14*$Z14</f>
        <v>0.29778345647464</v>
      </c>
      <c r="M38" s="16" t="n">
        <f aca="false">M14*$Z14</f>
        <v>0.29778345647464</v>
      </c>
      <c r="N38" s="16" t="n">
        <f aca="false">N14*$Z14</f>
        <v>-0.29778345647464</v>
      </c>
      <c r="O38" s="16" t="n">
        <f aca="false">O14*$Z14</f>
        <v>-0.29778345647464</v>
      </c>
      <c r="P38" s="16" t="n">
        <f aca="false">P14*$Z14</f>
        <v>0.29778345647464</v>
      </c>
      <c r="Q38" s="16" t="n">
        <f aca="false">Q14*$Z14</f>
        <v>-0.29778345647464</v>
      </c>
      <c r="R38" s="16" t="n">
        <f aca="false">R14*$Z14</f>
        <v>-0.29778345647464</v>
      </c>
      <c r="S38" s="16" t="n">
        <f aca="false">S14*$Z14</f>
        <v>0.29778345647464</v>
      </c>
      <c r="T38" s="20" t="n">
        <f aca="false">T14*$Z14</f>
        <v>0.29778345647464</v>
      </c>
      <c r="W38" s="15" t="n">
        <f aca="false">AA14^2</f>
        <v>2.69215765318807E-005</v>
      </c>
      <c r="X38" s="16" t="n">
        <f aca="false">AB14^2</f>
        <v>8.47362636103861E-006</v>
      </c>
      <c r="Y38" s="16" t="n">
        <f aca="false">AC14^2</f>
        <v>2.58939129421494E-005</v>
      </c>
      <c r="Z38" s="16" t="n">
        <f aca="false">AD14^2</f>
        <v>1.71745114210184E-005</v>
      </c>
      <c r="AA38" s="20" t="n">
        <f aca="false">AE14^2</f>
        <v>1.28430174029135E-006</v>
      </c>
    </row>
    <row r="39" customFormat="false" ht="15" hidden="false" customHeight="false" outlineLevel="0" collapsed="false">
      <c r="E39" s="15" t="n">
        <f aca="false">E15*$Z15</f>
        <v>2.08451752680408</v>
      </c>
      <c r="F39" s="16" t="n">
        <f aca="false">F15*$Z15</f>
        <v>2.08451752680408</v>
      </c>
      <c r="G39" s="16" t="n">
        <f aca="false">G15*$Z15</f>
        <v>-2.08451752680408</v>
      </c>
      <c r="H39" s="16" t="n">
        <f aca="false">H15*$Z15</f>
        <v>2.08451752680408</v>
      </c>
      <c r="I39" s="16" t="n">
        <f aca="false">I15*$Z15</f>
        <v>-2.08451752680408</v>
      </c>
      <c r="J39" s="16" t="n">
        <f aca="false">J15*$Z15</f>
        <v>-2.08451752680408</v>
      </c>
      <c r="K39" s="16" t="n">
        <f aca="false">K15*$Z15</f>
        <v>2.08451752680408</v>
      </c>
      <c r="L39" s="16" t="n">
        <f aca="false">L15*$Z15</f>
        <v>-2.08451752680408</v>
      </c>
      <c r="M39" s="16" t="n">
        <f aca="false">M15*$Z15</f>
        <v>-2.08451752680408</v>
      </c>
      <c r="N39" s="16" t="n">
        <f aca="false">N15*$Z15</f>
        <v>2.08451752680408</v>
      </c>
      <c r="O39" s="16" t="n">
        <f aca="false">O15*$Z15</f>
        <v>-2.08451752680408</v>
      </c>
      <c r="P39" s="16" t="n">
        <f aca="false">P15*$Z15</f>
        <v>-2.08451752680408</v>
      </c>
      <c r="Q39" s="16" t="n">
        <f aca="false">Q15*$Z15</f>
        <v>2.08451752680408</v>
      </c>
      <c r="R39" s="16" t="n">
        <f aca="false">R15*$Z15</f>
        <v>-2.08451752680408</v>
      </c>
      <c r="S39" s="16" t="n">
        <f aca="false">S15*$Z15</f>
        <v>2.08451752680408</v>
      </c>
      <c r="T39" s="20" t="n">
        <f aca="false">T15*$Z15</f>
        <v>2.08451752680408</v>
      </c>
      <c r="W39" s="15" t="n">
        <f aca="false">AA15^2</f>
        <v>7.74313962727125E-005</v>
      </c>
      <c r="X39" s="16" t="n">
        <f aca="false">AB15^2</f>
        <v>8.56557910680476E-005</v>
      </c>
      <c r="Y39" s="16" t="n">
        <f aca="false">AC15^2</f>
        <v>7.51027661322016E-007</v>
      </c>
      <c r="Z39" s="16" t="n">
        <f aca="false">AD15^2</f>
        <v>0.000132746854879263</v>
      </c>
      <c r="AA39" s="20" t="n">
        <f aca="false">AE15^2</f>
        <v>0.000104028440963405</v>
      </c>
    </row>
    <row r="40" customFormat="false" ht="15" hidden="false" customHeight="false" outlineLevel="0" collapsed="false">
      <c r="E40" s="15" t="n">
        <f aca="false">E16*$Z16</f>
        <v>0.297694572523748</v>
      </c>
      <c r="F40" s="16" t="n">
        <f aca="false">F16*$Z16</f>
        <v>0.297694572523748</v>
      </c>
      <c r="G40" s="16" t="n">
        <f aca="false">G16*$Z16</f>
        <v>-0.297694572523748</v>
      </c>
      <c r="H40" s="16" t="n">
        <f aca="false">H16*$Z16</f>
        <v>0.297694572523748</v>
      </c>
      <c r="I40" s="16" t="n">
        <f aca="false">I16*$Z16</f>
        <v>0.297694572523748</v>
      </c>
      <c r="J40" s="16" t="n">
        <f aca="false">J16*$Z16</f>
        <v>-0.297694572523748</v>
      </c>
      <c r="K40" s="16" t="n">
        <f aca="false">K16*$Z16</f>
        <v>0.297694572523748</v>
      </c>
      <c r="L40" s="16" t="n">
        <f aca="false">L16*$Z16</f>
        <v>0.297694572523748</v>
      </c>
      <c r="M40" s="16" t="n">
        <f aca="false">M16*$Z16</f>
        <v>-0.297694572523748</v>
      </c>
      <c r="N40" s="16" t="n">
        <f aca="false">N16*$Z16</f>
        <v>-0.297694572523748</v>
      </c>
      <c r="O40" s="16" t="n">
        <f aca="false">O16*$Z16</f>
        <v>0.297694572523748</v>
      </c>
      <c r="P40" s="16" t="n">
        <f aca="false">P16*$Z16</f>
        <v>-0.297694572523748</v>
      </c>
      <c r="Q40" s="16" t="n">
        <f aca="false">Q16*$Z16</f>
        <v>-0.297694572523748</v>
      </c>
      <c r="R40" s="16" t="n">
        <f aca="false">R16*$Z16</f>
        <v>0.297694572523748</v>
      </c>
      <c r="S40" s="16" t="n">
        <f aca="false">S16*$Z16</f>
        <v>-0.297694572523748</v>
      </c>
      <c r="T40" s="20" t="n">
        <f aca="false">T16*$Z16</f>
        <v>-0.297694572523748</v>
      </c>
      <c r="W40" s="15" t="n">
        <f aca="false">AA16^2</f>
        <v>2.83229023061807E-005</v>
      </c>
      <c r="X40" s="16" t="n">
        <f aca="false">AB16^2</f>
        <v>8.932464266509E-006</v>
      </c>
      <c r="Y40" s="16" t="n">
        <f aca="false">AC16^2</f>
        <v>2.85599130079754E-005</v>
      </c>
      <c r="Z40" s="16" t="n">
        <f aca="false">AD16^2</f>
        <v>1.65359404000339E-005</v>
      </c>
      <c r="AA40" s="20" t="n">
        <f aca="false">AE16^2</f>
        <v>1.20986556676773E-006</v>
      </c>
    </row>
    <row r="41" customFormat="false" ht="15" hidden="false" customHeight="false" outlineLevel="0" collapsed="false">
      <c r="E41" s="15" t="n">
        <f aca="false">E17*$Z17</f>
        <v>2.88993944780848</v>
      </c>
      <c r="F41" s="16" t="n">
        <f aca="false">F17*$Z17</f>
        <v>2.88993944780848</v>
      </c>
      <c r="G41" s="16" t="n">
        <f aca="false">G17*$Z17</f>
        <v>2.88993944780848</v>
      </c>
      <c r="H41" s="16" t="n">
        <f aca="false">H17*$Z17</f>
        <v>-2.88993944780848</v>
      </c>
      <c r="I41" s="16" t="n">
        <f aca="false">I17*$Z17</f>
        <v>-2.88993944780848</v>
      </c>
      <c r="J41" s="16" t="n">
        <f aca="false">J17*$Z17</f>
        <v>2.88993944780848</v>
      </c>
      <c r="K41" s="16" t="n">
        <f aca="false">K17*$Z17</f>
        <v>-2.88993944780848</v>
      </c>
      <c r="L41" s="16" t="n">
        <f aca="false">L17*$Z17</f>
        <v>-2.88993944780848</v>
      </c>
      <c r="M41" s="16" t="n">
        <f aca="false">M17*$Z17</f>
        <v>-2.88993944780848</v>
      </c>
      <c r="N41" s="16" t="n">
        <f aca="false">N17*$Z17</f>
        <v>-2.88993944780848</v>
      </c>
      <c r="O41" s="16" t="n">
        <f aca="false">O17*$Z17</f>
        <v>2.88993944780848</v>
      </c>
      <c r="P41" s="16" t="n">
        <f aca="false">P17*$Z17</f>
        <v>-2.88993944780848</v>
      </c>
      <c r="Q41" s="16" t="n">
        <f aca="false">Q17*$Z17</f>
        <v>-2.88993944780848</v>
      </c>
      <c r="R41" s="16" t="n">
        <f aca="false">R17*$Z17</f>
        <v>2.88993944780848</v>
      </c>
      <c r="S41" s="16" t="n">
        <f aca="false">S17*$Z17</f>
        <v>2.88993944780848</v>
      </c>
      <c r="T41" s="20" t="n">
        <f aca="false">T17*$Z17</f>
        <v>2.88993944780848</v>
      </c>
      <c r="W41" s="15" t="n">
        <f aca="false">AA17^2</f>
        <v>2.51084446632692E-005</v>
      </c>
      <c r="X41" s="16" t="n">
        <f aca="false">AB17^2</f>
        <v>0.000170138626048217</v>
      </c>
      <c r="Y41" s="16" t="n">
        <f aca="false">AC17^2</f>
        <v>4.31163202758071E-005</v>
      </c>
      <c r="Z41" s="16" t="n">
        <f aca="false">AD17^2</f>
        <v>4.09554492684193E-005</v>
      </c>
      <c r="AA41" s="20" t="n">
        <f aca="false">AE17^2</f>
        <v>2.4335073805536E-005</v>
      </c>
    </row>
    <row r="42" customFormat="false" ht="15" hidden="false" customHeight="false" outlineLevel="0" collapsed="false">
      <c r="E42" s="15" t="n">
        <f aca="false">E18*$Z18</f>
        <v>0.297772345980778</v>
      </c>
      <c r="F42" s="16" t="n">
        <f aca="false">F18*$Z18</f>
        <v>0.297772345980778</v>
      </c>
      <c r="G42" s="16" t="n">
        <f aca="false">G18*$Z18</f>
        <v>0.297772345980778</v>
      </c>
      <c r="H42" s="16" t="n">
        <f aca="false">H18*$Z18</f>
        <v>-0.297772345980778</v>
      </c>
      <c r="I42" s="16" t="n">
        <f aca="false">I18*$Z18</f>
        <v>0.297772345980778</v>
      </c>
      <c r="J42" s="16" t="n">
        <f aca="false">J18*$Z18</f>
        <v>0.297772345980778</v>
      </c>
      <c r="K42" s="16" t="n">
        <f aca="false">K18*$Z18</f>
        <v>-0.297772345980778</v>
      </c>
      <c r="L42" s="16" t="n">
        <f aca="false">L18*$Z18</f>
        <v>0.297772345980778</v>
      </c>
      <c r="M42" s="16" t="n">
        <f aca="false">M18*$Z18</f>
        <v>-0.297772345980778</v>
      </c>
      <c r="N42" s="16" t="n">
        <f aca="false">N18*$Z18</f>
        <v>0.297772345980778</v>
      </c>
      <c r="O42" s="16" t="n">
        <f aca="false">O18*$Z18</f>
        <v>-0.297772345980778</v>
      </c>
      <c r="P42" s="16" t="n">
        <f aca="false">P18*$Z18</f>
        <v>-0.297772345980778</v>
      </c>
      <c r="Q42" s="16" t="n">
        <f aca="false">Q18*$Z18</f>
        <v>0.297772345980778</v>
      </c>
      <c r="R42" s="16" t="n">
        <f aca="false">R18*$Z18</f>
        <v>-0.297772345980778</v>
      </c>
      <c r="S42" s="16" t="n">
        <f aca="false">S18*$Z18</f>
        <v>-0.297772345980778</v>
      </c>
      <c r="T42" s="20" t="n">
        <f aca="false">T18*$Z18</f>
        <v>-0.297772345980778</v>
      </c>
      <c r="W42" s="15" t="n">
        <f aca="false">AA18^2</f>
        <v>2.68064041439774E-005</v>
      </c>
      <c r="X42" s="16" t="n">
        <f aca="false">AB18^2</f>
        <v>9.06578278624426E-006</v>
      </c>
      <c r="Y42" s="16" t="n">
        <f aca="false">AC18^2</f>
        <v>2.65768000265933E-005</v>
      </c>
      <c r="Z42" s="16" t="n">
        <f aca="false">AD18^2</f>
        <v>1.7731486570236E-005</v>
      </c>
      <c r="AA42" s="20" t="n">
        <f aca="false">AE18^2</f>
        <v>1.38700637773603E-006</v>
      </c>
    </row>
    <row r="43" customFormat="false" ht="15" hidden="false" customHeight="false" outlineLevel="0" collapsed="false">
      <c r="E43" s="15" t="n">
        <f aca="false">E19*$Z19</f>
        <v>6.01854341425476</v>
      </c>
      <c r="F43" s="16" t="n">
        <f aca="false">F19*$Z19</f>
        <v>6.01854341425476</v>
      </c>
      <c r="G43" s="16" t="n">
        <f aca="false">G19*$Z19</f>
        <v>6.01854341425476</v>
      </c>
      <c r="H43" s="16" t="n">
        <f aca="false">H19*$Z19</f>
        <v>6.01854341425476</v>
      </c>
      <c r="I43" s="16" t="n">
        <f aca="false">I19*$Z19</f>
        <v>-6.01854341425476</v>
      </c>
      <c r="J43" s="16" t="n">
        <f aca="false">J19*$Z19</f>
        <v>6.01854341425476</v>
      </c>
      <c r="K43" s="16" t="n">
        <f aca="false">K19*$Z19</f>
        <v>6.01854341425476</v>
      </c>
      <c r="L43" s="16" t="n">
        <f aca="false">L19*$Z19</f>
        <v>-6.01854341425476</v>
      </c>
      <c r="M43" s="16" t="n">
        <f aca="false">M19*$Z19</f>
        <v>6.01854341425476</v>
      </c>
      <c r="N43" s="16" t="n">
        <f aca="false">N19*$Z19</f>
        <v>-6.01854341425476</v>
      </c>
      <c r="O43" s="16" t="n">
        <f aca="false">O19*$Z19</f>
        <v>-6.01854341425476</v>
      </c>
      <c r="P43" s="16" t="n">
        <f aca="false">P19*$Z19</f>
        <v>6.01854341425476</v>
      </c>
      <c r="Q43" s="16" t="n">
        <f aca="false">Q19*$Z19</f>
        <v>-6.01854341425476</v>
      </c>
      <c r="R43" s="16" t="n">
        <f aca="false">R19*$Z19</f>
        <v>-6.01854341425476</v>
      </c>
      <c r="S43" s="16" t="n">
        <f aca="false">S19*$Z19</f>
        <v>-6.01854341425476</v>
      </c>
      <c r="T43" s="20" t="n">
        <f aca="false">T19*$Z19</f>
        <v>-6.01854341425476</v>
      </c>
      <c r="W43" s="15" t="n">
        <f aca="false">AA19^2</f>
        <v>0.000756777145881784</v>
      </c>
      <c r="X43" s="16" t="n">
        <f aca="false">AB19^2</f>
        <v>0.000583426037279789</v>
      </c>
      <c r="Y43" s="16" t="n">
        <f aca="false">AC19^2</f>
        <v>0.000108147983224071</v>
      </c>
      <c r="Z43" s="16" t="n">
        <f aca="false">AD19^2</f>
        <v>2.41948424733648E-008</v>
      </c>
      <c r="AA43" s="20" t="n">
        <f aca="false">AE19^2</f>
        <v>0.000184939450602503</v>
      </c>
      <c r="AC43" s="36" t="s">
        <v>39</v>
      </c>
      <c r="AD43" s="36"/>
    </row>
    <row r="44" customFormat="false" ht="15" hidden="false" customHeight="false" outlineLevel="0" collapsed="false">
      <c r="E44" s="21" t="n">
        <f aca="false">E20*$Z20</f>
        <v>0.29777234598078</v>
      </c>
      <c r="F44" s="22" t="n">
        <f aca="false">F20*$Z20</f>
        <v>0.29777234598078</v>
      </c>
      <c r="G44" s="22" t="n">
        <f aca="false">G20*$Z20</f>
        <v>0.29777234598078</v>
      </c>
      <c r="H44" s="22" t="n">
        <f aca="false">H20*$Z20</f>
        <v>0.29777234598078</v>
      </c>
      <c r="I44" s="22" t="n">
        <f aca="false">I20*$Z20</f>
        <v>0.29777234598078</v>
      </c>
      <c r="J44" s="22" t="n">
        <f aca="false">J20*$Z20</f>
        <v>0.29777234598078</v>
      </c>
      <c r="K44" s="22" t="n">
        <f aca="false">K20*$Z20</f>
        <v>0.29777234598078</v>
      </c>
      <c r="L44" s="22" t="n">
        <f aca="false">L20*$Z20</f>
        <v>0.29777234598078</v>
      </c>
      <c r="M44" s="22" t="n">
        <f aca="false">M20*$Z20</f>
        <v>0.29777234598078</v>
      </c>
      <c r="N44" s="22" t="n">
        <f aca="false">N20*$Z20</f>
        <v>0.29777234598078</v>
      </c>
      <c r="O44" s="22" t="n">
        <f aca="false">O20*$Z20</f>
        <v>0.29777234598078</v>
      </c>
      <c r="P44" s="22" t="n">
        <f aca="false">P20*$Z20</f>
        <v>0.29777234598078</v>
      </c>
      <c r="Q44" s="22" t="n">
        <f aca="false">Q20*$Z20</f>
        <v>0.29777234598078</v>
      </c>
      <c r="R44" s="22" t="n">
        <f aca="false">R20*$Z20</f>
        <v>0.29777234598078</v>
      </c>
      <c r="S44" s="22" t="n">
        <f aca="false">S20*$Z20</f>
        <v>0.29777234598078</v>
      </c>
      <c r="T44" s="26" t="n">
        <f aca="false">T20*$Z20</f>
        <v>0.29777234598078</v>
      </c>
      <c r="W44" s="21" t="n">
        <f aca="false">AA20^2</f>
        <v>2.85599130079546E-005</v>
      </c>
      <c r="X44" s="22" t="n">
        <f aca="false">AB20^2</f>
        <v>9.40339959324008E-006</v>
      </c>
      <c r="Y44" s="22" t="n">
        <f aca="false">AC20^2</f>
        <v>2.7734696059299E-005</v>
      </c>
      <c r="Z44" s="22" t="n">
        <f aca="false">AD20^2</f>
        <v>1.8202421896962E-005</v>
      </c>
      <c r="AA44" s="26" t="n">
        <f aca="false">AE20^2</f>
        <v>1.2592427963041E-006</v>
      </c>
      <c r="AC44" s="36"/>
      <c r="AD44" s="36"/>
    </row>
    <row r="45" customFormat="false" ht="15.75" hidden="false" customHeight="false" outlineLevel="0" collapsed="false">
      <c r="D45" s="37" t="s">
        <v>40</v>
      </c>
      <c r="E45" s="9" t="n">
        <f aca="false">SUM(E29:E44)</f>
        <v>17.0133881451031</v>
      </c>
      <c r="F45" s="38" t="n">
        <f aca="false">SUM(F29:F44)</f>
        <v>10.7133603688684</v>
      </c>
      <c r="G45" s="38" t="n">
        <f aca="false">SUM(G29:G44)</f>
        <v>5.18508971723795</v>
      </c>
      <c r="H45" s="38" t="n">
        <f aca="false">SUM(H29:H44)</f>
        <v>4.5686128548414</v>
      </c>
      <c r="I45" s="38" t="n">
        <f aca="false">SUM(I29:I44)</f>
        <v>-14.2300983278707</v>
      </c>
      <c r="J45" s="38" t="n">
        <f aca="false">SUM(J29:J44)</f>
        <v>5.10427198488975</v>
      </c>
      <c r="K45" s="38" t="n">
        <f aca="false">SUM(K29:K44)</f>
        <v>2.49875006944057</v>
      </c>
      <c r="L45" s="38" t="n">
        <f aca="false">SUM(L29:L44)</f>
        <v>-8.73255930226099</v>
      </c>
      <c r="M45" s="38" t="n">
        <f aca="false">SUM(M29:M44)</f>
        <v>2.68309538358975</v>
      </c>
      <c r="N45" s="38" t="n">
        <f aca="false">SUM(N29:N44)</f>
        <v>-5.18488972834844</v>
      </c>
      <c r="O45" s="38" t="n">
        <f aca="false">SUM(O29:O44)</f>
        <v>-4.5689017276818</v>
      </c>
      <c r="P45" s="38" t="n">
        <f aca="false">SUM(P29:P44)</f>
        <v>2.7639575579134</v>
      </c>
      <c r="Q45" s="38" t="n">
        <f aca="false">SUM(Q29:Q44)</f>
        <v>-5.10420532192658</v>
      </c>
      <c r="R45" s="38" t="n">
        <f aca="false">SUM(R29:R44)</f>
        <v>-2.49881673240374</v>
      </c>
      <c r="S45" s="38" t="n">
        <f aca="false">SUM(S29:S44)</f>
        <v>-2.68298427865113</v>
      </c>
      <c r="T45" s="39" t="n">
        <f aca="false">SUM(T29:T44)</f>
        <v>-2.76371312704844</v>
      </c>
      <c r="W45" s="40" t="s">
        <v>41</v>
      </c>
      <c r="X45" s="40"/>
      <c r="Y45" s="41" t="n">
        <f aca="false">SUM(W29:AA44)</f>
        <v>0.00405489018487553</v>
      </c>
      <c r="AC45" s="42" t="n">
        <f aca="false">SUM(F47:T47,Y45)</f>
        <v>182.289686955957</v>
      </c>
      <c r="AD45" s="42"/>
    </row>
    <row r="46" customFormat="false" ht="15.75" hidden="false" customHeight="false" outlineLevel="0" collapsed="false">
      <c r="D46" s="37" t="s">
        <v>42</v>
      </c>
      <c r="E46" s="15" t="n">
        <f aca="false">E45/16</f>
        <v>1.06333675906894</v>
      </c>
      <c r="F46" s="43" t="n">
        <f aca="false">F45/16</f>
        <v>0.669585023054275</v>
      </c>
      <c r="G46" s="43" t="n">
        <f aca="false">G45/16</f>
        <v>0.324068107327372</v>
      </c>
      <c r="H46" s="43" t="n">
        <f aca="false">H45/16</f>
        <v>0.285538303427588</v>
      </c>
      <c r="I46" s="43" t="n">
        <f aca="false">I45/16</f>
        <v>-0.88938114549192</v>
      </c>
      <c r="J46" s="43" t="n">
        <f aca="false">J45/16</f>
        <v>0.319016999055609</v>
      </c>
      <c r="K46" s="43" t="n">
        <f aca="false">K45/16</f>
        <v>0.156171879340036</v>
      </c>
      <c r="L46" s="43" t="n">
        <f aca="false">L45/16</f>
        <v>-0.545784956391312</v>
      </c>
      <c r="M46" s="43" t="n">
        <f aca="false">M45/16</f>
        <v>0.167693461474359</v>
      </c>
      <c r="N46" s="43" t="n">
        <f aca="false">N45/16</f>
        <v>-0.324055608021777</v>
      </c>
      <c r="O46" s="43" t="n">
        <f aca="false">O45/16</f>
        <v>-0.285556357980112</v>
      </c>
      <c r="P46" s="43" t="n">
        <f aca="false">P45/16</f>
        <v>0.172747347369588</v>
      </c>
      <c r="Q46" s="43" t="n">
        <f aca="false">Q45/16</f>
        <v>-0.319012832620411</v>
      </c>
      <c r="R46" s="43" t="n">
        <f aca="false">R45/16</f>
        <v>-0.156176045775234</v>
      </c>
      <c r="S46" s="43" t="n">
        <f aca="false">S45/16</f>
        <v>-0.167686517415695</v>
      </c>
      <c r="T46" s="44" t="n">
        <f aca="false">T45/16</f>
        <v>-0.172732070440528</v>
      </c>
      <c r="V46" s="45"/>
      <c r="W46" s="46" t="s">
        <v>43</v>
      </c>
      <c r="X46" s="46"/>
      <c r="Y46" s="47" t="n">
        <f aca="false">(Y45/AC45)*100</f>
        <v>0.00222442105891335</v>
      </c>
      <c r="AC46" s="42"/>
      <c r="AD46" s="42"/>
    </row>
    <row r="47" customFormat="false" ht="15.75" hidden="false" customHeight="false" outlineLevel="0" collapsed="false">
      <c r="D47" s="37" t="s">
        <v>44</v>
      </c>
      <c r="E47" s="15"/>
      <c r="F47" s="43" t="n">
        <f aca="false">16*5*(F46^2)</f>
        <v>35.8675282478875</v>
      </c>
      <c r="G47" s="43" t="n">
        <f aca="false">16*5*(G46^2)</f>
        <v>8.40161105493959</v>
      </c>
      <c r="H47" s="43" t="n">
        <f aca="false">16*5*(H46^2)</f>
        <v>6.52256981794441</v>
      </c>
      <c r="I47" s="43" t="n">
        <f aca="false">16*5*(I46^2)</f>
        <v>63.2799057565215</v>
      </c>
      <c r="J47" s="43" t="n">
        <f aca="false">16*5*(J46^2)</f>
        <v>8.14174765491574</v>
      </c>
      <c r="K47" s="43" t="n">
        <f aca="false">16*5*(K46^2)</f>
        <v>1.9511724717279</v>
      </c>
      <c r="L47" s="43" t="n">
        <f aca="false">16*5*(L46^2)</f>
        <v>23.8304974898453</v>
      </c>
      <c r="M47" s="43" t="n">
        <f aca="false">16*5*(M46^2)</f>
        <v>2.24968776170019</v>
      </c>
      <c r="N47" s="43" t="n">
        <f aca="false">16*5*(N46^2)</f>
        <v>8.40096296722911</v>
      </c>
      <c r="O47" s="43" t="n">
        <f aca="false">16*5*(O46^2)</f>
        <v>6.52339468662929</v>
      </c>
      <c r="P47" s="43" t="n">
        <f aca="false">16*5*(P46^2)</f>
        <v>2.38733168185832</v>
      </c>
      <c r="Q47" s="43" t="n">
        <f aca="false">16*5*(Q46^2)</f>
        <v>8.14153499011988</v>
      </c>
      <c r="R47" s="43" t="n">
        <f aca="false">16*5*(R46^2)</f>
        <v>1.95127658191903</v>
      </c>
      <c r="S47" s="43" t="n">
        <f aca="false">16*5*(S46^2)</f>
        <v>2.24950144984035</v>
      </c>
      <c r="T47" s="44" t="n">
        <f aca="false">16*5*(T46^2)</f>
        <v>2.38690945269371</v>
      </c>
      <c r="W47" s="48" t="s">
        <v>45</v>
      </c>
      <c r="X47" s="48"/>
      <c r="Y47" s="49" t="n">
        <f aca="false">Y45/(2^2*(4))</f>
        <v>0.00025343063655472</v>
      </c>
    </row>
    <row r="48" customFormat="false" ht="15.75" hidden="false" customHeight="false" outlineLevel="0" collapsed="false">
      <c r="D48" s="50" t="s">
        <v>43</v>
      </c>
      <c r="E48" s="21"/>
      <c r="F48" s="51" t="n">
        <f aca="false">(F47/$AC$45)*100</f>
        <v>19.6761148953827</v>
      </c>
      <c r="G48" s="51" t="n">
        <f aca="false">(G47/$AC$45)*100</f>
        <v>4.60893383231796</v>
      </c>
      <c r="H48" s="51" t="n">
        <f aca="false">(H47/$AC$45)*100</f>
        <v>3.57813430198075</v>
      </c>
      <c r="I48" s="51" t="n">
        <f aca="false">(I47/$AC$45)*100</f>
        <v>34.713925298369</v>
      </c>
      <c r="J48" s="51" t="n">
        <f aca="false">(J47/$AC$45)*100</f>
        <v>4.46637864756599</v>
      </c>
      <c r="K48" s="51" t="n">
        <f aca="false">(K47/$AC$45)*100</f>
        <v>1.07036909454967</v>
      </c>
      <c r="L48" s="51" t="n">
        <f aca="false">(L47/$AC$45)*100</f>
        <v>13.072872024627</v>
      </c>
      <c r="M48" s="51" t="n">
        <f aca="false">(M47/$AC$45)*100</f>
        <v>1.23412783206092</v>
      </c>
      <c r="N48" s="51" t="n">
        <f aca="false">(N47/$AC$45)*100</f>
        <v>4.60857830605572</v>
      </c>
      <c r="O48" s="51" t="n">
        <f aca="false">(O47/$AC$45)*100</f>
        <v>3.57858680628785</v>
      </c>
      <c r="P48" s="51" t="n">
        <f aca="false">(P47/$AC$45)*100</f>
        <v>1.30963617400644</v>
      </c>
      <c r="Q48" s="51" t="n">
        <f aca="false">(Q47/$AC$45)*100</f>
        <v>4.46626198446814</v>
      </c>
      <c r="R48" s="51" t="n">
        <f aca="false">(R47/$AC$45)*100</f>
        <v>1.0704262070462</v>
      </c>
      <c r="S48" s="51" t="n">
        <f aca="false">(S47/$AC$45)*100</f>
        <v>1.23402562558783</v>
      </c>
      <c r="T48" s="52" t="n">
        <f aca="false">(T47/$AC$45)*100</f>
        <v>1.30940454863495</v>
      </c>
      <c r="V48" s="45"/>
      <c r="W48" s="45"/>
      <c r="X48" s="45"/>
    </row>
    <row r="49" customFormat="false" ht="15" hidden="false" customHeight="false" outlineLevel="0" collapsed="false">
      <c r="D49" s="37" t="s">
        <v>46</v>
      </c>
      <c r="E49" s="53" t="n">
        <f aca="false">E46-SQRT(($Y$47^2)/4*5)*$X$50</f>
        <v>1.06273606965017</v>
      </c>
      <c r="F49" s="54" t="n">
        <f aca="false">F46-SQRT(($Y$47^2)/4*5)*$X$50</f>
        <v>0.668984333635503</v>
      </c>
      <c r="G49" s="54" t="n">
        <f aca="false">G46-SQRT(($Y$47^2)/4*5)*$X$50</f>
        <v>0.323467417908599</v>
      </c>
      <c r="H49" s="54" t="n">
        <f aca="false">H46-SQRT(($Y$47^2)/4*5)*$X$50</f>
        <v>0.284937614008815</v>
      </c>
      <c r="I49" s="54" t="n">
        <f aca="false">I46-SQRT(($Y$47^2)/4*5)*$X$50</f>
        <v>-0.889981834910692</v>
      </c>
      <c r="J49" s="54" t="n">
        <f aca="false">J46-SQRT(($Y$47^2)/4*5)*$X$50</f>
        <v>0.318416309636837</v>
      </c>
      <c r="K49" s="54" t="n">
        <f aca="false">K46-SQRT(($Y$47^2)/4*5)*$X$50</f>
        <v>0.155571189921263</v>
      </c>
      <c r="L49" s="54" t="n">
        <f aca="false">L46-SQRT(($Y$47^2)/4*5)*$X$50</f>
        <v>-0.546385645810085</v>
      </c>
      <c r="M49" s="54" t="n">
        <f aca="false">M46-SQRT(($Y$47^2)/4*5)*$X$50</f>
        <v>0.167092772055587</v>
      </c>
      <c r="N49" s="54" t="n">
        <f aca="false">N46-SQRT(($Y$47^2)/4*5)*$X$50</f>
        <v>-0.32465629744055</v>
      </c>
      <c r="O49" s="54" t="n">
        <f aca="false">O46-SQRT(($Y$47^2)/4*5)*$X$50</f>
        <v>-0.286157047398885</v>
      </c>
      <c r="P49" s="54" t="n">
        <f aca="false">P46-SQRT(($Y$47^2)/4*5)*$X$50</f>
        <v>0.172146657950815</v>
      </c>
      <c r="Q49" s="54" t="n">
        <f aca="false">Q46-SQRT(($Y$47^2)/4*5)*$X$50</f>
        <v>-0.319613522039184</v>
      </c>
      <c r="R49" s="54" t="n">
        <f aca="false">R46-SQRT(($Y$47^2)/4*5)*$X$50</f>
        <v>-0.156776735194006</v>
      </c>
      <c r="S49" s="54" t="n">
        <f aca="false">S46-SQRT(($Y$47^2)/4*5)*$X$50</f>
        <v>-0.168287206834468</v>
      </c>
      <c r="T49" s="55" t="n">
        <f aca="false">T46-SQRT(($Y$47^2)/4*5)*$X$50</f>
        <v>-0.1733327598593</v>
      </c>
      <c r="W49" s="56" t="s">
        <v>47</v>
      </c>
      <c r="X49" s="56"/>
      <c r="Y49" s="56"/>
    </row>
    <row r="50" customFormat="false" ht="15.75" hidden="false" customHeight="false" outlineLevel="0" collapsed="false">
      <c r="D50" s="37"/>
      <c r="E50" s="57" t="n">
        <f aca="false">E46+SQRT(($Y$47^2)/4*5)*$X$50</f>
        <v>1.06393744848772</v>
      </c>
      <c r="F50" s="58" t="n">
        <f aca="false">F46+SQRT(($Y$47^2)/4*5)*$X$50</f>
        <v>0.670185712473048</v>
      </c>
      <c r="G50" s="58" t="n">
        <f aca="false">G46+SQRT(($Y$47^2)/4*5)*$X$50</f>
        <v>0.324668796746144</v>
      </c>
      <c r="H50" s="58" t="n">
        <f aca="false">H46+SQRT(($Y$47^2)/4*5)*$X$50</f>
        <v>0.28613899284636</v>
      </c>
      <c r="I50" s="58" t="n">
        <f aca="false">I46+SQRT(($Y$47^2)/4*5)*$X$50</f>
        <v>-0.888780456073147</v>
      </c>
      <c r="J50" s="58" t="n">
        <f aca="false">J46+SQRT(($Y$47^2)/4*5)*$X$50</f>
        <v>0.319617688474382</v>
      </c>
      <c r="K50" s="58" t="n">
        <f aca="false">K46+SQRT(($Y$47^2)/4*5)*$X$50</f>
        <v>0.156772568758808</v>
      </c>
      <c r="L50" s="58" t="n">
        <f aca="false">L46+SQRT(($Y$47^2)/4*5)*$X$50</f>
        <v>-0.54518426697254</v>
      </c>
      <c r="M50" s="58" t="n">
        <f aca="false">M46+SQRT(($Y$47^2)/4*5)*$X$50</f>
        <v>0.168294150893132</v>
      </c>
      <c r="N50" s="58" t="n">
        <f aca="false">N46+SQRT(($Y$47^2)/4*5)*$X$50</f>
        <v>-0.323454918603005</v>
      </c>
      <c r="O50" s="58" t="n">
        <f aca="false">O46+SQRT(($Y$47^2)/4*5)*$X$50</f>
        <v>-0.28495566856134</v>
      </c>
      <c r="P50" s="58" t="n">
        <f aca="false">P46+SQRT(($Y$47^2)/4*5)*$X$50</f>
        <v>0.17334803678836</v>
      </c>
      <c r="Q50" s="58" t="n">
        <f aca="false">Q46+SQRT(($Y$47^2)/4*5)*$X$50</f>
        <v>-0.318412143201639</v>
      </c>
      <c r="R50" s="58" t="n">
        <f aca="false">R46+SQRT(($Y$47^2)/4*5)*$X$50</f>
        <v>-0.155575356356461</v>
      </c>
      <c r="S50" s="58" t="n">
        <f aca="false">S46+SQRT(($Y$47^2)/4*5)*$X$50</f>
        <v>-0.167085827996923</v>
      </c>
      <c r="T50" s="59" t="n">
        <f aca="false">T46+SQRT(($Y$47^2)/4*5)*$X$50</f>
        <v>-0.172131381021755</v>
      </c>
      <c r="W50" s="0" t="s">
        <v>48</v>
      </c>
      <c r="X50" s="0" t="n">
        <v>2.12</v>
      </c>
    </row>
    <row r="53" customFormat="false" ht="15" hidden="false" customHeight="true" outlineLevel="0" collapsed="false">
      <c r="C53" s="60"/>
      <c r="D53" s="61"/>
      <c r="E53" s="62" t="s">
        <v>49</v>
      </c>
      <c r="F53" s="62"/>
      <c r="G53" s="62"/>
      <c r="H53" s="62"/>
      <c r="I53" s="62"/>
      <c r="J53" s="62"/>
      <c r="K53" s="62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</row>
    <row r="57" customFormat="false" ht="15" hidden="false" customHeight="false" outlineLevel="0" collapsed="false">
      <c r="E57" s="63" t="s">
        <v>50</v>
      </c>
      <c r="F57" s="64" t="s">
        <v>51</v>
      </c>
      <c r="G57" s="64" t="s">
        <v>52</v>
      </c>
      <c r="H57" s="64" t="s">
        <v>53</v>
      </c>
      <c r="I57" s="65" t="s">
        <v>54</v>
      </c>
    </row>
    <row r="58" customFormat="false" ht="15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-0.02415421365476</v>
      </c>
      <c r="I58" s="41" t="n">
        <f aca="false">AA5</f>
        <v>1.11104938640416E-005</v>
      </c>
    </row>
    <row r="59" customFormat="false" ht="15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-0.017865674129224</v>
      </c>
      <c r="I59" s="20" t="n">
        <f aca="false">AA6</f>
        <v>-0.000544414199211002</v>
      </c>
    </row>
    <row r="60" customFormat="false" ht="15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-0.017599022276548</v>
      </c>
      <c r="I60" s="20" t="n">
        <f aca="false">AA7</f>
        <v>0.0113993667018618</v>
      </c>
    </row>
    <row r="61" customFormat="false" ht="15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-0.01359924448646</v>
      </c>
      <c r="I61" s="20" t="n">
        <f aca="false">AA8</f>
        <v>-0.000477751236042399</v>
      </c>
    </row>
    <row r="62" customFormat="false" ht="15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-0.01304371979338</v>
      </c>
      <c r="I62" s="20" t="n">
        <f aca="false">AA9</f>
        <v>0.000899950002775984</v>
      </c>
    </row>
    <row r="63" customFormat="false" ht="15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-0.01152158213438</v>
      </c>
      <c r="I63" s="20" t="n">
        <f aca="false">AA10</f>
        <v>-0.000411088272873401</v>
      </c>
    </row>
    <row r="64" customFormat="false" ht="15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-0.008821732125994</v>
      </c>
      <c r="I64" s="20" t="n">
        <f aca="false">AA11</f>
        <v>0.011521582134326</v>
      </c>
    </row>
    <row r="65" customFormat="false" ht="15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-0.00879951113828</v>
      </c>
      <c r="I65" s="20" t="n">
        <f aca="false">AA12</f>
        <v>-0.000477751236042399</v>
      </c>
    </row>
    <row r="66" customFormat="false" ht="15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-0.00561079939998</v>
      </c>
      <c r="I66" s="20" t="n">
        <f aca="false">AA13</f>
        <v>-0.00261096605748001</v>
      </c>
    </row>
    <row r="67" customFormat="false" ht="15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-0.00534414754736</v>
      </c>
      <c r="I67" s="20" t="n">
        <f aca="false">AA14</f>
        <v>-0.00518860063329996</v>
      </c>
    </row>
    <row r="68" customFormat="false" ht="15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-0.005321926559638</v>
      </c>
      <c r="I68" s="20" t="n">
        <f aca="false">AA15</f>
        <v>-0.00879951113827993</v>
      </c>
    </row>
    <row r="69" customFormat="false" ht="15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-0.0051886006333</v>
      </c>
      <c r="I69" s="20" t="n">
        <f aca="false">AA16</f>
        <v>-0.00532192655963804</v>
      </c>
    </row>
    <row r="70" customFormat="false" ht="15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-0.005177490139438</v>
      </c>
      <c r="I70" s="20" t="n">
        <f aca="false">AA17</f>
        <v>0.0050108327315197</v>
      </c>
    </row>
    <row r="71" customFormat="false" ht="15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-0.00493305927448</v>
      </c>
      <c r="I71" s="20" t="n">
        <f aca="false">AA18</f>
        <v>-0.00517749013943797</v>
      </c>
    </row>
    <row r="72" customFormat="false" ht="15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-0.003988667296266</v>
      </c>
      <c r="I72" s="20" t="n">
        <f aca="false">AA19</f>
        <v>0.0275095828009402</v>
      </c>
    </row>
    <row r="73" customFormat="false" ht="15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-0.003655352480416</v>
      </c>
      <c r="I73" s="20" t="n">
        <f aca="false">AA20</f>
        <v>-0.00534414754736007</v>
      </c>
    </row>
    <row r="74" customFormat="false" ht="15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-0.00306649630576</v>
      </c>
      <c r="I74" s="20" t="n">
        <f aca="false">AB5</f>
        <v>-0.00365535248041593</v>
      </c>
    </row>
    <row r="75" customFormat="false" ht="15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-0.003010943836448</v>
      </c>
      <c r="I75" s="20" t="n">
        <f aca="false">AB6</f>
        <v>-0.00148880617743499</v>
      </c>
    </row>
    <row r="76" customFormat="false" ht="15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-0.002988722848728</v>
      </c>
      <c r="I76" s="20" t="n">
        <f aca="false">AB7</f>
        <v>-0.00276651297150809</v>
      </c>
    </row>
    <row r="77" customFormat="false" ht="15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-0.0029109493917</v>
      </c>
      <c r="I77" s="20" t="n">
        <f aca="false">AB8</f>
        <v>-0.00147769568357339</v>
      </c>
    </row>
    <row r="78" customFormat="false" ht="15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-0.002766512971508</v>
      </c>
      <c r="I78" s="20" t="n">
        <f aca="false">AB9</f>
        <v>-0.000711071607134017</v>
      </c>
      <c r="M78" s="68" t="s">
        <v>55</v>
      </c>
      <c r="N78" s="68"/>
      <c r="O78" s="68"/>
      <c r="P78" s="68"/>
      <c r="Q78" s="68"/>
      <c r="R78" s="68"/>
      <c r="S78" s="68"/>
      <c r="T78" s="68"/>
      <c r="U78" s="68"/>
      <c r="V78" s="68"/>
    </row>
    <row r="79" customFormat="false" ht="15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-0.00261096605748</v>
      </c>
      <c r="I79" s="20" t="n">
        <f aca="false">AB10</f>
        <v>-0.00152213765901939</v>
      </c>
      <c r="M79" s="69" t="s">
        <v>56</v>
      </c>
      <c r="N79" s="69"/>
      <c r="O79" s="69"/>
      <c r="P79" s="69"/>
      <c r="Q79" s="69"/>
      <c r="R79" s="69"/>
      <c r="S79" s="69"/>
      <c r="T79" s="69"/>
      <c r="U79" s="69"/>
      <c r="V79" s="69"/>
    </row>
    <row r="80" customFormat="false" ht="15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-0.002255430253884</v>
      </c>
      <c r="I80" s="20" t="n">
        <f aca="false">AB11</f>
        <v>-0.00225543025388397</v>
      </c>
      <c r="M80" s="69"/>
      <c r="N80" s="69"/>
      <c r="O80" s="69"/>
      <c r="P80" s="69"/>
      <c r="Q80" s="69"/>
      <c r="R80" s="69"/>
      <c r="S80" s="69"/>
      <c r="T80" s="69"/>
      <c r="U80" s="69"/>
      <c r="V80" s="69"/>
    </row>
    <row r="81" customFormat="false" ht="15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-0.001522137659019</v>
      </c>
      <c r="I81" s="20" t="n">
        <f aca="false">AB12</f>
        <v>-0.00147769568357339</v>
      </c>
      <c r="M81" s="70" t="s">
        <v>57</v>
      </c>
      <c r="N81" s="70"/>
      <c r="O81" s="70"/>
      <c r="P81" s="70"/>
      <c r="Q81" s="70"/>
      <c r="R81" s="70"/>
      <c r="S81" s="70"/>
      <c r="T81" s="70"/>
      <c r="U81" s="70"/>
      <c r="V81" s="70"/>
    </row>
    <row r="82" customFormat="false" ht="15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-0.001488806177435</v>
      </c>
      <c r="I82" s="20" t="n">
        <f aca="false">AB13</f>
        <v>-0.0056107993999801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</row>
    <row r="83" customFormat="false" ht="15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-0.001477695683573</v>
      </c>
      <c r="I83" s="20" t="n">
        <f aca="false">AB14</f>
        <v>-0.0029109493917</v>
      </c>
    </row>
    <row r="84" customFormat="false" ht="15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-0.001477695683573</v>
      </c>
      <c r="I84" s="20" t="n">
        <f aca="false">AB15</f>
        <v>0.00925504138661992</v>
      </c>
    </row>
    <row r="85" customFormat="false" ht="15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-0.001177712349318</v>
      </c>
      <c r="I85" s="20" t="n">
        <f aca="false">AB16</f>
        <v>-0.00298872284872803</v>
      </c>
    </row>
    <row r="86" customFormat="false" ht="15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-0.00113327037387</v>
      </c>
      <c r="I86" s="20" t="n">
        <f aca="false">AB17</f>
        <v>-0.0130437197933801</v>
      </c>
    </row>
    <row r="87" customFormat="false" ht="15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22" t="n">
        <v>-0.00112215988001</v>
      </c>
      <c r="I87" s="20" t="n">
        <f aca="false">AB18</f>
        <v>-0.00301094383644801</v>
      </c>
    </row>
    <row r="88" customFormat="false" ht="15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-0.00111104938618</v>
      </c>
      <c r="I88" s="20" t="n">
        <f aca="false">AB19</f>
        <v>-0.0241542136547599</v>
      </c>
    </row>
    <row r="89" customFormat="false" ht="15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-0.001099938892288</v>
      </c>
      <c r="I89" s="20" t="n">
        <f aca="false">AB20</f>
        <v>-0.00306649630576006</v>
      </c>
    </row>
    <row r="90" customFormat="false" ht="15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-0.000711071607134</v>
      </c>
      <c r="I90" s="20" t="n">
        <f aca="false">AC5</f>
        <v>0.00506638520082409</v>
      </c>
    </row>
    <row r="91" customFormat="false" ht="15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-0.000644408643964</v>
      </c>
      <c r="I91" s="20" t="n">
        <f aca="false">AC6</f>
        <v>-0.000599966668517998</v>
      </c>
    </row>
    <row r="92" customFormat="false" ht="15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-0.000644408643964</v>
      </c>
      <c r="I92" s="20" t="n">
        <f aca="false">AC7</f>
        <v>0.00912171546026197</v>
      </c>
    </row>
    <row r="93" customFormat="false" ht="15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-0.000633298150102</v>
      </c>
      <c r="I93" s="20" t="n">
        <f aca="false">AC8</f>
        <v>-0.000644408643964402</v>
      </c>
    </row>
    <row r="94" customFormat="false" ht="15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-0.000599966668518</v>
      </c>
      <c r="I94" s="20" t="n">
        <f aca="false">AC9</f>
        <v>0.007232931503806</v>
      </c>
    </row>
    <row r="95" customFormat="false" ht="15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-0.000544414199211</v>
      </c>
      <c r="I95" s="20" t="n">
        <f aca="false">AC10</f>
        <v>-0.0006332981501024</v>
      </c>
    </row>
    <row r="96" customFormat="false" ht="15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-0.000477751236042</v>
      </c>
      <c r="I96" s="20" t="n">
        <f aca="false">AC11</f>
        <v>0.00902172101552612</v>
      </c>
    </row>
    <row r="97" customFormat="false" ht="15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-0.000477751236042</v>
      </c>
      <c r="I97" s="20" t="n">
        <f aca="false">AC12</f>
        <v>-0.000644408643964402</v>
      </c>
    </row>
    <row r="98" customFormat="false" ht="15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-0.000422198766744</v>
      </c>
      <c r="I98" s="20" t="n">
        <f aca="false">AC13</f>
        <v>0.00211099383371982</v>
      </c>
    </row>
    <row r="99" customFormat="false" ht="15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-0.000411088272873</v>
      </c>
      <c r="I99" s="20" t="n">
        <f aca="false">AC14</f>
        <v>0.00508860618855</v>
      </c>
    </row>
    <row r="100" customFormat="false" ht="15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-0.000155546914068</v>
      </c>
      <c r="I100" s="20" t="n">
        <f aca="false">AC15</f>
        <v>0.000866618521220275</v>
      </c>
    </row>
    <row r="101" customFormat="false" ht="15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-0.000155546914059</v>
      </c>
      <c r="I101" s="20" t="n">
        <f aca="false">AC16</f>
        <v>0.00534414754736201</v>
      </c>
    </row>
    <row r="102" customFormat="false" ht="15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71" t="n">
        <v>1.11104938640416E-005</v>
      </c>
      <c r="I102" s="20" t="n">
        <f aca="false">AC17</f>
        <v>0.00656630187212004</v>
      </c>
    </row>
    <row r="103" customFormat="false" ht="15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0.000755513582579</v>
      </c>
      <c r="I103" s="20" t="n">
        <f aca="false">AC18</f>
        <v>0.00515526915171199</v>
      </c>
    </row>
    <row r="104" customFormat="false" ht="15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0.000788845064163</v>
      </c>
      <c r="I104" s="20" t="n">
        <f aca="false">AC19</f>
        <v>0.0103994222543404</v>
      </c>
    </row>
    <row r="105" customFormat="false" ht="15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0.000799955558025</v>
      </c>
      <c r="I105" s="20" t="n">
        <f aca="false">AC20</f>
        <v>0.00526637409032998</v>
      </c>
    </row>
    <row r="106" customFormat="false" ht="15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0.000799955558025</v>
      </c>
      <c r="I106" s="20" t="n">
        <f aca="false">AD5</f>
        <v>-0.00398866729626596</v>
      </c>
    </row>
    <row r="107" customFormat="false" ht="15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0.00086661852122</v>
      </c>
      <c r="I107" s="20" t="n">
        <f aca="false">AD6</f>
        <v>0.001844341981001</v>
      </c>
    </row>
    <row r="108" customFormat="false" ht="15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0.000899950002776</v>
      </c>
      <c r="I108" s="20" t="n">
        <f aca="false">AD7</f>
        <v>-0.000155546914068161</v>
      </c>
    </row>
    <row r="109" customFormat="false" ht="15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0.001399922226546</v>
      </c>
      <c r="I109" s="20" t="n">
        <f aca="false">AD8</f>
        <v>0.0017999000055556</v>
      </c>
    </row>
    <row r="110" customFormat="false" ht="15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0.001799900005556</v>
      </c>
      <c r="I110" s="20" t="n">
        <f aca="false">AD9</f>
        <v>-0.00882173212599402</v>
      </c>
    </row>
    <row r="111" customFormat="false" ht="15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0.001799900005556</v>
      </c>
      <c r="I111" s="20" t="n">
        <f aca="false">AD10</f>
        <v>0.0018110104994166</v>
      </c>
    </row>
    <row r="112" customFormat="false" ht="15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0.001811010499417</v>
      </c>
      <c r="I112" s="20" t="n">
        <f aca="false">AD11</f>
        <v>-0.000422198766743764</v>
      </c>
    </row>
    <row r="113" customFormat="false" ht="15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0.001844341981001</v>
      </c>
      <c r="I113" s="20" t="n">
        <f aca="false">AD12</f>
        <v>0.0017999000055556</v>
      </c>
    </row>
    <row r="114" customFormat="false" ht="15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0.00211099383372</v>
      </c>
      <c r="I114" s="20" t="n">
        <f aca="false">AD13</f>
        <v>-0.00111104938618012</v>
      </c>
    </row>
    <row r="115" customFormat="false" ht="15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0.002566524081994</v>
      </c>
      <c r="I115" s="20" t="n">
        <f aca="false">AD14</f>
        <v>0.00414421421032002</v>
      </c>
    </row>
    <row r="116" customFormat="false" ht="15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0.004066440753292</v>
      </c>
      <c r="I116" s="20" t="n">
        <f aca="false">AD15</f>
        <v>-0.0115215821343799</v>
      </c>
    </row>
    <row r="117" customFormat="false" ht="15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0.00414421421032</v>
      </c>
      <c r="I117" s="20" t="n">
        <f aca="false">AD16</f>
        <v>0.00406644075329199</v>
      </c>
    </row>
    <row r="118" customFormat="false" ht="15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0.004210877173492</v>
      </c>
      <c r="I118" s="20" t="n">
        <f aca="false">AD17</f>
        <v>0.00639964446421981</v>
      </c>
    </row>
    <row r="119" customFormat="false" ht="15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0.0042664296428</v>
      </c>
      <c r="I119" s="20" t="n">
        <f aca="false">AD18</f>
        <v>0.004210877173492</v>
      </c>
    </row>
    <row r="120" customFormat="false" ht="15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0.00501083273152</v>
      </c>
      <c r="I120" s="20" t="n">
        <f aca="false">AD19</f>
        <v>-0.000155546914059279</v>
      </c>
    </row>
    <row r="121" customFormat="false" ht="15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0.005066385200824</v>
      </c>
      <c r="I121" s="20" t="n">
        <f aca="false">AD20</f>
        <v>0.00426642964279994</v>
      </c>
    </row>
    <row r="122" customFormat="false" ht="15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0.00508860618855</v>
      </c>
      <c r="I122" s="20" t="n">
        <f aca="false">AE5</f>
        <v>0.00256652408199404</v>
      </c>
    </row>
    <row r="123" customFormat="false" ht="15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0.005155269151712</v>
      </c>
      <c r="I123" s="20" t="n">
        <f aca="false">AE6</f>
        <v>0.000788845064163005</v>
      </c>
    </row>
    <row r="124" customFormat="false" ht="15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0.00526637409033</v>
      </c>
      <c r="I124" s="20" t="n">
        <f aca="false">AE7</f>
        <v>-0.0175990222765481</v>
      </c>
    </row>
    <row r="125" customFormat="false" ht="15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0.005344147547362</v>
      </c>
      <c r="I125" s="20" t="n">
        <f aca="false">AE8</f>
        <v>0.000799955558024604</v>
      </c>
    </row>
    <row r="126" customFormat="false" ht="15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0.00639964446422</v>
      </c>
      <c r="I126" s="20" t="n">
        <f aca="false">AE9</f>
        <v>0.00139992222654595</v>
      </c>
    </row>
    <row r="127" customFormat="false" ht="15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0.00656630187212</v>
      </c>
      <c r="I127" s="20" t="n">
        <f aca="false">AE10</f>
        <v>0.000755513582578603</v>
      </c>
    </row>
    <row r="128" customFormat="false" ht="15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0.00722182100992</v>
      </c>
      <c r="I128" s="20" t="n">
        <f aca="false">AE11</f>
        <v>-0.0178656741292238</v>
      </c>
    </row>
    <row r="129" customFormat="false" ht="15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0.007232931503806</v>
      </c>
      <c r="I129" s="20" t="n">
        <f aca="false">AE12</f>
        <v>0.000799955558024604</v>
      </c>
    </row>
    <row r="130" customFormat="false" ht="15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0.009021721015526</v>
      </c>
      <c r="I130" s="20" t="n">
        <f aca="false">AE13</f>
        <v>0.00722182100991997</v>
      </c>
    </row>
    <row r="131" customFormat="false" ht="15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0.009121715460262</v>
      </c>
      <c r="I131" s="20" t="n">
        <f aca="false">AE14</f>
        <v>-0.00113327037386995</v>
      </c>
    </row>
    <row r="132" customFormat="false" ht="15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0.00925504138662</v>
      </c>
      <c r="I132" s="20" t="n">
        <f aca="false">AE15</f>
        <v>0.0101994333648201</v>
      </c>
    </row>
    <row r="133" customFormat="false" ht="15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0.01019943336482</v>
      </c>
      <c r="I133" s="20" t="n">
        <f aca="false">AE16</f>
        <v>-0.00109993889228799</v>
      </c>
    </row>
    <row r="134" customFormat="false" ht="15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0.010399422254341</v>
      </c>
      <c r="I134" s="20" t="n">
        <f aca="false">AE17</f>
        <v>-0.00493305927448029</v>
      </c>
    </row>
    <row r="135" customFormat="false" ht="15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0.011399366701862</v>
      </c>
      <c r="I135" s="20" t="n">
        <f aca="false">AE18</f>
        <v>-0.00117771234931796</v>
      </c>
    </row>
    <row r="136" customFormat="false" ht="15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0.011521582134326</v>
      </c>
      <c r="I136" s="20" t="n">
        <f aca="false">AE19</f>
        <v>-0.0135992444864597</v>
      </c>
    </row>
    <row r="137" customFormat="false" ht="15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16" t="n">
        <v>0.02750958280094</v>
      </c>
      <c r="I137" s="26" t="n">
        <f aca="false">AE20</f>
        <v>-0.00112215988001002</v>
      </c>
    </row>
    <row r="141" customFormat="false" ht="15" hidden="false" customHeight="false" outlineLevel="0" collapsed="false">
      <c r="E141" s="62" t="s">
        <v>58</v>
      </c>
      <c r="F141" s="62"/>
      <c r="G141" s="62"/>
      <c r="H141" s="62"/>
      <c r="I141" s="62"/>
      <c r="J141" s="62"/>
      <c r="K141" s="62"/>
    </row>
    <row r="142" customFormat="false" ht="15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5" hidden="false" customHeight="false" outlineLevel="0" collapsed="false">
      <c r="E145" s="63" t="s">
        <v>50</v>
      </c>
      <c r="F145" s="64" t="s">
        <v>59</v>
      </c>
      <c r="G145" s="65" t="s">
        <v>60</v>
      </c>
    </row>
    <row r="146" customFormat="false" ht="15" hidden="false" customHeight="false" outlineLevel="0" collapsed="false">
      <c r="E146" s="66" t="n">
        <v>1</v>
      </c>
      <c r="F146" s="67" t="n">
        <f aca="false">U$5</f>
        <v>0.45841897672352</v>
      </c>
      <c r="G146" s="41" t="n">
        <f aca="false">AA$5</f>
        <v>1.11104938640416E-005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0.45475251374924</v>
      </c>
      <c r="G147" s="20" t="n">
        <f aca="false">AB$5</f>
        <v>-0.00365535248041599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0.46347425143048</v>
      </c>
      <c r="G148" s="20" t="n">
        <f aca="false">AC$5</f>
        <v>0.00506638520082403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0.45441919893339</v>
      </c>
      <c r="G149" s="20" t="n">
        <f aca="false">AD$5</f>
        <v>-0.00398866729626596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0.46097439031165</v>
      </c>
      <c r="G150" s="20" t="n">
        <f aca="false">AE$5</f>
        <v>0.00256652408199404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0.049608355091384</v>
      </c>
      <c r="G151" s="20" t="n">
        <f aca="false">AA$6</f>
        <v>-0.000544414199211002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0.04866396311316</v>
      </c>
      <c r="G152" s="20" t="n">
        <f aca="false">AB$6</f>
        <v>-0.001488806177435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0.049552802622077</v>
      </c>
      <c r="G153" s="20" t="n">
        <f aca="false">AC$6</f>
        <v>-0.000599966668517998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0.051997111271596</v>
      </c>
      <c r="G154" s="20" t="n">
        <f aca="false">AD$6</f>
        <v>0.001844341981001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0.050941614354758</v>
      </c>
      <c r="G155" s="20" t="n">
        <f aca="false">AE$6</f>
        <v>0.000788845064162998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1.0074995833565</v>
      </c>
      <c r="G156" s="20" t="n">
        <f aca="false">AA$7</f>
        <v>0.0113993667018618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0.99333370368313</v>
      </c>
      <c r="G157" s="20" t="n">
        <f aca="false">AB$7</f>
        <v>-0.00276651297150809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1.0052219321149</v>
      </c>
      <c r="G158" s="20" t="n">
        <f aca="false">AC$7</f>
        <v>0.00912171546026197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0.99594466974057</v>
      </c>
      <c r="G159" s="20" t="n">
        <f aca="false">AD$7</f>
        <v>-0.00015554691406805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0.97850119437809</v>
      </c>
      <c r="G160" s="20" t="n">
        <f aca="false">AE$7</f>
        <v>-0.0175990222765481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0.049663907560691</v>
      </c>
      <c r="G161" s="20" t="n">
        <f aca="false">AA$8</f>
        <v>-0.000477751236042399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0.04866396311316</v>
      </c>
      <c r="G162" s="20" t="n">
        <f aca="false">AB$8</f>
        <v>-0.0014776956835734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0.049497250152769</v>
      </c>
      <c r="G163" s="20" t="n">
        <f aca="false">AC$8</f>
        <v>-0.000644408643964402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0.051941558802289</v>
      </c>
      <c r="G164" s="20" t="n">
        <f aca="false">AD$8</f>
        <v>0.0017999000055556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0.050941614354758</v>
      </c>
      <c r="G165" s="20" t="n">
        <f aca="false">AE$8</f>
        <v>0.000799955558024597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0.49969446141881</v>
      </c>
      <c r="G166" s="20" t="n">
        <f aca="false">AA$9</f>
        <v>0.000899950002775984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0.4980834398089</v>
      </c>
      <c r="G167" s="20" t="n">
        <f aca="false">AB$9</f>
        <v>-0.000711071607134017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0.50602744291984</v>
      </c>
      <c r="G168" s="20" t="n">
        <f aca="false">AC$9</f>
        <v>0.007232931503806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0.48997277929004</v>
      </c>
      <c r="G169" s="20" t="n">
        <f aca="false">AD$9</f>
        <v>-0.00882173212599402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0.50019443364258</v>
      </c>
      <c r="G170" s="20" t="n">
        <f aca="false">AE$9</f>
        <v>0.00139992222654595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0.049775012499306</v>
      </c>
      <c r="G171" s="20" t="n">
        <f aca="false">AA$10</f>
        <v>-0.000411088272873401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0.04866396311316</v>
      </c>
      <c r="G172" s="20" t="n">
        <f aca="false">AB$10</f>
        <v>-0.0015221376590194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0.049552802622077</v>
      </c>
      <c r="G173" s="20" t="n">
        <f aca="false">AC$10</f>
        <v>-0.0006332981501024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0.051997111271596</v>
      </c>
      <c r="G174" s="20" t="n">
        <f aca="false">AD$10</f>
        <v>0.0018110104994166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0.050941614354758</v>
      </c>
      <c r="G175" s="20" t="n">
        <f aca="false">AE$10</f>
        <v>0.000755513582578596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1.0076106882951</v>
      </c>
      <c r="G176" s="20" t="n">
        <f aca="false">AA$11</f>
        <v>0.011521582134326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0.99383367590689</v>
      </c>
      <c r="G177" s="20" t="n">
        <f aca="false">AB$11</f>
        <v>-0.00225543025388397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1.0051108271763</v>
      </c>
      <c r="G178" s="20" t="n">
        <f aca="false">AC$11</f>
        <v>0.00902172101552612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0.99566690739403</v>
      </c>
      <c r="G179" s="20" t="n">
        <f aca="false">AD$11</f>
        <v>-0.000422198766743986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0.97822343203155</v>
      </c>
      <c r="G180" s="20" t="n">
        <f aca="false">AE$11</f>
        <v>-0.0178656741292239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0.049663907560691</v>
      </c>
      <c r="G181" s="20" t="n">
        <f aca="false">AA$12</f>
        <v>-0.000477751236042399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0.04866396311316</v>
      </c>
      <c r="G182" s="20" t="n">
        <f aca="false">AB$12</f>
        <v>-0.0014776956835734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0.049497250152769</v>
      </c>
      <c r="G183" s="20" t="n">
        <f aca="false">AC$12</f>
        <v>-0.000644408643964402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0.051941558802289</v>
      </c>
      <c r="G184" s="20" t="n">
        <f aca="false">AD$12</f>
        <v>0.0017999000055556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0.050941614354758</v>
      </c>
      <c r="G185" s="20" t="n">
        <f aca="false">AE$12</f>
        <v>0.000799955558024597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1.676740181101</v>
      </c>
      <c r="G186" s="20" t="n">
        <f aca="false">AA$13</f>
        <v>-0.00261096605748001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1.6737403477585</v>
      </c>
      <c r="G187" s="20" t="n">
        <f aca="false">AB$13</f>
        <v>-0.0056107993999801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1.6814621409922</v>
      </c>
      <c r="G188" s="20" t="n">
        <f aca="false">AC$13</f>
        <v>0.00211099383371982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1.6782400977723</v>
      </c>
      <c r="G189" s="20" t="n">
        <f aca="false">AD$13</f>
        <v>-0.00111104938618012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1.6865729681684</v>
      </c>
      <c r="G190" s="20" t="n">
        <f aca="false">AE$13</f>
        <v>0.00722182100991997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0.29259485584134</v>
      </c>
      <c r="G191" s="20" t="n">
        <f aca="false">AA$14</f>
        <v>-0.00518860063330001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0.29487250708294</v>
      </c>
      <c r="G192" s="20" t="n">
        <f aca="false">AB$14</f>
        <v>-0.0029109493917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0.30287206266319</v>
      </c>
      <c r="G193" s="20" t="n">
        <f aca="false">AC$14</f>
        <v>0.00508860618855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0.30192767068496</v>
      </c>
      <c r="G194" s="20" t="n">
        <f aca="false">AD$14</f>
        <v>0.00414421421032002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0.29665018610077</v>
      </c>
      <c r="G195" s="20" t="n">
        <f aca="false">AE$14</f>
        <v>-0.00113327037387001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2.0757180156658</v>
      </c>
      <c r="G196" s="20" t="n">
        <f aca="false">AA$15</f>
        <v>-0.00879951113827993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2.0937725681907</v>
      </c>
      <c r="G197" s="20" t="n">
        <f aca="false">AB$15</f>
        <v>0.00925504138661992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2.0853841453253</v>
      </c>
      <c r="G198" s="20" t="n">
        <f aca="false">AC$15</f>
        <v>0.000866618521220275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2.0729959446697</v>
      </c>
      <c r="G199" s="20" t="n">
        <f aca="false">AD$15</f>
        <v>-0.0115215821343799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2.0947169601689</v>
      </c>
      <c r="G200" s="20" t="n">
        <f aca="false">AE$15</f>
        <v>0.0101994333648201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0.29237264596411</v>
      </c>
      <c r="G201" s="20" t="n">
        <f aca="false">AA$16</f>
        <v>-0.00532192655963798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0.29470584967502</v>
      </c>
      <c r="G202" s="20" t="n">
        <f aca="false">AB$16</f>
        <v>-0.00298872284872798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0.30303872007111</v>
      </c>
      <c r="G203" s="20" t="n">
        <f aca="false">AC$16</f>
        <v>0.00534414754736201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0.30176101327704</v>
      </c>
      <c r="G204" s="20" t="n">
        <f aca="false">AD$16</f>
        <v>0.00406644075329205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0.29659463363146</v>
      </c>
      <c r="G205" s="20" t="n">
        <f aca="false">AE$16</f>
        <v>-0.00109993889228799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2.89495028054</v>
      </c>
      <c r="G206" s="20" t="n">
        <f aca="false">AA$17</f>
        <v>0.00501083273152014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2.8768957280151</v>
      </c>
      <c r="G207" s="20" t="n">
        <f aca="false">AB$17</f>
        <v>-0.0130437197933797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2.8965057496806</v>
      </c>
      <c r="G208" s="20" t="n">
        <f aca="false">AC$17</f>
        <v>0.00656630187212048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2.8963390922727</v>
      </c>
      <c r="G209" s="20" t="n">
        <f aca="false">AD$17</f>
        <v>0.00639964446422026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2.885006388534</v>
      </c>
      <c r="G210" s="20" t="n">
        <f aca="false">AE$17</f>
        <v>-0.00493305927447985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0.29259485584134</v>
      </c>
      <c r="G211" s="20" t="n">
        <f aca="false">AA$18</f>
        <v>-0.00517749013943802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0.29476140214433</v>
      </c>
      <c r="G212" s="20" t="n">
        <f aca="false">AB$18</f>
        <v>-0.00301094383644801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0.30292761513249</v>
      </c>
      <c r="G213" s="20" t="n">
        <f aca="false">AC$18</f>
        <v>0.00515526915171199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0.30198322315427</v>
      </c>
      <c r="G214" s="20" t="n">
        <f aca="false">AD$18</f>
        <v>0.004210877173492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0.29659463363146</v>
      </c>
      <c r="G215" s="20" t="n">
        <f aca="false">AE$18</f>
        <v>-0.00117771234931802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6.0460529970557</v>
      </c>
      <c r="G216" s="20" t="n">
        <f aca="false">AA$19</f>
        <v>0.0275095828009402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5.9943892006</v>
      </c>
      <c r="G217" s="20" t="n">
        <f aca="false">AB$19</f>
        <v>-0.0241542136547599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6.0289428365091</v>
      </c>
      <c r="G218" s="20" t="n">
        <f aca="false">AC$19</f>
        <v>0.0103994222543404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6.0183878673407</v>
      </c>
      <c r="G219" s="20" t="n">
        <f aca="false">AD$19</f>
        <v>-0.000155546914059279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6.0049441697683</v>
      </c>
      <c r="G220" s="20" t="n">
        <f aca="false">AE$19</f>
        <v>-0.0135992444864597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0.29242819843342</v>
      </c>
      <c r="G221" s="20" t="n">
        <f aca="false">AA$20</f>
        <v>-0.00534414754736001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0.29470584967502</v>
      </c>
      <c r="G222" s="20" t="n">
        <f aca="false">AB$20</f>
        <v>-0.00306649630576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0.30303872007111</v>
      </c>
      <c r="G223" s="20" t="n">
        <f aca="false">AC$20</f>
        <v>0.00526637409032998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0.30203877562358</v>
      </c>
      <c r="G224" s="20" t="n">
        <f aca="false">AD$20</f>
        <v>0.0042664296428</v>
      </c>
    </row>
    <row r="225" customFormat="false" ht="15" hidden="false" customHeight="false" outlineLevel="0" collapsed="false">
      <c r="E225" s="21" t="n">
        <f aca="false">E224+1</f>
        <v>80</v>
      </c>
      <c r="F225" s="22" t="n">
        <f aca="false">Y$20</f>
        <v>0.29665018610077</v>
      </c>
      <c r="G225" s="26" t="n">
        <f aca="false">AE$20</f>
        <v>-0.00112215988001002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>Francesco Iemma</cp:lastModifiedBy>
  <dcterms:modified xsi:type="dcterms:W3CDTF">2021-01-24T09:56:20Z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