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"/>
    </mc:Choice>
  </mc:AlternateContent>
  <xr:revisionPtr revIDLastSave="0" documentId="13_ncr:1_{D71FC077-10CE-4859-9EF9-05AE80F04FBE}" xr6:coauthVersionLast="47" xr6:coauthVersionMax="47" xr10:uidLastSave="{00000000-0000-0000-0000-000000000000}"/>
  <bookViews>
    <workbookView xWindow="-120" yWindow="-120" windowWidth="28110" windowHeight="16440" xr2:uid="{3D3D84E6-170E-470A-9B99-CBDEF01CB73F}"/>
  </bookViews>
  <sheets>
    <sheet name="Менеджеры_развития" sheetId="1" r:id="rId1"/>
  </sheets>
  <definedNames>
    <definedName name="ExternalData_1" localSheetId="0" hidden="1">Менеджеры_развития!$B$15:$E$23</definedName>
    <definedName name="ExternalData_3" localSheetId="0" hidden="1">Менеджеры_развития!$B$39:$H$47</definedName>
    <definedName name="ExternalData_4" localSheetId="0" hidden="1">Менеджеры_развития!$B$51:$E$59</definedName>
    <definedName name="ExternalData_5" localSheetId="0" hidden="1">Менеджеры_развития!$B$27:$H$35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намика_МР-affd6184-1576-4041-b1d0-aa5ebe2e0c02" name="Динамика_МР" connection="Запрос — Динамика_МР"/>
          <x15:modelTable id="ТГ_МР-b1d3965b-aee5-42b7-b3d1-da41ba6b06e7" name="ТГ_МР" connection="Запрос — ТГ_МР"/>
          <x15:modelTable id="Новые_клиенты_МР-18ac5405-5715-48da-a5be-2cea2d670425" name="Новые_клиенты_МР" connection="Запрос — Новые_клиенты_МР"/>
          <x15:modelTable id="KPI_МР-ee8a5dd9-462f-4d6a-96da-2855ce6a12a7" name="KPI_МР" connection="Запрос — KPI_МР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B11" i="1"/>
  <c r="D11" i="1" s="1"/>
  <c r="E10" i="1"/>
  <c r="D10" i="1"/>
  <c r="C10" i="1"/>
  <c r="B10" i="1"/>
  <c r="F10" i="1" s="1"/>
  <c r="C9" i="1"/>
  <c r="B9" i="1"/>
  <c r="F9" i="1" s="1"/>
  <c r="C8" i="1"/>
  <c r="B8" i="1"/>
  <c r="E8" i="1" s="1"/>
  <c r="C7" i="1"/>
  <c r="B7" i="1"/>
  <c r="D7" i="1" s="1"/>
  <c r="C6" i="1"/>
  <c r="B6" i="1"/>
  <c r="F6" i="1" s="1"/>
  <c r="C5" i="1"/>
  <c r="B5" i="1"/>
  <c r="F5" i="1" s="1"/>
  <c r="C4" i="1"/>
  <c r="B4" i="1"/>
  <c r="E4" i="1" s="1"/>
  <c r="D6" i="1" l="1"/>
  <c r="G6" i="1" s="1"/>
  <c r="E7" i="1"/>
  <c r="E6" i="1"/>
  <c r="D5" i="1"/>
  <c r="D9" i="1"/>
  <c r="G10" i="1"/>
  <c r="F11" i="1"/>
  <c r="G11" i="1" s="1"/>
  <c r="F4" i="1"/>
  <c r="F8" i="1"/>
  <c r="D4" i="1"/>
  <c r="E5" i="1"/>
  <c r="G5" i="1" s="1"/>
  <c r="D8" i="1"/>
  <c r="E9" i="1"/>
  <c r="F7" i="1"/>
  <c r="G7" i="1" s="1"/>
  <c r="G9" i="1" l="1"/>
  <c r="G4" i="1"/>
  <c r="G8" i="1"/>
  <c r="H5" i="1" l="1"/>
  <c r="H10" i="1"/>
  <c r="H4" i="1"/>
  <c r="H11" i="1"/>
  <c r="H8" i="1"/>
  <c r="H9" i="1"/>
  <c r="H7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6A56D-F7C0-4B9F-A31C-2576E84ADC5D}" keepAlive="1" name="ModelConnection_ExternalData_1" description="Модель данных" type="5" refreshedVersion="7" minRefreshableVersion="5" saveData="1">
    <dbPr connection="Data Model Connection" command="KPI_МР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A804AE0-2E50-49A3-9A96-33E0FA5C32B9}" keepAlive="1" name="ModelConnection_ExternalData_3" description="Модель данных" type="5" refreshedVersion="7" minRefreshableVersion="5" saveData="1">
    <dbPr connection="Data Model Connection" command="Новые_клиенты_МР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1878901-CAB3-4827-AE7C-03E4084D452E}" keepAlive="1" name="ModelConnection_ExternalData_4" description="Модель данных" type="5" refreshedVersion="7" minRefreshableVersion="5" saveData="1">
    <dbPr connection="Data Model Connection" command="ТГ_МР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CE6057A-FEC7-4AB6-B141-91E570A28E8A}" keepAlive="1" name="ModelConnection_ExternalData_5" description="Модель данных" type="5" refreshedVersion="7" minRefreshableVersion="5" saveData="1">
    <dbPr connection="Data Model Connection" command="Динамика_МР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6A8AE63-CFE9-4E56-A8A8-22FA3FFC27C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86AADFD-9A41-475E-B0AC-352DC581E7E2}" name="Запрос — KPI_МР" description="Соединение с запросом &quot;KPI_МР&quot; в книге." type="100" refreshedVersion="7" minRefreshableVersion="5" saveData="1">
    <extLst>
      <ext xmlns:x15="http://schemas.microsoft.com/office/spreadsheetml/2010/11/main" uri="{DE250136-89BD-433C-8126-D09CA5730AF9}">
        <x15:connection id="66f6cdf6-6acc-4274-bcca-078fecd19a43" excludeFromRefreshAll="1"/>
      </ext>
    </extLst>
  </connection>
  <connection id="7" xr16:uid="{6FA45303-7047-490A-B36F-EFDEBE200478}" name="Запрос — Динамика_МР" description="Соединение с запросом &quot;Динамика_МР&quot; в книге." type="100" refreshedVersion="7" minRefreshableVersion="5" saveData="1">
    <extLst>
      <ext xmlns:x15="http://schemas.microsoft.com/office/spreadsheetml/2010/11/main" uri="{DE250136-89BD-433C-8126-D09CA5730AF9}">
        <x15:connection id="8da02b37-4f85-4df6-ba10-afd763da66de" excludeFromRefreshAll="1"/>
      </ext>
    </extLst>
  </connection>
  <connection id="8" xr16:uid="{697E8EED-B0E2-42F6-A7AC-76EF470E0706}" name="Запрос — Новые_клиенты_МР" description="Соединение с запросом &quot;Новые_клиенты_МР&quot; в книге." type="100" refreshedVersion="7" minRefreshableVersion="5" saveData="1">
    <extLst>
      <ext xmlns:x15="http://schemas.microsoft.com/office/spreadsheetml/2010/11/main" uri="{DE250136-89BD-433C-8126-D09CA5730AF9}">
        <x15:connection id="17a4d377-4913-4fd3-976d-ac6435b527a3" excludeFromRefreshAll="1"/>
      </ext>
    </extLst>
  </connection>
  <connection id="9" xr16:uid="{E5B193DA-DC1D-4289-A7AD-3622F5C76215}" keepAlive="1" name="Запрос — Список_файлов_МР" description="Соединение с запросом &quot;Список_файлов_МР&quot; в книге." type="5" refreshedVersion="0" saveData="1">
    <dbPr connection="Provider=Microsoft.Mashup.OleDb.1;Data Source=$Workbook$;Location=Список_файлов_МР;Extended Properties=&quot;&quot;" command="SELECT * FROM [Список_файлов_МР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0B9F7C20-B7A2-4C25-9D3D-49E7DCBBB5F4}" keepAlive="1" name="Запрос — Список_файлов_МР (2)" description="Соединение с запросом &quot;Список_файлов_МР (2)&quot; в книге." type="5" refreshedVersion="0" saveData="1">
    <dbPr connection="Provider=Microsoft.Mashup.OleDb.1;Data Source=$Workbook$;Location=&quot;Список_файлов_МР (2)&quot;;Extended Properties=&quot;&quot;" command="SELECT * FROM [Список_файлов_МР (2)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729113D9-5264-43A5-A112-C3A8F9E945CE}" keepAlive="1" name="Запрос — Список_файлов_МР (3)" description="Соединение с запросом &quot;Список_файлов_МР (3)&quot; в книге." type="5" refreshedVersion="0" saveData="1">
    <dbPr connection="Provider=Microsoft.Mashup.OleDb.1;Data Source=$Workbook$;Location=&quot;Список_файлов_МР (3)&quot;;Extended Properties=&quot;&quot;" command="SELECT * FROM [Список_файлов_МР (3)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91B27717-188F-46A8-9B5D-374B750EC379}" keepAlive="1" name="Запрос — Список_файлов_МР (4)" description="Соединение с запросом &quot;Список_файлов_МР (4)&quot; в книге." type="5" refreshedVersion="0" saveData="1">
    <dbPr connection="Provider=Microsoft.Mashup.OleDb.1;Data Source=$Workbook$;Location=&quot;Список_файлов_МР (4)&quot;;Extended Properties=&quot;&quot;" command="SELECT * FROM [Список_файлов_МР (4)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32E0BC1D-7DE1-44A9-A915-90955BB1E81E}" name="Запрос — ТГ_МР" description="Соединение с запросом &quot;ТГ_МР&quot; в книге." type="100" refreshedVersion="7" minRefreshableVersion="5" saveData="1">
    <extLst>
      <ext xmlns:x15="http://schemas.microsoft.com/office/spreadsheetml/2010/11/main" uri="{DE250136-89BD-433C-8126-D09CA5730AF9}">
        <x15:connection id="6c8a6905-9f85-41af-8623-63784c4de4de" excludeFromRefreshAll="1"/>
      </ext>
    </extLst>
  </connection>
</connections>
</file>

<file path=xl/sharedStrings.xml><?xml version="1.0" encoding="utf-8"?>
<sst xmlns="http://schemas.openxmlformats.org/spreadsheetml/2006/main" count="66" uniqueCount="36">
  <si>
    <t>ИТОГ</t>
  </si>
  <si>
    <t>Группа доступа</t>
  </si>
  <si>
    <t>Сумма баллов KPI</t>
  </si>
  <si>
    <t>Сумма баллов "ДИНАМИКА"</t>
  </si>
  <si>
    <t>Баллы рейтинга ТГ</t>
  </si>
  <si>
    <t>Сумма баллов "Н. Клиенты"</t>
  </si>
  <si>
    <t>Итоговая сумма баллов</t>
  </si>
  <si>
    <t>Место в рейтинге</t>
  </si>
  <si>
    <t>KPI</t>
  </si>
  <si>
    <t>План\Факт</t>
  </si>
  <si>
    <t>Звонки</t>
  </si>
  <si>
    <t>Новые клиенты</t>
  </si>
  <si>
    <t>СЗФО Разин</t>
  </si>
  <si>
    <t>СНГ Фёдоров</t>
  </si>
  <si>
    <t>ПФО Овсянников</t>
  </si>
  <si>
    <t>ПФО Шашкина</t>
  </si>
  <si>
    <t>ПФО Ручкин</t>
  </si>
  <si>
    <t>СФО Томлоп</t>
  </si>
  <si>
    <t>СФО Чучкалов</t>
  </si>
  <si>
    <t>УФО Маринич</t>
  </si>
  <si>
    <t>Динамика</t>
  </si>
  <si>
    <t>Итоговые балы</t>
  </si>
  <si>
    <t>Средняя динамика USD</t>
  </si>
  <si>
    <t>Средняя динамика USD %%</t>
  </si>
  <si>
    <t>Баллы средняя динамика USD</t>
  </si>
  <si>
    <t>Баллы средняя динамика %%</t>
  </si>
  <si>
    <t>место в рейтинге "ДИНАМИКА"</t>
  </si>
  <si>
    <t>ГРУППА ДОСТУПА</t>
  </si>
  <si>
    <t>Клиеты</t>
  </si>
  <si>
    <t>Сумма</t>
  </si>
  <si>
    <t>Баллы кол-во клиентов</t>
  </si>
  <si>
    <t>Баллы выручка Н.клиентов</t>
  </si>
  <si>
    <t>Место в рейтинге "Н. Клиенты"</t>
  </si>
  <si>
    <t>Товарные группы</t>
  </si>
  <si>
    <t>Доля р-ии НМ</t>
  </si>
  <si>
    <t>Место в рейтинге ТГ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</si>
</sst>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#,##0\ _₽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6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\ _₽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6" formatCode="0.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_-* #,##0_-;\-* #,##0_-;_-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2" xr9:uid="{08EB93B5-7D8D-429D-A8BE-B78313FA6DDF}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connectionId="1" xr16:uid="{F6B37EE1-E257-4C71-8DAB-291247D41324}" autoFormatId="16" applyNumberFormats="0" applyBorderFormats="0" applyFontFormats="0" applyPatternFormats="0" applyAlignmentFormats="0" applyWidthHeightFormats="0">
  <queryTableRefresh nextId="5">
    <queryTableFields count="4">
      <queryTableField id="1" name="Группа доступа" tableColumnId="1"/>
      <queryTableField id="2" name="План\Факт" tableColumnId="2"/>
      <queryTableField id="3" name="Звонки" tableColumnId="3"/>
      <queryTableField id="4" name="Новые клиенты" tableColumnId="4"/>
    </queryTableFields>
  </queryTableRefresh>
  <extLst>
    <ext xmlns:x15="http://schemas.microsoft.com/office/spreadsheetml/2010/11/main" uri="{883FBD77-0823-4a55-B5E3-86C4891E6966}">
      <x15:queryTable sourceDataName="Запрос — KPI_МР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connectionId="2" xr16:uid="{4746D33E-4F43-4EB6-BB95-9E51F0C41D28}" autoFormatId="16" applyNumberFormats="0" applyBorderFormats="0" applyFontFormats="0" applyPatternFormats="0" applyAlignmentFormats="0" applyWidthHeightFormats="0">
  <queryTableRefresh nextId="8">
    <queryTableFields count="7">
      <queryTableField id="1" name="ГРУППА ДОСТУПА" tableColumnId="1"/>
      <queryTableField id="2" name="Клиеты" tableColumnId="2"/>
      <queryTableField id="3" name="Сумма" tableColumnId="3"/>
      <queryTableField id="4" name="Баллы кол-во клиентов" tableColumnId="4"/>
      <queryTableField id="5" name="Баллы выручка Н.клиентов" tableColumnId="5"/>
      <queryTableField id="6" name="Сумма баллов &quot;Н. Клиенты&quot;" tableColumnId="6"/>
      <queryTableField id="7" name="Место в рейтинге &quot;Н. Клиенты&quot;" tableColumnId="7"/>
    </queryTableFields>
  </queryTableRefresh>
  <extLst>
    <ext xmlns:x15="http://schemas.microsoft.com/office/spreadsheetml/2010/11/main" uri="{883FBD77-0823-4a55-B5E3-86C4891E6966}">
      <x15:queryTable sourceDataName="Запрос — Новые_клиенты_МР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connectionId="3" xr16:uid="{6EF73366-61D4-400A-BB05-B02C525CBC12}" autoFormatId="16" applyNumberFormats="0" applyBorderFormats="0" applyFontFormats="0" applyPatternFormats="0" applyAlignmentFormats="0" applyWidthHeightFormats="0">
  <queryTableRefresh nextId="5">
    <queryTableFields count="4">
      <queryTableField id="1" name="Группа доступа" tableColumnId="1"/>
      <queryTableField id="2" name="Доля р-ии НМ" tableColumnId="2"/>
      <queryTableField id="3" name="Баллы рейтинга ТГ" tableColumnId="3"/>
      <queryTableField id="4" name="Место в рейтинге ТГ" tableColumnId="4"/>
    </queryTableFields>
  </queryTableRefresh>
  <extLst>
    <ext xmlns:x15="http://schemas.microsoft.com/office/spreadsheetml/2010/11/main" uri="{883FBD77-0823-4a55-B5E3-86C4891E6966}">
      <x15:queryTable sourceDataName="Запрос — ТГ_МР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4" xr16:uid="{595FF49B-6046-4541-8451-675D7F02A745}" autoFormatId="16" applyNumberFormats="0" applyBorderFormats="0" applyFontFormats="0" applyPatternFormats="0" applyAlignmentFormats="0" applyWidthHeightFormats="0">
  <queryTableRefresh nextId="8">
    <queryTableFields count="7">
      <queryTableField id="1" name="Итоговые балы" tableColumnId="1"/>
      <queryTableField id="2" name="Средняя динамика USD" tableColumnId="2"/>
      <queryTableField id="3" name="Средняя динамика USD %%" tableColumnId="3"/>
      <queryTableField id="4" name="Баллы средняя динамика USD" tableColumnId="4"/>
      <queryTableField id="5" name="Баллы средняя динамика %%" tableColumnId="5"/>
      <queryTableField id="6" name="Сумма баллов &quot;ДИНАМИКА&quot;" tableColumnId="6"/>
      <queryTableField id="7" name="место в рейтинге &quot;ДИНАМИКА&quot;" tableColumnId="7"/>
    </queryTableFields>
  </queryTableRefresh>
  <extLst>
    <ext xmlns:x15="http://schemas.microsoft.com/office/spreadsheetml/2010/11/main" uri="{883FBD77-0823-4a55-B5E3-86C4891E6966}">
      <x15:queryTable sourceDataName="Запрос — Динамика_МР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6B259-21DD-401C-90F0-5EF2EA26E683}" name="KPI_МР" displayName="KPI_МР" ref="B15:E23" tableType="queryTable" totalsRowShown="0" headerRowDxfId="33">
  <autoFilter ref="B15:E23" xr:uid="{A0B510EE-9737-4BA4-800B-64C0C9E12E95}"/>
  <tableColumns count="4">
    <tableColumn id="1" xr3:uid="{040BE38B-C80D-4BA5-B555-B0E77E6BDEFB}" uniqueName="1" name="Группа доступа" queryTableFieldId="1" dataDxfId="32"/>
    <tableColumn id="2" xr3:uid="{65257EAB-F1F6-4339-82D2-B449E9B0233F}" uniqueName="2" name="План\Факт" queryTableFieldId="2" dataDxfId="31"/>
    <tableColumn id="3" xr3:uid="{11EA0A09-DD50-4EED-B195-E68A55F55B95}" uniqueName="3" name="Звонки" queryTableFieldId="3" dataDxfId="30"/>
    <tableColumn id="4" xr3:uid="{82607426-53F1-4A5F-9F32-69888B82F507}" uniqueName="4" name="Новые клиенты" queryTableFieldId="4" dataDxfId="29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BF12B-680A-4694-BF26-C0E976EE55DD}" name="Новые_клиенты_МР" displayName="Новые_клиенты_МР" ref="B39:H47" tableType="queryTable" totalsRowShown="0" headerRowDxfId="28">
  <autoFilter ref="B39:H47" xr:uid="{8C1EC52E-AF5C-4352-9334-0DE7313E09EA}"/>
  <tableColumns count="7">
    <tableColumn id="1" xr3:uid="{71BFB8A1-F573-45D3-A616-3CB8EE249821}" uniqueName="1" name="ГРУППА ДОСТУПА" queryTableFieldId="1" dataDxfId="27"/>
    <tableColumn id="2" xr3:uid="{B7349163-87D6-4E0D-8ED4-DBF444407AE1}" uniqueName="2" name="Клиеты" queryTableFieldId="2" dataDxfId="26"/>
    <tableColumn id="3" xr3:uid="{FAC3AF25-14E4-4841-BC4D-95553734EBA4}" uniqueName="3" name="Сумма" queryTableFieldId="3" dataDxfId="25" dataCellStyle="Финансовый"/>
    <tableColumn id="4" xr3:uid="{CDF7547D-00E3-4627-8314-14E70F1C7D91}" uniqueName="4" name="Баллы кол-во клиентов" queryTableFieldId="4" dataDxfId="24"/>
    <tableColumn id="5" xr3:uid="{88D8846C-8CED-467A-8842-5DDF1F3D8E27}" uniqueName="5" name="Баллы выручка Н.клиентов" queryTableFieldId="5" dataDxfId="23"/>
    <tableColumn id="6" xr3:uid="{F6D26ACD-AB68-4804-A2DE-96FCF2448973}" uniqueName="6" name="Сумма баллов &quot;Н. Клиенты&quot;" queryTableFieldId="6" dataDxfId="22"/>
    <tableColumn id="7" xr3:uid="{11F566B3-E068-4D91-A37E-5ACE8161CFC8}" uniqueName="7" name="Место в рейтинге &quot;Н. Клиенты&quot;" queryTableFieldId="7" dataDxfId="21"/>
  </tableColumns>
  <tableStyleInfo name="Стиль таблицы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3A16A-8162-448C-AC0F-C3864BBFDF10}" name="ТГ_МР" displayName="ТГ_МР" ref="B51:E59" tableType="queryTable" totalsRowShown="0" headerRowDxfId="20">
  <autoFilter ref="B51:E59" xr:uid="{9A183BFA-C303-4340-A8AB-738EC6B5CF78}"/>
  <tableColumns count="4">
    <tableColumn id="1" xr3:uid="{393E4F6C-292C-425B-A201-AA5D0EA46DE9}" uniqueName="1" name="Группа доступа" queryTableFieldId="1" dataDxfId="19"/>
    <tableColumn id="2" xr3:uid="{7A671EC3-0287-4794-9A1C-3A9D603F86B2}" uniqueName="2" name="Доля р-ии НМ" queryTableFieldId="2" dataDxfId="18" dataCellStyle="Процентный"/>
    <tableColumn id="3" xr3:uid="{33AA6460-E791-41CA-A79B-ECD0788BD90D}" uniqueName="3" name="Баллы рейтинга ТГ" queryTableFieldId="3" dataDxfId="17"/>
    <tableColumn id="4" xr3:uid="{FAE0625C-E5BE-47D9-BCEB-5F40F2FEEDAC}" uniqueName="4" name="Место в рейтинге ТГ" queryTableFieldId="4" dataDxfId="16"/>
  </tableColumns>
  <tableStyleInfo name="Стиль таблицы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67312-8C14-4D6A-9E11-A798F71F5D22}" name="Таблица10" displayName="Таблица10" ref="B3:H11" totalsRowShown="0" headerRowDxfId="15">
  <autoFilter ref="B3:H11" xr:uid="{20BB2AFA-0ED1-434B-AC1A-DD6E67A03850}"/>
  <tableColumns count="7">
    <tableColumn id="1" xr3:uid="{9B95A6FF-CBCD-4CF7-AF1B-F895BD0A534E}" name="Группа доступа">
      <calculatedColumnFormula>IF($B16="","",$B16)</calculatedColumnFormula>
    </tableColumn>
    <tableColumn id="2" xr3:uid="{8AF350E4-B4F0-46DE-B252-08333F3ADB4D}" name="Сумма баллов KPI" dataDxfId="14">
      <calculatedColumnFormula>SUM($C16:$E16)</calculatedColumnFormula>
    </tableColumn>
    <tableColumn id="3" xr3:uid="{CB5E6EB8-0F6D-43D4-8AF4-640DA9C183CA}" name="Сумма баллов &quot;ДИНАМИКА&quot;" dataDxfId="13">
      <calculatedColumnFormula>IF($B4="","",VLOOKUP($B4,Динамика_МР[#All],MATCH(D$3,Динамика_МР[#Headers],0),0))</calculatedColumnFormula>
    </tableColumn>
    <tableColumn id="4" xr3:uid="{D18DFC4E-AFEC-4260-A5A5-290DA828A21B}" name="Баллы рейтинга ТГ" dataDxfId="12">
      <calculatedColumnFormula>IF($B4="","",VLOOKUP($B4,ТГ_МР[#All],MATCH(E$3,ТГ_МР[#Headers],0),0))</calculatedColumnFormula>
    </tableColumn>
    <tableColumn id="5" xr3:uid="{B44B6BF0-C957-4AB9-B8C4-852AB66EC780}" name="Сумма баллов &quot;Н. Клиенты&quot;" dataDxfId="11">
      <calculatedColumnFormula>IF($B4="","",VLOOKUP($B4,Новые_клиенты_МР[#All],MATCH(F$3,Новые_клиенты_МР[#Headers],0),0))</calculatedColumnFormula>
    </tableColumn>
    <tableColumn id="6" xr3:uid="{8D049780-F71E-40F6-A52D-6C33E95A7CC2}" name="Итоговая сумма баллов" dataDxfId="10">
      <calculatedColumnFormula>SUM(C4:F4)</calculatedColumnFormula>
    </tableColumn>
    <tableColumn id="7" xr3:uid="{70B48A16-8ADA-4AC2-8D34-10C03B2C6C56}" name="Место в рейтинге" dataDxfId="9">
      <calculatedColumnFormula>_xlfn.RANK.EQ(Таблица10[[#This Row],[Итоговая сумма баллов]],Таблица10[Итоговая сумма баллов])</calculatedColumnFormula>
    </tableColumn>
  </tableColumns>
  <tableStyleInfo name="Стиль таблицы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820857-98A6-4E39-BDC0-575BD107456F}" name="Динамика_МР" displayName="Динамика_МР" ref="B27:H35" tableType="queryTable" totalsRowShown="0" headerRowDxfId="8" dataDxfId="7">
  <autoFilter ref="B27:H35" xr:uid="{950780C9-2E05-49EC-A5C7-D1E498D1C745}"/>
  <tableColumns count="7">
    <tableColumn id="1" xr3:uid="{2BEDAF02-7641-42E4-8ECC-CD6D0B26CBFC}" uniqueName="1" name="Итоговые балы" queryTableFieldId="1" dataDxfId="6"/>
    <tableColumn id="2" xr3:uid="{881A96A7-7C02-4747-87B2-4A8B3430419D}" uniqueName="2" name="Средняя динамика USD" queryTableFieldId="2" dataDxfId="5" dataCellStyle="Финансовый"/>
    <tableColumn id="3" xr3:uid="{4CA82688-C41B-44F2-B7C2-C41F1467D575}" uniqueName="3" name="Средняя динамика USD %%" queryTableFieldId="3" dataDxfId="4" dataCellStyle="Процентный"/>
    <tableColumn id="4" xr3:uid="{4C785195-B2E2-4D7A-A825-9A654F944F2E}" uniqueName="4" name="Баллы средняя динамика USD" queryTableFieldId="4" dataDxfId="3"/>
    <tableColumn id="5" xr3:uid="{C9C044AE-FCA3-4A8E-9707-718CD6400898}" uniqueName="5" name="Баллы средняя динамика %%" queryTableFieldId="5" dataDxfId="2"/>
    <tableColumn id="6" xr3:uid="{D298C942-6920-401C-8191-8249ACAC6BF5}" uniqueName="6" name="Сумма баллов &quot;ДИНАМИКА&quot;" queryTableFieldId="6" dataDxfId="1"/>
    <tableColumn id="7" xr3:uid="{C1DD7661-51E5-47BE-9E1B-2F1B54A93BDE}" uniqueName="7" name="место в рейтинге &quot;ДИНАМИКА&quot;" queryTableFieldId="7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7B96-E0A6-437E-BF5F-9284795BF689}">
  <dimension ref="B2:H59"/>
  <sheetViews>
    <sheetView tabSelected="1" zoomScaleNormal="100" workbookViewId="0">
      <selection activeCell="J19" sqref="J19"/>
    </sheetView>
  </sheetViews>
  <sheetFormatPr defaultRowHeight="15" x14ac:dyDescent="0.25"/>
  <cols>
    <col min="2" max="2" width="19.5703125" bestFit="1" customWidth="1"/>
    <col min="3" max="3" width="15.28515625" bestFit="1" customWidth="1"/>
    <col min="4" max="4" width="12" bestFit="1" customWidth="1"/>
    <col min="5" max="5" width="20" bestFit="1" customWidth="1"/>
    <col min="6" max="6" width="30.85546875" bestFit="1" customWidth="1"/>
    <col min="7" max="7" width="31.5703125" bestFit="1" customWidth="1"/>
    <col min="8" max="8" width="34.7109375" bestFit="1" customWidth="1"/>
  </cols>
  <sheetData>
    <row r="2" spans="2:8" x14ac:dyDescent="0.25">
      <c r="B2" s="1" t="s">
        <v>0</v>
      </c>
    </row>
    <row r="3" spans="2:8" s="2" customFormat="1" ht="60" x14ac:dyDescent="0.25">
      <c r="B3" s="2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5" t="s">
        <v>7</v>
      </c>
    </row>
    <row r="4" spans="2:8" x14ac:dyDescent="0.25">
      <c r="B4" t="str">
        <f>IF($B16="","",$B16)</f>
        <v>СЗФО Разин</v>
      </c>
      <c r="C4" s="6">
        <f>SUM($C16:$E16)</f>
        <v>2.89</v>
      </c>
      <c r="D4" s="7">
        <f>IF($B4="","",VLOOKUP($B4,Динамика_МР[#All],MATCH(D$3,Динамика_МР[#Headers],0),0))</f>
        <v>0.30000000000000004</v>
      </c>
      <c r="E4" s="7">
        <f>IF($B4="","",VLOOKUP($B4,ТГ_МР[#All],MATCH(E$3,ТГ_МР[#Headers],0),0))</f>
        <v>1</v>
      </c>
      <c r="F4" s="7">
        <f>IF($B4="","",VLOOKUP($B4,Новые_клиенты_МР[#All],MATCH(F$3,Новые_клиенты_МР[#Headers],0),0))</f>
        <v>0.48000000000000009</v>
      </c>
      <c r="G4" s="6">
        <f>SUM(C4:F4)</f>
        <v>4.6700000000000008</v>
      </c>
      <c r="H4" s="7">
        <f>_xlfn.RANK.EQ(Таблица10[[#This Row],[Итоговая сумма баллов]],Таблица10[Итоговая сумма баллов])</f>
        <v>5</v>
      </c>
    </row>
    <row r="5" spans="2:8" x14ac:dyDescent="0.25">
      <c r="B5" t="str">
        <f t="shared" ref="B5:B11" si="0">IF($B17="","",$B17)</f>
        <v>СНГ Фёдоров</v>
      </c>
      <c r="C5" s="6">
        <f t="shared" ref="C5:C11" si="1">SUM($C17:$E17)</f>
        <v>3.16</v>
      </c>
      <c r="D5" s="7">
        <f>IF($B5="","",VLOOKUP($B5,Динамика_МР[#All],MATCH(D$3,Динамика_МР[#Headers],0),0))</f>
        <v>0.95000000000000007</v>
      </c>
      <c r="E5" s="7">
        <f>IF($B5="","",VLOOKUP($B5,ТГ_МР[#All],MATCH(E$3,ТГ_МР[#Headers],0),0))</f>
        <v>0.90000000000000013</v>
      </c>
      <c r="F5" s="7">
        <f>IF($B5="","",VLOOKUP($B5,Новые_клиенты_МР[#All],MATCH(F$3,Новые_клиенты_МР[#Headers],0),0))</f>
        <v>0.96000000000000008</v>
      </c>
      <c r="G5" s="6">
        <f t="shared" ref="G5:G11" si="2">SUM(C5:F5)</f>
        <v>5.9700000000000006</v>
      </c>
      <c r="H5" s="7">
        <f>_xlfn.RANK.EQ(Таблица10[[#This Row],[Итоговая сумма баллов]],Таблица10[Итоговая сумма баллов])</f>
        <v>2</v>
      </c>
    </row>
    <row r="6" spans="2:8" x14ac:dyDescent="0.25">
      <c r="B6" t="str">
        <f t="shared" si="0"/>
        <v>ПФО Овсянников</v>
      </c>
      <c r="C6" s="6">
        <f t="shared" si="1"/>
        <v>3.0500000000000003</v>
      </c>
      <c r="D6" s="7">
        <f>IF($B6="","",VLOOKUP($B6,Динамика_МР[#All],MATCH(D$3,Динамика_МР[#Headers],0),0))</f>
        <v>0.85000000000000009</v>
      </c>
      <c r="E6" s="7">
        <f>IF($B6="","",VLOOKUP($B6,ТГ_МР[#All],MATCH(E$3,ТГ_МР[#Headers],0),0))</f>
        <v>0.5</v>
      </c>
      <c r="F6" s="7">
        <f>IF($B6="","",VLOOKUP($B6,Новые_клиенты_МР[#All],MATCH(F$3,Новые_клиенты_МР[#Headers],0),0))</f>
        <v>0.70000000000000007</v>
      </c>
      <c r="G6" s="6">
        <f t="shared" si="2"/>
        <v>5.1000000000000005</v>
      </c>
      <c r="H6" s="7">
        <f>_xlfn.RANK.EQ(Таблица10[[#This Row],[Итоговая сумма баллов]],Таблица10[Итоговая сумма баллов])</f>
        <v>3</v>
      </c>
    </row>
    <row r="7" spans="2:8" x14ac:dyDescent="0.25">
      <c r="B7" t="str">
        <f t="shared" si="0"/>
        <v>ПФО Шашкина</v>
      </c>
      <c r="C7" s="6">
        <f t="shared" si="1"/>
        <v>3.1000000000000005</v>
      </c>
      <c r="D7" s="7">
        <f>IF($B7="","",VLOOKUP($B7,Динамика_МР[#All],MATCH(D$3,Динамика_МР[#Headers],0),0))</f>
        <v>0.5</v>
      </c>
      <c r="E7" s="7">
        <f>IF($B7="","",VLOOKUP($B7,ТГ_МР[#All],MATCH(E$3,ТГ_МР[#Headers],0),0))</f>
        <v>0.70000000000000007</v>
      </c>
      <c r="F7" s="7">
        <f>IF($B7="","",VLOOKUP($B7,Новые_клиенты_МР[#All],MATCH(F$3,Новые_клиенты_МР[#Headers],0),0))</f>
        <v>0.8</v>
      </c>
      <c r="G7" s="6">
        <f t="shared" si="2"/>
        <v>5.1000000000000005</v>
      </c>
      <c r="H7" s="7">
        <f>_xlfn.RANK.EQ(Таблица10[[#This Row],[Итоговая сумма баллов]],Таблица10[Итоговая сумма баллов])</f>
        <v>3</v>
      </c>
    </row>
    <row r="8" spans="2:8" x14ac:dyDescent="0.25">
      <c r="B8" t="str">
        <f t="shared" si="0"/>
        <v>ПФО Ручкин</v>
      </c>
      <c r="C8" s="6">
        <f t="shared" si="1"/>
        <v>3.1</v>
      </c>
      <c r="D8" s="7">
        <f>IF($B8="","",VLOOKUP($B8,Динамика_МР[#All],MATCH(D$3,Динамика_МР[#Headers],0),0))</f>
        <v>0.4</v>
      </c>
      <c r="E8" s="7">
        <f>IF($B8="","",VLOOKUP($B8,ТГ_МР[#All],MATCH(E$3,ТГ_МР[#Headers],0),0))</f>
        <v>0.30000000000000004</v>
      </c>
      <c r="F8" s="7">
        <f>IF($B8="","",VLOOKUP($B8,Новые_клиенты_МР[#All],MATCH(F$3,Новые_клиенты_МР[#Headers],0),0))</f>
        <v>0.54</v>
      </c>
      <c r="G8" s="6">
        <f t="shared" si="2"/>
        <v>4.34</v>
      </c>
      <c r="H8" s="7">
        <f>_xlfn.RANK.EQ(Таблица10[[#This Row],[Итоговая сумма баллов]],Таблица10[Итоговая сумма баллов])</f>
        <v>7</v>
      </c>
    </row>
    <row r="9" spans="2:8" x14ac:dyDescent="0.25">
      <c r="B9" t="str">
        <f t="shared" si="0"/>
        <v>СФО Томлоп</v>
      </c>
      <c r="C9" s="6">
        <f t="shared" si="1"/>
        <v>3.5700000000000003</v>
      </c>
      <c r="D9" s="7">
        <f>IF($B9="","",VLOOKUP($B9,Динамика_МР[#All],MATCH(D$3,Динамика_МР[#Headers],0),0))</f>
        <v>0.9</v>
      </c>
      <c r="E9" s="7">
        <f>IF($B9="","",VLOOKUP($B9,ТГ_МР[#All],MATCH(E$3,ТГ_МР[#Headers],0),0))</f>
        <v>0.8</v>
      </c>
      <c r="F9" s="7">
        <f>IF($B9="","",VLOOKUP($B9,Новые_клиенты_МР[#All],MATCH(F$3,Новые_клиенты_МР[#Headers],0),0))</f>
        <v>0.94000000000000006</v>
      </c>
      <c r="G9" s="6">
        <f t="shared" si="2"/>
        <v>6.2100000000000009</v>
      </c>
      <c r="H9" s="7">
        <f>_xlfn.RANK.EQ(Таблица10[[#This Row],[Итоговая сумма баллов]],Таблица10[Итоговая сумма баллов])</f>
        <v>1</v>
      </c>
    </row>
    <row r="10" spans="2:8" x14ac:dyDescent="0.25">
      <c r="B10" t="str">
        <f>IF($B22="","",$B22)</f>
        <v>СФО Чучкалов</v>
      </c>
      <c r="C10" s="6">
        <f t="shared" si="1"/>
        <v>2.93</v>
      </c>
      <c r="D10" s="7">
        <f>IF($B10="","",VLOOKUP($B10,Динамика_МР[#All],MATCH(D$3,Динамика_МР[#Headers],0),0))</f>
        <v>0.70000000000000007</v>
      </c>
      <c r="E10" s="7">
        <f>IF($B10="","",VLOOKUP($B10,ТГ_МР[#All],MATCH(E$3,ТГ_МР[#Headers],0),0))</f>
        <v>0.4</v>
      </c>
      <c r="F10" s="7">
        <f>IF($B10="","",VLOOKUP($B10,Новые_клиенты_МР[#All],MATCH(F$3,Новые_клиенты_МР[#Headers],0),0))</f>
        <v>0.44</v>
      </c>
      <c r="G10" s="6">
        <f t="shared" si="2"/>
        <v>4.4700000000000006</v>
      </c>
      <c r="H10" s="7">
        <f>_xlfn.RANK.EQ(Таблица10[[#This Row],[Итоговая сумма баллов]],Таблица10[Итоговая сумма баллов])</f>
        <v>6</v>
      </c>
    </row>
    <row r="11" spans="2:8" x14ac:dyDescent="0.25">
      <c r="B11" t="str">
        <f t="shared" si="0"/>
        <v>УФО Маринич</v>
      </c>
      <c r="C11" s="6">
        <f t="shared" si="1"/>
        <v>2.68</v>
      </c>
      <c r="D11" s="7">
        <f>IF($B11="","",VLOOKUP($B11,Динамика_МР[#All],MATCH(D$3,Динамика_МР[#Headers],0),0))</f>
        <v>0.60000000000000009</v>
      </c>
      <c r="E11" s="7">
        <f>IF($B11="","",VLOOKUP($B11,ТГ_МР[#All],MATCH(E$3,ТГ_МР[#Headers],0),0))</f>
        <v>0.60000000000000009</v>
      </c>
      <c r="F11" s="7">
        <f>IF($B11="","",VLOOKUP($B11,Новые_клиенты_МР[#All],MATCH(F$3,Новые_клиенты_МР[#Headers],0),0))</f>
        <v>0.34000000000000008</v>
      </c>
      <c r="G11" s="6">
        <f t="shared" si="2"/>
        <v>4.2200000000000006</v>
      </c>
      <c r="H11" s="7">
        <f>_xlfn.RANK.EQ(Таблица10[[#This Row],[Итоговая сумма баллов]],Таблица10[Итоговая сумма баллов])</f>
        <v>8</v>
      </c>
    </row>
    <row r="14" spans="2:8" x14ac:dyDescent="0.25">
      <c r="B14" s="1" t="s">
        <v>8</v>
      </c>
    </row>
    <row r="15" spans="2:8" s="2" customFormat="1" x14ac:dyDescent="0.25">
      <c r="B15" s="2" t="s">
        <v>1</v>
      </c>
      <c r="C15" s="2" t="s">
        <v>9</v>
      </c>
      <c r="D15" s="2" t="s">
        <v>10</v>
      </c>
      <c r="E15" s="2" t="s">
        <v>11</v>
      </c>
    </row>
    <row r="16" spans="2:8" x14ac:dyDescent="0.25">
      <c r="B16" s="14" t="s">
        <v>12</v>
      </c>
      <c r="C16" s="6">
        <v>0.93</v>
      </c>
      <c r="D16" s="6">
        <v>1.08</v>
      </c>
      <c r="E16" s="6">
        <v>0.88</v>
      </c>
    </row>
    <row r="17" spans="2:8" x14ac:dyDescent="0.25">
      <c r="B17" s="14" t="s">
        <v>13</v>
      </c>
      <c r="C17" s="6">
        <v>1.01</v>
      </c>
      <c r="D17" s="6">
        <v>1.05</v>
      </c>
      <c r="E17" s="6">
        <v>1.1000000000000001</v>
      </c>
    </row>
    <row r="18" spans="2:8" x14ac:dyDescent="0.25">
      <c r="B18" s="14" t="s">
        <v>14</v>
      </c>
      <c r="C18" s="6">
        <v>1.05</v>
      </c>
      <c r="D18" s="6">
        <v>1.1000000000000001</v>
      </c>
      <c r="E18" s="6">
        <v>0.9</v>
      </c>
    </row>
    <row r="19" spans="2:8" x14ac:dyDescent="0.25">
      <c r="B19" s="14" t="s">
        <v>15</v>
      </c>
      <c r="C19" s="6">
        <v>1.02</v>
      </c>
      <c r="D19" s="6">
        <v>1.05</v>
      </c>
      <c r="E19" s="6">
        <v>1.03</v>
      </c>
    </row>
    <row r="20" spans="2:8" x14ac:dyDescent="0.25">
      <c r="B20" s="14" t="s">
        <v>16</v>
      </c>
      <c r="C20" s="6">
        <v>1.07</v>
      </c>
      <c r="D20" s="6">
        <v>1.1299999999999999</v>
      </c>
      <c r="E20" s="6">
        <v>0.9</v>
      </c>
    </row>
    <row r="21" spans="2:8" x14ac:dyDescent="0.25">
      <c r="B21" s="14" t="s">
        <v>17</v>
      </c>
      <c r="C21" s="6">
        <v>1.1100000000000001</v>
      </c>
      <c r="D21" s="6">
        <v>1.03</v>
      </c>
      <c r="E21" s="6">
        <v>1.43</v>
      </c>
    </row>
    <row r="22" spans="2:8" x14ac:dyDescent="0.25">
      <c r="B22" s="14" t="s">
        <v>18</v>
      </c>
      <c r="C22" s="6">
        <v>0.98</v>
      </c>
      <c r="D22" s="6">
        <v>0.85</v>
      </c>
      <c r="E22" s="6">
        <v>1.1000000000000001</v>
      </c>
    </row>
    <row r="23" spans="2:8" x14ac:dyDescent="0.25">
      <c r="B23" s="14" t="s">
        <v>19</v>
      </c>
      <c r="C23" s="6">
        <v>1.02</v>
      </c>
      <c r="D23" s="6">
        <v>0.81</v>
      </c>
      <c r="E23" s="6">
        <v>0.85</v>
      </c>
    </row>
    <row r="26" spans="2:8" x14ac:dyDescent="0.25">
      <c r="B26" s="1" t="s">
        <v>20</v>
      </c>
    </row>
    <row r="27" spans="2:8" s="2" customFormat="1" x14ac:dyDescent="0.25">
      <c r="B27" s="2" t="s">
        <v>21</v>
      </c>
      <c r="C27" s="2" t="s">
        <v>22</v>
      </c>
      <c r="D27" s="2" t="s">
        <v>23</v>
      </c>
      <c r="E27" s="2" t="s">
        <v>24</v>
      </c>
      <c r="F27" s="2" t="s">
        <v>25</v>
      </c>
      <c r="G27" s="2" t="s">
        <v>3</v>
      </c>
      <c r="H27" s="2" t="s">
        <v>26</v>
      </c>
    </row>
    <row r="28" spans="2:8" x14ac:dyDescent="0.25">
      <c r="B28" t="s">
        <v>14</v>
      </c>
      <c r="C28" s="8">
        <v>2175.3938749999998</v>
      </c>
      <c r="D28" s="9">
        <v>3.3551950623037369E-2</v>
      </c>
      <c r="E28" s="9">
        <v>0.45000000000000007</v>
      </c>
      <c r="F28" s="9">
        <v>0.4</v>
      </c>
      <c r="G28" s="9">
        <v>0.85000000000000009</v>
      </c>
      <c r="H28" s="10">
        <v>3</v>
      </c>
    </row>
    <row r="29" spans="2:8" x14ac:dyDescent="0.25">
      <c r="B29" t="s">
        <v>16</v>
      </c>
      <c r="C29" s="8">
        <v>-1555.5958250000003</v>
      </c>
      <c r="D29" s="9">
        <v>-2.1795973986198446E-2</v>
      </c>
      <c r="E29" s="9">
        <v>0.2</v>
      </c>
      <c r="F29" s="9">
        <v>0.2</v>
      </c>
      <c r="G29" s="9">
        <v>0.4</v>
      </c>
      <c r="H29" s="10">
        <v>7</v>
      </c>
    </row>
    <row r="30" spans="2:8" x14ac:dyDescent="0.25">
      <c r="B30" t="s">
        <v>15</v>
      </c>
      <c r="C30" s="8">
        <v>-814.92145000000073</v>
      </c>
      <c r="D30" s="9">
        <v>-1.40004610774748E-2</v>
      </c>
      <c r="E30" s="9">
        <v>0.25</v>
      </c>
      <c r="F30" s="9">
        <v>0.25</v>
      </c>
      <c r="G30" s="9">
        <v>0.5</v>
      </c>
      <c r="H30" s="10">
        <v>6</v>
      </c>
    </row>
    <row r="31" spans="2:8" x14ac:dyDescent="0.25">
      <c r="B31" t="s">
        <v>12</v>
      </c>
      <c r="C31" s="8">
        <v>-6342.0707624999995</v>
      </c>
      <c r="D31" s="9">
        <v>-5.5806126777470565E-2</v>
      </c>
      <c r="E31" s="9">
        <v>0.15000000000000002</v>
      </c>
      <c r="F31" s="9">
        <v>0.15000000000000002</v>
      </c>
      <c r="G31" s="9">
        <v>0.30000000000000004</v>
      </c>
      <c r="H31" s="10">
        <v>8</v>
      </c>
    </row>
    <row r="32" spans="2:8" x14ac:dyDescent="0.25">
      <c r="B32" t="s">
        <v>13</v>
      </c>
      <c r="C32" s="8">
        <v>2799.9791875000001</v>
      </c>
      <c r="D32" s="9">
        <v>3.7525197213875053E-2</v>
      </c>
      <c r="E32" s="9">
        <v>0.5</v>
      </c>
      <c r="F32" s="9">
        <v>0.45000000000000007</v>
      </c>
      <c r="G32" s="9">
        <v>0.95000000000000007</v>
      </c>
      <c r="H32" s="10">
        <v>1</v>
      </c>
    </row>
    <row r="33" spans="2:8" x14ac:dyDescent="0.25">
      <c r="B33" t="s">
        <v>17</v>
      </c>
      <c r="C33" s="8">
        <v>1435.0596000000003</v>
      </c>
      <c r="D33" s="9">
        <v>4.9888293603490848E-2</v>
      </c>
      <c r="E33" s="9">
        <v>0.4</v>
      </c>
      <c r="F33" s="9">
        <v>0.5</v>
      </c>
      <c r="G33" s="9">
        <v>0.9</v>
      </c>
      <c r="H33" s="10">
        <v>2</v>
      </c>
    </row>
    <row r="34" spans="2:8" x14ac:dyDescent="0.25">
      <c r="B34" t="s">
        <v>18</v>
      </c>
      <c r="C34" s="8">
        <v>615.34285</v>
      </c>
      <c r="D34" s="9">
        <v>1.5544969239447357E-2</v>
      </c>
      <c r="E34" s="9">
        <v>0.35000000000000003</v>
      </c>
      <c r="F34" s="9">
        <v>0.35000000000000003</v>
      </c>
      <c r="G34" s="9">
        <v>0.70000000000000007</v>
      </c>
      <c r="H34" s="10">
        <v>4</v>
      </c>
    </row>
    <row r="35" spans="2:8" x14ac:dyDescent="0.25">
      <c r="B35" t="s">
        <v>19</v>
      </c>
      <c r="C35" s="8">
        <v>-25.792675000000145</v>
      </c>
      <c r="D35" s="9">
        <v>-9.8980118256521967E-4</v>
      </c>
      <c r="E35" s="9">
        <v>0.30000000000000004</v>
      </c>
      <c r="F35" s="9">
        <v>0.30000000000000004</v>
      </c>
      <c r="G35" s="9">
        <v>0.60000000000000009</v>
      </c>
      <c r="H35" s="10">
        <v>5</v>
      </c>
    </row>
    <row r="38" spans="2:8" x14ac:dyDescent="0.25">
      <c r="B38" s="1" t="s">
        <v>11</v>
      </c>
    </row>
    <row r="39" spans="2:8" s="2" customFormat="1" x14ac:dyDescent="0.25">
      <c r="B39" s="2" t="s">
        <v>27</v>
      </c>
      <c r="C39" s="2" t="s">
        <v>28</v>
      </c>
      <c r="D39" s="2" t="s">
        <v>29</v>
      </c>
      <c r="E39" s="2" t="s">
        <v>30</v>
      </c>
      <c r="F39" s="2" t="s">
        <v>31</v>
      </c>
      <c r="G39" s="2" t="s">
        <v>5</v>
      </c>
      <c r="H39" s="2" t="s">
        <v>32</v>
      </c>
    </row>
    <row r="40" spans="2:8" x14ac:dyDescent="0.25">
      <c r="B40" s="14" t="s">
        <v>12</v>
      </c>
      <c r="C40" s="15">
        <v>5</v>
      </c>
      <c r="D40" s="11">
        <v>2014453.49</v>
      </c>
      <c r="E40" s="6">
        <v>0.12000000000000002</v>
      </c>
      <c r="F40" s="6">
        <v>0.36000000000000004</v>
      </c>
      <c r="G40" s="6">
        <v>0.48000000000000009</v>
      </c>
      <c r="H40" s="7">
        <v>6</v>
      </c>
    </row>
    <row r="41" spans="2:8" x14ac:dyDescent="0.25">
      <c r="B41" s="14" t="s">
        <v>13</v>
      </c>
      <c r="C41" s="15">
        <v>21</v>
      </c>
      <c r="D41" s="11">
        <v>7010495.9199999999</v>
      </c>
      <c r="E41" s="6">
        <v>0.3600000000000001</v>
      </c>
      <c r="F41" s="6">
        <v>0.6</v>
      </c>
      <c r="G41" s="6">
        <v>0.96000000000000008</v>
      </c>
      <c r="H41" s="7">
        <v>1</v>
      </c>
    </row>
    <row r="42" spans="2:8" x14ac:dyDescent="0.25">
      <c r="B42" s="14" t="s">
        <v>14</v>
      </c>
      <c r="C42" s="15">
        <v>12</v>
      </c>
      <c r="D42" s="11">
        <v>2243332.46</v>
      </c>
      <c r="E42" s="6">
        <v>0.28000000000000003</v>
      </c>
      <c r="F42" s="6">
        <v>0.42000000000000004</v>
      </c>
      <c r="G42" s="6">
        <v>0.70000000000000007</v>
      </c>
      <c r="H42" s="7">
        <v>4</v>
      </c>
    </row>
    <row r="43" spans="2:8" x14ac:dyDescent="0.25">
      <c r="B43" s="14" t="s">
        <v>15</v>
      </c>
      <c r="C43" s="15">
        <v>14</v>
      </c>
      <c r="D43" s="11">
        <v>3050836.22</v>
      </c>
      <c r="E43" s="6">
        <v>0.32000000000000006</v>
      </c>
      <c r="F43" s="6">
        <v>0.48</v>
      </c>
      <c r="G43" s="6">
        <v>0.8</v>
      </c>
      <c r="H43" s="7">
        <v>3</v>
      </c>
    </row>
    <row r="44" spans="2:8" x14ac:dyDescent="0.25">
      <c r="B44" s="14" t="s">
        <v>16</v>
      </c>
      <c r="C44" s="15">
        <v>11</v>
      </c>
      <c r="D44" s="11">
        <v>1709193.31</v>
      </c>
      <c r="E44" s="6">
        <v>0.24000000000000005</v>
      </c>
      <c r="F44" s="6">
        <v>0.3</v>
      </c>
      <c r="G44" s="6">
        <v>0.54</v>
      </c>
      <c r="H44" s="7">
        <v>5</v>
      </c>
    </row>
    <row r="45" spans="2:8" x14ac:dyDescent="0.25">
      <c r="B45" s="14" t="s">
        <v>17</v>
      </c>
      <c r="C45" s="15">
        <v>26</v>
      </c>
      <c r="D45" s="11">
        <v>5754193.9699999997</v>
      </c>
      <c r="E45" s="6">
        <v>0.4</v>
      </c>
      <c r="F45" s="6">
        <v>0.54</v>
      </c>
      <c r="G45" s="6">
        <v>0.94000000000000006</v>
      </c>
      <c r="H45" s="7">
        <v>2</v>
      </c>
    </row>
    <row r="46" spans="2:8" x14ac:dyDescent="0.25">
      <c r="B46" s="14" t="s">
        <v>18</v>
      </c>
      <c r="C46" s="15">
        <v>8</v>
      </c>
      <c r="D46" s="11">
        <v>1685852.3</v>
      </c>
      <c r="E46" s="6">
        <v>0.2</v>
      </c>
      <c r="F46" s="6">
        <v>0.24</v>
      </c>
      <c r="G46" s="6">
        <v>0.44</v>
      </c>
      <c r="H46" s="7">
        <v>7</v>
      </c>
    </row>
    <row r="47" spans="2:8" x14ac:dyDescent="0.25">
      <c r="B47" s="14" t="s">
        <v>19</v>
      </c>
      <c r="C47" s="15">
        <v>6</v>
      </c>
      <c r="D47" s="11">
        <v>1583568.21</v>
      </c>
      <c r="E47" s="6">
        <v>0.16000000000000003</v>
      </c>
      <c r="F47" s="6">
        <v>0.18000000000000002</v>
      </c>
      <c r="G47" s="6">
        <v>0.34000000000000008</v>
      </c>
      <c r="H47" s="7">
        <v>8</v>
      </c>
    </row>
    <row r="50" spans="2:5" x14ac:dyDescent="0.25">
      <c r="B50" s="1" t="s">
        <v>33</v>
      </c>
    </row>
    <row r="51" spans="2:5" s="2" customFormat="1" x14ac:dyDescent="0.25">
      <c r="B51" s="2" t="s">
        <v>1</v>
      </c>
      <c r="C51" s="2" t="s">
        <v>34</v>
      </c>
      <c r="D51" s="2" t="s">
        <v>4</v>
      </c>
      <c r="E51" s="2" t="s">
        <v>35</v>
      </c>
    </row>
    <row r="52" spans="2:5" x14ac:dyDescent="0.25">
      <c r="B52" s="14" t="s">
        <v>12</v>
      </c>
      <c r="C52" s="12">
        <v>3.4456666666666663E-2</v>
      </c>
      <c r="D52" s="13">
        <v>1</v>
      </c>
      <c r="E52" s="7">
        <v>1</v>
      </c>
    </row>
    <row r="53" spans="2:5" x14ac:dyDescent="0.25">
      <c r="B53" s="14" t="s">
        <v>13</v>
      </c>
      <c r="C53" s="12">
        <v>3.0958333333333334E-2</v>
      </c>
      <c r="D53" s="13">
        <v>0.90000000000000013</v>
      </c>
      <c r="E53" s="7">
        <v>2</v>
      </c>
    </row>
    <row r="54" spans="2:5" x14ac:dyDescent="0.25">
      <c r="B54" s="14" t="s">
        <v>14</v>
      </c>
      <c r="C54" s="12">
        <v>2.2973809523809525E-2</v>
      </c>
      <c r="D54" s="13">
        <v>0.5</v>
      </c>
      <c r="E54" s="7">
        <v>6</v>
      </c>
    </row>
    <row r="55" spans="2:5" x14ac:dyDescent="0.25">
      <c r="B55" s="14" t="s">
        <v>15</v>
      </c>
      <c r="C55" s="12">
        <v>2.5003921568627453E-2</v>
      </c>
      <c r="D55" s="13">
        <v>0.70000000000000007</v>
      </c>
      <c r="E55" s="7">
        <v>4</v>
      </c>
    </row>
    <row r="56" spans="2:5" x14ac:dyDescent="0.25">
      <c r="B56" s="14" t="s">
        <v>16</v>
      </c>
      <c r="C56" s="12">
        <v>1.9221276595744682E-2</v>
      </c>
      <c r="D56" s="13">
        <v>0.30000000000000004</v>
      </c>
      <c r="E56" s="7">
        <v>8</v>
      </c>
    </row>
    <row r="57" spans="2:5" x14ac:dyDescent="0.25">
      <c r="B57" s="14" t="s">
        <v>17</v>
      </c>
      <c r="C57" s="12">
        <v>2.9658620689655173E-2</v>
      </c>
      <c r="D57" s="13">
        <v>0.8</v>
      </c>
      <c r="E57" s="7">
        <v>3</v>
      </c>
    </row>
    <row r="58" spans="2:5" x14ac:dyDescent="0.25">
      <c r="B58" s="14" t="s">
        <v>18</v>
      </c>
      <c r="C58" s="12">
        <v>2.199032258064516E-2</v>
      </c>
      <c r="D58" s="13">
        <v>0.4</v>
      </c>
      <c r="E58" s="7">
        <v>7</v>
      </c>
    </row>
    <row r="59" spans="2:5" x14ac:dyDescent="0.25">
      <c r="B59" s="14" t="s">
        <v>19</v>
      </c>
      <c r="C59" s="12">
        <v>2.309642857142857E-2</v>
      </c>
      <c r="D59" s="13">
        <v>0.60000000000000009</v>
      </c>
      <c r="E59" s="7">
        <v>5</v>
      </c>
    </row>
  </sheetData>
  <conditionalFormatting sqref="H4:H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8 9 1 4 5 b - 7 6 d 0 - 4 2 8 9 - b d 5 b - 3 7 c 7 d 1 d b a a 8 6 "   x m l n s = " h t t p : / / s c h e m a s . m i c r o s o f t . c o m / D a t a M a s h u p " > A A A A A P s F A A B Q S w M E F A A C A A g A i V Q 6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J V D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Q 6 V 4 L b L 3 L 2 A g A A t Q w A A B M A H A B G b 3 J t d W x h c y 9 T Z W N 0 a W 9 u M S 5 t I K I Y A C i g F A A A A A A A A A A A A A A A A A A A A A A A A A A A A N 1 V X U s b Q R R 9 D + Q / D O N L A t v Q a C m 0 1 r 7 Y C s G X o k I f E g l r M s X g Z r d s 1 r a y B P w o 9 i E F U 7 Q g U q 2 1 9 K k v a T U 1 J l H / w p 1 / 1 D O 7 p q 7 x a y 0 B w Y S Q 2 Z 1 7 z z 3 3 z r l 3 S i L n F C y T j f v / y c F o J B o p T e u 2 y D P 6 R s f U k A t 0 R M 2 s f E 8 1 O q A W H n 5 n 6 Q t t s y F m C C c a Y f j Q u l y Q i 3 Q k P 9 A h N a i J v R H L y A s 7 M V I w R C n G U 4 8 z y U c x q m K 7 B o w G j G F G t X i G 1 h H m B 2 3 R G m 3 S T / r M s K h i 6 T 1 k a B X x 9 l R M / A 6 Y n K c 6 H X j O h 7 S b A Y 0 6 F n V Y / K G 6 n J c V R t s I s A 9 z L 4 R c 4 f F o p G B e z P J M r m s e Z o 3 a P r E w K V 5 d H z d Z T g 9 b p i N M Z 1 L z M f o 4 s m 3 D 6 Q h c F b 1 5 L 7 M a E B F a r j B E V u C 7 V G P P 3 + W E w R H F W y R e W v b M l G X N x L p 5 x E + w Q U b V a C + L Y p z P J D u h T x k C a D e n 4 K Z T j i g O 8 a s D c G 2 0 Y O a H u B e H T 5 b T z 3 R H D + T 9 H V 7 q 5 N V 5 H c o K 1 Z m f B l 7 9 k s u y o j L 1 f B N j o m i 9 E c O W M V s 0 S 7 E w a W k u y H X A o I P l J C 8 H j j 1 M 9 K A U + v g 1 w o / 1 x / k d U / 8 O r Y Z R f L j a u A O 3 p P x O F j 1 V e w f 0 Y o U H 6 n s J j Z t J a + D O S W t T B V E 9 l w U v M F T I c l F W e q Q 3 F M z t v y W 9 b d I G t X q v u F P Y 6 6 Y q p p 4 X o E k N T D R G x 3 h q I L x / e P 6 s a z N U r U E t + f H E u H 0 6 a 8 e F g X t / z H o b H L T d W W l M 6 L l p l o Z k t j F J v + J b V W L a g s u O 9 6 I 6 y Z 4 8 Z e a s Y T D d z F 9 v y X k 8 e E 7 7 X Y w h R y X E 4 1 O e E 7 Z u l l 5 Z d t G / F i b m X k P 7 / 5 + / 5 n o 3 x h I s 2 1 T j G h u e t W 1 h 5 u Y S C r m s M W x v + F p V S o V B y n Q e P g j s f v K 6 r a X 6 o q m u k X u q e C w o c H X s c H T g g s o U p 4 R 9 z h N d A Z E s Q V 9 o W D R K I o z / P 9 o M d 5 0 H p S x R U v i z D m u / w z i / C A C t 7 e s a B L r 6 H v f i p T i B C n R d r l c c 4 M 1 m 3 4 O 7 N v t G X 6 T C T L l Q l X H v 3 8 6 Q 6 + T Q y w n X w Q x 9 p Z 4 l M f g X U E s B A i 0 A F A A C A A g A i V Q 6 V / S p Z 3 W j A A A A 9 Q A A A B I A A A A A A A A A A A A A A A A A A A A A A E N v b m Z p Z y 9 Q Y W N r Y W d l L n h t b F B L A Q I t A B Q A A g A I A I l U O l c P y u m r p A A A A O k A A A A T A A A A A A A A A A A A A A A A A O 8 A A A B b Q 2 9 u d G V u d F 9 U e X B l c 1 0 u e G 1 s U E s B A i 0 A F A A C A A g A i V Q 6 V 4 L b L 3 L 2 A g A A t Q w A A B M A A A A A A A A A A A A A A A A A 4 A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2 0 A A A A A A A A x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k t M j J U M T I 6 M z A 6 M D I u N j E 0 O T M 2 N F o i I C 8 + P E V u d H J 5 I F R 5 c G U 9 I k Z p b G x F c n J v c k N v Z G U i I F Z h b H V l P S J z V W 5 r b m 9 3 b i I g L z 4 8 R W 5 0 c n k g V H l w Z T 0 i U X V l c n l H c m 9 1 c E l E I i B W Y W x 1 Z T 0 i c z A 1 N T I z Y z Y 4 L T R h O D g t N G E 4 M S 0 4 Y j Z j L T g 5 Z m R j Y W M w Z j c 4 O S I g L z 4 8 R W 5 0 c n k g V H l w Z T 0 i U X V l c n l J R C I g V m F s d W U 9 I n N k Y z h j Y 2 F k M S 0 2 N m F l L T Q y N D I t O T Y 0 M y 0 x M 2 Z m O W Q 5 M T F m M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C V C R C V E M C V C M C V E M C V C Q y V E M C V C O C V E M C V C Q S V E M C V C M F 8 l R D A l O U M l R D A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M 1 O j E z L j c 2 N D g 4 N D h a I i A v P j x F b n R y e S B U e X B l P S J R d W V y e U l E I i B W Y W x 1 Z T 0 i c z Y 4 M j g w N j A 2 L T k 3 M T Y t N D A y O S 1 i O T N j L W U z N j B i Z D J i Z W Q 0 O C I g L z 4 8 R W 5 0 c n k g V H l w Z T 0 i U X V l c n l H c m 9 1 c E l E I i B W Y W x 1 Z T 0 i c z A 1 N T I z Y z Y 4 L T R h O D g t N G E 4 M S 0 4 Y j Z j L T g 5 Z m R j Y W M w Z j c 4 O S I g L z 4 8 R W 5 0 c n k g V H l w Z T 0 i U m V j b 3 Z l c n l U Y X J n Z X R S b 3 c i I F Z h b H V l P S J s M j c i I C 8 + P E V u d H J 5 I F R 5 c G U 9 I l J l Y 2 9 2 Z X J 5 V G F y Z 2 V 0 Q 2 9 s d W 1 u I i B W Y W x 1 Z T 0 i b D I i I C 8 + P E V u d H J 5 I F R 5 c G U 9 I l J l Y 2 9 2 Z X J 5 V G F y Z 2 V 0 U 2 h l Z X Q i I F Z h b H V l P S J z 0 J z Q t d C 9 0 L X Q t N C 2 0 L X R g N G L X 9 G A 0 L D Q t 9 C y 0 L j R g t C 4 0 Y 8 i I C 8 + P E V u d H J 5 I F R 5 c G U 9 I k Z p b G x U Y X J n Z X Q i I F Z h b H V l P S J z 0 J T Q u N C 9 0 L D Q v N C 4 0 L r Q s F / Q n N C g I i A v P j x F b n R y e S B U e X B l P S J G a W x s Q 2 9 s d W 1 u V H l w Z X M i I F Z h b H V l P S J z Q m d V R k J R V U Z C U T 0 9 I i A v P j x F b n R y e S B U e X B l P S J G a W x s Q 2 9 s d W 1 u T m F t Z X M i I F Z h b H V l P S J z W y Z x d W 9 0 O 9 C Y 0 Y L Q v t C z 0 L 7 Q s t G L 0 L U g 0 L H Q s N C 7 0 Y s m c X V v d D s s J n F 1 b 3 Q 7 0 K H R g N C 1 0 L T Q v d G P 0 Y 8 g 0 L T Q u N C 9 0 L D Q v N C 4 0 L r Q s C B V U 0 Q g J n F 1 b 3 Q 7 L C Z x d W 9 0 O 9 C h 0 Y D Q t d C 0 0 L 3 R j 9 G P I N C 0 0 L j Q v d C w 0 L z Q u N C 6 0 L A g V V N E I C U l J n F 1 b 3 Q 7 L C Z x d W 9 0 O 9 C R 0 L D Q u 9 C 7 0 Y s g 0 Y H R g N C 1 0 L T Q v d G P 0 Y 8 g 0 L T Q u N C 9 0 L D Q v N C 4 0 L r Q s C B V U 0 Q m c X V v d D s s J n F 1 b 3 Q 7 0 J H Q s N C 7 0 L v R i y D R g d G A 0 L X Q t N C 9 0 Y / R j y D Q t N C 4 0 L 3 Q s N C 8 0 L j Q u t C w I C U l J n F 1 b 3 Q 7 L C Z x d W 9 0 O 9 C h 0 Y P Q v N C 8 0 L A g 0 L H Q s N C 7 0 L v Q v t C y I F w m c X V v d D v Q l N C Y 0 J 3 Q k N C c 0 J j Q m t C Q X C Z x d W 9 0 O y Z x d W 9 0 O y w m c X V v d D v Q v N C 1 0 Y H R g t C + I N C y I N G A 0 L X Q u d G C 0 L j Q v d C z 0 L U g X C Z x d W 9 0 O 9 C U 0 J j Q n d C Q 0 J z Q m N C a 0 J B c J n F 1 b 3 Q 7 J n F 1 b 3 Q 7 X S I g L z 4 8 R W 5 0 c n k g V H l w Z T 0 i R m l s b E N v d W 5 0 I i B W Y W x 1 Z T 0 i b D g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u N C 9 0 L D Q v N C 4 0 L r Q s F / Q n N C g L 9 C h 0 L L Q v t C 0 X 9 C 0 0 L j Q v d C w 0 L z Q u N C 6 0 L B f 0 J z Q o F 9 U Y W J s Z S 5 7 0 J j R g t C + 0 L P Q v t C y 0 Y v Q t S D Q s d C w 0 L v R i y w w f S Z x d W 9 0 O y w m c X V v d D t T Z W N 0 a W 9 u M S / Q l N C 4 0 L 3 Q s N C 8 0 L j Q u t C w X 9 C c 0 K A v 0 K H Q s t C + 0 L R f 0 L T Q u N C 9 0 L D Q v N C 4 0 L r Q s F / Q n N C g X 1 R h Y m x l L n v Q o d G A 0 L X Q t N C 9 0 Y / R j y D Q t N C 4 0 L 3 Q s N C 8 0 L j Q u t C w I F V T R C A s M n 0 m c X V v d D s s J n F 1 b 3 Q 7 U 2 V j d G l v b j E v 0 J T Q u N C 9 0 L D Q v N C 4 0 L r Q s F / Q n N C g L 9 C h 0 L L Q v t C 0 X 9 C 0 0 L j Q v d C w 0 L z Q u N C 6 0 L B f 0 J z Q o F 9 U Y W J s Z S 5 7 0 K H R g N C 1 0 L T Q v d G P 0 Y 8 g 0 L T Q u N C 9 0 L D Q v N C 4 0 L r Q s C B V U 0 Q g J S U s M 3 0 m c X V v d D s s J n F 1 b 3 Q 7 U 2 V j d G l v b j E v 0 J T Q u N C 9 0 L D Q v N C 4 0 L r Q s F / Q n N C g L 9 C h 0 L L Q v t C 0 X 9 C 0 0 L j Q v d C w 0 L z Q u N C 6 0 L B f 0 J z Q o F 9 U Y W J s Z S 5 7 0 J H Q s N C 7 0 L v R i y D R g d G A 0 L X Q t N C 9 0 Y / R j y D Q t N C 4 0 L 3 Q s N C 8 0 L j Q u t C w I F V T R C w 0 f S Z x d W 9 0 O y w m c X V v d D t T Z W N 0 a W 9 u M S / Q l N C 4 0 L 3 Q s N C 8 0 L j Q u t C w X 9 C c 0 K A v 0 K H Q s t C + 0 L R f 0 L T Q u N C 9 0 L D Q v N C 4 0 L r Q s F / Q n N C g X 1 R h Y m x l L n v Q k d C w 0 L v Q u 9 G L I N G B 0 Y D Q t d C 0 0 L 3 R j 9 G P I N C 0 0 L j Q v d C w 0 L z Q u N C 6 0 L A g J S U s N X 0 m c X V v d D s s J n F 1 b 3 Q 7 U 2 V j d G l v b j E v 0 J T Q u N C 9 0 L D Q v N C 4 0 L r Q s F / Q n N C g L 9 C h 0 L L Q v t C 0 X 9 C 0 0 L j Q v d C w 0 L z Q u N C 6 0 L B f 0 J z Q o F 9 U Y W J s Z S 5 7 0 K H R g 9 C 8 0 L z Q s C D Q s d C w 0 L v Q u 9 C + 0 L I g X C Z x d W 9 0 O 9 C U 0 J j Q n d C Q 0 J z Q m N C a 0 J B c J n F 1 b 3 Q 7 L D Z 9 J n F 1 b 3 Q 7 L C Z x d W 9 0 O 1 N l Y 3 R p b 2 4 x L 9 C U 0 L j Q v d C w 0 L z Q u N C 6 0 L B f 0 J z Q o C / Q o d C y 0 L 7 Q t F / Q t N C 4 0 L 3 Q s N C 8 0 L j Q u t C w X 9 C c 0 K B f V G F i b G U u e 9 C 8 0 L X R g d G C 0 L 4 g 0 L I g 0 Y D Q t d C 5 0 Y L Q u N C 9 0 L P Q t S B c J n F 1 b 3 Q 7 0 J T Q m N C d 0 J D Q n N C Y 0 J r Q k F w m c X V v d D s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T Q u N C 9 0 L D Q v N C 4 0 L r Q s F / Q n N C g L 9 C h 0 L L Q v t C 0 X 9 C 0 0 L j Q v d C w 0 L z Q u N C 6 0 L B f 0 J z Q o F 9 U Y W J s Z S 5 7 0 J j R g t C + 0 L P Q v t C y 0 Y v Q t S D Q s d C w 0 L v R i y w w f S Z x d W 9 0 O y w m c X V v d D t T Z W N 0 a W 9 u M S / Q l N C 4 0 L 3 Q s N C 8 0 L j Q u t C w X 9 C c 0 K A v 0 K H Q s t C + 0 L R f 0 L T Q u N C 9 0 L D Q v N C 4 0 L r Q s F / Q n N C g X 1 R h Y m x l L n v Q o d G A 0 L X Q t N C 9 0 Y / R j y D Q t N C 4 0 L 3 Q s N C 8 0 L j Q u t C w I F V T R C A s M n 0 m c X V v d D s s J n F 1 b 3 Q 7 U 2 V j d G l v b j E v 0 J T Q u N C 9 0 L D Q v N C 4 0 L r Q s F / Q n N C g L 9 C h 0 L L Q v t C 0 X 9 C 0 0 L j Q v d C w 0 L z Q u N C 6 0 L B f 0 J z Q o F 9 U Y W J s Z S 5 7 0 K H R g N C 1 0 L T Q v d G P 0 Y 8 g 0 L T Q u N C 9 0 L D Q v N C 4 0 L r Q s C B V U 0 Q g J S U s M 3 0 m c X V v d D s s J n F 1 b 3 Q 7 U 2 V j d G l v b j E v 0 J T Q u N C 9 0 L D Q v N C 4 0 L r Q s F / Q n N C g L 9 C h 0 L L Q v t C 0 X 9 C 0 0 L j Q v d C w 0 L z Q u N C 6 0 L B f 0 J z Q o F 9 U Y W J s Z S 5 7 0 J H Q s N C 7 0 L v R i y D R g d G A 0 L X Q t N C 9 0 Y / R j y D Q t N C 4 0 L 3 Q s N C 8 0 L j Q u t C w I F V T R C w 0 f S Z x d W 9 0 O y w m c X V v d D t T Z W N 0 a W 9 u M S / Q l N C 4 0 L 3 Q s N C 8 0 L j Q u t C w X 9 C c 0 K A v 0 K H Q s t C + 0 L R f 0 L T Q u N C 9 0 L D Q v N C 4 0 L r Q s F / Q n N C g X 1 R h Y m x l L n v Q k d C w 0 L v Q u 9 G L I N G B 0 Y D Q t d C 0 0 L 3 R j 9 G P I N C 0 0 L j Q v d C w 0 L z Q u N C 6 0 L A g J S U s N X 0 m c X V v d D s s J n F 1 b 3 Q 7 U 2 V j d G l v b j E v 0 J T Q u N C 9 0 L D Q v N C 4 0 L r Q s F / Q n N C g L 9 C h 0 L L Q v t C 0 X 9 C 0 0 L j Q v d C w 0 L z Q u N C 6 0 L B f 0 J z Q o F 9 U Y W J s Z S 5 7 0 K H R g 9 C 8 0 L z Q s C D Q s d C w 0 L v Q u 9 C + 0 L I g X C Z x d W 9 0 O 9 C U 0 J j Q n d C Q 0 J z Q m N C a 0 J B c J n F 1 b 3 Q 7 L D Z 9 J n F 1 b 3 Q 7 L C Z x d W 9 0 O 1 N l Y 3 R p b 2 4 x L 9 C U 0 L j Q v d C w 0 L z Q u N C 6 0 L B f 0 J z Q o C / Q o d C y 0 L 7 Q t F / Q t N C 4 0 L 3 Q s N C 8 0 L j Q u t C w X 9 C c 0 K B f V G F i b G U u e 9 C 8 0 L X R g d G C 0 L 4 g 0 L I g 0 Y D Q t d C 5 0 Y L Q u N C 9 0 L P Q t S B c J n F 1 b 3 Q 7 0 J T Q m N C d 0 J D Q n N C Y 0 J r Q k F w m c X V v d D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O C V E M C V C R C V E M C V C M C V E M C V C Q y V E M C V C O C V E M C V C Q S V E M C V C M F 8 l R D A l O U M l R D A l Q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4 J U Q w J U J E J U Q w J U I w J U Q w J U J D J U Q w J U I 4 J U Q w J U J B J U Q w J U I w X y V E M C U 5 Q y V E M C V B M C 8 l R D A l O T g l R D A l Q k M l R D A l Q k Y l R D A l Q k U l R D E l O D A l R D E l O D I l R D A l Q j g l R D E l O D A l R D A l Q k U l R D A l Q j I l R D A l Q j A l R D A l Q k Q l R D A l Q k Q l R D A l Q j A l R D E l O E Y l M j A l R D A l Q k E l R D A l Q k Q l R D A l Q j g l R D A l Q j M l R D A l Q j A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C V C R C V E M C V C M C V E M C V C Q y V E M C V C O C V E M C V C Q S V E M C V C M F 8 l R D A l O U M l R D A l Q T A v J U Q w J U E x J U Q w J U I y J U Q w J U J F J U Q w J U I 0 X y V E M C V C N C V E M C V C O C V E M C V C R C V E M C V C M C V E M C V C Q y V E M C V C O C V E M C V C Q S V E M C V C M F 8 l R D A l O U M l R D A l Q T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A l Q k Q l R D A l Q j A l R D A l Q k M l R D A l Q j g l R D A l Q k E l R D A l Q j B f J U Q w J T l D J U Q w J U E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k t M j J U M T I 6 M z A 6 M D I u N j M w N T M 1 M l o i I C 8 + P E V u d H J 5 I F R 5 c G U 9 I k Z p b G x F c n J v c k N v Z G U i I F Z h b H V l P S J z V W 5 r b m 9 3 b i I g L z 4 8 R W 5 0 c n k g V H l w Z T 0 i U X V l c n l H c m 9 1 c E l E I i B W Y W x 1 Z T 0 i c z A 1 N T I z Y z Y 4 L T R h O D g t N G E 4 M S 0 4 Y j Z j L T g 5 Z m R j Y W M w Z j c 4 O S I g L z 4 8 R W 5 0 c n k g V H l w Z T 0 i U X V l c n l J R C I g V m F s d W U 9 I n N k Y z h j Y 2 F k M S 0 2 N m F l L T Q y N D I t O T Y 0 M y 0 x M 2 Z m O W Q 5 M T F m M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U 5 M 1 8 l R D A l O U M l R D A l Q T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1 N T I z Y z Y 4 L T R h O D g t N G E 4 M S 0 4 Y j Z j L T g 5 Z m R j Y W M w Z j c 4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M 1 O j E z L j c 3 M D g 4 O D J a I i A v P j x F b n R y e S B U e X B l P S J S Z W N v d m V y e V R h c m d l d F N o Z W V 0 I i B W Y W x 1 Z T 0 i c 9 C c 0 L X Q v d C 1 0 L T Q t t C 1 0 Y D R i 1 / R g N C w 0 L f Q s t C 4 0 Y L Q u N G P I i A v P j x F b n R y e S B U e X B l P S J S Z W N v d m V y e V R h c m d l d E N v b H V t b i I g V m F s d W U 9 I m w y I i A v P j x F b n R y e S B U e X B l P S J S Z W N v d m V y e V R h c m d l d F J v d y I g V m F s d W U 9 I m w z O S I g L z 4 8 R W 5 0 c n k g V H l w Z T 0 i R m l s b F R h c m d l d C I g V m F s d W U 9 I n P Q o t C T X 9 C c 0 K A i I C 8 + P E V u d H J 5 I F R 5 c G U 9 I k Z p b G x D b 2 x 1 b W 5 U e X B l c y I g V m F s d W U 9 I n N C Z 1 V G Q l E 9 P S I g L z 4 8 R W 5 0 c n k g V H l w Z T 0 i U X V l c n l J R C I g V m F s d W U 9 I n M 1 M D R l Z D M 5 M S 1 k M G U 5 L T R h Y j A t O G M 2 M y 1 i Y m U 2 Y T Q 3 M G V j O G Y i I C 8 + P E V u d H J 5 I F R 5 c G U 9 I k Z p b G x D b 2 x 1 b W 5 O Y W 1 l c y I g V m F s d W U 9 I n N b J n F 1 b 3 Q 7 0 J P R g N G D 0 L / Q v 9 C w I N C 0 0 L 7 R g d G C 0 Y P Q v 9 C w J n F 1 b 3 Q 7 L C Z x d W 9 0 O 9 C U 0 L 7 Q u 9 G P I N G A L d C 4 0 L g g 0 J 3 Q n C Z x d W 9 0 O y w m c X V v d D v Q k d C w 0 L v Q u 9 G L I N G A 0 L X Q u d G C 0 L j Q v d C z 0 L A g 0 K L Q k y Z x d W 9 0 O y w m c X V v d D v Q n N C 1 0 Y H R g t C + I N C y I N G A 0 L X Q u d G C 0 L j Q v d C z 0 L U g 0 K L Q k y Z x d W 9 0 O 1 0 i I C 8 + P E V u d H J 5 I F R 5 c G U 9 I k Z p b G x D b 3 V u d C I g V m F s d W U 9 I m w 4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J N f 0 J z Q o C / Q o d C y 0 L 7 Q t F / Q o t C T X 9 C c 0 K B f V G F i b G U u e 9 C T 0 Y D R g 9 C / 0 L / Q s C D Q t N C + 0 Y H R g t G D 0 L / Q s C w w f S Z x d W 9 0 O y w m c X V v d D t T Z W N 0 a W 9 u M S / Q o t C T X 9 C c 0 K A v 0 K H Q s t C + 0 L R f 0 K L Q k 1 / Q n N C g X 1 R h Y m x l L n v Q l N C + 0 L v R j y D R g C 3 Q u N C 4 I N C d 0 J w s M X 0 m c X V v d D s s J n F 1 b 3 Q 7 U 2 V j d G l v b j E v 0 K L Q k 1 / Q n N C g L 9 C h 0 L L Q v t C 0 X 9 C i 0 J N f 0 J z Q o F 9 U Y W J s Z S 5 7 0 J H Q s N C 7 0 L v R i y D R g N C 1 0 L n R g t C 4 0 L 3 Q s 9 C w I N C i 0 J M s M n 0 m c X V v d D s s J n F 1 b 3 Q 7 U 2 V j d G l v b j E v 0 K L Q k 1 / Q n N C g L 9 C h 0 L L Q v t C 0 X 9 C i 0 J N f 0 J z Q o F 9 U Y W J s Z S 5 7 0 J z Q t d G B 0 Y L Q v i D Q s i D R g N C 1 0 L n R g t C 4 0 L 3 Q s 9 C 1 I N C i 0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L Q k 1 / Q n N C g L 9 C h 0 L L Q v t C 0 X 9 C i 0 J N f 0 J z Q o F 9 U Y W J s Z S 5 7 0 J P R g N G D 0 L / Q v 9 C w I N C 0 0 L 7 R g d G C 0 Y P Q v 9 C w L D B 9 J n F 1 b 3 Q 7 L C Z x d W 9 0 O 1 N l Y 3 R p b 2 4 x L 9 C i 0 J N f 0 J z Q o C / Q o d C y 0 L 7 Q t F / Q o t C T X 9 C c 0 K B f V G F i b G U u e 9 C U 0 L 7 Q u 9 G P I N G A L d C 4 0 L g g 0 J 3 Q n C w x f S Z x d W 9 0 O y w m c X V v d D t T Z W N 0 a W 9 u M S / Q o t C T X 9 C c 0 K A v 0 K H Q s t C + 0 L R f 0 K L Q k 1 / Q n N C g X 1 R h Y m x l L n v Q k d C w 0 L v Q u 9 G L I N G A 0 L X Q u d G C 0 L j Q v d C z 0 L A g 0 K L Q k y w y f S Z x d W 9 0 O y w m c X V v d D t T Z W N 0 a W 9 u M S / Q o t C T X 9 C c 0 K A v 0 K H Q s t C + 0 L R f 0 K L Q k 1 / Q n N C g X 1 R h Y m x l L n v Q n N C 1 0 Y H R g t C + I N C y I N G A 0 L X Q u d G C 0 L j Q v d C z 0 L U g 0 K L Q k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T k z X y V E M C U 5 Q y V E M C V B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O T N f J U Q w J T l D J U Q w J U E w L y V E M C U 5 O C V E M C V C Q y V E M C V C R i V E M C V C R S V E M S U 4 M C V E M S U 4 M i V E M C V C O C V E M S U 4 M C V E M C V C R S V E M C V C M i V E M C V C M C V E M C V C R C V E M C V C R C V E M C V C M C V E M S U 4 R i U y M C V E M C V C Q S V E M C V C R C V E M C V C O C V E M C V C M y V E M C V C M C U y M E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T k z X y V E M C U 5 Q y V E M C V B M C 8 l R D A l Q T E l R D A l Q j I l R D A l Q k U l R D A l Q j R f J U Q w J U E y J U Q w J T k z X y V E M C U 5 Q y V E M C V B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k t M j J U M T I 6 M z A 6 M D I u N j Y x N z g x M V o i I C 8 + P E V u d H J 5 I F R 5 c G U 9 I k Z p b G x F c n J v c k N v Z G U i I F Z h b H V l P S J z V W 5 r b m 9 3 b i I g L z 4 8 R W 5 0 c n k g V H l w Z T 0 i U X V l c n l H c m 9 1 c E l E I i B W Y W x 1 Z T 0 i c z A 1 N T I z Y z Y 4 L T R h O D g t N G E 4 M S 0 4 Y j Z j L T g 5 Z m R j Y W M w Z j c 4 O S I g L z 4 8 R W 5 0 c n k g V H l w Z T 0 i U X V l c n l J R C I g V m F s d W U 9 I n N k Y z h j Y 2 F k M S 0 2 N m F l L T Q y N D I t O T Y 0 M y 0 x M 2 Z m O W Q 5 M T F m M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N V 8 l R D A l Q k E l R D A l Q k I l R D A l Q j g l R D A l Q j U l R D A l Q k Q l R D E l O D I l R D E l O E J f J U Q w J T l D J U Q w J U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N T U y M 2 M 2 O C 0 0 Y T g 4 L T R h O D E t O G I 2 Y y 0 4 O W Z k Y 2 F j M G Y 3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T V J C U V V G Q X c 9 P S I g L z 4 8 R W 5 0 c n k g V H l w Z T 0 i R m l s b E x h c 3 R V c G R h d G V k I i B W Y W x 1 Z T 0 i Z D I w M j M t M D k t M j Z U M D c 6 M z U 6 M T M u N z c y O D g 1 M 1 o i I C 8 + P E V u d H J 5 I F R 5 c G U 9 I k Z p b G x F c n J v c k N v d W 5 0 I i B W Y W x 1 Z T 0 i b D A i I C 8 + P E V u d H J 5 I F R 5 c G U 9 I l J l Y 2 9 2 Z X J 5 V G F y Z 2 V 0 U 2 h l Z X Q i I F Z h b H V l P S J z 0 J z Q t d C 9 0 L X Q t N C 2 0 L X R g N G L X 9 G A 0 L D Q t 9 C y 0 L j R g t C 4 0 Y 8 i I C 8 + P E V u d H J 5 I F R 5 c G U 9 I l J l Y 2 9 2 Z X J 5 V G F y Z 2 V 0 Q 2 9 s d W 1 u I i B W Y W x 1 Z T 0 i b D I i I C 8 + P E V u d H J 5 I F R 5 c G U 9 I l J l Y 2 9 2 Z X J 5 V G F y Z 2 V 0 U m 9 3 I i B W Y W x 1 Z T 0 i b D I 3 I i A v P j x F b n R y e S B U e X B l P S J G a W x s V G F y Z 2 V 0 I i B W Y W x 1 Z T 0 i c 9 C d 0 L 7 Q s t G L 0 L V f 0 L r Q u 9 C 4 0 L X Q v d G C 0 Y t f 0 J z Q o C I g L z 4 8 R W 5 0 c n k g V H l w Z T 0 i R m l s b E V y c m 9 y Q 2 9 k Z S I g V m F s d W U 9 I n N V b m t u b 3 d u I i A v P j x F b n R y e S B U e X B l P S J R d W V y e U l E I i B W Y W x 1 Z T 0 i c z J h N D E 5 Z j I 4 L W F i O D A t N D B k M C 0 4 M T U x L T Q 1 Z D B i Y j l j M j d h M y I g L z 4 8 R W 5 0 c n k g V H l w Z T 0 i R m l s b E N v d W 5 0 I i B W Y W x 1 Z T 0 i b D g i I C 8 + P E V u d H J 5 I F R 5 c G U 9 I k Z p b G x D b 2 x 1 b W 5 O Y W 1 l c y I g V m F s d W U 9 I n N b J n F 1 b 3 Q 7 0 J P Q o N C j 0 J / Q n 9 C Q I N C U 0 J 7 Q o d C i 0 K P Q n 9 C Q J n F 1 b 3 Q 7 L C Z x d W 9 0 O 9 C a 0 L v Q u N C 1 0 Y L R i y Z x d W 9 0 O y w m c X V v d D v Q o d G D 0 L z Q v N C w J n F 1 b 3 Q 7 L C Z x d W 9 0 O 9 C R 0 L D Q u 9 C 7 0 Y s g 0 L r Q v t C 7 L d C y 0 L 4 g 0 L r Q u 9 C 4 0 L X Q v d G C 0 L 7 Q s i Z x d W 9 0 O y w m c X V v d D v Q k d C w 0 L v Q u 9 G L I N C y 0 Y v R g N G D 0 Y f Q u t C w I N C d L t C 6 0 L v Q u N C 1 0 L 3 R g t C + 0 L I m c X V v d D s s J n F 1 b 3 Q 7 0 K H R g 9 C 8 0 L z Q s C D Q s d C w 0 L v Q u 9 C + 0 L I g X C Z x d W 9 0 O 9 C d L i D Q m t C 7 0 L j Q t d C 9 0 Y L R i 1 w m c X V v d D s m c X V v d D s s J n F 1 b 3 Q 7 0 J z Q t d G B 0 Y L Q v i D Q s i D R g N C 1 0 L n R g t C 4 0 L 3 Q s 9 C 1 I F w m c X V v d D v Q n S 4 g 0 J r Q u 9 C 4 0 L X Q v d G C 0 Y t c J n F 1 b 3 Q 7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1 X 9 C 6 0 L v Q u N C 1 0 L 3 R g t G L X 9 C c 0 K A v 0 K H Q s t C + 0 L R f 0 J 3 Q m t C 7 X 9 C c 0 K B f V G F i b G U u e 9 C T 0 K D Q o 9 C f 0 J / Q k C D Q l N C e 0 K H Q o t C j 0 J / Q k C w w f S Z x d W 9 0 O y w m c X V v d D t T Z W N 0 a W 9 u M S / Q n d C + 0 L L R i 9 C 1 X 9 C 6 0 L v Q u N C 1 0 L 3 R g t G L X 9 C c 0 K A v 0 J j Q t 9 C 8 0 L X Q v d C 1 0 L 3 Q v d G L 0 L k g 0 Y L Q u N C / L n v Q m t C 7 0 L j Q t d G C 0 Y s s M X 0 m c X V v d D s s J n F 1 b 3 Q 7 U 2 V j d G l v b j E v 0 J 3 Q v t C y 0 Y v Q t V / Q u t C 7 0 L j Q t d C 9 0 Y L R i 1 / Q n N C g L 9 C Y 0 L f Q v N C 1 0 L 3 Q t d C 9 0 L 3 R i 9 C 5 I N G C 0 L j Q v y 5 7 0 K H R g 9 C 8 0 L z Q s C w y f S Z x d W 9 0 O y w m c X V v d D t T Z W N 0 a W 9 u M S / Q n d C + 0 L L R i 9 C 1 X 9 C 6 0 L v Q u N C 1 0 L 3 R g t G L X 9 C c 0 K A v 0 J j Q t 9 C 8 0 L X Q v d C 1 0 L 3 Q v d G L 0 L k g 0 Y L Q u N C / L n v Q k d C w 0 L v Q u 9 G L I N C 6 0 L 7 Q u y 3 Q s t C + I N C 6 0 L v Q u N C 1 0 L 3 R g t C + 0 L I s M 3 0 m c X V v d D s s J n F 1 b 3 Q 7 U 2 V j d G l v b j E v 0 J 3 Q v t C y 0 Y v Q t V / Q u t C 7 0 L j Q t d C 9 0 Y L R i 1 / Q n N C g L 9 C Y 0 L f Q v N C 1 0 L 3 Q t d C 9 0 L 3 R i 9 C 5 I N G C 0 L j Q v y 5 7 0 J H Q s N C 7 0 L v R i y D Q s t G L 0 Y D R g 9 G H 0 L r Q s C D Q n S 7 Q u t C 7 0 L j Q t d C 9 0 Y L Q v t C y L D R 9 J n F 1 b 3 Q 7 L C Z x d W 9 0 O 1 N l Y 3 R p b 2 4 x L 9 C d 0 L 7 Q s t G L 0 L V f 0 L r Q u 9 C 4 0 L X Q v d G C 0 Y t f 0 J z Q o C / Q m N C 3 0 L z Q t d C 9 0 L X Q v d C 9 0 Y v Q u S D R g t C 4 0 L 8 u e 9 C h 0 Y P Q v N C 8 0 L A g 0 L H Q s N C 7 0 L v Q v t C y I F w m c X V v d D v Q n S 4 g 0 J r Q u 9 C 4 0 L X Q v d G C 0 Y t c J n F 1 b 3 Q 7 L D V 9 J n F 1 b 3 Q 7 L C Z x d W 9 0 O 1 N l Y 3 R p b 2 4 x L 9 C d 0 L 7 Q s t G L 0 L V f 0 L r Q u 9 C 4 0 L X Q v d G C 0 Y t f 0 J z Q o C / Q m N C 3 0 L z Q t d C 9 0 L X Q v d C 9 0 Y v Q u S D R g t C 4 0 L 8 u e 9 C c 0 L X R g d G C 0 L 4 g 0 L I g 0 Y D Q t d C 5 0 Y L Q u N C 9 0 L P Q t S B c J n F 1 b 3 Q 7 0 J 0 u I N C a 0 L v Q u N C 1 0 L 3 R g t G L X C Z x d W 9 0 O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n d C + 0 L L R i 9 C 1 X 9 C 6 0 L v Q u N C 1 0 L 3 R g t G L X 9 C c 0 K A v 0 K H Q s t C + 0 L R f 0 J 3 Q m t C 7 X 9 C c 0 K B f V G F i b G U u e 9 C T 0 K D Q o 9 C f 0 J / Q k C D Q l N C e 0 K H Q o t C j 0 J / Q k C w w f S Z x d W 9 0 O y w m c X V v d D t T Z W N 0 a W 9 u M S / Q n d C + 0 L L R i 9 C 1 X 9 C 6 0 L v Q u N C 1 0 L 3 R g t G L X 9 C c 0 K A v 0 J j Q t 9 C 8 0 L X Q v d C 1 0 L 3 Q v d G L 0 L k g 0 Y L Q u N C / L n v Q m t C 7 0 L j Q t d G C 0 Y s s M X 0 m c X V v d D s s J n F 1 b 3 Q 7 U 2 V j d G l v b j E v 0 J 3 Q v t C y 0 Y v Q t V / Q u t C 7 0 L j Q t d C 9 0 Y L R i 1 / Q n N C g L 9 C Y 0 L f Q v N C 1 0 L 3 Q t d C 9 0 L 3 R i 9 C 5 I N G C 0 L j Q v y 5 7 0 K H R g 9 C 8 0 L z Q s C w y f S Z x d W 9 0 O y w m c X V v d D t T Z W N 0 a W 9 u M S / Q n d C + 0 L L R i 9 C 1 X 9 C 6 0 L v Q u N C 1 0 L 3 R g t G L X 9 C c 0 K A v 0 J j Q t 9 C 8 0 L X Q v d C 1 0 L 3 Q v d G L 0 L k g 0 Y L Q u N C / L n v Q k d C w 0 L v Q u 9 G L I N C 6 0 L 7 Q u y 3 Q s t C + I N C 6 0 L v Q u N C 1 0 L 3 R g t C + 0 L I s M 3 0 m c X V v d D s s J n F 1 b 3 Q 7 U 2 V j d G l v b j E v 0 J 3 Q v t C y 0 Y v Q t V / Q u t C 7 0 L j Q t d C 9 0 Y L R i 1 / Q n N C g L 9 C Y 0 L f Q v N C 1 0 L 3 Q t d C 9 0 L 3 R i 9 C 5 I N G C 0 L j Q v y 5 7 0 J H Q s N C 7 0 L v R i y D Q s t G L 0 Y D R g 9 G H 0 L r Q s C D Q n S 7 Q u t C 7 0 L j Q t d C 9 0 Y L Q v t C y L D R 9 J n F 1 b 3 Q 7 L C Z x d W 9 0 O 1 N l Y 3 R p b 2 4 x L 9 C d 0 L 7 Q s t G L 0 L V f 0 L r Q u 9 C 4 0 L X Q v d G C 0 Y t f 0 J z Q o C / Q m N C 3 0 L z Q t d C 9 0 L X Q v d C 9 0 Y v Q u S D R g t C 4 0 L 8 u e 9 C h 0 Y P Q v N C 8 0 L A g 0 L H Q s N C 7 0 L v Q v t C y I F w m c X V v d D v Q n S 4 g 0 J r Q u 9 C 4 0 L X Q v d G C 0 Y t c J n F 1 b 3 Q 7 L D V 9 J n F 1 b 3 Q 7 L C Z x d W 9 0 O 1 N l Y 3 R p b 2 4 x L 9 C d 0 L 7 Q s t G L 0 L V f 0 L r Q u 9 C 4 0 L X Q v d G C 0 Y t f 0 J z Q o C / Q m N C 3 0 L z Q t d C 9 0 L X Q v d C 9 0 Y v Q u S D R g t C 4 0 L 8 u e 9 C c 0 L X R g d G C 0 L 4 g 0 L I g 0 Y D Q t d C 5 0 Y L Q u N C 9 0 L P Q t S B c J n F 1 b 3 Q 7 0 J 0 u I N C a 0 L v Q u N C 1 0 L 3 R g t G L X C Z x d W 9 0 O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1 X y V E M C V C Q S V E M C V C Q i V E M C V C O C V E M C V C N S V E M C V C R C V E M S U 4 M i V E M S U 4 Q l 8 l R D A l O U M l R D A l Q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1 X y V E M C V C Q S V E M C V C Q i V E M C V C O C V E M C V C N S V E M C V C R C V E M S U 4 M i V E M S U 4 Q l 8 l R D A l O U M l R D A l Q T A v J U Q w J T k 4 J U Q w J U J D J U Q w J U J G J U Q w J U J F J U Q x J T g w J U Q x J T g y J U Q w J U I 4 J U Q x J T g w J U Q w J U J F J U Q w J U I y J U Q w J U I w J U Q w J U J E J U Q w J U J E J U Q w J U I w J U Q x J T h G J T I w J U Q w J U J B J U Q w J U J E J U Q w J U I 4 J U Q w J U I z J U Q w J U I w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V f J U Q w J U J B J U Q w J U J C J U Q w J U I 4 J U Q w J U I 1 J U Q w J U J E J U Q x J T g y J U Q x J T h C X y V E M C U 5 Q y V E M C V B M C 8 l R D A l Q T E l R D A l Q j I l R D A l Q k U l R D A l Q j R f J U Q w J T l E J U Q w J T l B J U Q w J U J C X y V E M C U 5 Q y V E M C V B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N V 8 l R D A l Q k E l R D A l Q k I l R D A l Q j g l R D A l Q j U l R D A l Q k Q l R D E l O D I l R D E l O E J f J U Q w J T l D J U Q w J U E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N V 8 l R D A l Q k E l R D A l Q k I l R D A l Q j g l R D A l Q j U l R D A l Q k Q l R D E l O D I l R D E l O E J f J U Q w J T l D J U Q w J U E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k t M j J U M T I 6 M z A 6 M D I u N j k 5 N T k w N V o i I C 8 + P E V u d H J 5 I F R 5 c G U 9 I k Z p b G x F c n J v c k N v Z G U i I F Z h b H V l P S J z V W 5 r b m 9 3 b i I g L z 4 8 R W 5 0 c n k g V H l w Z T 0 i U X V l c n l H c m 9 1 c E l E I i B W Y W x 1 Z T 0 i c z A 1 N T I z Y z Y 4 L T R h O D g t N G E 4 M S 0 4 Y j Z j L T g 5 Z m R j Y W M w Z j c 4 O S I g L z 4 8 R W 5 0 c n k g V H l w Z T 0 i U X V l c n l J R C I g V m F s d W U 9 I n N k Y z h j Y 2 F k M S 0 2 N m F l L T Q y N D I t O T Y 0 M y 0 x M 2 Z m O W Q 5 M T F m M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Q o d C / 0 L j R g d C + 0 L p f 0 Y T Q s N C 5 0 L v Q v t C y X 9 C c 0 K A v 0 J j R g d G C 0 L 7 R h 9 C 9 0 L j Q u i 5 7 Q 2 9 u d G V u d C w w f S Z x d W 9 0 O y w m c X V v d D t T Z W N 0 a W 9 u M S / Q o d C / 0 L j R g d C + 0 L p f 0 Y T Q s N C 5 0 L v Q v t C y X 9 C c 0 K A v 0 J j R g d G C 0 L 7 R h 9 C 9 0 L j Q u i 5 7 T m F t Z S w x f S Z x d W 9 0 O y w m c X V v d D t T Z W N 0 a W 9 u M S / Q o d C / 0 L j R g d C + 0 L p f 0 Y T Q s N C 5 0 L v Q v t C y X 9 C c 0 K A v 0 J j R g d G C 0 L 7 R h 9 C 9 0 L j Q u i 5 7 R X h 0 Z W 5 z a W 9 u L D J 9 J n F 1 b 3 Q 7 L C Z x d W 9 0 O 1 N l Y 3 R p b 2 4 x L 9 C h 0 L / Q u N G B 0 L 7 Q u l / R h N C w 0 L n Q u 9 C + 0 L J f 0 J z Q o C / Q m N G B 0 Y L Q v t G H 0 L 3 Q u N C 6 L n t E Y X R l I G F j Y 2 V z c 2 V k L D N 9 J n F 1 b 3 Q 7 L C Z x d W 9 0 O 1 N l Y 3 R p b 2 4 x L 9 C h 0 L / Q u N G B 0 L 7 Q u l / R h N C w 0 L n Q u 9 C + 0 L J f 0 J z Q o C / Q m N G B 0 Y L Q v t G H 0 L 3 Q u N C 6 L n t E Y X R l I G 1 v Z G l m a W V k L D R 9 J n F 1 b 3 Q 7 L C Z x d W 9 0 O 1 N l Y 3 R p b 2 4 x L 9 C h 0 L / Q u N G B 0 L 7 Q u l / R h N C w 0 L n Q u 9 C + 0 L J f 0 J z Q o C / Q m N G B 0 Y L Q v t G H 0 L 3 Q u N C 6 L n t E Y X R l I G N y Z W F 0 Z W Q s N X 0 m c X V v d D s s J n F 1 b 3 Q 7 U 2 V j d G l v b j E v 0 K H Q v 9 C 4 0 Y H Q v t C 6 X 9 G E 0 L D Q u d C 7 0 L 7 Q s l / Q n N C g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w J T l D J U Q w J U E w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O U M l R D A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S 0 y N l Q w N z o z N T o x M y 4 3 N z Q 4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Y z M 2 I 1 N m I 0 L T R k M G E t N D k x Y i 1 h M 2 V l L T U 2 Z D g x M 2 I 0 Y z Y z M i I g L z 4 8 R W 5 0 c n k g V H l w Z T 0 i U X V l c n l H c m 9 1 c E l E I i B W Y W x 1 Z T 0 i c z A 1 N T I z Y z Y 4 L T R h O D g t N G E 4 M S 0 4 Y j Z j L T g 5 Z m R j Y W M w Z j c 4 O S I g L z 4 8 R W 5 0 c n k g V H l w Z T 0 i U m V j b 3 Z l c n l U Y X J n Z X R T a G V l d C I g V m F s d W U 9 I n P Q n N C 1 0 L 3 Q t d C 0 0 L b Q t d G A 0 Y t f 0 Y D Q s N C 3 0 L L Q u N G C 0 L j R j y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F R h c m d l d C I g V m F s d W U 9 I n N L U E l f 0 J z Q o C I g L z 4 8 R W 5 0 c n k g V H l w Z T 0 i R m l s b E N v b H V t b l R 5 c G V z I i B W Y W x 1 Z T 0 i c 0 J n V U Z C U T 0 9 I i A v P j x F b n R y e S B U e X B l P S J G a W x s Q 2 9 s d W 1 u T m F t Z X M i I F Z h b H V l P S J z W y Z x d W 9 0 O 9 C T 0 Y D R g 9 C / 0 L / Q s C D Q t N C + 0 Y H R g t G D 0 L / Q s C Z x d W 9 0 O y w m c X V v d D v Q n 9 C 7 0 L D Q v V x c 0 K T Q s N C 6 0 Y I m c X V v d D s s J n F 1 b 3 Q 7 0 J f Q s t C + 0 L 3 Q u t C 4 J n F 1 b 3 Q 7 L C Z x d W 9 0 O 9 C d 0 L 7 Q s t G L 0 L U g 0 L r Q u 9 C 4 0 L X Q v d G C 0 Y s m c X V v d D t d I i A v P j x F b n R y e S B U e X B l P S J G a W x s Q 2 9 1 b n Q i I F Z h b H V l P S J s O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U E l f 0 J z Q o C / Q o d C y 0 L 7 Q t F 9 L U E l f 0 J z Q o F 9 U Y W J s Z S 5 7 0 J P R g N G D 0 L / Q v 9 C w I N C 0 0 L 7 R g d G C 0 Y P Q v 9 C w L D B 9 J n F 1 b 3 Q 7 L C Z x d W 9 0 O 1 N l Y 3 R p b 2 4 x L 0 t Q S V / Q n N C g L 9 C h 0 L L Q v t C 0 X 0 t Q S V / Q n N C g X 1 R h Y m x l L n v Q n 9 C 7 0 L D Q v V x c 0 K T Q s N C 6 0 Y I s M X 0 m c X V v d D s s J n F 1 b 3 Q 7 U 2 V j d G l v b j E v S 1 B J X 9 C c 0 K A v 0 K H Q s t C + 0 L R f S 1 B J X 9 C c 0 K B f V G F i b G U u e 9 C X 0 L L Q v t C 9 0 L r Q u C w y f S Z x d W 9 0 O y w m c X V v d D t T Z W N 0 a W 9 u M S 9 L U E l f 0 J z Q o C / Q o d C y 0 L 7 Q t F 9 L U E l f 0 J z Q o F 9 U Y W J s Z S 5 7 0 J 3 Q v t C y 0 Y v Q t S D Q u t C 7 0 L j Q t d C 9 0 Y L R i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U E l f 0 J z Q o C / Q o d C y 0 L 7 Q t F 9 L U E l f 0 J z Q o F 9 U Y W J s Z S 5 7 0 J P R g N G D 0 L / Q v 9 C w I N C 0 0 L 7 R g d G C 0 Y P Q v 9 C w L D B 9 J n F 1 b 3 Q 7 L C Z x d W 9 0 O 1 N l Y 3 R p b 2 4 x L 0 t Q S V / Q n N C g L 9 C h 0 L L Q v t C 0 X 0 t Q S V / Q n N C g X 1 R h Y m x l L n v Q n 9 C 7 0 L D Q v V x c 0 K T Q s N C 6 0 Y I s M X 0 m c X V v d D s s J n F 1 b 3 Q 7 U 2 V j d G l v b j E v S 1 B J X 9 C c 0 K A v 0 K H Q s t C + 0 L R f S 1 B J X 9 C c 0 K B f V G F i b G U u e 9 C X 0 L L Q v t C 9 0 L r Q u C w y f S Z x d W 9 0 O y w m c X V v d D t T Z W N 0 a W 9 u M S 9 L U E l f 0 J z Q o C / Q o d C y 0 L 7 Q t F 9 L U E l f 0 J z Q o F 9 U Y W J s Z S 5 7 0 J 3 Q v t C y 0 Y v Q t S D Q u t C 7 0 L j Q t d C 9 0 Y L R i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1 B J X y V E M C U 5 Q y V E M C V B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l f J U Q w J T l D J U Q w J U E w L y V E M C U 5 O C V E M C V C Q y V E M C V C R i V E M C V C R S V E M S U 4 M C V E M S U 4 M i V E M C V C O C V E M S U 4 M C V E M C V C R S V E M C V C M i V E M C V C M C V E M C V C R C V E M C V C R C V E M C V C M C V E M S U 4 R i U y M C V E M C V C Q S V E M C V C R C V E M C V C O C V E M C V C M y V E M C V C M C U y M E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U 5 Q y V E M C V B M C 8 l R D A l Q T E l R D A l Q j I l R D A l Q k U l R D A l Q j R f S 1 B J X y V E M C U 5 Q y V E M C V B M F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T w X d w Z n C Q 7 n t M r x z t 7 S m A A A A A A I A A A A A A A N m A A D A A A A A E A A A A F S E v w t / X 8 4 e a Y m D f p O w k Z k A A A A A B I A A A K A A A A A Q A A A A e O e r 7 9 9 U W P H d s B O T V B 0 Y G F A A A A C 1 M z 1 2 R s D d y D 1 v R B v h H V p p v t i m + 2 B y j t o o O z v E h 2 9 W h 5 a M q Y V A Y 1 C 7 B 4 T i s x l K w v F U E B L w H M / 1 x u 3 v G x h 5 0 d O 3 W q X H j K i v j s c / C h 9 Q 7 2 e / G B Q A A A B J h x w s 9 4 + M Q p W 0 8 6 k X P F j q t / S K z Q = = < / D a t a M a s h u p > 
</file>

<file path=customXml/itemProps1.xml><?xml version="1.0" encoding="utf-8"?>
<ds:datastoreItem xmlns:ds="http://schemas.openxmlformats.org/officeDocument/2006/customXml" ds:itemID="{9B797823-4417-4A01-B374-5AEEC5321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Менеджеры_развития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2023-09-22T12:30:01Z</dcterms:created>
  <dcterms:modified xsi:type="dcterms:W3CDTF">2023-09-26T07:36:52Z</dcterms:modified>
</cp:coreProperties>
</file>