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I:\19(Аналитика)\ИСХОДНЫЕ ДАННЫЕ\Годовой рейтинг\Менеджеры Процессинга\"/>
    </mc:Choice>
  </mc:AlternateContent>
  <xr:revisionPtr revIDLastSave="0" documentId="13_ncr:1_{03E0F172-6C17-4C4F-B4BC-EB3182C6406A}" xr6:coauthVersionLast="47" xr6:coauthVersionMax="47" xr10:uidLastSave="{00000000-0000-0000-0000-000000000000}"/>
  <bookViews>
    <workbookView xWindow="-120" yWindow="-120" windowWidth="28110" windowHeight="16440" tabRatio="626" xr2:uid="{00000000-000D-0000-FFFF-FFFF00000000}"/>
  </bookViews>
  <sheets>
    <sheet name="СВОД" sheetId="2" r:id="rId1"/>
    <sheet name="Аттестация" sheetId="8" r:id="rId2"/>
    <sheet name="Продажи_Б_НДС" sheetId="11" state="hidden" r:id="rId3"/>
    <sheet name="ИД_Доли" sheetId="10" state="hidden" r:id="rId4"/>
    <sheet name="ИД_премия" sheetId="9" r:id="rId5"/>
    <sheet name="ИД_KPI" sheetId="1" r:id="rId6"/>
    <sheet name="ВСП" sheetId="12" state="hidden" r:id="rId7"/>
  </sheets>
  <definedNames>
    <definedName name="ExternalData_1" localSheetId="4" hidden="1">ИД_премия!$A$1:$F$153</definedName>
    <definedName name="ExternalData_2" localSheetId="3" hidden="1">ИД_Доли!$A$1:$F$116</definedName>
    <definedName name="ExternalData_3" localSheetId="2" hidden="1">Продажи_Б_НДС!$A$1:$D$257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Период_be2effe6-0dae-4c58-ba1f-59389e97914c" name="Период" connection="Запрос — Период"/>
          <x15:modelTable id="Список_столбцов_7ad1ce96-826e-4131-ae58-9f16e112fcd3" name="Список_столбцов" connection="Запрос — Список_столбцов"/>
          <x15:modelTable id="Список_МП_c0036c56-d601-4b25-82c7-8944c5ab08a9" name="Список_МП" connection="Запрос — Список_МП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D7" i="1"/>
  <c r="C8" i="2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D11" i="1" s="1"/>
  <c r="AP11" i="1"/>
  <c r="AQ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K17" i="1"/>
  <c r="D17" i="1" s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K21" i="1"/>
  <c r="D21" i="1" s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H7" i="1"/>
  <c r="I7" i="1"/>
  <c r="J7" i="1"/>
  <c r="H8" i="1"/>
  <c r="D8" i="1" s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20" i="1"/>
  <c r="I20" i="1"/>
  <c r="J20" i="1"/>
  <c r="H21" i="1"/>
  <c r="I21" i="1"/>
  <c r="J21" i="1"/>
  <c r="J6" i="1"/>
  <c r="I6" i="1"/>
  <c r="H6" i="1"/>
  <c r="E12" i="1"/>
  <c r="D12" i="1"/>
  <c r="D14" i="1"/>
  <c r="D15" i="1"/>
  <c r="D10" i="1"/>
  <c r="D9" i="1"/>
  <c r="D13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2" i="8"/>
  <c r="D19" i="1" l="1"/>
  <c r="E21" i="1"/>
  <c r="D21" i="2" s="1"/>
  <c r="D20" i="1"/>
  <c r="C20" i="2" s="1"/>
  <c r="D16" i="1"/>
  <c r="D18" i="1"/>
  <c r="C18" i="2" s="1"/>
  <c r="D6" i="1"/>
  <c r="C7" i="2" s="1"/>
  <c r="F21" i="1"/>
  <c r="E20" i="1"/>
  <c r="F19" i="1"/>
  <c r="E19" i="2" s="1"/>
  <c r="E6" i="1"/>
  <c r="E8" i="1"/>
  <c r="E10" i="1"/>
  <c r="E14" i="1"/>
  <c r="E16" i="1"/>
  <c r="E18" i="1"/>
  <c r="F7" i="1"/>
  <c r="F9" i="1"/>
  <c r="F11" i="1"/>
  <c r="F13" i="1"/>
  <c r="C17" i="2"/>
  <c r="C21" i="2"/>
  <c r="F6" i="1"/>
  <c r="F8" i="1"/>
  <c r="F10" i="1"/>
  <c r="F12" i="1"/>
  <c r="F14" i="1"/>
  <c r="F16" i="1"/>
  <c r="F18" i="1"/>
  <c r="F20" i="1"/>
  <c r="C15" i="2"/>
  <c r="F15" i="1"/>
  <c r="E15" i="2" s="1"/>
  <c r="F17" i="1"/>
  <c r="E7" i="1"/>
  <c r="E9" i="1"/>
  <c r="E11" i="1"/>
  <c r="E13" i="1"/>
  <c r="E15" i="1"/>
  <c r="E17" i="1"/>
  <c r="D17" i="2" s="1"/>
  <c r="E19" i="1"/>
  <c r="D16" i="2" l="1"/>
  <c r="E21" i="2"/>
  <c r="H21" i="2" s="1"/>
  <c r="D18" i="2"/>
  <c r="E18" i="2"/>
  <c r="D15" i="2"/>
  <c r="H15" i="2" s="1"/>
  <c r="E17" i="2"/>
  <c r="H17" i="2" s="1"/>
  <c r="E16" i="2"/>
  <c r="C16" i="2"/>
  <c r="E20" i="2"/>
  <c r="D19" i="2"/>
  <c r="C19" i="2"/>
  <c r="D20" i="2"/>
  <c r="H16" i="2" l="1"/>
  <c r="H18" i="2"/>
  <c r="H19" i="2"/>
  <c r="H20" i="2"/>
  <c r="E7" i="2"/>
  <c r="C9" i="2" l="1"/>
  <c r="D9" i="2"/>
  <c r="E9" i="2"/>
  <c r="C12" i="2"/>
  <c r="D12" i="2"/>
  <c r="E12" i="2"/>
  <c r="C10" i="2"/>
  <c r="D10" i="2"/>
  <c r="E10" i="2"/>
  <c r="D8" i="2"/>
  <c r="E8" i="2"/>
  <c r="C11" i="2"/>
  <c r="D11" i="2"/>
  <c r="E11" i="2"/>
  <c r="C14" i="2"/>
  <c r="D14" i="2"/>
  <c r="E14" i="2"/>
  <c r="C13" i="2"/>
  <c r="D13" i="2"/>
  <c r="E13" i="2"/>
  <c r="D7" i="2"/>
  <c r="H7" i="2" s="1"/>
  <c r="H13" i="2" l="1"/>
  <c r="H14" i="2"/>
  <c r="H8" i="2"/>
  <c r="H9" i="2"/>
  <c r="H12" i="2"/>
  <c r="H11" i="2"/>
  <c r="H10" i="2"/>
  <c r="I7" i="2" l="1"/>
  <c r="I8" i="2"/>
  <c r="I18" i="2"/>
  <c r="I11" i="2"/>
  <c r="I14" i="2"/>
  <c r="I17" i="2"/>
  <c r="I21" i="2"/>
  <c r="I12" i="2"/>
  <c r="I13" i="2"/>
  <c r="I16" i="2"/>
  <c r="I20" i="2"/>
  <c r="I10" i="2"/>
  <c r="I19" i="2"/>
  <c r="I9" i="2"/>
  <c r="I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74CCD7-80FF-43B7-87C9-EA831B9B0A0A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745B67-88D7-4AA9-8C1D-5777063497E2}" keepAlive="1" name="Запрос — ИД_Доли_Планы" description="Соединение с запросом &quot;ИД_Доли_Планы&quot; в книге." type="5" refreshedVersion="7" background="1" saveData="1">
    <dbPr connection="Provider=Microsoft.Mashup.OleDb.1;Data Source=$Workbook$;Location=ИД_Доли_Планы;Extended Properties=&quot;&quot;" command="SELECT * FROM [ИД_Доли_Планы]"/>
  </connection>
  <connection id="3" xr16:uid="{F4EE431A-5F69-4457-8B72-09BBCFD43764}" keepAlive="1" name="Запрос — ИД_премия" description="Соединение с запросом &quot;ИД_премия&quot; в книге." type="5" refreshedVersion="7" background="1" saveData="1">
    <dbPr connection="Provider=Microsoft.Mashup.OleDb.1;Data Source=$Workbook$;Location=ИД_премия;Extended Properties=&quot;&quot;" command="SELECT * FROM [ИД_премия]"/>
  </connection>
  <connection id="4" xr16:uid="{8D46F3E5-84FF-4261-962B-6DAE60F9BC5B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5" xr16:uid="{3A009614-026D-4A32-A643-CE8733441B90}" keepAlive="1" name="Запрос — Параметр2" description="Соединение с запросом &quot;Параметр2&quot; в книге." type="5" refreshedVersion="0" background="1">
    <dbPr connection="Provider=Microsoft.Mashup.OleDb.1;Data Source=$Workbook$;Location=Параметр2;Extended Properties=&quot;&quot;" command="SELECT * FROM [Параметр2]"/>
  </connection>
  <connection id="6" xr16:uid="{5640D548-1C78-4C51-9808-41CAFC330E9E}" name="Запрос — Период" description="Соединение с запросом &quot;Период&quot; в книге." type="100" refreshedVersion="7" minRefreshableVersion="5">
    <extLst>
      <ext xmlns:x15="http://schemas.microsoft.com/office/spreadsheetml/2010/11/main" uri="{DE250136-89BD-433C-8126-D09CA5730AF9}">
        <x15:connection id="7e984d95-9095-42b4-944d-4e6398baef35">
          <x15:oledbPr connection="Provider=Microsoft.Mashup.OleDb.1;Data Source=$Workbook$;Location=Период;Extended Properties=&quot;&quot;">
            <x15:dbTables>
              <x15:dbTable name="Период"/>
            </x15:dbTables>
          </x15:oledbPr>
        </x15:connection>
      </ext>
    </extLst>
  </connection>
  <connection id="7" xr16:uid="{71C17E02-E51A-4A5F-BEE1-2C9E65C3C653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8" xr16:uid="{1C8874F7-FCDF-43B5-A369-CAC01AC53203}" keepAlive="1" name="Запрос — Преобразовать пример файла (2)" description="Соединение с запросом &quot;Преобразовать пример файла (2)&quot; в книге." type="5" refreshedVersion="0" background="1">
    <dbPr connection="Provider=Microsoft.Mashup.OleDb.1;Data Source=$Workbook$;Location=&quot;Преобразовать пример файла (2)&quot;;Extended Properties=&quot;&quot;" command="SELECT * FROM [Преобразовать пример файла (2)]"/>
  </connection>
  <connection id="9" xr16:uid="{7B567D39-74E9-4F38-B491-EC98444D8E6B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10" xr16:uid="{31C79A98-EAA7-4D12-8E5B-EC89C24E2317}" keepAlive="1" name="Запрос — Преобразовать файл (2)" description="Соединение с запросом &quot;Преобразовать файл (2)&quot; в книге." type="5" refreshedVersion="0" background="1">
    <dbPr connection="Provider=Microsoft.Mashup.OleDb.1;Data Source=$Workbook$;Location=&quot;Преобразовать файл (2)&quot;;Extended Properties=&quot;&quot;" command="SELECT * FROM [Преобразовать файл (2)]"/>
  </connection>
  <connection id="11" xr16:uid="{D6FFFF14-A2CA-452C-85FF-EFD0BD46C099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12" xr16:uid="{875FFA74-BE5D-493B-9AD8-0299C18134E6}" keepAlive="1" name="Запрос — Пример файла (2)" description="Соединение с запросом &quot;Пример файла (2)&quot; в книге." type="5" refreshedVersion="0" background="1">
    <dbPr connection="Provider=Microsoft.Mashup.OleDb.1;Data Source=$Workbook$;Location=&quot;Пример файла (2)&quot;;Extended Properties=&quot;&quot;" command="SELECT * FROM [Пример файла (2)]"/>
  </connection>
  <connection id="13" xr16:uid="{8168A6D1-D583-4119-92B3-807C000C5F01}" keepAlive="1" name="Запрос — Продажи_Б_НДС" description="Соединение с запросом &quot;Продажи_Б_НДС&quot; в книге." type="5" refreshedVersion="7" background="1" saveData="1">
    <dbPr connection="Provider=Microsoft.Mashup.OleDb.1;Data Source=$Workbook$;Location=Продажи_Б_НДС;Extended Properties=&quot;&quot;" command="SELECT * FROM [Продажи_Б_НДС]"/>
  </connection>
  <connection id="14" xr16:uid="{F89D68AE-EA28-4DF3-82C8-45E3D0F2BCF5}" name="Запрос — Список_МП" description="Соединение с запросом &quot;Список_МП&quot; в книге." type="100" refreshedVersion="7" minRefreshableVersion="5">
    <extLst>
      <ext xmlns:x15="http://schemas.microsoft.com/office/spreadsheetml/2010/11/main" uri="{DE250136-89BD-433C-8126-D09CA5730AF9}">
        <x15:connection id="e476b927-ffae-48ed-af3c-a845f11d84c5">
          <x15:oledbPr connection="Provider=Microsoft.Mashup.OleDb.1;Data Source=$Workbook$;Location=Список_МП;Extended Properties=&quot;&quot;">
            <x15:dbTables>
              <x15:dbTable name="Список_МП"/>
            </x15:dbTables>
          </x15:oledbPr>
        </x15:connection>
      </ext>
    </extLst>
  </connection>
  <connection id="15" xr16:uid="{CE88399B-5459-45A3-9277-BD73DEACD447}" name="Запрос — Список_столбцов" description="Соединение с запросом &quot;Список_столбцов&quot; в книге." type="100" refreshedVersion="7" minRefreshableVersion="5">
    <extLst>
      <ext xmlns:x15="http://schemas.microsoft.com/office/spreadsheetml/2010/11/main" uri="{DE250136-89BD-433C-8126-D09CA5730AF9}">
        <x15:connection id="59a74dbf-6dc4-496e-9058-23c6a567de73">
          <x15:oledbPr connection="Provider=Microsoft.Mashup.OleDb.1;Data Source=$Workbook$;Location=Список_столбцов;Extended Properties=&quot;&quot;">
            <x15:dbTables>
              <x15:dbTable name="Список_столбцов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<sst xmlns="http://schemas.openxmlformats.org/spreadsheetml/2006/main" count="1350" uniqueCount="284">
  <si>
    <t>Среднее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</si>
  <si>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</si>
  <si>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</si>
  <si>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</si>
  <si>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</si>
  <si>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</si>
  <si>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</si>
  <si>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</si>
  <si>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</si>
  <si>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</si>
  <si>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</si>
  <si>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</si>
  <si>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</si>
  <si>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№</t>
  </si>
  <si>
    <t>ГРУППА ДОСТУПА</t>
  </si>
  <si>
    <t>План\Факт</t>
  </si>
  <si>
    <t>ДЗ</t>
  </si>
  <si>
    <t>Звонки</t>
  </si>
  <si>
    <t>СЗФО Новикова</t>
  </si>
  <si>
    <t>СЗФО Якубова</t>
  </si>
  <si>
    <t>СНГ Герасимкова</t>
  </si>
  <si>
    <t>ПФО Владимирова</t>
  </si>
  <si>
    <t>ПФО Тёмная</t>
  </si>
  <si>
    <t>ПФО Андреева</t>
  </si>
  <si>
    <t>СФО Копылова</t>
  </si>
  <si>
    <t>СФО Хазеева</t>
  </si>
  <si>
    <t>СФО Чемоданова</t>
  </si>
  <si>
    <t>УФО Анташова</t>
  </si>
  <si>
    <t>УФО Москалева</t>
  </si>
  <si>
    <t>ФИО</t>
  </si>
  <si>
    <t>Показатели KPI</t>
  </si>
  <si>
    <t>Сумма баллов</t>
  </si>
  <si>
    <t>Место</t>
  </si>
  <si>
    <t>Балл</t>
  </si>
  <si>
    <t>Аттестация</t>
  </si>
  <si>
    <t>Балл_итог</t>
  </si>
  <si>
    <t>Менеждер 1</t>
  </si>
  <si>
    <t>Менеждер 2</t>
  </si>
  <si>
    <t>Менеждер 7</t>
  </si>
  <si>
    <t>Менеждер 8</t>
  </si>
  <si>
    <t>Менеждер 9</t>
  </si>
  <si>
    <t>Менеждер 10</t>
  </si>
  <si>
    <t>Менеждер 11</t>
  </si>
  <si>
    <t>Менеждер 12</t>
  </si>
  <si>
    <t>Менеждер 13</t>
  </si>
  <si>
    <t>Менеджер</t>
  </si>
  <si>
    <t>СФО Хвостова</t>
  </si>
  <si>
    <t>СФО Жучкова</t>
  </si>
  <si>
    <t>Менеждер 14</t>
  </si>
  <si>
    <t>Менеждер 15</t>
  </si>
  <si>
    <t>Менеждер 16</t>
  </si>
  <si>
    <t>Менеждер 17</t>
  </si>
  <si>
    <t>СЗФО Кривцова</t>
  </si>
  <si>
    <t>ЮФО Нестерова</t>
  </si>
  <si>
    <t>СФО Тактонова</t>
  </si>
  <si>
    <t>Менеждер 18</t>
  </si>
  <si>
    <t>Менеждер 19</t>
  </si>
  <si>
    <t>СЕГМЕНТ</t>
  </si>
  <si>
    <t>Приволжский ФО</t>
  </si>
  <si>
    <t>ПФО Овсянников</t>
  </si>
  <si>
    <t>ПФО Ручкин</t>
  </si>
  <si>
    <t>ПФО Шашкина</t>
  </si>
  <si>
    <t>Северо-Западный ФО</t>
  </si>
  <si>
    <t>СЗФО Киселев</t>
  </si>
  <si>
    <t>СЗФО Разин</t>
  </si>
  <si>
    <t>СЗФО Солнцева</t>
  </si>
  <si>
    <t>Сибирский ФО</t>
  </si>
  <si>
    <t>СФО Мацкевич</t>
  </si>
  <si>
    <t>СФО Томлоп</t>
  </si>
  <si>
    <t>СФО Чучкалов</t>
  </si>
  <si>
    <t>СФО Расулов</t>
  </si>
  <si>
    <t>ЕАЭС</t>
  </si>
  <si>
    <t>СНГ Фёдоров</t>
  </si>
  <si>
    <t>Уральский ФО</t>
  </si>
  <si>
    <t>УФО Головина</t>
  </si>
  <si>
    <t>УФО Григорьев</t>
  </si>
  <si>
    <t>УФО Кудряшов</t>
  </si>
  <si>
    <t>УФО Маринич</t>
  </si>
  <si>
    <t>Центральный ФО</t>
  </si>
  <si>
    <t>ЦФО Апрелкин</t>
  </si>
  <si>
    <t>ЦФО Лоберг</t>
  </si>
  <si>
    <t>ЦФО Ляшенко</t>
  </si>
  <si>
    <t>ЦФО Нагалевская</t>
  </si>
  <si>
    <t>ЦФО Паршина</t>
  </si>
  <si>
    <t>Южный + Кавказский ФО</t>
  </si>
  <si>
    <t xml:space="preserve">Северо-Западный ФО </t>
  </si>
  <si>
    <t>УФО Бай</t>
  </si>
  <si>
    <t>Должность</t>
  </si>
  <si>
    <t>Процессинг</t>
  </si>
  <si>
    <t>Отчетный период</t>
  </si>
  <si>
    <t>Сегмент</t>
  </si>
  <si>
    <t>Группа доступа</t>
  </si>
  <si>
    <t>Период, месяц</t>
  </si>
  <si>
    <t>Выручка</t>
  </si>
  <si>
    <t>Список столбцов</t>
  </si>
  <si>
    <t>Факт</t>
  </si>
  <si>
    <t>План</t>
  </si>
  <si>
    <t>Столбец1</t>
  </si>
  <si>
    <t>Пользовательский</t>
  </si>
  <si>
    <t>Сведено</t>
  </si>
  <si>
    <t>АпрельСЗФО Новикова</t>
  </si>
  <si>
    <t>Новикова Мария</t>
  </si>
  <si>
    <t>АпрельСЗФО Якубова</t>
  </si>
  <si>
    <t>Якубова Юлия</t>
  </si>
  <si>
    <t>АпрельСЗФО Кривцова</t>
  </si>
  <si>
    <t>Кривцова Елизавета</t>
  </si>
  <si>
    <t>АпрельСНГ Герасимкова</t>
  </si>
  <si>
    <t>Герасимкова Елена</t>
  </si>
  <si>
    <t>АпрельЮФО Нестерова</t>
  </si>
  <si>
    <t>Нестерова Елена</t>
  </si>
  <si>
    <t>АпрельПФО Владимирова</t>
  </si>
  <si>
    <t>Владимирова Ирина</t>
  </si>
  <si>
    <t>АпрельПФО Тёмная</t>
  </si>
  <si>
    <t>Тёмная Евгения</t>
  </si>
  <si>
    <t>АпрельПФО Андреева</t>
  </si>
  <si>
    <t>Андреева Надежда</t>
  </si>
  <si>
    <t>АпрельСФО Копылова</t>
  </si>
  <si>
    <t>Копылова Анна</t>
  </si>
  <si>
    <t>АпрельСФО Хазеева</t>
  </si>
  <si>
    <t>Хазеева Татьяна</t>
  </si>
  <si>
    <t>АпрельСФО Чемоданова</t>
  </si>
  <si>
    <t>Чемоданова Татьяна</t>
  </si>
  <si>
    <t>АпрельСФО Хвостова</t>
  </si>
  <si>
    <t>Хвостова Екатерина</t>
  </si>
  <si>
    <t>АпрельСФО Жучкова</t>
  </si>
  <si>
    <t>Жучкова Юлия</t>
  </si>
  <si>
    <t>АпрельСФО Тактонова</t>
  </si>
  <si>
    <t>Тактонова Наталья</t>
  </si>
  <si>
    <t>АпрельУФО Анташова</t>
  </si>
  <si>
    <t>Анташова Елена</t>
  </si>
  <si>
    <t>АпрельУФО Головина</t>
  </si>
  <si>
    <t>Головина Дарья</t>
  </si>
  <si>
    <t>АпрельУФО Москалева</t>
  </si>
  <si>
    <t>Москалева Валерия</t>
  </si>
  <si>
    <t>АпрельЦФО Калабина</t>
  </si>
  <si>
    <t>Калабина Вера</t>
  </si>
  <si>
    <t>АпрельЦФО Воронина</t>
  </si>
  <si>
    <t>Воронина Яна</t>
  </si>
  <si>
    <t>АпрельЦФО Нагалевская</t>
  </si>
  <si>
    <t xml:space="preserve">Нагалевская Анастасия </t>
  </si>
  <si>
    <t>ДекабрьСЗФО Новикова</t>
  </si>
  <si>
    <t>ДекабрьСЗФО Якубова</t>
  </si>
  <si>
    <t>ДекабрьСЗФО Кривцова</t>
  </si>
  <si>
    <t>ДекабрьСНГ Герасимкова</t>
  </si>
  <si>
    <t>ДекабрьЮФО Зыкова</t>
  </si>
  <si>
    <t>Зыкова Галина</t>
  </si>
  <si>
    <t>ДекабрьПФО Владимирова</t>
  </si>
  <si>
    <t>ДекабрьПФО Тёмная</t>
  </si>
  <si>
    <t>ДекабрьПФО Андреева</t>
  </si>
  <si>
    <t>ДекабрьСФО Копылова</t>
  </si>
  <si>
    <t>ДекабрьСФО Хазеева</t>
  </si>
  <si>
    <t xml:space="preserve">Хазеева Татьяна </t>
  </si>
  <si>
    <t>ДекабрьСФО Чемоданова</t>
  </si>
  <si>
    <t xml:space="preserve">Чемоданова Татьяна </t>
  </si>
  <si>
    <t>ДекабрьСФО Хвостова</t>
  </si>
  <si>
    <t>ДекабрьСФО Жучкова</t>
  </si>
  <si>
    <t>ДекабрьУФО Анташова</t>
  </si>
  <si>
    <t>ДекабрьУФО Москалева</t>
  </si>
  <si>
    <t xml:space="preserve">Москалева Валерия </t>
  </si>
  <si>
    <t>ДекабрьЦФО Кручинина</t>
  </si>
  <si>
    <t>Кручинина Кристина</t>
  </si>
  <si>
    <t>ДекабрьЦФО Вишнякова</t>
  </si>
  <si>
    <t>Вишнякова Марина</t>
  </si>
  <si>
    <t>ИюльСЗФО Новикова</t>
  </si>
  <si>
    <t>ИюльСЗФО Якубова</t>
  </si>
  <si>
    <t>ИюльСЗФО Кривцова</t>
  </si>
  <si>
    <t>ИюльСНГ Герасимкова</t>
  </si>
  <si>
    <t>Фаттакова Наиля</t>
  </si>
  <si>
    <t>ИюльЮФО Нестерова</t>
  </si>
  <si>
    <t>ИюльПФО Владимирова</t>
  </si>
  <si>
    <t>ИюльПФО Тёмная</t>
  </si>
  <si>
    <t>ИюльПФО Андреева</t>
  </si>
  <si>
    <t>ИюльСФО Копылова</t>
  </si>
  <si>
    <t>ИюльСФО Хазеева</t>
  </si>
  <si>
    <t>ИюльСФО Чемоданова</t>
  </si>
  <si>
    <t>ИюльСФО Хвостова</t>
  </si>
  <si>
    <t>ИюльСФО Жучкова</t>
  </si>
  <si>
    <t>ИюльСФО Тактонова</t>
  </si>
  <si>
    <t>ИюльУФО Анташова</t>
  </si>
  <si>
    <t>ИюльУФО Головина</t>
  </si>
  <si>
    <t>ИюльУФО Москалева</t>
  </si>
  <si>
    <t>ИюльЦФО Нагалевская</t>
  </si>
  <si>
    <t>Нагалевская Анастасия</t>
  </si>
  <si>
    <t>ИюльЦФО Архипова</t>
  </si>
  <si>
    <t>Архипова Тамара</t>
  </si>
  <si>
    <t>ИюньСЗФО Новикова</t>
  </si>
  <si>
    <t>ИюньСЗФО Якубова</t>
  </si>
  <si>
    <t>ИюньСЗФО Кривцова</t>
  </si>
  <si>
    <t>ИюньСНГ Герасимкова</t>
  </si>
  <si>
    <t>ИюньЮФО Нестерова</t>
  </si>
  <si>
    <t>ИюньПФО Владимирова</t>
  </si>
  <si>
    <t>ИюньПФО Тёмная</t>
  </si>
  <si>
    <t>ИюньПФО Андреева</t>
  </si>
  <si>
    <t>ИюньСФО Копылова</t>
  </si>
  <si>
    <t>ИюньСФО Хазеева</t>
  </si>
  <si>
    <t>ИюньСФО Чемоданова</t>
  </si>
  <si>
    <t>ИюньСФО Хвостова</t>
  </si>
  <si>
    <t>ИюньСФО Жучкова</t>
  </si>
  <si>
    <t>ИюньСФО Тактонова</t>
  </si>
  <si>
    <t>ИюньУФО Анташова</t>
  </si>
  <si>
    <t>ИюньУФО Головина</t>
  </si>
  <si>
    <t>ИюньУФО Москалева</t>
  </si>
  <si>
    <t>ИюньЦФО Нагалевская</t>
  </si>
  <si>
    <t>ИюньЦФО Паршина</t>
  </si>
  <si>
    <t>Паршина Виктория</t>
  </si>
  <si>
    <t>майСЗФО Новикова</t>
  </si>
  <si>
    <t>майСЗФО Якубова</t>
  </si>
  <si>
    <t>майСЗФО Кривцова</t>
  </si>
  <si>
    <t>майСНГ Герасимкова</t>
  </si>
  <si>
    <t>майЮФО Нестерова</t>
  </si>
  <si>
    <t>майПФО Владимирова</t>
  </si>
  <si>
    <t>майПФО Тёмная</t>
  </si>
  <si>
    <t>майПФО Андреева</t>
  </si>
  <si>
    <t>майСФО Копылова</t>
  </si>
  <si>
    <t>майСФО Хазеева</t>
  </si>
  <si>
    <t>майСФО Чемоданова</t>
  </si>
  <si>
    <t>майСФО Хвостова</t>
  </si>
  <si>
    <t>майСФО Жучкова</t>
  </si>
  <si>
    <t>майСФО Тактонова</t>
  </si>
  <si>
    <t>майУФО Анташова</t>
  </si>
  <si>
    <t>майУФО Головина</t>
  </si>
  <si>
    <t>майУФО Москалева</t>
  </si>
  <si>
    <t>майЦФО Паршина</t>
  </si>
  <si>
    <t>майЦФО Нагалевская</t>
  </si>
  <si>
    <t>МартСЗФО Новикова</t>
  </si>
  <si>
    <t>МартСЗФО Якубова</t>
  </si>
  <si>
    <t>МартСЗФО Кривцова</t>
  </si>
  <si>
    <t>МартСНГ Герасимкова</t>
  </si>
  <si>
    <t>МартЮФО Нестерова</t>
  </si>
  <si>
    <t>МартПФО Владимирова</t>
  </si>
  <si>
    <t>МартПФО Тёмная</t>
  </si>
  <si>
    <t>МартПФО Андреева</t>
  </si>
  <si>
    <t>МартСФО Копылова</t>
  </si>
  <si>
    <t>МартСФО Хазеева</t>
  </si>
  <si>
    <t>МартСФО Чемоданова</t>
  </si>
  <si>
    <t>МартСФО Хвостова</t>
  </si>
  <si>
    <t>МартСФО Жучкова</t>
  </si>
  <si>
    <t>МартСФО Тактонова</t>
  </si>
  <si>
    <t>МартУФО Анташова</t>
  </si>
  <si>
    <t>МартУФО Москалева</t>
  </si>
  <si>
    <t>МартУФО Головина</t>
  </si>
  <si>
    <t>МартЦФО Калабина</t>
  </si>
  <si>
    <t>МартЦФО Воронина</t>
  </si>
  <si>
    <t>МартЦФО Исмагилова</t>
  </si>
  <si>
    <t>Исмагилова Надежда</t>
  </si>
  <si>
    <t>ФевральСЗФО Новикова</t>
  </si>
  <si>
    <t>ФевральСЗФО Якубова</t>
  </si>
  <si>
    <t>ФевральСЗФО Кривцова</t>
  </si>
  <si>
    <t>ФевральСНГ Герасимкова</t>
  </si>
  <si>
    <t>ФевральЮФО Нестерова</t>
  </si>
  <si>
    <t>ФевральПФО Владимирова</t>
  </si>
  <si>
    <t>ФевральПФО Тёмная</t>
  </si>
  <si>
    <t>ФевральПФО Андреева</t>
  </si>
  <si>
    <t>ФевральСФО Копылова</t>
  </si>
  <si>
    <t>ФевральСФО Хазеева</t>
  </si>
  <si>
    <t>ФевральСФО Чемоданова</t>
  </si>
  <si>
    <t>ФевральСФО Хвостова</t>
  </si>
  <si>
    <t>ФевральСФО Жучкова</t>
  </si>
  <si>
    <t>ФевральСФО Тактонова</t>
  </si>
  <si>
    <t>ФевральУФО Анташова</t>
  </si>
  <si>
    <t>ФевральУФО Москалева</t>
  </si>
  <si>
    <t>ФевральЦФО Кручинина</t>
  </si>
  <si>
    <t>ФевральЦФО Вишнякова</t>
  </si>
  <si>
    <t>ФевральЦФО Калабина</t>
  </si>
  <si>
    <t>ЯнварьСЗФО Новикова</t>
  </si>
  <si>
    <t>ЯнварьСЗФО Якубова</t>
  </si>
  <si>
    <t>ЯнварьСЗФО Кривцова</t>
  </si>
  <si>
    <t>ЯнварьСНГ Герасимкова</t>
  </si>
  <si>
    <t>ЯнварьЮФО Зыкова</t>
  </si>
  <si>
    <t>ЯнварьПФО Владимирова</t>
  </si>
  <si>
    <t>ЯнварьПФО Тёмная</t>
  </si>
  <si>
    <t>ЯнварьПФО Андреева</t>
  </si>
  <si>
    <t>ЯнварьСФО Копылова</t>
  </si>
  <si>
    <t>ЯнварьСФО Хазеева</t>
  </si>
  <si>
    <t>ЯнварьСФО Чемоданова</t>
  </si>
  <si>
    <t>ЯнварьСФО Хвостова</t>
  </si>
  <si>
    <t>ЯнварьСФО Жучкова</t>
  </si>
  <si>
    <t>ЯнварьУФО Анташова</t>
  </si>
  <si>
    <t>ЯнварьУФО Москалева</t>
  </si>
  <si>
    <t>ЯнварьЦФО Кручинина</t>
  </si>
  <si>
    <t>ЯнварьЦФО Вишнякова</t>
  </si>
  <si>
    <t>ЯнварьЦФО Ляшенко</t>
  </si>
  <si>
    <t>Ляшенко Инна</t>
  </si>
  <si>
    <t>ЯнварьЦФО Калабина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</si>
</sst>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6" xfId="0" applyBorder="1"/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Border="1"/>
    <xf numFmtId="43" fontId="0" fillId="0" borderId="0" xfId="1" applyFont="1"/>
    <xf numFmtId="0" fontId="0" fillId="0" borderId="17" xfId="0" applyBorder="1"/>
    <xf numFmtId="2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28">
    <dxf>
      <fill>
        <patternFill>
          <bgColor theme="5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bgColor theme="2" tint="-9.9948118533890809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7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Стиль таблицы 1" pivot="0" count="2" xr9:uid="{4D09761E-1BEC-4783-A559-4D2D382EA51F}">
      <tableStyleElement type="wholeTable" dxfId="27"/>
      <tableStyleElement type="headerRow" dxfId="26"/>
    </tableStyle>
    <tableStyle name="Стиль таблицы 2" pivot="0" count="2" xr9:uid="{4E8198A3-4FEC-49CC-B99D-1CEE0004248D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F26CE8AD-AD03-4673-AD90-8D3A03DA7C20}" autoFormatId="16" applyNumberFormats="0" applyBorderFormats="0" applyFontFormats="0" applyPatternFormats="0" applyAlignmentFormats="0" applyWidthHeightFormats="0">
  <queryTableRefresh nextId="11">
    <queryTableFields count="4">
      <queryTableField id="9" name="Сегмент" tableColumnId="1"/>
      <queryTableField id="2" name="Группа доступа" tableColumnId="2"/>
      <queryTableField id="4" name="Период, месяц" tableColumnId="4"/>
      <queryTableField id="5" name="Выручк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DD193D0-FD48-47D2-AF0D-9468F1C7FFC3}" autoFormatId="16" applyNumberFormats="0" applyBorderFormats="0" applyFontFormats="0" applyPatternFormats="0" applyAlignmentFormats="0" applyWidthHeightFormats="0">
  <queryTableRefresh nextId="12">
    <queryTableFields count="6">
      <queryTableField id="2" name="СЕГМЕНТ" tableColumnId="2"/>
      <queryTableField id="3" name="ГРУППА ДОСТУПА" tableColumnId="3"/>
      <queryTableField id="5" name="Период, месяц" tableColumnId="1"/>
      <queryTableField id="8" name="План" tableColumnId="6"/>
      <queryTableField id="7" name="Факт" tableColumnId="5"/>
      <queryTableField id="11" name="Пользовательский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C905C30-17EB-4321-8C7F-D50A6305C801}" autoFormatId="16" applyNumberFormats="0" applyBorderFormats="0" applyFontFormats="0" applyPatternFormats="0" applyAlignmentFormats="0" applyWidthHeightFormats="0">
  <queryTableRefresh nextId="18">
    <queryTableFields count="6">
      <queryTableField id="10" name="Сведено" tableColumnId="1"/>
      <queryTableField id="11" name="ФИО" tableColumnId="2"/>
      <queryTableField id="12" name="Должность" tableColumnId="3"/>
      <queryTableField id="13" name="План\Факт" tableColumnId="4"/>
      <queryTableField id="5" name="ДЗ" tableColumnId="5"/>
      <queryTableField id="6" name="Звонки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946344-83E1-4F83-BEF5-35E53CEB6893}" name="Свод_KPI_МП" displayName="Свод_KPI_МП" ref="A6:I21" totalsRowShown="0" headerRowDxfId="23" headerRowBorderDxfId="22" tableBorderDxfId="21" totalsRowBorderDxfId="20">
  <tableColumns count="9">
    <tableColumn id="1" xr3:uid="{7671F1C8-19D7-4828-99D8-EF2775997615}" name="ФИО" dataDxfId="19"/>
    <tableColumn id="2" xr3:uid="{28158ABB-6908-46FE-98BD-F829AD93C4F8}" name="Менеджер" dataDxfId="18"/>
    <tableColumn id="3" xr3:uid="{410FED35-F7FA-482B-9F59-5A679CFE9403}" name="План\Факт" dataDxfId="17">
      <calculatedColumnFormula>VLOOKUP($A7,ИД_KPI!$B:$F,3,0)</calculatedColumnFormula>
    </tableColumn>
    <tableColumn id="4" xr3:uid="{C34739F1-22FB-4373-9B76-BEBD2F8918E7}" name="ДЗ" dataDxfId="16">
      <calculatedColumnFormula>VLOOKUP($A7,ИД_KPI!$B:$F,4,0)</calculatedColumnFormula>
    </tableColumn>
    <tableColumn id="5" xr3:uid="{54872350-D727-4071-B7E6-890B3067D9CE}" name="Звонки" dataDxfId="15">
      <calculatedColumnFormula>VLOOKUP($A7,ИД_KPI!$B:$F,5,0)</calculatedColumnFormula>
    </tableColumn>
    <tableColumn id="6" xr3:uid="{ACC81406-BEA8-4CD5-A2AF-12DFB44C0DF5}" name="Аттестация" dataDxfId="14"/>
    <tableColumn id="7" xr3:uid="{0F8870E4-0D2C-407E-A05B-CF5DEA66172C}" name="Столбец1" dataDxfId="13"/>
    <tableColumn id="8" xr3:uid="{3255C6FD-0BBF-49A1-898D-3D11F10F6F05}" name="Сумма баллов" dataDxfId="12">
      <calculatedColumnFormula>SUM(C7:F7)</calculatedColumnFormula>
    </tableColumn>
    <tableColumn id="10" xr3:uid="{31C9D8FF-6CD9-4A62-86BF-F65B39025ECA}" name="Место" dataDxfId="11">
      <calculatedColumnFormula>_xlfn.RANK.EQ(H7,$H$7:$H$21,0)</calculatedColumnFormula>
    </tableColumn>
  </tableColumns>
  <tableStyleInfo name="Стиль таблицы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525352-608E-460A-977B-FA48CBBED4EF}" name="Продажи_Б_НДС" displayName="Продажи_Б_НДС" ref="A1:D257" tableType="queryTable" totalsRowShown="0">
  <autoFilter ref="A1:D257" xr:uid="{39525352-608E-460A-977B-FA48CBBED4EF}"/>
  <tableColumns count="4">
    <tableColumn id="1" xr3:uid="{F1DB761A-B9BB-414E-B7CD-25386DDD8F34}" uniqueName="1" name="Сегмент" queryTableFieldId="9" dataDxfId="10"/>
    <tableColumn id="2" xr3:uid="{A16E2352-6796-4ED2-AA5D-2B31E14470FD}" uniqueName="2" name="Группа доступа" queryTableFieldId="2" dataDxfId="9"/>
    <tableColumn id="4" xr3:uid="{30356C3B-04C1-4383-B49B-2417D261A20E}" uniqueName="4" name="Период, месяц" queryTableFieldId="4" dataDxfId="8"/>
    <tableColumn id="5" xr3:uid="{5F96955F-0FD6-431D-8E9D-2E18D60354A3}" uniqueName="5" name="Выручка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3F4C4D-FCC3-4ED8-B424-ACFB0C30125E}" name="ИД_Доли_Планы" displayName="ИД_Доли_Планы" ref="A1:F116" tableType="queryTable" totalsRowShown="0">
  <autoFilter ref="A1:F116" xr:uid="{003F4C4D-FCC3-4ED8-B424-ACFB0C30125E}"/>
  <tableColumns count="6">
    <tableColumn id="2" xr3:uid="{7A6FD68B-067D-4B82-8D51-4EA3A3AFD605}" uniqueName="2" name="СЕГМЕНТ" queryTableFieldId="2" dataDxfId="7"/>
    <tableColumn id="3" xr3:uid="{54FFE54D-05C9-47B7-90E4-999F13AE7687}" uniqueName="3" name="ГРУППА ДОСТУПА" queryTableFieldId="3"/>
    <tableColumn id="1" xr3:uid="{CA64A7B2-F12D-43A6-96BB-69B614FC3C0D}" uniqueName="1" name="Период, месяц" queryTableFieldId="5" dataDxfId="6"/>
    <tableColumn id="6" xr3:uid="{3189B3A7-DF1C-4004-A24F-E7AECCC28B8F}" uniqueName="6" name="План" queryTableFieldId="8" dataDxfId="5" dataCellStyle="Финансовый"/>
    <tableColumn id="5" xr3:uid="{90E9DC5D-7E00-400C-85B9-46CFC39392B1}" uniqueName="5" name="Факт" queryTableFieldId="7" dataDxfId="4" dataCellStyle="Финансовый"/>
    <tableColumn id="7" xr3:uid="{BBD4C906-250C-4714-A04C-8F929221CA25}" uniqueName="7" name="Пользовательский" queryTableFieldId="11" dataCellStyle="Финансовый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C6005-FA9F-4F79-897B-EDD4CFA456CE}" name="ИД_премия" displayName="ИД_премия" ref="A1:F153" tableType="queryTable" totalsRowShown="0">
  <autoFilter ref="A1:F153" xr:uid="{21CC6005-FA9F-4F79-897B-EDD4CFA456CE}"/>
  <tableColumns count="6">
    <tableColumn id="1" xr3:uid="{E8381342-1BEA-47DF-B27B-65C405B751B0}" uniqueName="1" name="Сведено" queryTableFieldId="10" dataDxfId="3"/>
    <tableColumn id="2" xr3:uid="{F9C6631F-7A67-464E-9DD2-CF18547298CB}" uniqueName="2" name="ФИО" queryTableFieldId="11"/>
    <tableColumn id="3" xr3:uid="{26A9DCB6-E00E-4264-9717-CAD4DB66466E}" uniqueName="3" name="Должность" queryTableFieldId="12"/>
    <tableColumn id="4" xr3:uid="{7C7660E7-39EA-444C-A788-5405A6F7E0EA}" uniqueName="4" name="План\Факт" queryTableFieldId="13"/>
    <tableColumn id="5" xr3:uid="{F173FCB9-A90F-44A5-9FE1-BD7A9A4C5ABD}" uniqueName="5" name="ДЗ" queryTableFieldId="5" dataDxfId="2"/>
    <tableColumn id="6" xr3:uid="{E4C6D0C8-2098-4C68-B451-3ABE1D10E5FE}" uniqueName="6" name="Звонки" queryTableFieldId="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E4FCC-D9AE-4C96-B2E5-4C4E694B4CAB}" name="Таблица4" displayName="Таблица4" ref="B1:B2" totalsRowShown="0">
  <autoFilter ref="B1:B2" xr:uid="{9AEE4FCC-D9AE-4C96-B2E5-4C4E694B4CAB}"/>
  <tableColumns count="1">
    <tableColumn id="1" xr3:uid="{3E58AA65-D2BC-4F3D-B96F-03A82F21F9CE}" name="Отчетный период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381BE-F060-4DFF-B7E3-B52FD7842524}" name="Таблица5" displayName="Таблица5" ref="B2:B5" totalsRowShown="0">
  <autoFilter ref="B2:B5" xr:uid="{901381BE-F060-4DFF-B7E3-B52FD7842524}"/>
  <tableColumns count="1">
    <tableColumn id="1" xr3:uid="{B6A85878-D823-4D03-805D-2D679CD4CCB3}" name="Список столбцов"/>
  </tableColumns>
  <tableStyleInfo name="Стиль таблицы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9CB9AD-D6A2-4CC8-97A9-63B81C7453CA}" name="Таблица6" displayName="Таблица6" ref="D2:D3" totalsRowShown="0">
  <autoFilter ref="D2:D3" xr:uid="{C79CB9AD-D6A2-4CC8-97A9-63B81C7453CA}"/>
  <tableColumns count="1">
    <tableColumn id="1" xr3:uid="{C07B1F7C-C2DB-4FEA-8A76-E6B3B1AE633D}" name="Должность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187B-99A5-41A9-8667-4AA18F9277F3}">
  <sheetPr codeName="Лист3"/>
  <dimension ref="A5:I21"/>
  <sheetViews>
    <sheetView tabSelected="1" topLeftCell="A4" zoomScale="175" zoomScaleNormal="175" workbookViewId="0">
      <selection activeCell="H19" sqref="H19"/>
    </sheetView>
  </sheetViews>
  <sheetFormatPr defaultRowHeight="15" x14ac:dyDescent="0.25"/>
  <cols>
    <col min="1" max="1" width="18.28515625" bestFit="1" customWidth="1"/>
    <col min="2" max="2" width="14.7109375" customWidth="1"/>
    <col min="3" max="3" width="10.85546875" bestFit="1" customWidth="1"/>
    <col min="6" max="6" width="13.7109375" customWidth="1"/>
    <col min="7" max="7" width="2" hidden="1" customWidth="1"/>
    <col min="8" max="8" width="14" customWidth="1"/>
  </cols>
  <sheetData>
    <row r="5" spans="1:9" x14ac:dyDescent="0.25">
      <c r="C5" s="43" t="s">
        <v>30</v>
      </c>
      <c r="D5" s="43"/>
      <c r="E5" s="43"/>
    </row>
    <row r="6" spans="1:9" ht="32.25" customHeight="1" x14ac:dyDescent="0.25">
      <c r="A6" s="27" t="s">
        <v>29</v>
      </c>
      <c r="B6" s="40" t="s">
        <v>45</v>
      </c>
      <c r="C6" s="40" t="s">
        <v>15</v>
      </c>
      <c r="D6" s="40" t="s">
        <v>16</v>
      </c>
      <c r="E6" s="40" t="s">
        <v>17</v>
      </c>
      <c r="F6" s="40" t="s">
        <v>34</v>
      </c>
      <c r="G6" s="27" t="s">
        <v>97</v>
      </c>
      <c r="H6" s="40" t="s">
        <v>31</v>
      </c>
      <c r="I6" s="27" t="s">
        <v>32</v>
      </c>
    </row>
    <row r="7" spans="1:9" x14ac:dyDescent="0.25">
      <c r="A7" s="26" t="s">
        <v>18</v>
      </c>
      <c r="B7" s="30" t="s">
        <v>36</v>
      </c>
      <c r="C7" s="34">
        <f>VLOOKUP($A7,ИД_KPI!$B:$F,3,0)</f>
        <v>0.82780026165116571</v>
      </c>
      <c r="D7" s="35">
        <f>VLOOKUP($A7,ИД_KPI!$B:$F,4,0)</f>
        <v>1.2</v>
      </c>
      <c r="E7" s="35">
        <f>VLOOKUP($A7,ИД_KPI!$B:$F,5,0)</f>
        <v>1.06</v>
      </c>
      <c r="F7" s="36">
        <v>0</v>
      </c>
      <c r="G7" s="30"/>
      <c r="H7" s="34">
        <f>SUM(C7:F7)</f>
        <v>3.0878002616511657</v>
      </c>
      <c r="I7" s="36">
        <f t="shared" ref="I7:I21" si="0">_xlfn.RANK.EQ(H7,$H$7:$H$21,0)</f>
        <v>12</v>
      </c>
    </row>
    <row r="8" spans="1:9" x14ac:dyDescent="0.25">
      <c r="A8" s="26" t="s">
        <v>19</v>
      </c>
      <c r="B8" s="26" t="s">
        <v>37</v>
      </c>
      <c r="C8" s="31">
        <f>VLOOKUP($A8,ИД_KPI!$B:$F,3,0)</f>
        <v>1.00552589096006</v>
      </c>
      <c r="D8" s="32">
        <f>VLOOKUP($A8,ИД_KPI!$B:$F,4,0)</f>
        <v>1.2</v>
      </c>
      <c r="E8" s="32">
        <f>VLOOKUP($A8,ИД_KPI!$B:$F,5,0)</f>
        <v>1.4</v>
      </c>
      <c r="F8" s="33">
        <v>0</v>
      </c>
      <c r="G8" s="26"/>
      <c r="H8" s="31">
        <f t="shared" ref="H8:H14" si="1">SUM(C8:F8)</f>
        <v>3.60552589096006</v>
      </c>
      <c r="I8" s="33">
        <f t="shared" si="0"/>
        <v>3</v>
      </c>
    </row>
    <row r="9" spans="1:9" x14ac:dyDescent="0.25">
      <c r="A9" s="26" t="s">
        <v>20</v>
      </c>
      <c r="B9" s="26" t="s">
        <v>38</v>
      </c>
      <c r="C9" s="31">
        <f>VLOOKUP($A9,ИД_KPI!$B:$F,3,0)</f>
        <v>1.0674999999999999</v>
      </c>
      <c r="D9" s="32">
        <f>VLOOKUP($A9,ИД_KPI!$B:$F,4,0)</f>
        <v>1.1299999999999999</v>
      </c>
      <c r="E9" s="32">
        <f>VLOOKUP($A9,ИД_KPI!$B:$F,5,0)</f>
        <v>0.95</v>
      </c>
      <c r="F9" s="33">
        <v>0</v>
      </c>
      <c r="G9" s="26"/>
      <c r="H9" s="31">
        <f t="shared" si="1"/>
        <v>3.1475</v>
      </c>
      <c r="I9" s="33">
        <f t="shared" si="0"/>
        <v>10</v>
      </c>
    </row>
    <row r="10" spans="1:9" x14ac:dyDescent="0.25">
      <c r="A10" s="26" t="s">
        <v>53</v>
      </c>
      <c r="B10" s="26" t="s">
        <v>39</v>
      </c>
      <c r="C10" s="31">
        <f>VLOOKUP($A10,ИД_KPI!$B:$F,3,0)</f>
        <v>0.91050035039721333</v>
      </c>
      <c r="D10" s="32">
        <f>VLOOKUP($A10,ИД_KPI!$B:$F,4,0)</f>
        <v>1.1000000000000001</v>
      </c>
      <c r="E10" s="32">
        <f>VLOOKUP($A10,ИД_KPI!$B:$F,5,0)</f>
        <v>0.38</v>
      </c>
      <c r="F10" s="33">
        <v>0</v>
      </c>
      <c r="G10" s="26"/>
      <c r="H10" s="31">
        <f t="shared" si="1"/>
        <v>2.3905003503972133</v>
      </c>
      <c r="I10" s="33">
        <f t="shared" si="0"/>
        <v>14</v>
      </c>
    </row>
    <row r="11" spans="1:9" x14ac:dyDescent="0.25">
      <c r="A11" s="26" t="s">
        <v>21</v>
      </c>
      <c r="B11" s="26" t="s">
        <v>40</v>
      </c>
      <c r="C11" s="31">
        <f>VLOOKUP($A11,ИД_KPI!$B:$F,3,0)</f>
        <v>1.2351298378906252</v>
      </c>
      <c r="D11" s="32">
        <f>VLOOKUP($A11,ИД_KPI!$B:$F,4,0)</f>
        <v>0.79</v>
      </c>
      <c r="E11" s="32">
        <f>VLOOKUP($A11,ИД_KPI!$B:$F,5,0)</f>
        <v>1.4</v>
      </c>
      <c r="F11" s="33">
        <v>0</v>
      </c>
      <c r="G11" s="26"/>
      <c r="H11" s="31">
        <f t="shared" si="1"/>
        <v>3.425129837890625</v>
      </c>
      <c r="I11" s="33">
        <f t="shared" si="0"/>
        <v>6</v>
      </c>
    </row>
    <row r="12" spans="1:9" x14ac:dyDescent="0.25">
      <c r="A12" s="26" t="s">
        <v>22</v>
      </c>
      <c r="B12" s="26" t="s">
        <v>41</v>
      </c>
      <c r="C12" s="31">
        <f>VLOOKUP($A12,ИД_KPI!$B:$F,3,0)</f>
        <v>1.1687360245192309</v>
      </c>
      <c r="D12" s="32">
        <f>VLOOKUP($A12,ИД_KPI!$B:$F,4,0)</f>
        <v>1.18</v>
      </c>
      <c r="E12" s="32">
        <f>VLOOKUP($A12,ИД_KPI!$B:$F,5,0)</f>
        <v>1.4</v>
      </c>
      <c r="F12" s="33">
        <v>0</v>
      </c>
      <c r="G12" s="26"/>
      <c r="H12" s="31">
        <f t="shared" si="1"/>
        <v>3.7487360245192307</v>
      </c>
      <c r="I12" s="33">
        <f t="shared" si="0"/>
        <v>1</v>
      </c>
    </row>
    <row r="13" spans="1:9" x14ac:dyDescent="0.25">
      <c r="A13" s="26" t="s">
        <v>23</v>
      </c>
      <c r="B13" s="26" t="s">
        <v>42</v>
      </c>
      <c r="C13" s="31">
        <f>VLOOKUP($A13,ИД_KPI!$B:$F,3,0)</f>
        <v>0.97846402647058817</v>
      </c>
      <c r="D13" s="32">
        <f>VLOOKUP($A13,ИД_KPI!$B:$F,4,0)</f>
        <v>0.75</v>
      </c>
      <c r="E13" s="32">
        <f>VLOOKUP($A13,ИД_KPI!$B:$F,5,0)</f>
        <v>1.4</v>
      </c>
      <c r="F13" s="33">
        <v>0</v>
      </c>
      <c r="G13" s="26"/>
      <c r="H13" s="31">
        <f t="shared" si="1"/>
        <v>3.1284640264705881</v>
      </c>
      <c r="I13" s="33">
        <f t="shared" si="0"/>
        <v>11</v>
      </c>
    </row>
    <row r="14" spans="1:9" x14ac:dyDescent="0.25">
      <c r="A14" s="26" t="s">
        <v>24</v>
      </c>
      <c r="B14" s="26" t="s">
        <v>43</v>
      </c>
      <c r="C14" s="31">
        <f>VLOOKUP($A14,ИД_KPI!$B:$F,3,0)</f>
        <v>1.0168908488980914</v>
      </c>
      <c r="D14" s="32">
        <f>VLOOKUP($A14,ИД_KPI!$B:$F,4,0)</f>
        <v>1.01</v>
      </c>
      <c r="E14" s="32">
        <f>VLOOKUP($A14,ИД_KPI!$B:$F,5,0)</f>
        <v>1.23</v>
      </c>
      <c r="F14" s="33">
        <v>0</v>
      </c>
      <c r="G14" s="26"/>
      <c r="H14" s="31">
        <f t="shared" si="1"/>
        <v>3.2568908488980912</v>
      </c>
      <c r="I14" s="33">
        <f t="shared" si="0"/>
        <v>9</v>
      </c>
    </row>
    <row r="15" spans="1:9" x14ac:dyDescent="0.25">
      <c r="A15" s="26" t="s">
        <v>25</v>
      </c>
      <c r="B15" s="26" t="s">
        <v>44</v>
      </c>
      <c r="C15" s="31">
        <f>VLOOKUP($A15,ИД_KPI!$B:$F,3,0)</f>
        <v>1.1467802613711773</v>
      </c>
      <c r="D15" s="32">
        <f>VLOOKUP($A15,ИД_KPI!$B:$F,4,0)</f>
        <v>1.18</v>
      </c>
      <c r="E15" s="32">
        <f>VLOOKUP($A15,ИД_KPI!$B:$F,5,0)</f>
        <v>0.6</v>
      </c>
      <c r="F15" s="33">
        <v>0</v>
      </c>
      <c r="G15" s="26"/>
      <c r="H15" s="31">
        <f t="shared" ref="H15:H21" si="2">SUM(C15:F15)</f>
        <v>2.9267802613711775</v>
      </c>
      <c r="I15" s="33">
        <f t="shared" si="0"/>
        <v>13</v>
      </c>
    </row>
    <row r="16" spans="1:9" x14ac:dyDescent="0.25">
      <c r="A16" s="26" t="s">
        <v>26</v>
      </c>
      <c r="B16" s="26" t="s">
        <v>48</v>
      </c>
      <c r="C16" s="31">
        <f>VLOOKUP($A16,ИД_KPI!$B:$F,3,0)</f>
        <v>1.2194485730324933</v>
      </c>
      <c r="D16" s="32">
        <f>VLOOKUP($A16,ИД_KPI!$B:$F,4,0)</f>
        <v>1.2</v>
      </c>
      <c r="E16" s="32">
        <f>VLOOKUP($A16,ИД_KPI!$B:$F,5,0)</f>
        <v>1.3</v>
      </c>
      <c r="F16" s="33">
        <v>0</v>
      </c>
      <c r="G16" s="26"/>
      <c r="H16" s="31">
        <f t="shared" si="2"/>
        <v>3.7194485730324933</v>
      </c>
      <c r="I16" s="33">
        <f t="shared" si="0"/>
        <v>2</v>
      </c>
    </row>
    <row r="17" spans="1:9" x14ac:dyDescent="0.25">
      <c r="A17" s="26" t="s">
        <v>46</v>
      </c>
      <c r="B17" s="26" t="s">
        <v>49</v>
      </c>
      <c r="C17" s="31">
        <f>VLOOKUP($A17,ИД_KPI!$B:$F,3,0)</f>
        <v>1.0673855282221885</v>
      </c>
      <c r="D17" s="32">
        <f>VLOOKUP($A17,ИД_KPI!$B:$F,4,0)</f>
        <v>1.2</v>
      </c>
      <c r="E17" s="32">
        <f>VLOOKUP($A17,ИД_KPI!$B:$F,5,0)</f>
        <v>1.18</v>
      </c>
      <c r="F17" s="33">
        <v>0</v>
      </c>
      <c r="G17" s="26"/>
      <c r="H17" s="31">
        <f t="shared" si="2"/>
        <v>3.4473855282221884</v>
      </c>
      <c r="I17" s="33">
        <f t="shared" si="0"/>
        <v>4</v>
      </c>
    </row>
    <row r="18" spans="1:9" x14ac:dyDescent="0.25">
      <c r="A18" s="26" t="s">
        <v>47</v>
      </c>
      <c r="B18" s="26" t="s">
        <v>50</v>
      </c>
      <c r="C18" s="31">
        <f>VLOOKUP($A18,ИД_KPI!$B:$F,3,0)</f>
        <v>0.97501044335262566</v>
      </c>
      <c r="D18" s="32">
        <f>VLOOKUP($A18,ИД_KPI!$B:$F,4,0)</f>
        <v>1.1399999999999999</v>
      </c>
      <c r="E18" s="32">
        <f>VLOOKUP($A18,ИД_KPI!$B:$F,5,0)</f>
        <v>1.18</v>
      </c>
      <c r="F18" s="33">
        <v>0</v>
      </c>
      <c r="G18" s="26"/>
      <c r="H18" s="31">
        <f t="shared" si="2"/>
        <v>3.2950104433526253</v>
      </c>
      <c r="I18" s="33">
        <f t="shared" si="0"/>
        <v>8</v>
      </c>
    </row>
    <row r="19" spans="1:9" x14ac:dyDescent="0.25">
      <c r="A19" s="26" t="s">
        <v>54</v>
      </c>
      <c r="B19" s="26" t="s">
        <v>51</v>
      </c>
      <c r="C19" s="31">
        <f>VLOOKUP($A19,ИД_KPI!$B:$F,3,0)</f>
        <v>0.91314420988032008</v>
      </c>
      <c r="D19" s="32">
        <f>VLOOKUP($A19,ИД_KPI!$B:$F,4,0)</f>
        <v>0.67</v>
      </c>
      <c r="E19" s="32">
        <f>VLOOKUP($A19,ИД_KPI!$B:$F,5,0)</f>
        <v>0.56999999999999995</v>
      </c>
      <c r="F19" s="33">
        <v>0</v>
      </c>
      <c r="G19" s="26"/>
      <c r="H19" s="31">
        <f t="shared" si="2"/>
        <v>2.15314420988032</v>
      </c>
      <c r="I19" s="33">
        <f t="shared" si="0"/>
        <v>15</v>
      </c>
    </row>
    <row r="20" spans="1:9" x14ac:dyDescent="0.25">
      <c r="A20" s="26" t="s">
        <v>27</v>
      </c>
      <c r="B20" s="26" t="s">
        <v>55</v>
      </c>
      <c r="C20" s="31">
        <f>VLOOKUP($A20,ИД_KPI!$B:$F,3,0)</f>
        <v>1.1982407129290471</v>
      </c>
      <c r="D20" s="32">
        <f>VLOOKUP($A20,ИД_KPI!$B:$F,4,0)</f>
        <v>1.19</v>
      </c>
      <c r="E20" s="32">
        <f>VLOOKUP($A20,ИД_KPI!$B:$F,5,0)</f>
        <v>1.05</v>
      </c>
      <c r="F20" s="33">
        <v>0</v>
      </c>
      <c r="G20" s="26"/>
      <c r="H20" s="31">
        <f t="shared" si="2"/>
        <v>3.4382407129290469</v>
      </c>
      <c r="I20" s="33">
        <f t="shared" si="0"/>
        <v>5</v>
      </c>
    </row>
    <row r="21" spans="1:9" x14ac:dyDescent="0.25">
      <c r="A21" s="28" t="s">
        <v>28</v>
      </c>
      <c r="B21" s="28" t="s">
        <v>56</v>
      </c>
      <c r="C21" s="37">
        <f>VLOOKUP($A21,ИД_KPI!$B:$F,3,0)</f>
        <v>1.1478862250112682</v>
      </c>
      <c r="D21" s="38">
        <f>VLOOKUP($A21,ИД_KPI!$B:$F,4,0)</f>
        <v>1.18</v>
      </c>
      <c r="E21" s="38">
        <f>VLOOKUP($A21,ИД_KPI!$B:$F,5,0)</f>
        <v>1.04</v>
      </c>
      <c r="F21" s="39">
        <v>0</v>
      </c>
      <c r="G21" s="28"/>
      <c r="H21" s="37">
        <f t="shared" si="2"/>
        <v>3.3678862250112682</v>
      </c>
      <c r="I21" s="39">
        <f t="shared" si="0"/>
        <v>7</v>
      </c>
    </row>
  </sheetData>
  <sortState xmlns:xlrd2="http://schemas.microsoft.com/office/spreadsheetml/2017/richdata2" ref="A7:I14">
    <sortCondition descending="1" ref="H7:H14"/>
  </sortState>
  <mergeCells count="1">
    <mergeCell ref="C5:E5"/>
  </mergeCells>
  <phoneticPr fontId="2" type="noConversion"/>
  <conditionalFormatting sqref="I7:I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CA50-FB5D-47E5-8430-DB60EFF1ACAD}">
  <sheetPr codeName="Лист1"/>
  <dimension ref="A1:D17"/>
  <sheetViews>
    <sheetView zoomScale="145" zoomScaleNormal="145" workbookViewId="0">
      <selection activeCell="G12" sqref="G12"/>
    </sheetView>
  </sheetViews>
  <sheetFormatPr defaultRowHeight="15" x14ac:dyDescent="0.25"/>
  <cols>
    <col min="1" max="1" width="18.28515625" bestFit="1" customWidth="1"/>
    <col min="3" max="3" width="2" customWidth="1"/>
    <col min="4" max="4" width="10.28515625" bestFit="1" customWidth="1"/>
  </cols>
  <sheetData>
    <row r="1" spans="1:4" x14ac:dyDescent="0.25">
      <c r="A1" s="1" t="s">
        <v>29</v>
      </c>
      <c r="B1" s="1" t="s">
        <v>33</v>
      </c>
      <c r="D1" s="1" t="s">
        <v>35</v>
      </c>
    </row>
    <row r="2" spans="1:4" x14ac:dyDescent="0.25">
      <c r="A2" s="3" t="s">
        <v>18</v>
      </c>
      <c r="B2" s="5">
        <v>1</v>
      </c>
      <c r="D2" s="2">
        <f>1.1-0.1*_xlfn.RANK.EQ(B2,$B$2:$B$17,0)</f>
        <v>1</v>
      </c>
    </row>
    <row r="3" spans="1:4" x14ac:dyDescent="0.25">
      <c r="A3" s="3" t="s">
        <v>19</v>
      </c>
      <c r="B3" s="5">
        <v>1</v>
      </c>
      <c r="D3" s="2">
        <f t="shared" ref="D3:D17" si="0">1.1-0.1*_xlfn.RANK.EQ(B3,$B$2:$B$17,0)</f>
        <v>1</v>
      </c>
    </row>
    <row r="4" spans="1:4" x14ac:dyDescent="0.25">
      <c r="A4" s="3" t="s">
        <v>52</v>
      </c>
      <c r="B4" s="5">
        <v>1</v>
      </c>
      <c r="D4" s="2">
        <f t="shared" si="0"/>
        <v>1</v>
      </c>
    </row>
    <row r="5" spans="1:4" x14ac:dyDescent="0.25">
      <c r="A5" s="3" t="s">
        <v>20</v>
      </c>
      <c r="B5" s="5">
        <v>1</v>
      </c>
      <c r="D5" s="2">
        <f t="shared" si="0"/>
        <v>1</v>
      </c>
    </row>
    <row r="6" spans="1:4" x14ac:dyDescent="0.25">
      <c r="A6" s="3" t="s">
        <v>53</v>
      </c>
      <c r="B6" s="5">
        <v>1</v>
      </c>
      <c r="D6" s="2">
        <f t="shared" si="0"/>
        <v>1</v>
      </c>
    </row>
    <row r="7" spans="1:4" x14ac:dyDescent="0.25">
      <c r="A7" s="3" t="s">
        <v>21</v>
      </c>
      <c r="B7" s="5">
        <v>1</v>
      </c>
      <c r="D7" s="2">
        <f t="shared" si="0"/>
        <v>1</v>
      </c>
    </row>
    <row r="8" spans="1:4" x14ac:dyDescent="0.25">
      <c r="A8" s="3" t="s">
        <v>22</v>
      </c>
      <c r="B8" s="5">
        <v>1</v>
      </c>
      <c r="D8" s="2">
        <f t="shared" si="0"/>
        <v>1</v>
      </c>
    </row>
    <row r="9" spans="1:4" x14ac:dyDescent="0.25">
      <c r="A9" s="3" t="s">
        <v>23</v>
      </c>
      <c r="B9" s="5">
        <v>1</v>
      </c>
      <c r="D9" s="2">
        <f t="shared" si="0"/>
        <v>1</v>
      </c>
    </row>
    <row r="10" spans="1:4" x14ac:dyDescent="0.25">
      <c r="A10" s="3" t="s">
        <v>24</v>
      </c>
      <c r="B10" s="5">
        <v>1</v>
      </c>
      <c r="D10" s="2">
        <f t="shared" si="0"/>
        <v>1</v>
      </c>
    </row>
    <row r="11" spans="1:4" x14ac:dyDescent="0.25">
      <c r="A11" s="3" t="s">
        <v>25</v>
      </c>
      <c r="B11" s="5">
        <v>1</v>
      </c>
      <c r="D11" s="2">
        <f t="shared" si="0"/>
        <v>1</v>
      </c>
    </row>
    <row r="12" spans="1:4" x14ac:dyDescent="0.25">
      <c r="A12" s="3" t="s">
        <v>26</v>
      </c>
      <c r="B12" s="5">
        <v>1</v>
      </c>
      <c r="D12" s="2">
        <f t="shared" si="0"/>
        <v>1</v>
      </c>
    </row>
    <row r="13" spans="1:4" x14ac:dyDescent="0.25">
      <c r="A13" s="3" t="s">
        <v>46</v>
      </c>
      <c r="B13" s="5">
        <v>1</v>
      </c>
      <c r="D13" s="2">
        <f t="shared" si="0"/>
        <v>1</v>
      </c>
    </row>
    <row r="14" spans="1:4" x14ac:dyDescent="0.25">
      <c r="A14" s="3" t="s">
        <v>47</v>
      </c>
      <c r="B14" s="5">
        <v>1</v>
      </c>
      <c r="D14" s="2">
        <f t="shared" si="0"/>
        <v>1</v>
      </c>
    </row>
    <row r="15" spans="1:4" x14ac:dyDescent="0.25">
      <c r="A15" t="s">
        <v>54</v>
      </c>
      <c r="B15" s="5">
        <v>1</v>
      </c>
      <c r="D15" s="2">
        <f t="shared" si="0"/>
        <v>1</v>
      </c>
    </row>
    <row r="16" spans="1:4" x14ac:dyDescent="0.25">
      <c r="A16" t="s">
        <v>27</v>
      </c>
      <c r="B16" s="5">
        <v>1</v>
      </c>
      <c r="D16" s="2">
        <f t="shared" si="0"/>
        <v>1</v>
      </c>
    </row>
    <row r="17" spans="1:4" x14ac:dyDescent="0.25">
      <c r="A17" t="s">
        <v>28</v>
      </c>
      <c r="B17" s="5">
        <v>1</v>
      </c>
      <c r="D17" s="2">
        <f t="shared" si="0"/>
        <v>1</v>
      </c>
    </row>
  </sheetData>
  <sortState xmlns:xlrd2="http://schemas.microsoft.com/office/spreadsheetml/2017/richdata2" ref="A2:D12">
    <sortCondition descending="1" ref="B2:B12"/>
  </sortState>
  <conditionalFormatting sqref="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{C01E698B-A79C-4A63-AE91-5EA2A131C5B7}</x14:id>
        </ext>
      </extLst>
    </cfRule>
  </conditionalFormatting>
  <conditionalFormatting sqref="A1:B1 B2:B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{6AB74D9C-B4C7-4372-B883-803462A3BF7D}</x14:id>
        </ext>
      </extLst>
    </cfRule>
  </conditionalFormatting>
  <conditionalFormatting sqref="D2: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1E698B-A79C-4A63-AE91-5EA2A131C5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6AB74D9C-B4C7-4372-B883-803462A3B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A1:B1 B2:B17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411-E1BD-4FF1-AE9C-BB3211C8899C}">
  <dimension ref="A1:D257"/>
  <sheetViews>
    <sheetView workbookViewId="0">
      <selection activeCell="B17" sqref="B17"/>
    </sheetView>
  </sheetViews>
  <sheetFormatPr defaultRowHeight="15" x14ac:dyDescent="0.25"/>
  <cols>
    <col min="1" max="1" width="23.7109375" bestFit="1" customWidth="1"/>
    <col min="2" max="2" width="18.28515625" bestFit="1" customWidth="1"/>
    <col min="3" max="3" width="17.28515625" bestFit="1" customWidth="1"/>
    <col min="4" max="4" width="12" bestFit="1" customWidth="1"/>
    <col min="5" max="5" width="17.28515625" bestFit="1" customWidth="1"/>
    <col min="6" max="6" width="11.140625" bestFit="1" customWidth="1"/>
    <col min="7" max="7" width="11.140625" customWidth="1"/>
    <col min="8" max="8" width="20.42578125" bestFit="1" customWidth="1"/>
  </cols>
  <sheetData>
    <row r="1" spans="1:4" x14ac:dyDescent="0.25">
      <c r="A1" t="s">
        <v>90</v>
      </c>
      <c r="B1" t="s">
        <v>91</v>
      </c>
      <c r="C1" t="s">
        <v>92</v>
      </c>
      <c r="D1" t="s">
        <v>93</v>
      </c>
    </row>
    <row r="2" spans="1:4" x14ac:dyDescent="0.25">
      <c r="A2" t="s">
        <v>66</v>
      </c>
      <c r="B2" t="s">
        <v>47</v>
      </c>
      <c r="C2" s="25">
        <v>44896</v>
      </c>
      <c r="D2">
        <v>6486337.2000000002</v>
      </c>
    </row>
    <row r="3" spans="1:4" x14ac:dyDescent="0.25">
      <c r="A3" t="s">
        <v>66</v>
      </c>
      <c r="B3" t="s">
        <v>24</v>
      </c>
      <c r="C3" s="25">
        <v>44896</v>
      </c>
      <c r="D3">
        <v>3319213.26</v>
      </c>
    </row>
    <row r="4" spans="1:4" x14ac:dyDescent="0.25">
      <c r="A4" t="s">
        <v>66</v>
      </c>
      <c r="B4" t="s">
        <v>54</v>
      </c>
      <c r="C4" s="25">
        <v>44896</v>
      </c>
      <c r="D4">
        <v>1505102.9</v>
      </c>
    </row>
    <row r="5" spans="1:4" x14ac:dyDescent="0.25">
      <c r="A5" t="s">
        <v>66</v>
      </c>
      <c r="B5" t="s">
        <v>68</v>
      </c>
      <c r="C5" s="25">
        <v>44896</v>
      </c>
      <c r="D5">
        <v>1984233.25</v>
      </c>
    </row>
    <row r="6" spans="1:4" x14ac:dyDescent="0.25">
      <c r="A6" t="s">
        <v>66</v>
      </c>
      <c r="B6" t="s">
        <v>25</v>
      </c>
      <c r="C6" s="25">
        <v>44896</v>
      </c>
      <c r="D6">
        <v>6473659.3300000001</v>
      </c>
    </row>
    <row r="7" spans="1:4" x14ac:dyDescent="0.25">
      <c r="A7" t="s">
        <v>66</v>
      </c>
      <c r="B7" t="s">
        <v>26</v>
      </c>
      <c r="C7" s="25">
        <v>44896</v>
      </c>
      <c r="D7">
        <v>12261160.34</v>
      </c>
    </row>
    <row r="8" spans="1:4" x14ac:dyDescent="0.25">
      <c r="A8" t="s">
        <v>66</v>
      </c>
      <c r="B8" t="s">
        <v>69</v>
      </c>
      <c r="C8" s="25">
        <v>44896</v>
      </c>
      <c r="D8">
        <v>2741243.29</v>
      </c>
    </row>
    <row r="9" spans="1:4" x14ac:dyDescent="0.25">
      <c r="A9" t="s">
        <v>71</v>
      </c>
      <c r="B9" t="s">
        <v>20</v>
      </c>
      <c r="C9" s="25">
        <v>44896</v>
      </c>
      <c r="D9">
        <v>6251528.8300000001</v>
      </c>
    </row>
    <row r="10" spans="1:4" x14ac:dyDescent="0.25">
      <c r="A10" t="s">
        <v>71</v>
      </c>
      <c r="B10" t="s">
        <v>72</v>
      </c>
      <c r="C10" s="25">
        <v>44896</v>
      </c>
      <c r="D10">
        <v>6169170.8399999999</v>
      </c>
    </row>
    <row r="11" spans="1:4" x14ac:dyDescent="0.25">
      <c r="A11" t="s">
        <v>58</v>
      </c>
      <c r="B11" t="s">
        <v>23</v>
      </c>
      <c r="C11" s="25">
        <v>44896</v>
      </c>
      <c r="D11">
        <v>530333.01</v>
      </c>
    </row>
    <row r="12" spans="1:4" x14ac:dyDescent="0.25">
      <c r="A12" t="s">
        <v>58</v>
      </c>
      <c r="B12" t="s">
        <v>21</v>
      </c>
      <c r="C12" s="25">
        <v>44896</v>
      </c>
      <c r="D12">
        <v>2812789.62</v>
      </c>
    </row>
    <row r="13" spans="1:4" x14ac:dyDescent="0.25">
      <c r="A13" t="s">
        <v>58</v>
      </c>
      <c r="B13" t="s">
        <v>59</v>
      </c>
      <c r="C13" s="25">
        <v>44896</v>
      </c>
      <c r="D13">
        <v>4289373.71</v>
      </c>
    </row>
    <row r="14" spans="1:4" x14ac:dyDescent="0.25">
      <c r="A14" t="s">
        <v>58</v>
      </c>
      <c r="B14" t="s">
        <v>60</v>
      </c>
      <c r="C14" s="25">
        <v>44896</v>
      </c>
      <c r="D14">
        <v>6132747.25</v>
      </c>
    </row>
    <row r="15" spans="1:4" x14ac:dyDescent="0.25">
      <c r="A15" t="s">
        <v>58</v>
      </c>
      <c r="B15" t="s">
        <v>22</v>
      </c>
      <c r="C15" s="25">
        <v>44896</v>
      </c>
      <c r="D15">
        <v>2507022.64</v>
      </c>
    </row>
    <row r="16" spans="1:4" x14ac:dyDescent="0.25">
      <c r="A16" t="s">
        <v>58</v>
      </c>
      <c r="B16" t="s">
        <v>61</v>
      </c>
      <c r="C16" s="25">
        <v>44896</v>
      </c>
      <c r="D16">
        <v>4558911.5599999996</v>
      </c>
    </row>
    <row r="17" spans="1:4" x14ac:dyDescent="0.25">
      <c r="A17" t="s">
        <v>62</v>
      </c>
      <c r="B17" t="s">
        <v>63</v>
      </c>
      <c r="C17" s="25">
        <v>44896</v>
      </c>
      <c r="D17">
        <v>5143310.07</v>
      </c>
    </row>
    <row r="18" spans="1:4" x14ac:dyDescent="0.25">
      <c r="A18" t="s">
        <v>62</v>
      </c>
      <c r="B18" t="s">
        <v>52</v>
      </c>
      <c r="C18" s="25">
        <v>44896</v>
      </c>
      <c r="D18">
        <v>892332.88</v>
      </c>
    </row>
    <row r="19" spans="1:4" x14ac:dyDescent="0.25">
      <c r="A19" t="s">
        <v>62</v>
      </c>
      <c r="B19" t="s">
        <v>64</v>
      </c>
      <c r="C19" s="25">
        <v>44896</v>
      </c>
      <c r="D19">
        <v>8774026.7599999998</v>
      </c>
    </row>
    <row r="20" spans="1:4" x14ac:dyDescent="0.25">
      <c r="A20" t="s">
        <v>62</v>
      </c>
      <c r="B20" t="s">
        <v>65</v>
      </c>
      <c r="C20" s="25">
        <v>44896</v>
      </c>
      <c r="D20">
        <v>2817808.97</v>
      </c>
    </row>
    <row r="21" spans="1:4" x14ac:dyDescent="0.25">
      <c r="A21" t="s">
        <v>66</v>
      </c>
      <c r="B21" t="s">
        <v>46</v>
      </c>
      <c r="C21" s="25">
        <v>44896</v>
      </c>
      <c r="D21">
        <v>5316925.3099999996</v>
      </c>
    </row>
    <row r="22" spans="1:4" x14ac:dyDescent="0.25">
      <c r="A22" t="s">
        <v>73</v>
      </c>
      <c r="B22" t="s">
        <v>27</v>
      </c>
      <c r="C22" s="25">
        <v>44896</v>
      </c>
      <c r="D22">
        <v>4291223.79</v>
      </c>
    </row>
    <row r="23" spans="1:4" x14ac:dyDescent="0.25">
      <c r="A23" t="s">
        <v>73</v>
      </c>
      <c r="B23" t="s">
        <v>86</v>
      </c>
      <c r="C23" s="25">
        <v>44896</v>
      </c>
      <c r="D23">
        <v>54521.32</v>
      </c>
    </row>
    <row r="24" spans="1:4" x14ac:dyDescent="0.25">
      <c r="A24" t="s">
        <v>73</v>
      </c>
      <c r="B24" t="s">
        <v>74</v>
      </c>
      <c r="C24" s="25">
        <v>44896</v>
      </c>
      <c r="D24">
        <v>2307255</v>
      </c>
    </row>
    <row r="25" spans="1:4" x14ac:dyDescent="0.25">
      <c r="A25" t="s">
        <v>73</v>
      </c>
      <c r="B25" t="s">
        <v>75</v>
      </c>
      <c r="C25" s="25">
        <v>44896</v>
      </c>
      <c r="D25">
        <v>51470.79</v>
      </c>
    </row>
    <row r="26" spans="1:4" x14ac:dyDescent="0.25">
      <c r="A26" t="s">
        <v>73</v>
      </c>
      <c r="B26" t="s">
        <v>77</v>
      </c>
      <c r="C26" s="25">
        <v>44896</v>
      </c>
      <c r="D26">
        <v>1560633.24</v>
      </c>
    </row>
    <row r="27" spans="1:4" x14ac:dyDescent="0.25">
      <c r="A27" t="s">
        <v>73</v>
      </c>
      <c r="B27" t="s">
        <v>28</v>
      </c>
      <c r="C27" s="25">
        <v>44896</v>
      </c>
      <c r="D27">
        <v>7108131.21</v>
      </c>
    </row>
    <row r="28" spans="1:4" x14ac:dyDescent="0.25">
      <c r="A28" t="s">
        <v>78</v>
      </c>
      <c r="B28" t="s">
        <v>79</v>
      </c>
      <c r="C28" s="25">
        <v>44896</v>
      </c>
      <c r="D28">
        <v>47783.65</v>
      </c>
    </row>
    <row r="29" spans="1:4" x14ac:dyDescent="0.25">
      <c r="A29" t="s">
        <v>78</v>
      </c>
      <c r="B29" t="s">
        <v>80</v>
      </c>
      <c r="C29" s="25">
        <v>44896</v>
      </c>
      <c r="D29">
        <v>4214651.3600000003</v>
      </c>
    </row>
    <row r="30" spans="1:4" x14ac:dyDescent="0.25">
      <c r="A30" t="s">
        <v>78</v>
      </c>
      <c r="B30" t="s">
        <v>81</v>
      </c>
      <c r="C30" s="25">
        <v>44896</v>
      </c>
      <c r="D30">
        <v>767084.5</v>
      </c>
    </row>
    <row r="31" spans="1:4" x14ac:dyDescent="0.25">
      <c r="A31" t="s">
        <v>78</v>
      </c>
      <c r="B31" t="s">
        <v>82</v>
      </c>
      <c r="C31" s="25">
        <v>44896</v>
      </c>
      <c r="D31">
        <v>8265255.6399999997</v>
      </c>
    </row>
    <row r="32" spans="1:4" x14ac:dyDescent="0.25">
      <c r="A32" t="s">
        <v>78</v>
      </c>
      <c r="B32" t="s">
        <v>83</v>
      </c>
      <c r="C32" s="25">
        <v>44896</v>
      </c>
      <c r="D32">
        <v>658718.23</v>
      </c>
    </row>
    <row r="33" spans="1:4" x14ac:dyDescent="0.25">
      <c r="A33" t="s">
        <v>84</v>
      </c>
      <c r="B33" t="s">
        <v>53</v>
      </c>
      <c r="C33" s="25">
        <v>44896</v>
      </c>
      <c r="D33">
        <v>13339190.869999999</v>
      </c>
    </row>
    <row r="34" spans="1:4" x14ac:dyDescent="0.25">
      <c r="A34" t="s">
        <v>66</v>
      </c>
      <c r="B34" t="s">
        <v>47</v>
      </c>
      <c r="C34" s="25">
        <v>44927</v>
      </c>
      <c r="D34">
        <v>2786320.52</v>
      </c>
    </row>
    <row r="35" spans="1:4" x14ac:dyDescent="0.25">
      <c r="A35" t="s">
        <v>66</v>
      </c>
      <c r="B35" t="s">
        <v>47</v>
      </c>
      <c r="C35" s="25">
        <v>44958</v>
      </c>
      <c r="D35">
        <v>3167088.25</v>
      </c>
    </row>
    <row r="36" spans="1:4" x14ac:dyDescent="0.25">
      <c r="A36" t="s">
        <v>66</v>
      </c>
      <c r="B36" t="s">
        <v>47</v>
      </c>
      <c r="C36" s="25">
        <v>44986</v>
      </c>
      <c r="D36">
        <v>4316711.6399999997</v>
      </c>
    </row>
    <row r="37" spans="1:4" x14ac:dyDescent="0.25">
      <c r="A37" t="s">
        <v>66</v>
      </c>
      <c r="B37" t="s">
        <v>47</v>
      </c>
      <c r="C37" s="25">
        <v>45017</v>
      </c>
      <c r="D37">
        <v>3689823.16</v>
      </c>
    </row>
    <row r="38" spans="1:4" x14ac:dyDescent="0.25">
      <c r="A38" t="s">
        <v>66</v>
      </c>
      <c r="B38" t="s">
        <v>47</v>
      </c>
      <c r="C38" s="25">
        <v>45047</v>
      </c>
      <c r="D38">
        <v>7195554.2699999996</v>
      </c>
    </row>
    <row r="39" spans="1:4" x14ac:dyDescent="0.25">
      <c r="A39" t="s">
        <v>66</v>
      </c>
      <c r="B39" t="s">
        <v>47</v>
      </c>
      <c r="C39" s="25">
        <v>45078</v>
      </c>
      <c r="D39">
        <v>9507880.6899999995</v>
      </c>
    </row>
    <row r="40" spans="1:4" x14ac:dyDescent="0.25">
      <c r="A40" t="s">
        <v>66</v>
      </c>
      <c r="B40" t="s">
        <v>47</v>
      </c>
      <c r="C40" s="25">
        <v>45108</v>
      </c>
      <c r="D40">
        <v>5125521.04</v>
      </c>
    </row>
    <row r="41" spans="1:4" x14ac:dyDescent="0.25">
      <c r="A41" t="s">
        <v>66</v>
      </c>
      <c r="B41" t="s">
        <v>24</v>
      </c>
      <c r="C41" s="25">
        <v>44927</v>
      </c>
      <c r="D41">
        <v>2748526.59</v>
      </c>
    </row>
    <row r="42" spans="1:4" x14ac:dyDescent="0.25">
      <c r="A42" t="s">
        <v>66</v>
      </c>
      <c r="B42" t="s">
        <v>24</v>
      </c>
      <c r="C42" s="25">
        <v>44986</v>
      </c>
      <c r="D42">
        <v>3751876.07</v>
      </c>
    </row>
    <row r="43" spans="1:4" x14ac:dyDescent="0.25">
      <c r="A43" t="s">
        <v>66</v>
      </c>
      <c r="B43" t="s">
        <v>24</v>
      </c>
      <c r="C43" s="25">
        <v>45047</v>
      </c>
      <c r="D43">
        <v>7475613.25</v>
      </c>
    </row>
    <row r="44" spans="1:4" x14ac:dyDescent="0.25">
      <c r="A44" t="s">
        <v>66</v>
      </c>
      <c r="B44" t="s">
        <v>24</v>
      </c>
      <c r="C44" s="25">
        <v>45078</v>
      </c>
      <c r="D44">
        <v>6309989.3200000003</v>
      </c>
    </row>
    <row r="45" spans="1:4" x14ac:dyDescent="0.25">
      <c r="A45" t="s">
        <v>66</v>
      </c>
      <c r="B45" t="s">
        <v>24</v>
      </c>
      <c r="C45" s="25">
        <v>45108</v>
      </c>
      <c r="D45">
        <v>4524564</v>
      </c>
    </row>
    <row r="46" spans="1:4" x14ac:dyDescent="0.25">
      <c r="A46" t="s">
        <v>66</v>
      </c>
      <c r="B46" t="s">
        <v>67</v>
      </c>
      <c r="C46" s="25">
        <v>45017</v>
      </c>
      <c r="D46">
        <v>167506.79999999999</v>
      </c>
    </row>
    <row r="47" spans="1:4" x14ac:dyDescent="0.25">
      <c r="A47" t="s">
        <v>66</v>
      </c>
      <c r="B47" t="s">
        <v>67</v>
      </c>
      <c r="C47" s="25">
        <v>45047</v>
      </c>
      <c r="D47">
        <v>543417.30000000005</v>
      </c>
    </row>
    <row r="48" spans="1:4" x14ac:dyDescent="0.25">
      <c r="A48" t="s">
        <v>66</v>
      </c>
      <c r="B48" t="s">
        <v>67</v>
      </c>
      <c r="C48" s="25">
        <v>45078</v>
      </c>
      <c r="D48">
        <v>834733.62</v>
      </c>
    </row>
    <row r="49" spans="1:4" x14ac:dyDescent="0.25">
      <c r="A49" t="s">
        <v>66</v>
      </c>
      <c r="B49" t="s">
        <v>67</v>
      </c>
      <c r="C49" s="25">
        <v>45108</v>
      </c>
      <c r="D49">
        <v>843521.58</v>
      </c>
    </row>
    <row r="50" spans="1:4" x14ac:dyDescent="0.25">
      <c r="A50" t="s">
        <v>66</v>
      </c>
      <c r="B50" t="s">
        <v>70</v>
      </c>
      <c r="C50" s="25">
        <v>45078</v>
      </c>
      <c r="D50">
        <v>1368293.16</v>
      </c>
    </row>
    <row r="51" spans="1:4" x14ac:dyDescent="0.25">
      <c r="A51" t="s">
        <v>66</v>
      </c>
      <c r="B51" t="s">
        <v>70</v>
      </c>
      <c r="C51" s="25">
        <v>45108</v>
      </c>
      <c r="D51">
        <v>1438372.69</v>
      </c>
    </row>
    <row r="52" spans="1:4" x14ac:dyDescent="0.25">
      <c r="A52" t="s">
        <v>66</v>
      </c>
      <c r="B52" t="s">
        <v>54</v>
      </c>
      <c r="C52" s="25">
        <v>44927</v>
      </c>
      <c r="D52">
        <v>2191417.2799999998</v>
      </c>
    </row>
    <row r="53" spans="1:4" x14ac:dyDescent="0.25">
      <c r="A53" t="s">
        <v>66</v>
      </c>
      <c r="B53" t="s">
        <v>54</v>
      </c>
      <c r="C53" s="25">
        <v>44958</v>
      </c>
      <c r="D53">
        <v>1250582.55</v>
      </c>
    </row>
    <row r="54" spans="1:4" x14ac:dyDescent="0.25">
      <c r="A54" t="s">
        <v>66</v>
      </c>
      <c r="B54" t="s">
        <v>54</v>
      </c>
      <c r="C54" s="25">
        <v>44986</v>
      </c>
      <c r="D54">
        <v>1232378.29</v>
      </c>
    </row>
    <row r="55" spans="1:4" x14ac:dyDescent="0.25">
      <c r="A55" t="s">
        <v>66</v>
      </c>
      <c r="B55" t="s">
        <v>54</v>
      </c>
      <c r="C55" s="25">
        <v>45017</v>
      </c>
      <c r="D55">
        <v>2237897.84</v>
      </c>
    </row>
    <row r="56" spans="1:4" x14ac:dyDescent="0.25">
      <c r="A56" t="s">
        <v>66</v>
      </c>
      <c r="B56" t="s">
        <v>54</v>
      </c>
      <c r="C56" s="25">
        <v>45047</v>
      </c>
      <c r="D56">
        <v>1559214.36</v>
      </c>
    </row>
    <row r="57" spans="1:4" x14ac:dyDescent="0.25">
      <c r="A57" t="s">
        <v>66</v>
      </c>
      <c r="B57" t="s">
        <v>54</v>
      </c>
      <c r="C57" s="25">
        <v>45078</v>
      </c>
      <c r="D57">
        <v>2436410.42</v>
      </c>
    </row>
    <row r="58" spans="1:4" x14ac:dyDescent="0.25">
      <c r="A58" t="s">
        <v>66</v>
      </c>
      <c r="B58" t="s">
        <v>54</v>
      </c>
      <c r="C58" s="25">
        <v>45108</v>
      </c>
      <c r="D58">
        <v>2181097.5299999998</v>
      </c>
    </row>
    <row r="59" spans="1:4" x14ac:dyDescent="0.25">
      <c r="A59" t="s">
        <v>66</v>
      </c>
      <c r="B59" t="s">
        <v>68</v>
      </c>
      <c r="C59" s="25">
        <v>44927</v>
      </c>
      <c r="D59">
        <v>1160720.42</v>
      </c>
    </row>
    <row r="60" spans="1:4" x14ac:dyDescent="0.25">
      <c r="A60" t="s">
        <v>66</v>
      </c>
      <c r="B60" t="s">
        <v>68</v>
      </c>
      <c r="C60" s="25">
        <v>44986</v>
      </c>
      <c r="D60">
        <v>1930518.25</v>
      </c>
    </row>
    <row r="61" spans="1:4" x14ac:dyDescent="0.25">
      <c r="A61" t="s">
        <v>66</v>
      </c>
      <c r="B61" t="s">
        <v>68</v>
      </c>
      <c r="C61" s="25">
        <v>45017</v>
      </c>
      <c r="D61">
        <v>1499018.35</v>
      </c>
    </row>
    <row r="62" spans="1:4" x14ac:dyDescent="0.25">
      <c r="A62" t="s">
        <v>66</v>
      </c>
      <c r="B62" t="s">
        <v>68</v>
      </c>
      <c r="C62" s="25">
        <v>45047</v>
      </c>
      <c r="D62">
        <v>3200630.4</v>
      </c>
    </row>
    <row r="63" spans="1:4" x14ac:dyDescent="0.25">
      <c r="A63" t="s">
        <v>66</v>
      </c>
      <c r="B63" t="s">
        <v>68</v>
      </c>
      <c r="C63" s="25">
        <v>45078</v>
      </c>
      <c r="D63">
        <v>3448981.8</v>
      </c>
    </row>
    <row r="64" spans="1:4" x14ac:dyDescent="0.25">
      <c r="A64" t="s">
        <v>66</v>
      </c>
      <c r="B64" t="s">
        <v>68</v>
      </c>
      <c r="C64" s="25">
        <v>45108</v>
      </c>
      <c r="D64">
        <v>3723672.49</v>
      </c>
    </row>
    <row r="65" spans="1:4" x14ac:dyDescent="0.25">
      <c r="A65" t="s">
        <v>66</v>
      </c>
      <c r="B65" t="s">
        <v>25</v>
      </c>
      <c r="C65" s="25">
        <v>44927</v>
      </c>
      <c r="D65">
        <v>5181552.2699999996</v>
      </c>
    </row>
    <row r="66" spans="1:4" x14ac:dyDescent="0.25">
      <c r="A66" t="s">
        <v>66</v>
      </c>
      <c r="B66" t="s">
        <v>25</v>
      </c>
      <c r="C66" s="25">
        <v>45017</v>
      </c>
      <c r="D66">
        <v>5248994.91</v>
      </c>
    </row>
    <row r="67" spans="1:4" x14ac:dyDescent="0.25">
      <c r="A67" t="s">
        <v>66</v>
      </c>
      <c r="B67" t="s">
        <v>25</v>
      </c>
      <c r="C67" s="25">
        <v>45078</v>
      </c>
      <c r="D67">
        <v>16425330.93</v>
      </c>
    </row>
    <row r="68" spans="1:4" x14ac:dyDescent="0.25">
      <c r="A68" t="s">
        <v>66</v>
      </c>
      <c r="B68" t="s">
        <v>25</v>
      </c>
      <c r="C68" s="25">
        <v>45108</v>
      </c>
      <c r="D68">
        <v>13916935.880000001</v>
      </c>
    </row>
    <row r="69" spans="1:4" x14ac:dyDescent="0.25">
      <c r="A69" t="s">
        <v>66</v>
      </c>
      <c r="B69" t="s">
        <v>26</v>
      </c>
      <c r="C69" s="25">
        <v>44927</v>
      </c>
      <c r="D69">
        <v>12589733.949999999</v>
      </c>
    </row>
    <row r="70" spans="1:4" x14ac:dyDescent="0.25">
      <c r="A70" t="s">
        <v>66</v>
      </c>
      <c r="B70" t="s">
        <v>26</v>
      </c>
      <c r="C70" s="25">
        <v>44986</v>
      </c>
      <c r="D70">
        <v>20806293</v>
      </c>
    </row>
    <row r="71" spans="1:4" x14ac:dyDescent="0.25">
      <c r="A71" t="s">
        <v>66</v>
      </c>
      <c r="B71" t="s">
        <v>26</v>
      </c>
      <c r="C71" s="25">
        <v>44958</v>
      </c>
      <c r="D71">
        <v>12544665.18</v>
      </c>
    </row>
    <row r="72" spans="1:4" x14ac:dyDescent="0.25">
      <c r="A72" t="s">
        <v>66</v>
      </c>
      <c r="B72" t="s">
        <v>26</v>
      </c>
      <c r="C72" s="25">
        <v>45017</v>
      </c>
      <c r="D72">
        <v>18183498.09</v>
      </c>
    </row>
    <row r="73" spans="1:4" x14ac:dyDescent="0.25">
      <c r="A73" t="s">
        <v>66</v>
      </c>
      <c r="B73" t="s">
        <v>26</v>
      </c>
      <c r="C73" s="25">
        <v>45047</v>
      </c>
      <c r="D73">
        <v>18116085.530000001</v>
      </c>
    </row>
    <row r="74" spans="1:4" x14ac:dyDescent="0.25">
      <c r="A74" t="s">
        <v>66</v>
      </c>
      <c r="B74" t="s">
        <v>26</v>
      </c>
      <c r="C74" s="25">
        <v>45078</v>
      </c>
      <c r="D74">
        <v>24020044.879999999</v>
      </c>
    </row>
    <row r="75" spans="1:4" x14ac:dyDescent="0.25">
      <c r="A75" t="s">
        <v>66</v>
      </c>
      <c r="B75" t="s">
        <v>26</v>
      </c>
      <c r="C75" s="25">
        <v>45108</v>
      </c>
      <c r="D75">
        <v>21029060.280000001</v>
      </c>
    </row>
    <row r="76" spans="1:4" x14ac:dyDescent="0.25">
      <c r="A76" t="s">
        <v>66</v>
      </c>
      <c r="B76" t="s">
        <v>69</v>
      </c>
      <c r="C76" s="25">
        <v>44986</v>
      </c>
      <c r="D76">
        <v>2517901.7799999998</v>
      </c>
    </row>
    <row r="77" spans="1:4" x14ac:dyDescent="0.25">
      <c r="A77" t="s">
        <v>66</v>
      </c>
      <c r="B77" t="s">
        <v>69</v>
      </c>
      <c r="C77" s="25">
        <v>44958</v>
      </c>
      <c r="D77">
        <v>1952375.22</v>
      </c>
    </row>
    <row r="78" spans="1:4" x14ac:dyDescent="0.25">
      <c r="A78" t="s">
        <v>66</v>
      </c>
      <c r="B78" t="s">
        <v>69</v>
      </c>
      <c r="C78" s="25">
        <v>45047</v>
      </c>
      <c r="D78">
        <v>5072556.97</v>
      </c>
    </row>
    <row r="79" spans="1:4" x14ac:dyDescent="0.25">
      <c r="A79" t="s">
        <v>66</v>
      </c>
      <c r="B79" t="s">
        <v>69</v>
      </c>
      <c r="C79" s="25">
        <v>45078</v>
      </c>
      <c r="D79">
        <v>4719217.0199999996</v>
      </c>
    </row>
    <row r="80" spans="1:4" x14ac:dyDescent="0.25">
      <c r="A80" t="s">
        <v>66</v>
      </c>
      <c r="B80" t="s">
        <v>69</v>
      </c>
      <c r="C80" s="25">
        <v>45108</v>
      </c>
      <c r="D80">
        <v>3801958.74</v>
      </c>
    </row>
    <row r="81" spans="1:4" x14ac:dyDescent="0.25">
      <c r="A81" t="s">
        <v>66</v>
      </c>
      <c r="B81" t="s">
        <v>69</v>
      </c>
      <c r="C81" s="25">
        <v>44927</v>
      </c>
      <c r="D81">
        <v>1789126.34</v>
      </c>
    </row>
    <row r="82" spans="1:4" x14ac:dyDescent="0.25">
      <c r="A82" t="s">
        <v>66</v>
      </c>
      <c r="B82" t="s">
        <v>69</v>
      </c>
      <c r="C82" s="25">
        <v>45017</v>
      </c>
      <c r="D82">
        <v>1579084.87</v>
      </c>
    </row>
    <row r="83" spans="1:4" x14ac:dyDescent="0.25">
      <c r="A83" t="s">
        <v>71</v>
      </c>
      <c r="B83" t="s">
        <v>20</v>
      </c>
      <c r="C83" s="25">
        <v>44927</v>
      </c>
      <c r="D83">
        <v>5658794</v>
      </c>
    </row>
    <row r="84" spans="1:4" x14ac:dyDescent="0.25">
      <c r="A84" t="s">
        <v>71</v>
      </c>
      <c r="B84" t="s">
        <v>20</v>
      </c>
      <c r="C84" s="25">
        <v>44958</v>
      </c>
      <c r="D84">
        <v>6669374.7999999998</v>
      </c>
    </row>
    <row r="85" spans="1:4" x14ac:dyDescent="0.25">
      <c r="A85" t="s">
        <v>71</v>
      </c>
      <c r="B85" t="s">
        <v>20</v>
      </c>
      <c r="C85" s="25">
        <v>44986</v>
      </c>
      <c r="D85">
        <v>7133744.96</v>
      </c>
    </row>
    <row r="86" spans="1:4" x14ac:dyDescent="0.25">
      <c r="A86" t="s">
        <v>71</v>
      </c>
      <c r="B86" t="s">
        <v>20</v>
      </c>
      <c r="C86" s="25">
        <v>45017</v>
      </c>
      <c r="D86">
        <v>8403408.2400000002</v>
      </c>
    </row>
    <row r="87" spans="1:4" x14ac:dyDescent="0.25">
      <c r="A87" t="s">
        <v>71</v>
      </c>
      <c r="B87" t="s">
        <v>20</v>
      </c>
      <c r="C87" s="25">
        <v>45047</v>
      </c>
      <c r="D87">
        <v>10430129.08</v>
      </c>
    </row>
    <row r="88" spans="1:4" x14ac:dyDescent="0.25">
      <c r="A88" t="s">
        <v>71</v>
      </c>
      <c r="B88" t="s">
        <v>20</v>
      </c>
      <c r="C88" s="25">
        <v>45078</v>
      </c>
      <c r="D88">
        <v>11257975.109999999</v>
      </c>
    </row>
    <row r="89" spans="1:4" x14ac:dyDescent="0.25">
      <c r="A89" t="s">
        <v>71</v>
      </c>
      <c r="B89" t="s">
        <v>20</v>
      </c>
      <c r="C89" s="25">
        <v>45108</v>
      </c>
      <c r="D89">
        <v>14594712.42</v>
      </c>
    </row>
    <row r="90" spans="1:4" x14ac:dyDescent="0.25">
      <c r="A90" t="s">
        <v>71</v>
      </c>
      <c r="B90" t="s">
        <v>72</v>
      </c>
      <c r="C90" s="25">
        <v>44927</v>
      </c>
      <c r="D90">
        <v>3541092.97</v>
      </c>
    </row>
    <row r="91" spans="1:4" x14ac:dyDescent="0.25">
      <c r="A91" t="s">
        <v>71</v>
      </c>
      <c r="B91" t="s">
        <v>72</v>
      </c>
      <c r="C91" s="25">
        <v>44958</v>
      </c>
      <c r="D91">
        <v>4621874.43</v>
      </c>
    </row>
    <row r="92" spans="1:4" x14ac:dyDescent="0.25">
      <c r="A92" t="s">
        <v>71</v>
      </c>
      <c r="B92" t="s">
        <v>72</v>
      </c>
      <c r="C92" s="25">
        <v>44986</v>
      </c>
      <c r="D92">
        <v>4713402.95</v>
      </c>
    </row>
    <row r="93" spans="1:4" x14ac:dyDescent="0.25">
      <c r="A93" t="s">
        <v>71</v>
      </c>
      <c r="B93" t="s">
        <v>72</v>
      </c>
      <c r="C93" s="25">
        <v>45017</v>
      </c>
      <c r="D93">
        <v>4446908.76</v>
      </c>
    </row>
    <row r="94" spans="1:4" x14ac:dyDescent="0.25">
      <c r="A94" t="s">
        <v>71</v>
      </c>
      <c r="B94" t="s">
        <v>72</v>
      </c>
      <c r="C94" s="25">
        <v>45047</v>
      </c>
      <c r="D94">
        <v>6687355.3899999997</v>
      </c>
    </row>
    <row r="95" spans="1:4" x14ac:dyDescent="0.25">
      <c r="A95" t="s">
        <v>71</v>
      </c>
      <c r="B95" t="s">
        <v>72</v>
      </c>
      <c r="C95" s="25">
        <v>45078</v>
      </c>
      <c r="D95">
        <v>8612931.5700000003</v>
      </c>
    </row>
    <row r="96" spans="1:4" x14ac:dyDescent="0.25">
      <c r="A96" t="s">
        <v>71</v>
      </c>
      <c r="B96" t="s">
        <v>72</v>
      </c>
      <c r="C96" s="25">
        <v>45108</v>
      </c>
      <c r="D96">
        <v>6724943.7300000004</v>
      </c>
    </row>
    <row r="97" spans="1:4" x14ac:dyDescent="0.25">
      <c r="A97" t="s">
        <v>58</v>
      </c>
      <c r="B97" t="s">
        <v>23</v>
      </c>
      <c r="C97" s="25">
        <v>44927</v>
      </c>
      <c r="D97">
        <v>511396.81</v>
      </c>
    </row>
    <row r="98" spans="1:4" x14ac:dyDescent="0.25">
      <c r="A98" t="s">
        <v>58</v>
      </c>
      <c r="B98" t="s">
        <v>23</v>
      </c>
      <c r="C98" s="25">
        <v>44958</v>
      </c>
      <c r="D98">
        <v>1140062.17</v>
      </c>
    </row>
    <row r="99" spans="1:4" x14ac:dyDescent="0.25">
      <c r="A99" t="s">
        <v>58</v>
      </c>
      <c r="B99" t="s">
        <v>23</v>
      </c>
      <c r="C99" s="25">
        <v>44986</v>
      </c>
      <c r="D99">
        <v>1052278.1499999999</v>
      </c>
    </row>
    <row r="100" spans="1:4" x14ac:dyDescent="0.25">
      <c r="A100" t="s">
        <v>58</v>
      </c>
      <c r="B100" t="s">
        <v>23</v>
      </c>
      <c r="C100" s="25">
        <v>45017</v>
      </c>
      <c r="D100">
        <v>1591396.23</v>
      </c>
    </row>
    <row r="101" spans="1:4" x14ac:dyDescent="0.25">
      <c r="A101" t="s">
        <v>58</v>
      </c>
      <c r="B101" t="s">
        <v>23</v>
      </c>
      <c r="C101" s="25">
        <v>45047</v>
      </c>
      <c r="D101">
        <v>1956528.92</v>
      </c>
    </row>
    <row r="102" spans="1:4" x14ac:dyDescent="0.25">
      <c r="A102" t="s">
        <v>58</v>
      </c>
      <c r="B102" t="s">
        <v>23</v>
      </c>
      <c r="C102" s="25">
        <v>45078</v>
      </c>
      <c r="D102">
        <v>2538146.38</v>
      </c>
    </row>
    <row r="103" spans="1:4" x14ac:dyDescent="0.25">
      <c r="A103" t="s">
        <v>58</v>
      </c>
      <c r="B103" t="s">
        <v>23</v>
      </c>
      <c r="C103" s="25">
        <v>45108</v>
      </c>
      <c r="D103">
        <v>2206110.7599999998</v>
      </c>
    </row>
    <row r="104" spans="1:4" x14ac:dyDescent="0.25">
      <c r="A104" t="s">
        <v>58</v>
      </c>
      <c r="B104" t="s">
        <v>21</v>
      </c>
      <c r="C104" s="25">
        <v>44958</v>
      </c>
      <c r="D104">
        <v>1979751.48</v>
      </c>
    </row>
    <row r="105" spans="1:4" x14ac:dyDescent="0.25">
      <c r="A105" t="s">
        <v>58</v>
      </c>
      <c r="B105" t="s">
        <v>21</v>
      </c>
      <c r="C105" s="25">
        <v>44927</v>
      </c>
      <c r="D105">
        <v>1815382.72</v>
      </c>
    </row>
    <row r="106" spans="1:4" x14ac:dyDescent="0.25">
      <c r="A106" t="s">
        <v>58</v>
      </c>
      <c r="B106" t="s">
        <v>21</v>
      </c>
      <c r="C106" s="25">
        <v>44986</v>
      </c>
      <c r="D106">
        <v>2239432.0699999998</v>
      </c>
    </row>
    <row r="107" spans="1:4" x14ac:dyDescent="0.25">
      <c r="A107" t="s">
        <v>58</v>
      </c>
      <c r="B107" t="s">
        <v>21</v>
      </c>
      <c r="C107" s="25">
        <v>45017</v>
      </c>
      <c r="D107">
        <v>3044021.06</v>
      </c>
    </row>
    <row r="108" spans="1:4" x14ac:dyDescent="0.25">
      <c r="A108" t="s">
        <v>58</v>
      </c>
      <c r="B108" t="s">
        <v>21</v>
      </c>
      <c r="C108" s="25">
        <v>45047</v>
      </c>
      <c r="D108">
        <v>4033615.11</v>
      </c>
    </row>
    <row r="109" spans="1:4" x14ac:dyDescent="0.25">
      <c r="A109" t="s">
        <v>58</v>
      </c>
      <c r="B109" t="s">
        <v>21</v>
      </c>
      <c r="C109" s="25">
        <v>45078</v>
      </c>
      <c r="D109">
        <v>3759628.64</v>
      </c>
    </row>
    <row r="110" spans="1:4" x14ac:dyDescent="0.25">
      <c r="A110" t="s">
        <v>58</v>
      </c>
      <c r="B110" t="s">
        <v>21</v>
      </c>
      <c r="C110" s="25">
        <v>45108</v>
      </c>
      <c r="D110">
        <v>3811323.85</v>
      </c>
    </row>
    <row r="111" spans="1:4" x14ac:dyDescent="0.25">
      <c r="A111" t="s">
        <v>58</v>
      </c>
      <c r="B111" t="s">
        <v>59</v>
      </c>
      <c r="C111" s="25">
        <v>44927</v>
      </c>
      <c r="D111">
        <v>2212112.27</v>
      </c>
    </row>
    <row r="112" spans="1:4" x14ac:dyDescent="0.25">
      <c r="A112" t="s">
        <v>58</v>
      </c>
      <c r="B112" t="s">
        <v>59</v>
      </c>
      <c r="C112" s="25">
        <v>44958</v>
      </c>
      <c r="D112">
        <v>3273584.28</v>
      </c>
    </row>
    <row r="113" spans="1:4" x14ac:dyDescent="0.25">
      <c r="A113" t="s">
        <v>58</v>
      </c>
      <c r="B113" t="s">
        <v>59</v>
      </c>
      <c r="C113" s="25">
        <v>44986</v>
      </c>
      <c r="D113">
        <v>4021179.86</v>
      </c>
    </row>
    <row r="114" spans="1:4" x14ac:dyDescent="0.25">
      <c r="A114" t="s">
        <v>58</v>
      </c>
      <c r="B114" t="s">
        <v>59</v>
      </c>
      <c r="C114" s="25">
        <v>45017</v>
      </c>
      <c r="D114">
        <v>6142204.6100000003</v>
      </c>
    </row>
    <row r="115" spans="1:4" x14ac:dyDescent="0.25">
      <c r="A115" t="s">
        <v>58</v>
      </c>
      <c r="B115" t="s">
        <v>59</v>
      </c>
      <c r="C115" s="25">
        <v>45108</v>
      </c>
      <c r="D115">
        <v>7375759.4100000001</v>
      </c>
    </row>
    <row r="116" spans="1:4" x14ac:dyDescent="0.25">
      <c r="A116" t="s">
        <v>58</v>
      </c>
      <c r="B116" t="s">
        <v>59</v>
      </c>
      <c r="C116" s="25">
        <v>45047</v>
      </c>
      <c r="D116">
        <v>5674605.25</v>
      </c>
    </row>
    <row r="117" spans="1:4" x14ac:dyDescent="0.25">
      <c r="A117" t="s">
        <v>58</v>
      </c>
      <c r="B117" t="s">
        <v>59</v>
      </c>
      <c r="C117" s="25">
        <v>45078</v>
      </c>
      <c r="D117">
        <v>7388155.7300000004</v>
      </c>
    </row>
    <row r="118" spans="1:4" x14ac:dyDescent="0.25">
      <c r="A118" t="s">
        <v>58</v>
      </c>
      <c r="B118" t="s">
        <v>60</v>
      </c>
      <c r="C118" s="25">
        <v>44927</v>
      </c>
      <c r="D118">
        <v>3233330.45</v>
      </c>
    </row>
    <row r="119" spans="1:4" x14ac:dyDescent="0.25">
      <c r="A119" t="s">
        <v>58</v>
      </c>
      <c r="B119" t="s">
        <v>60</v>
      </c>
      <c r="C119" s="25">
        <v>44958</v>
      </c>
      <c r="D119">
        <v>3560870.74</v>
      </c>
    </row>
    <row r="120" spans="1:4" x14ac:dyDescent="0.25">
      <c r="A120" t="s">
        <v>58</v>
      </c>
      <c r="B120" t="s">
        <v>60</v>
      </c>
      <c r="C120" s="25">
        <v>44986</v>
      </c>
      <c r="D120">
        <v>5813021.4500000002</v>
      </c>
    </row>
    <row r="121" spans="1:4" x14ac:dyDescent="0.25">
      <c r="A121" t="s">
        <v>58</v>
      </c>
      <c r="B121" t="s">
        <v>60</v>
      </c>
      <c r="C121" s="25">
        <v>45017</v>
      </c>
      <c r="D121">
        <v>5061673.28</v>
      </c>
    </row>
    <row r="122" spans="1:4" x14ac:dyDescent="0.25">
      <c r="A122" t="s">
        <v>58</v>
      </c>
      <c r="B122" t="s">
        <v>60</v>
      </c>
      <c r="C122" s="25">
        <v>45078</v>
      </c>
      <c r="D122">
        <v>6280581.4000000004</v>
      </c>
    </row>
    <row r="123" spans="1:4" x14ac:dyDescent="0.25">
      <c r="A123" t="s">
        <v>58</v>
      </c>
      <c r="B123" t="s">
        <v>60</v>
      </c>
      <c r="C123" s="25">
        <v>45047</v>
      </c>
      <c r="D123">
        <v>7123837.3200000003</v>
      </c>
    </row>
    <row r="124" spans="1:4" x14ac:dyDescent="0.25">
      <c r="A124" t="s">
        <v>58</v>
      </c>
      <c r="B124" t="s">
        <v>60</v>
      </c>
      <c r="C124" s="25">
        <v>45108</v>
      </c>
      <c r="D124">
        <v>6631383.1900000004</v>
      </c>
    </row>
    <row r="125" spans="1:4" x14ac:dyDescent="0.25">
      <c r="A125" t="s">
        <v>58</v>
      </c>
      <c r="B125" t="s">
        <v>22</v>
      </c>
      <c r="C125" s="25">
        <v>44927</v>
      </c>
      <c r="D125">
        <v>2077778.86</v>
      </c>
    </row>
    <row r="126" spans="1:4" x14ac:dyDescent="0.25">
      <c r="A126" t="s">
        <v>58</v>
      </c>
      <c r="B126" t="s">
        <v>22</v>
      </c>
      <c r="C126" s="25">
        <v>44958</v>
      </c>
      <c r="D126">
        <v>1594561.59</v>
      </c>
    </row>
    <row r="127" spans="1:4" x14ac:dyDescent="0.25">
      <c r="A127" t="s">
        <v>58</v>
      </c>
      <c r="B127" t="s">
        <v>22</v>
      </c>
      <c r="C127" s="25">
        <v>44986</v>
      </c>
      <c r="D127">
        <v>1993812.67</v>
      </c>
    </row>
    <row r="128" spans="1:4" x14ac:dyDescent="0.25">
      <c r="A128" t="s">
        <v>58</v>
      </c>
      <c r="B128" t="s">
        <v>22</v>
      </c>
      <c r="C128" s="25">
        <v>45017</v>
      </c>
      <c r="D128">
        <v>2661316.5699999998</v>
      </c>
    </row>
    <row r="129" spans="1:4" x14ac:dyDescent="0.25">
      <c r="A129" t="s">
        <v>58</v>
      </c>
      <c r="B129" t="s">
        <v>22</v>
      </c>
      <c r="C129" s="25">
        <v>45047</v>
      </c>
      <c r="D129">
        <v>3108765.53</v>
      </c>
    </row>
    <row r="130" spans="1:4" x14ac:dyDescent="0.25">
      <c r="A130" t="s">
        <v>58</v>
      </c>
      <c r="B130" t="s">
        <v>22</v>
      </c>
      <c r="C130" s="25">
        <v>45078</v>
      </c>
      <c r="D130">
        <v>3767639.97</v>
      </c>
    </row>
    <row r="131" spans="1:4" x14ac:dyDescent="0.25">
      <c r="A131" t="s">
        <v>58</v>
      </c>
      <c r="B131" t="s">
        <v>22</v>
      </c>
      <c r="C131" s="25">
        <v>45108</v>
      </c>
      <c r="D131">
        <v>2989709.31</v>
      </c>
    </row>
    <row r="132" spans="1:4" x14ac:dyDescent="0.25">
      <c r="A132" t="s">
        <v>58</v>
      </c>
      <c r="B132" t="s">
        <v>61</v>
      </c>
      <c r="C132" s="25">
        <v>45078</v>
      </c>
      <c r="D132">
        <v>5859116.9400000004</v>
      </c>
    </row>
    <row r="133" spans="1:4" x14ac:dyDescent="0.25">
      <c r="A133" t="s">
        <v>58</v>
      </c>
      <c r="B133" t="s">
        <v>61</v>
      </c>
      <c r="C133" s="25">
        <v>44986</v>
      </c>
      <c r="D133">
        <v>3695790.56</v>
      </c>
    </row>
    <row r="134" spans="1:4" x14ac:dyDescent="0.25">
      <c r="A134" t="s">
        <v>58</v>
      </c>
      <c r="B134" t="s">
        <v>61</v>
      </c>
      <c r="C134" s="25">
        <v>45017</v>
      </c>
      <c r="D134">
        <v>4566760.1500000004</v>
      </c>
    </row>
    <row r="135" spans="1:4" x14ac:dyDescent="0.25">
      <c r="A135" t="s">
        <v>58</v>
      </c>
      <c r="B135" t="s">
        <v>61</v>
      </c>
      <c r="C135" s="25">
        <v>44927</v>
      </c>
      <c r="D135">
        <v>2629436.27</v>
      </c>
    </row>
    <row r="136" spans="1:4" x14ac:dyDescent="0.25">
      <c r="A136" t="s">
        <v>58</v>
      </c>
      <c r="B136" t="s">
        <v>61</v>
      </c>
      <c r="C136" s="25">
        <v>44958</v>
      </c>
      <c r="D136">
        <v>3332341.3</v>
      </c>
    </row>
    <row r="137" spans="1:4" x14ac:dyDescent="0.25">
      <c r="A137" t="s">
        <v>58</v>
      </c>
      <c r="B137" t="s">
        <v>61</v>
      </c>
      <c r="C137" s="25">
        <v>45047</v>
      </c>
      <c r="D137">
        <v>5678637.5800000001</v>
      </c>
    </row>
    <row r="138" spans="1:4" x14ac:dyDescent="0.25">
      <c r="A138" t="s">
        <v>58</v>
      </c>
      <c r="B138" t="s">
        <v>61</v>
      </c>
      <c r="C138" s="25">
        <v>45108</v>
      </c>
      <c r="D138">
        <v>5495610.1399999997</v>
      </c>
    </row>
    <row r="139" spans="1:4" x14ac:dyDescent="0.25">
      <c r="A139" t="s">
        <v>62</v>
      </c>
      <c r="B139" t="s">
        <v>63</v>
      </c>
      <c r="C139" s="25">
        <v>45047</v>
      </c>
      <c r="D139">
        <v>10571083.109999999</v>
      </c>
    </row>
    <row r="140" spans="1:4" x14ac:dyDescent="0.25">
      <c r="A140" t="s">
        <v>62</v>
      </c>
      <c r="B140" t="s">
        <v>63</v>
      </c>
      <c r="C140" s="25">
        <v>45108</v>
      </c>
      <c r="D140">
        <v>8874611.2699999996</v>
      </c>
    </row>
    <row r="141" spans="1:4" x14ac:dyDescent="0.25">
      <c r="A141" t="s">
        <v>62</v>
      </c>
      <c r="B141" t="s">
        <v>63</v>
      </c>
      <c r="C141" s="25">
        <v>44958</v>
      </c>
      <c r="D141">
        <v>3770248.5</v>
      </c>
    </row>
    <row r="142" spans="1:4" x14ac:dyDescent="0.25">
      <c r="A142" t="s">
        <v>62</v>
      </c>
      <c r="B142" t="s">
        <v>63</v>
      </c>
      <c r="C142" s="25">
        <v>44927</v>
      </c>
      <c r="D142">
        <v>5233791.3600000003</v>
      </c>
    </row>
    <row r="143" spans="1:4" x14ac:dyDescent="0.25">
      <c r="A143" t="s">
        <v>62</v>
      </c>
      <c r="B143" t="s">
        <v>63</v>
      </c>
      <c r="C143" s="25">
        <v>45017</v>
      </c>
      <c r="D143">
        <v>8428968.8200000003</v>
      </c>
    </row>
    <row r="144" spans="1:4" x14ac:dyDescent="0.25">
      <c r="A144" t="s">
        <v>62</v>
      </c>
      <c r="B144" t="s">
        <v>63</v>
      </c>
      <c r="C144" s="25">
        <v>44986</v>
      </c>
      <c r="D144">
        <v>6720320.1900000004</v>
      </c>
    </row>
    <row r="145" spans="1:4" x14ac:dyDescent="0.25">
      <c r="A145" t="s">
        <v>62</v>
      </c>
      <c r="B145" t="s">
        <v>63</v>
      </c>
      <c r="C145" s="25">
        <v>45078</v>
      </c>
      <c r="D145">
        <v>9151764.4399999995</v>
      </c>
    </row>
    <row r="146" spans="1:4" x14ac:dyDescent="0.25">
      <c r="A146" t="s">
        <v>62</v>
      </c>
      <c r="B146" t="s">
        <v>52</v>
      </c>
      <c r="C146" s="25">
        <v>44927</v>
      </c>
      <c r="D146">
        <v>991479.38</v>
      </c>
    </row>
    <row r="147" spans="1:4" x14ac:dyDescent="0.25">
      <c r="A147" t="s">
        <v>62</v>
      </c>
      <c r="B147" t="s">
        <v>52</v>
      </c>
      <c r="C147" s="25">
        <v>44958</v>
      </c>
      <c r="D147">
        <v>1910116.95</v>
      </c>
    </row>
    <row r="148" spans="1:4" x14ac:dyDescent="0.25">
      <c r="A148" t="s">
        <v>62</v>
      </c>
      <c r="B148" t="s">
        <v>52</v>
      </c>
      <c r="C148" s="25">
        <v>44986</v>
      </c>
      <c r="D148">
        <v>1912360.26</v>
      </c>
    </row>
    <row r="149" spans="1:4" x14ac:dyDescent="0.25">
      <c r="A149" t="s">
        <v>62</v>
      </c>
      <c r="B149" t="s">
        <v>52</v>
      </c>
      <c r="C149" s="25">
        <v>45017</v>
      </c>
      <c r="D149">
        <v>942889.05</v>
      </c>
    </row>
    <row r="150" spans="1:4" x14ac:dyDescent="0.25">
      <c r="A150" t="s">
        <v>62</v>
      </c>
      <c r="B150" t="s">
        <v>52</v>
      </c>
      <c r="C150" s="25">
        <v>45047</v>
      </c>
      <c r="D150">
        <v>3049900.49</v>
      </c>
    </row>
    <row r="151" spans="1:4" x14ac:dyDescent="0.25">
      <c r="A151" t="s">
        <v>62</v>
      </c>
      <c r="B151" t="s">
        <v>52</v>
      </c>
      <c r="C151" s="25">
        <v>45078</v>
      </c>
      <c r="D151">
        <v>2176506.3199999998</v>
      </c>
    </row>
    <row r="152" spans="1:4" x14ac:dyDescent="0.25">
      <c r="A152" t="s">
        <v>62</v>
      </c>
      <c r="B152" t="s">
        <v>52</v>
      </c>
      <c r="C152" s="25">
        <v>45108</v>
      </c>
      <c r="D152">
        <v>1222925.3500000001</v>
      </c>
    </row>
    <row r="153" spans="1:4" x14ac:dyDescent="0.25">
      <c r="A153" t="s">
        <v>62</v>
      </c>
      <c r="B153" t="s">
        <v>64</v>
      </c>
      <c r="C153" s="25">
        <v>44986</v>
      </c>
      <c r="D153">
        <v>7571736.8899999997</v>
      </c>
    </row>
    <row r="154" spans="1:4" x14ac:dyDescent="0.25">
      <c r="A154" t="s">
        <v>62</v>
      </c>
      <c r="B154" t="s">
        <v>64</v>
      </c>
      <c r="C154" s="25">
        <v>44927</v>
      </c>
      <c r="D154">
        <v>5545410.8399999999</v>
      </c>
    </row>
    <row r="155" spans="1:4" x14ac:dyDescent="0.25">
      <c r="A155" t="s">
        <v>62</v>
      </c>
      <c r="B155" t="s">
        <v>64</v>
      </c>
      <c r="C155" s="25">
        <v>44958</v>
      </c>
      <c r="D155">
        <v>4854486.3499999996</v>
      </c>
    </row>
    <row r="156" spans="1:4" x14ac:dyDescent="0.25">
      <c r="A156" t="s">
        <v>62</v>
      </c>
      <c r="B156" t="s">
        <v>64</v>
      </c>
      <c r="C156" s="25">
        <v>45017</v>
      </c>
      <c r="D156">
        <v>8125549.3499999996</v>
      </c>
    </row>
    <row r="157" spans="1:4" x14ac:dyDescent="0.25">
      <c r="A157" t="s">
        <v>62</v>
      </c>
      <c r="B157" t="s">
        <v>64</v>
      </c>
      <c r="C157" s="25">
        <v>45047</v>
      </c>
      <c r="D157">
        <v>11933713.02</v>
      </c>
    </row>
    <row r="158" spans="1:4" x14ac:dyDescent="0.25">
      <c r="A158" t="s">
        <v>62</v>
      </c>
      <c r="B158" t="s">
        <v>64</v>
      </c>
      <c r="C158" s="25">
        <v>45078</v>
      </c>
      <c r="D158">
        <v>12582681.52</v>
      </c>
    </row>
    <row r="159" spans="1:4" x14ac:dyDescent="0.25">
      <c r="A159" t="s">
        <v>62</v>
      </c>
      <c r="B159" t="s">
        <v>64</v>
      </c>
      <c r="C159" s="25">
        <v>45108</v>
      </c>
      <c r="D159">
        <v>10975961.74</v>
      </c>
    </row>
    <row r="160" spans="1:4" x14ac:dyDescent="0.25">
      <c r="A160" t="s">
        <v>62</v>
      </c>
      <c r="B160" t="s">
        <v>65</v>
      </c>
      <c r="C160" s="25">
        <v>44927</v>
      </c>
      <c r="D160">
        <v>1639327.47</v>
      </c>
    </row>
    <row r="161" spans="1:4" x14ac:dyDescent="0.25">
      <c r="A161" t="s">
        <v>62</v>
      </c>
      <c r="B161" t="s">
        <v>65</v>
      </c>
      <c r="C161" s="25">
        <v>44958</v>
      </c>
      <c r="D161">
        <v>1724350.31</v>
      </c>
    </row>
    <row r="162" spans="1:4" x14ac:dyDescent="0.25">
      <c r="A162" t="s">
        <v>62</v>
      </c>
      <c r="B162" t="s">
        <v>65</v>
      </c>
      <c r="C162" s="25">
        <v>44986</v>
      </c>
      <c r="D162">
        <v>2113301.5499999998</v>
      </c>
    </row>
    <row r="163" spans="1:4" x14ac:dyDescent="0.25">
      <c r="A163" t="s">
        <v>62</v>
      </c>
      <c r="B163" t="s">
        <v>65</v>
      </c>
      <c r="C163" s="25">
        <v>45017</v>
      </c>
      <c r="D163">
        <v>2650930.64</v>
      </c>
    </row>
    <row r="164" spans="1:4" x14ac:dyDescent="0.25">
      <c r="A164" t="s">
        <v>62</v>
      </c>
      <c r="B164" t="s">
        <v>65</v>
      </c>
      <c r="C164" s="25">
        <v>45047</v>
      </c>
      <c r="D164">
        <v>2115703.23</v>
      </c>
    </row>
    <row r="165" spans="1:4" x14ac:dyDescent="0.25">
      <c r="A165" t="s">
        <v>62</v>
      </c>
      <c r="B165" t="s">
        <v>65</v>
      </c>
      <c r="C165" s="25">
        <v>45078</v>
      </c>
      <c r="D165">
        <v>3070504.06</v>
      </c>
    </row>
    <row r="166" spans="1:4" x14ac:dyDescent="0.25">
      <c r="A166" t="s">
        <v>62</v>
      </c>
      <c r="B166" t="s">
        <v>65</v>
      </c>
      <c r="C166" s="25">
        <v>45108</v>
      </c>
      <c r="D166">
        <v>2427051.31</v>
      </c>
    </row>
    <row r="167" spans="1:4" x14ac:dyDescent="0.25">
      <c r="A167" t="s">
        <v>66</v>
      </c>
      <c r="B167" t="s">
        <v>24</v>
      </c>
      <c r="C167" s="25">
        <v>44958</v>
      </c>
      <c r="D167">
        <v>3862390.88</v>
      </c>
    </row>
    <row r="168" spans="1:4" x14ac:dyDescent="0.25">
      <c r="A168" t="s">
        <v>66</v>
      </c>
      <c r="B168" t="s">
        <v>24</v>
      </c>
      <c r="C168" s="25">
        <v>45017</v>
      </c>
      <c r="D168">
        <v>3992224.52</v>
      </c>
    </row>
    <row r="169" spans="1:4" x14ac:dyDescent="0.25">
      <c r="A169" t="s">
        <v>66</v>
      </c>
      <c r="B169" t="s">
        <v>68</v>
      </c>
      <c r="C169" s="25">
        <v>44958</v>
      </c>
      <c r="D169">
        <v>891865.31</v>
      </c>
    </row>
    <row r="170" spans="1:4" x14ac:dyDescent="0.25">
      <c r="A170" t="s">
        <v>66</v>
      </c>
      <c r="B170" t="s">
        <v>25</v>
      </c>
      <c r="C170" s="25">
        <v>44958</v>
      </c>
      <c r="D170">
        <v>2584712.5099999998</v>
      </c>
    </row>
    <row r="171" spans="1:4" x14ac:dyDescent="0.25">
      <c r="A171" t="s">
        <v>66</v>
      </c>
      <c r="B171" t="s">
        <v>25</v>
      </c>
      <c r="C171" s="25">
        <v>44986</v>
      </c>
      <c r="D171">
        <v>5217835.16</v>
      </c>
    </row>
    <row r="172" spans="1:4" x14ac:dyDescent="0.25">
      <c r="A172" t="s">
        <v>66</v>
      </c>
      <c r="B172" t="s">
        <v>25</v>
      </c>
      <c r="C172" s="25">
        <v>45047</v>
      </c>
      <c r="D172">
        <v>13401601.029999999</v>
      </c>
    </row>
    <row r="173" spans="1:4" x14ac:dyDescent="0.25">
      <c r="A173" t="s">
        <v>66</v>
      </c>
      <c r="B173" t="s">
        <v>46</v>
      </c>
      <c r="C173" s="25">
        <v>44927</v>
      </c>
      <c r="D173">
        <v>4315464.8099999996</v>
      </c>
    </row>
    <row r="174" spans="1:4" x14ac:dyDescent="0.25">
      <c r="A174" t="s">
        <v>66</v>
      </c>
      <c r="B174" t="s">
        <v>46</v>
      </c>
      <c r="C174" s="25">
        <v>44958</v>
      </c>
      <c r="D174">
        <v>4197503.18</v>
      </c>
    </row>
    <row r="175" spans="1:4" x14ac:dyDescent="0.25">
      <c r="A175" t="s">
        <v>66</v>
      </c>
      <c r="B175" t="s">
        <v>46</v>
      </c>
      <c r="C175" s="25">
        <v>44986</v>
      </c>
      <c r="D175">
        <v>5325529.07</v>
      </c>
    </row>
    <row r="176" spans="1:4" x14ac:dyDescent="0.25">
      <c r="A176" t="s">
        <v>66</v>
      </c>
      <c r="B176" t="s">
        <v>46</v>
      </c>
      <c r="C176" s="25">
        <v>45017</v>
      </c>
      <c r="D176">
        <v>6797177.96</v>
      </c>
    </row>
    <row r="177" spans="1:4" x14ac:dyDescent="0.25">
      <c r="A177" t="s">
        <v>66</v>
      </c>
      <c r="B177" t="s">
        <v>46</v>
      </c>
      <c r="C177" s="25">
        <v>45047</v>
      </c>
      <c r="D177">
        <v>10849478.279999999</v>
      </c>
    </row>
    <row r="178" spans="1:4" x14ac:dyDescent="0.25">
      <c r="A178" t="s">
        <v>66</v>
      </c>
      <c r="B178" t="s">
        <v>46</v>
      </c>
      <c r="C178" s="25">
        <v>45078</v>
      </c>
      <c r="D178">
        <v>11675255.18</v>
      </c>
    </row>
    <row r="179" spans="1:4" x14ac:dyDescent="0.25">
      <c r="A179" t="s">
        <v>66</v>
      </c>
      <c r="B179" t="s">
        <v>46</v>
      </c>
      <c r="C179" s="25">
        <v>45108</v>
      </c>
      <c r="D179">
        <v>8292578.3799999999</v>
      </c>
    </row>
    <row r="180" spans="1:4" x14ac:dyDescent="0.25">
      <c r="A180" t="s">
        <v>73</v>
      </c>
      <c r="B180" t="s">
        <v>27</v>
      </c>
      <c r="C180" s="25">
        <v>45017</v>
      </c>
      <c r="D180">
        <v>7505284.3600000003</v>
      </c>
    </row>
    <row r="181" spans="1:4" x14ac:dyDescent="0.25">
      <c r="A181" t="s">
        <v>73</v>
      </c>
      <c r="B181" t="s">
        <v>27</v>
      </c>
      <c r="C181" s="25">
        <v>44927</v>
      </c>
      <c r="D181">
        <v>4322322.38</v>
      </c>
    </row>
    <row r="182" spans="1:4" x14ac:dyDescent="0.25">
      <c r="A182" t="s">
        <v>73</v>
      </c>
      <c r="B182" t="s">
        <v>27</v>
      </c>
      <c r="C182" s="25">
        <v>44958</v>
      </c>
      <c r="D182">
        <v>5197723.5</v>
      </c>
    </row>
    <row r="183" spans="1:4" x14ac:dyDescent="0.25">
      <c r="A183" t="s">
        <v>73</v>
      </c>
      <c r="B183" t="s">
        <v>27</v>
      </c>
      <c r="C183" s="25">
        <v>45108</v>
      </c>
      <c r="D183">
        <v>7968975.2000000002</v>
      </c>
    </row>
    <row r="184" spans="1:4" x14ac:dyDescent="0.25">
      <c r="A184" t="s">
        <v>73</v>
      </c>
      <c r="B184" t="s">
        <v>27</v>
      </c>
      <c r="C184" s="25">
        <v>44986</v>
      </c>
      <c r="D184">
        <v>6888980.0099999998</v>
      </c>
    </row>
    <row r="185" spans="1:4" x14ac:dyDescent="0.25">
      <c r="A185" t="s">
        <v>73</v>
      </c>
      <c r="B185" t="s">
        <v>27</v>
      </c>
      <c r="C185" s="25">
        <v>45047</v>
      </c>
      <c r="D185">
        <v>9231237.4299999997</v>
      </c>
    </row>
    <row r="186" spans="1:4" x14ac:dyDescent="0.25">
      <c r="A186" t="s">
        <v>73</v>
      </c>
      <c r="B186" t="s">
        <v>27</v>
      </c>
      <c r="C186" s="25">
        <v>45078</v>
      </c>
      <c r="D186">
        <v>11989236.050000001</v>
      </c>
    </row>
    <row r="187" spans="1:4" x14ac:dyDescent="0.25">
      <c r="A187" t="s">
        <v>73</v>
      </c>
      <c r="B187" t="s">
        <v>86</v>
      </c>
      <c r="C187" s="25">
        <v>44958</v>
      </c>
      <c r="D187">
        <v>22210.34</v>
      </c>
    </row>
    <row r="188" spans="1:4" x14ac:dyDescent="0.25">
      <c r="A188" t="s">
        <v>73</v>
      </c>
      <c r="B188" t="s">
        <v>74</v>
      </c>
      <c r="C188" s="25">
        <v>44986</v>
      </c>
      <c r="D188">
        <v>1404101.47</v>
      </c>
    </row>
    <row r="189" spans="1:4" x14ac:dyDescent="0.25">
      <c r="A189" t="s">
        <v>73</v>
      </c>
      <c r="B189" t="s">
        <v>74</v>
      </c>
      <c r="C189" s="25">
        <v>44958</v>
      </c>
      <c r="D189">
        <v>1686388.58</v>
      </c>
    </row>
    <row r="190" spans="1:4" x14ac:dyDescent="0.25">
      <c r="A190" t="s">
        <v>73</v>
      </c>
      <c r="B190" t="s">
        <v>74</v>
      </c>
      <c r="C190" s="25">
        <v>44927</v>
      </c>
      <c r="D190">
        <v>988886.63</v>
      </c>
    </row>
    <row r="191" spans="1:4" x14ac:dyDescent="0.25">
      <c r="A191" t="s">
        <v>73</v>
      </c>
      <c r="B191" t="s">
        <v>74</v>
      </c>
      <c r="C191" s="25">
        <v>45017</v>
      </c>
      <c r="D191">
        <v>1031614.05</v>
      </c>
    </row>
    <row r="192" spans="1:4" x14ac:dyDescent="0.25">
      <c r="A192" t="s">
        <v>73</v>
      </c>
      <c r="B192" t="s">
        <v>74</v>
      </c>
      <c r="C192" s="25">
        <v>45047</v>
      </c>
      <c r="D192">
        <v>1606964.62</v>
      </c>
    </row>
    <row r="193" spans="1:4" x14ac:dyDescent="0.25">
      <c r="A193" t="s">
        <v>73</v>
      </c>
      <c r="B193" t="s">
        <v>74</v>
      </c>
      <c r="C193" s="25">
        <v>45078</v>
      </c>
      <c r="D193">
        <v>2064041</v>
      </c>
    </row>
    <row r="194" spans="1:4" x14ac:dyDescent="0.25">
      <c r="A194" t="s">
        <v>73</v>
      </c>
      <c r="B194" t="s">
        <v>74</v>
      </c>
      <c r="C194" s="25">
        <v>45108</v>
      </c>
      <c r="D194">
        <v>2511548.04</v>
      </c>
    </row>
    <row r="195" spans="1:4" x14ac:dyDescent="0.25">
      <c r="A195" t="s">
        <v>73</v>
      </c>
      <c r="B195" t="s">
        <v>75</v>
      </c>
      <c r="C195" s="25">
        <v>44927</v>
      </c>
      <c r="D195">
        <v>10907.93</v>
      </c>
    </row>
    <row r="196" spans="1:4" x14ac:dyDescent="0.25">
      <c r="A196" t="s">
        <v>73</v>
      </c>
      <c r="B196" t="s">
        <v>75</v>
      </c>
      <c r="C196" s="25">
        <v>44958</v>
      </c>
      <c r="D196">
        <v>25048</v>
      </c>
    </row>
    <row r="197" spans="1:4" x14ac:dyDescent="0.25">
      <c r="A197" t="s">
        <v>73</v>
      </c>
      <c r="B197" t="s">
        <v>75</v>
      </c>
      <c r="C197" s="25">
        <v>44986</v>
      </c>
      <c r="D197">
        <v>15393.18</v>
      </c>
    </row>
    <row r="198" spans="1:4" x14ac:dyDescent="0.25">
      <c r="A198" t="s">
        <v>73</v>
      </c>
      <c r="B198" t="s">
        <v>75</v>
      </c>
      <c r="C198" s="25">
        <v>45017</v>
      </c>
      <c r="D198">
        <v>31803.35</v>
      </c>
    </row>
    <row r="199" spans="1:4" x14ac:dyDescent="0.25">
      <c r="A199" t="s">
        <v>73</v>
      </c>
      <c r="B199" t="s">
        <v>75</v>
      </c>
      <c r="C199" s="25">
        <v>45108</v>
      </c>
      <c r="D199">
        <v>435071.25</v>
      </c>
    </row>
    <row r="200" spans="1:4" x14ac:dyDescent="0.25">
      <c r="A200" t="s">
        <v>73</v>
      </c>
      <c r="B200" t="s">
        <v>75</v>
      </c>
      <c r="C200" s="25">
        <v>45078</v>
      </c>
      <c r="D200">
        <v>158645.10999999999</v>
      </c>
    </row>
    <row r="201" spans="1:4" x14ac:dyDescent="0.25">
      <c r="A201" t="s">
        <v>73</v>
      </c>
      <c r="B201" t="s">
        <v>76</v>
      </c>
      <c r="C201" s="25">
        <v>44986</v>
      </c>
      <c r="D201">
        <v>-942.66</v>
      </c>
    </row>
    <row r="202" spans="1:4" x14ac:dyDescent="0.25">
      <c r="A202" t="s">
        <v>73</v>
      </c>
      <c r="B202" t="s">
        <v>77</v>
      </c>
      <c r="C202" s="25">
        <v>44927</v>
      </c>
      <c r="D202">
        <v>1407898.6</v>
      </c>
    </row>
    <row r="203" spans="1:4" x14ac:dyDescent="0.25">
      <c r="A203" t="s">
        <v>73</v>
      </c>
      <c r="B203" t="s">
        <v>77</v>
      </c>
      <c r="C203" s="25">
        <v>44986</v>
      </c>
      <c r="D203">
        <v>1972735.7</v>
      </c>
    </row>
    <row r="204" spans="1:4" x14ac:dyDescent="0.25">
      <c r="A204" t="s">
        <v>73</v>
      </c>
      <c r="B204" t="s">
        <v>77</v>
      </c>
      <c r="C204" s="25">
        <v>44958</v>
      </c>
      <c r="D204">
        <v>882161.7</v>
      </c>
    </row>
    <row r="205" spans="1:4" x14ac:dyDescent="0.25">
      <c r="A205" t="s">
        <v>73</v>
      </c>
      <c r="B205" t="s">
        <v>77</v>
      </c>
      <c r="C205" s="25">
        <v>45017</v>
      </c>
      <c r="D205">
        <v>1269483.93</v>
      </c>
    </row>
    <row r="206" spans="1:4" x14ac:dyDescent="0.25">
      <c r="A206" t="s">
        <v>73</v>
      </c>
      <c r="B206" t="s">
        <v>77</v>
      </c>
      <c r="C206" s="25">
        <v>45047</v>
      </c>
      <c r="D206">
        <v>3444600.88</v>
      </c>
    </row>
    <row r="207" spans="1:4" x14ac:dyDescent="0.25">
      <c r="A207" t="s">
        <v>73</v>
      </c>
      <c r="B207" t="s">
        <v>77</v>
      </c>
      <c r="C207" s="25">
        <v>45078</v>
      </c>
      <c r="D207">
        <v>3097037.24</v>
      </c>
    </row>
    <row r="208" spans="1:4" x14ac:dyDescent="0.25">
      <c r="A208" t="s">
        <v>73</v>
      </c>
      <c r="B208" t="s">
        <v>77</v>
      </c>
      <c r="C208" s="25">
        <v>45108</v>
      </c>
      <c r="D208">
        <v>2431960.0099999998</v>
      </c>
    </row>
    <row r="209" spans="1:4" x14ac:dyDescent="0.25">
      <c r="A209" t="s">
        <v>73</v>
      </c>
      <c r="B209" t="s">
        <v>28</v>
      </c>
      <c r="C209" s="25">
        <v>44986</v>
      </c>
      <c r="D209">
        <v>7687045.1900000004</v>
      </c>
    </row>
    <row r="210" spans="1:4" x14ac:dyDescent="0.25">
      <c r="A210" t="s">
        <v>73</v>
      </c>
      <c r="B210" t="s">
        <v>28</v>
      </c>
      <c r="C210" s="25">
        <v>44927</v>
      </c>
      <c r="D210">
        <v>4091618.56</v>
      </c>
    </row>
    <row r="211" spans="1:4" x14ac:dyDescent="0.25">
      <c r="A211" t="s">
        <v>73</v>
      </c>
      <c r="B211" t="s">
        <v>28</v>
      </c>
      <c r="C211" s="25">
        <v>44958</v>
      </c>
      <c r="D211">
        <v>5119594.2</v>
      </c>
    </row>
    <row r="212" spans="1:4" x14ac:dyDescent="0.25">
      <c r="A212" t="s">
        <v>73</v>
      </c>
      <c r="B212" t="s">
        <v>28</v>
      </c>
      <c r="C212" s="25">
        <v>45017</v>
      </c>
      <c r="D212">
        <v>7140010.5099999998</v>
      </c>
    </row>
    <row r="213" spans="1:4" x14ac:dyDescent="0.25">
      <c r="A213" t="s">
        <v>73</v>
      </c>
      <c r="B213" t="s">
        <v>28</v>
      </c>
      <c r="C213" s="25">
        <v>45047</v>
      </c>
      <c r="D213">
        <v>13941372.23</v>
      </c>
    </row>
    <row r="214" spans="1:4" x14ac:dyDescent="0.25">
      <c r="A214" t="s">
        <v>73</v>
      </c>
      <c r="B214" t="s">
        <v>28</v>
      </c>
      <c r="C214" s="25">
        <v>45078</v>
      </c>
      <c r="D214">
        <v>14933084.07</v>
      </c>
    </row>
    <row r="215" spans="1:4" x14ac:dyDescent="0.25">
      <c r="A215" t="s">
        <v>73</v>
      </c>
      <c r="B215" t="s">
        <v>28</v>
      </c>
      <c r="C215" s="25">
        <v>45108</v>
      </c>
      <c r="D215">
        <v>8509495.2699999996</v>
      </c>
    </row>
    <row r="216" spans="1:4" x14ac:dyDescent="0.25">
      <c r="A216" t="s">
        <v>78</v>
      </c>
      <c r="B216" t="s">
        <v>79</v>
      </c>
      <c r="C216" s="25">
        <v>44958</v>
      </c>
      <c r="D216">
        <v>219179.39</v>
      </c>
    </row>
    <row r="217" spans="1:4" x14ac:dyDescent="0.25">
      <c r="A217" t="s">
        <v>78</v>
      </c>
      <c r="B217" t="s">
        <v>79</v>
      </c>
      <c r="C217" s="25">
        <v>44986</v>
      </c>
      <c r="D217">
        <v>237857.29</v>
      </c>
    </row>
    <row r="218" spans="1:4" x14ac:dyDescent="0.25">
      <c r="A218" t="s">
        <v>78</v>
      </c>
      <c r="B218" t="s">
        <v>79</v>
      </c>
      <c r="C218" s="25">
        <v>45047</v>
      </c>
      <c r="D218">
        <v>268805.63</v>
      </c>
    </row>
    <row r="219" spans="1:4" x14ac:dyDescent="0.25">
      <c r="A219" t="s">
        <v>78</v>
      </c>
      <c r="B219" t="s">
        <v>79</v>
      </c>
      <c r="C219" s="25">
        <v>45108</v>
      </c>
      <c r="D219">
        <v>315435.09999999998</v>
      </c>
    </row>
    <row r="220" spans="1:4" x14ac:dyDescent="0.25">
      <c r="A220" t="s">
        <v>78</v>
      </c>
      <c r="B220" t="s">
        <v>79</v>
      </c>
      <c r="C220" s="25">
        <v>44927</v>
      </c>
      <c r="D220">
        <v>282337.09000000003</v>
      </c>
    </row>
    <row r="221" spans="1:4" x14ac:dyDescent="0.25">
      <c r="A221" t="s">
        <v>78</v>
      </c>
      <c r="B221" t="s">
        <v>79</v>
      </c>
      <c r="C221" s="25">
        <v>45017</v>
      </c>
      <c r="D221">
        <v>330767.03999999998</v>
      </c>
    </row>
    <row r="222" spans="1:4" x14ac:dyDescent="0.25">
      <c r="A222" t="s">
        <v>78</v>
      </c>
      <c r="B222" t="s">
        <v>79</v>
      </c>
      <c r="C222" s="25">
        <v>45078</v>
      </c>
      <c r="D222">
        <v>302732.26</v>
      </c>
    </row>
    <row r="223" spans="1:4" x14ac:dyDescent="0.25">
      <c r="A223" t="s">
        <v>78</v>
      </c>
      <c r="B223" t="s">
        <v>80</v>
      </c>
      <c r="C223" s="25">
        <v>44986</v>
      </c>
      <c r="D223">
        <v>1419162.5</v>
      </c>
    </row>
    <row r="224" spans="1:4" x14ac:dyDescent="0.25">
      <c r="A224" t="s">
        <v>78</v>
      </c>
      <c r="B224" t="s">
        <v>80</v>
      </c>
      <c r="C224" s="25">
        <v>45017</v>
      </c>
      <c r="D224">
        <v>5444165.1699999999</v>
      </c>
    </row>
    <row r="225" spans="1:4" x14ac:dyDescent="0.25">
      <c r="A225" t="s">
        <v>78</v>
      </c>
      <c r="B225" t="s">
        <v>80</v>
      </c>
      <c r="C225" s="25">
        <v>45078</v>
      </c>
      <c r="D225">
        <v>5182378.6900000004</v>
      </c>
    </row>
    <row r="226" spans="1:4" x14ac:dyDescent="0.25">
      <c r="A226" t="s">
        <v>78</v>
      </c>
      <c r="B226" t="s">
        <v>80</v>
      </c>
      <c r="C226" s="25">
        <v>44927</v>
      </c>
      <c r="D226">
        <v>4062738.58</v>
      </c>
    </row>
    <row r="227" spans="1:4" x14ac:dyDescent="0.25">
      <c r="A227" t="s">
        <v>78</v>
      </c>
      <c r="B227" t="s">
        <v>80</v>
      </c>
      <c r="C227" s="25">
        <v>44958</v>
      </c>
      <c r="D227">
        <v>3928956.77</v>
      </c>
    </row>
    <row r="228" spans="1:4" x14ac:dyDescent="0.25">
      <c r="A228" t="s">
        <v>78</v>
      </c>
      <c r="B228" t="s">
        <v>80</v>
      </c>
      <c r="C228" s="25">
        <v>45047</v>
      </c>
      <c r="D228">
        <v>4961512.6500000004</v>
      </c>
    </row>
    <row r="229" spans="1:4" x14ac:dyDescent="0.25">
      <c r="A229" t="s">
        <v>78</v>
      </c>
      <c r="B229" t="s">
        <v>80</v>
      </c>
      <c r="C229" s="25">
        <v>45108</v>
      </c>
      <c r="D229">
        <v>6023342.3499999996</v>
      </c>
    </row>
    <row r="230" spans="1:4" x14ac:dyDescent="0.25">
      <c r="A230" t="s">
        <v>78</v>
      </c>
      <c r="B230" t="s">
        <v>81</v>
      </c>
      <c r="C230" s="25">
        <v>45047</v>
      </c>
      <c r="D230">
        <v>309053.13</v>
      </c>
    </row>
    <row r="231" spans="1:4" x14ac:dyDescent="0.25">
      <c r="A231" t="s">
        <v>78</v>
      </c>
      <c r="B231" t="s">
        <v>81</v>
      </c>
      <c r="C231" s="25">
        <v>44927</v>
      </c>
      <c r="D231">
        <v>258265.21</v>
      </c>
    </row>
    <row r="232" spans="1:4" x14ac:dyDescent="0.25">
      <c r="A232" t="s">
        <v>78</v>
      </c>
      <c r="B232" t="s">
        <v>81</v>
      </c>
      <c r="C232" s="25">
        <v>44958</v>
      </c>
      <c r="D232">
        <v>279204.76</v>
      </c>
    </row>
    <row r="233" spans="1:4" x14ac:dyDescent="0.25">
      <c r="A233" t="s">
        <v>78</v>
      </c>
      <c r="B233" t="s">
        <v>81</v>
      </c>
      <c r="C233" s="25">
        <v>44986</v>
      </c>
      <c r="D233">
        <v>959227.96</v>
      </c>
    </row>
    <row r="234" spans="1:4" x14ac:dyDescent="0.25">
      <c r="A234" t="s">
        <v>78</v>
      </c>
      <c r="B234" t="s">
        <v>81</v>
      </c>
      <c r="C234" s="25">
        <v>45017</v>
      </c>
      <c r="D234">
        <v>466935.83</v>
      </c>
    </row>
    <row r="235" spans="1:4" x14ac:dyDescent="0.25">
      <c r="A235" t="s">
        <v>78</v>
      </c>
      <c r="B235" t="s">
        <v>81</v>
      </c>
      <c r="C235" s="25">
        <v>45078</v>
      </c>
      <c r="D235">
        <v>657978.31999999995</v>
      </c>
    </row>
    <row r="236" spans="1:4" x14ac:dyDescent="0.25">
      <c r="A236" t="s">
        <v>78</v>
      </c>
      <c r="B236" t="s">
        <v>81</v>
      </c>
      <c r="C236" s="25">
        <v>45108</v>
      </c>
      <c r="D236">
        <v>217070.23</v>
      </c>
    </row>
    <row r="237" spans="1:4" x14ac:dyDescent="0.25">
      <c r="A237" t="s">
        <v>78</v>
      </c>
      <c r="B237" t="s">
        <v>82</v>
      </c>
      <c r="C237" s="25">
        <v>44927</v>
      </c>
      <c r="D237">
        <v>5075788.49</v>
      </c>
    </row>
    <row r="238" spans="1:4" x14ac:dyDescent="0.25">
      <c r="A238" t="s">
        <v>78</v>
      </c>
      <c r="B238" t="s">
        <v>82</v>
      </c>
      <c r="C238" s="25">
        <v>45078</v>
      </c>
      <c r="D238">
        <v>12548609.300000001</v>
      </c>
    </row>
    <row r="239" spans="1:4" x14ac:dyDescent="0.25">
      <c r="A239" t="s">
        <v>78</v>
      </c>
      <c r="B239" t="s">
        <v>82</v>
      </c>
      <c r="C239" s="25">
        <v>44958</v>
      </c>
      <c r="D239">
        <v>5767776.6100000003</v>
      </c>
    </row>
    <row r="240" spans="1:4" x14ac:dyDescent="0.25">
      <c r="A240" t="s">
        <v>78</v>
      </c>
      <c r="B240" t="s">
        <v>82</v>
      </c>
      <c r="C240" s="25">
        <v>45017</v>
      </c>
      <c r="D240">
        <v>8671781.1400000006</v>
      </c>
    </row>
    <row r="241" spans="1:4" x14ac:dyDescent="0.25">
      <c r="A241" t="s">
        <v>78</v>
      </c>
      <c r="B241" t="s">
        <v>82</v>
      </c>
      <c r="C241" s="25">
        <v>44986</v>
      </c>
      <c r="D241">
        <v>7800057.5800000001</v>
      </c>
    </row>
    <row r="242" spans="1:4" x14ac:dyDescent="0.25">
      <c r="A242" t="s">
        <v>78</v>
      </c>
      <c r="B242" t="s">
        <v>82</v>
      </c>
      <c r="C242" s="25">
        <v>45047</v>
      </c>
      <c r="D242">
        <v>12026757.109999999</v>
      </c>
    </row>
    <row r="243" spans="1:4" x14ac:dyDescent="0.25">
      <c r="A243" t="s">
        <v>78</v>
      </c>
      <c r="B243" t="s">
        <v>82</v>
      </c>
      <c r="C243" s="25">
        <v>45108</v>
      </c>
      <c r="D243">
        <v>11900952.109999999</v>
      </c>
    </row>
    <row r="244" spans="1:4" x14ac:dyDescent="0.25">
      <c r="A244" t="s">
        <v>78</v>
      </c>
      <c r="B244" t="s">
        <v>83</v>
      </c>
      <c r="C244" s="25">
        <v>44986</v>
      </c>
      <c r="D244">
        <v>712255.54</v>
      </c>
    </row>
    <row r="245" spans="1:4" x14ac:dyDescent="0.25">
      <c r="A245" t="s">
        <v>78</v>
      </c>
      <c r="B245" t="s">
        <v>83</v>
      </c>
      <c r="C245" s="25">
        <v>44927</v>
      </c>
      <c r="D245">
        <v>535657.67000000004</v>
      </c>
    </row>
    <row r="246" spans="1:4" x14ac:dyDescent="0.25">
      <c r="A246" t="s">
        <v>78</v>
      </c>
      <c r="B246" t="s">
        <v>83</v>
      </c>
      <c r="C246" s="25">
        <v>44958</v>
      </c>
      <c r="D246">
        <v>121735.49</v>
      </c>
    </row>
    <row r="247" spans="1:4" x14ac:dyDescent="0.25">
      <c r="A247" t="s">
        <v>78</v>
      </c>
      <c r="B247" t="s">
        <v>83</v>
      </c>
      <c r="C247" s="25">
        <v>45017</v>
      </c>
      <c r="D247">
        <v>397159.23</v>
      </c>
    </row>
    <row r="248" spans="1:4" x14ac:dyDescent="0.25">
      <c r="A248" t="s">
        <v>78</v>
      </c>
      <c r="B248" t="s">
        <v>83</v>
      </c>
      <c r="C248" s="25">
        <v>45047</v>
      </c>
      <c r="D248">
        <v>1734473.26</v>
      </c>
    </row>
    <row r="249" spans="1:4" x14ac:dyDescent="0.25">
      <c r="A249" t="s">
        <v>78</v>
      </c>
      <c r="B249" t="s">
        <v>83</v>
      </c>
      <c r="C249" s="25">
        <v>45078</v>
      </c>
      <c r="D249">
        <v>2049988.64</v>
      </c>
    </row>
    <row r="250" spans="1:4" x14ac:dyDescent="0.25">
      <c r="A250" t="s">
        <v>78</v>
      </c>
      <c r="B250" t="s">
        <v>83</v>
      </c>
      <c r="C250" s="25">
        <v>45108</v>
      </c>
      <c r="D250">
        <v>1242564.33</v>
      </c>
    </row>
    <row r="251" spans="1:4" x14ac:dyDescent="0.25">
      <c r="A251" t="s">
        <v>84</v>
      </c>
      <c r="B251" t="s">
        <v>53</v>
      </c>
      <c r="C251" s="25">
        <v>44986</v>
      </c>
      <c r="D251">
        <v>12103389.210000001</v>
      </c>
    </row>
    <row r="252" spans="1:4" x14ac:dyDescent="0.25">
      <c r="A252" t="s">
        <v>84</v>
      </c>
      <c r="B252" t="s">
        <v>53</v>
      </c>
      <c r="C252" s="25">
        <v>44927</v>
      </c>
      <c r="D252">
        <v>11304544.810000001</v>
      </c>
    </row>
    <row r="253" spans="1:4" x14ac:dyDescent="0.25">
      <c r="A253" t="s">
        <v>84</v>
      </c>
      <c r="B253" t="s">
        <v>53</v>
      </c>
      <c r="C253" s="25">
        <v>44958</v>
      </c>
      <c r="D253">
        <v>5093768.05</v>
      </c>
    </row>
    <row r="254" spans="1:4" x14ac:dyDescent="0.25">
      <c r="A254" t="s">
        <v>84</v>
      </c>
      <c r="B254" t="s">
        <v>53</v>
      </c>
      <c r="C254" s="25">
        <v>45108</v>
      </c>
      <c r="D254">
        <v>16823891.52</v>
      </c>
    </row>
    <row r="255" spans="1:4" x14ac:dyDescent="0.25">
      <c r="A255" t="s">
        <v>84</v>
      </c>
      <c r="B255" t="s">
        <v>53</v>
      </c>
      <c r="C255" s="25">
        <v>45017</v>
      </c>
      <c r="D255">
        <v>12964902.449999999</v>
      </c>
    </row>
    <row r="256" spans="1:4" x14ac:dyDescent="0.25">
      <c r="A256" t="s">
        <v>84</v>
      </c>
      <c r="B256" t="s">
        <v>53</v>
      </c>
      <c r="C256" s="25">
        <v>45047</v>
      </c>
      <c r="D256">
        <v>13166170.24</v>
      </c>
    </row>
    <row r="257" spans="1:4" x14ac:dyDescent="0.25">
      <c r="A257" t="s">
        <v>84</v>
      </c>
      <c r="B257" t="s">
        <v>53</v>
      </c>
      <c r="C257" s="25">
        <v>45078</v>
      </c>
      <c r="D257">
        <v>11860021.859999999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DE3E-C791-44C0-ACA8-DF5FA830E729}">
  <dimension ref="A1:F116"/>
  <sheetViews>
    <sheetView workbookViewId="0">
      <selection sqref="A1:F116"/>
    </sheetView>
  </sheetViews>
  <sheetFormatPr defaultRowHeight="15" x14ac:dyDescent="0.25"/>
  <cols>
    <col min="1" max="1" width="23.7109375" bestFit="1" customWidth="1"/>
    <col min="2" max="2" width="19.7109375" bestFit="1" customWidth="1"/>
    <col min="3" max="3" width="17.28515625" bestFit="1" customWidth="1"/>
    <col min="4" max="5" width="14" bestFit="1" customWidth="1"/>
    <col min="6" max="6" width="20.42578125" bestFit="1" customWidth="1"/>
    <col min="7" max="7" width="19.7109375" bestFit="1" customWidth="1"/>
    <col min="8" max="8" width="14.42578125" bestFit="1" customWidth="1"/>
  </cols>
  <sheetData>
    <row r="1" spans="1:6" x14ac:dyDescent="0.25">
      <c r="A1" t="s">
        <v>57</v>
      </c>
      <c r="B1" t="s">
        <v>14</v>
      </c>
      <c r="C1" t="s">
        <v>92</v>
      </c>
      <c r="D1" t="s">
        <v>96</v>
      </c>
      <c r="E1" t="s">
        <v>95</v>
      </c>
      <c r="F1" t="s">
        <v>98</v>
      </c>
    </row>
    <row r="2" spans="1:6" x14ac:dyDescent="0.25">
      <c r="A2" t="s">
        <v>58</v>
      </c>
      <c r="B2" t="s">
        <v>23</v>
      </c>
      <c r="C2" s="25">
        <v>45017</v>
      </c>
      <c r="D2" s="29">
        <v>1221970</v>
      </c>
      <c r="E2" s="29">
        <v>1591396.23</v>
      </c>
      <c r="F2">
        <v>1.3023202124438407</v>
      </c>
    </row>
    <row r="3" spans="1:6" x14ac:dyDescent="0.25">
      <c r="A3" t="s">
        <v>66</v>
      </c>
      <c r="B3" t="s">
        <v>47</v>
      </c>
      <c r="C3" s="25">
        <v>44896</v>
      </c>
      <c r="D3" s="29">
        <v>4978945.7273000004</v>
      </c>
      <c r="E3" s="29">
        <v>6486337.2000000002</v>
      </c>
      <c r="F3">
        <v>1.3027531439908733</v>
      </c>
    </row>
    <row r="4" spans="1:6" x14ac:dyDescent="0.25">
      <c r="A4" t="s">
        <v>58</v>
      </c>
      <c r="B4" t="s">
        <v>21</v>
      </c>
      <c r="C4" s="25">
        <v>45017</v>
      </c>
      <c r="D4" s="29">
        <v>2220488</v>
      </c>
      <c r="E4" s="29">
        <v>3044021.06</v>
      </c>
      <c r="F4">
        <v>1.3708793112144717</v>
      </c>
    </row>
    <row r="5" spans="1:6" x14ac:dyDescent="0.25">
      <c r="A5" t="s">
        <v>66</v>
      </c>
      <c r="B5" t="s">
        <v>24</v>
      </c>
      <c r="C5" s="25">
        <v>44896</v>
      </c>
      <c r="D5" s="29">
        <v>3233597.5377000002</v>
      </c>
      <c r="E5" s="29">
        <v>3319213.26</v>
      </c>
      <c r="F5">
        <v>1.0264769258702791</v>
      </c>
    </row>
    <row r="6" spans="1:6" x14ac:dyDescent="0.25">
      <c r="A6" t="s">
        <v>66</v>
      </c>
      <c r="B6" t="s">
        <v>54</v>
      </c>
      <c r="C6" s="25">
        <v>44896</v>
      </c>
      <c r="D6" s="29">
        <v>1376711.0112999999</v>
      </c>
      <c r="E6" s="29">
        <v>1505102.9</v>
      </c>
      <c r="F6">
        <v>1.0932598690982809</v>
      </c>
    </row>
    <row r="7" spans="1:6" x14ac:dyDescent="0.25">
      <c r="A7" t="s">
        <v>66</v>
      </c>
      <c r="B7" t="s">
        <v>25</v>
      </c>
      <c r="C7" s="25">
        <v>44896</v>
      </c>
      <c r="D7" s="29">
        <v>7460336.0647999998</v>
      </c>
      <c r="E7" s="29">
        <v>6473659.3300000001</v>
      </c>
      <c r="F7">
        <v>0.86774366111261092</v>
      </c>
    </row>
    <row r="8" spans="1:6" x14ac:dyDescent="0.25">
      <c r="A8" t="s">
        <v>66</v>
      </c>
      <c r="B8" t="s">
        <v>47</v>
      </c>
      <c r="C8" s="25">
        <v>45017</v>
      </c>
      <c r="D8" s="29">
        <v>5599944.9967</v>
      </c>
      <c r="E8" s="29">
        <v>3689823.16</v>
      </c>
      <c r="F8">
        <v>0.6589034646187385</v>
      </c>
    </row>
    <row r="9" spans="1:6" x14ac:dyDescent="0.25">
      <c r="A9" t="s">
        <v>66</v>
      </c>
      <c r="B9" t="s">
        <v>26</v>
      </c>
      <c r="C9" s="25">
        <v>44896</v>
      </c>
      <c r="D9" s="29">
        <v>12740720.238399999</v>
      </c>
      <c r="E9" s="29">
        <v>12261160.34</v>
      </c>
      <c r="F9">
        <v>0.96236006368347793</v>
      </c>
    </row>
    <row r="10" spans="1:6" x14ac:dyDescent="0.25">
      <c r="A10" t="s">
        <v>66</v>
      </c>
      <c r="B10" t="s">
        <v>25</v>
      </c>
      <c r="C10" s="25">
        <v>45017</v>
      </c>
      <c r="D10" s="29">
        <v>4740216.2237999998</v>
      </c>
      <c r="E10" s="29">
        <v>5248994.91</v>
      </c>
      <c r="F10">
        <v>1.1073323794061312</v>
      </c>
    </row>
    <row r="11" spans="1:6" x14ac:dyDescent="0.25">
      <c r="A11" t="s">
        <v>71</v>
      </c>
      <c r="B11" t="s">
        <v>20</v>
      </c>
      <c r="C11" s="25">
        <v>44896</v>
      </c>
      <c r="D11" s="29">
        <v>6186814.3402000004</v>
      </c>
      <c r="E11" s="29">
        <v>6251528.8300000001</v>
      </c>
      <c r="F11">
        <v>1.0104600665611549</v>
      </c>
    </row>
    <row r="12" spans="1:6" x14ac:dyDescent="0.25">
      <c r="A12" t="s">
        <v>66</v>
      </c>
      <c r="B12" t="s">
        <v>26</v>
      </c>
      <c r="C12" s="25">
        <v>45017</v>
      </c>
      <c r="D12" s="29">
        <v>14404000.391799999</v>
      </c>
      <c r="E12" s="29">
        <v>18183498.09</v>
      </c>
      <c r="F12">
        <v>1.2623922240623944</v>
      </c>
    </row>
    <row r="13" spans="1:6" x14ac:dyDescent="0.25">
      <c r="A13" t="s">
        <v>58</v>
      </c>
      <c r="B13" t="s">
        <v>23</v>
      </c>
      <c r="C13" s="25">
        <v>44896</v>
      </c>
      <c r="D13" s="29">
        <v>1320217.7279999999</v>
      </c>
      <c r="E13" s="29">
        <v>530333.01</v>
      </c>
      <c r="F13">
        <v>0.40170117303560404</v>
      </c>
    </row>
    <row r="14" spans="1:6" x14ac:dyDescent="0.25">
      <c r="A14" t="s">
        <v>66</v>
      </c>
      <c r="B14" t="s">
        <v>54</v>
      </c>
      <c r="C14" s="25">
        <v>45017</v>
      </c>
      <c r="D14" s="29">
        <v>1766522.1436000001</v>
      </c>
      <c r="E14" s="29">
        <v>2237897.84</v>
      </c>
      <c r="F14">
        <v>1.2668382607643864</v>
      </c>
    </row>
    <row r="15" spans="1:6" x14ac:dyDescent="0.25">
      <c r="A15" t="s">
        <v>58</v>
      </c>
      <c r="B15" t="s">
        <v>21</v>
      </c>
      <c r="C15" s="25">
        <v>44896</v>
      </c>
      <c r="D15" s="29">
        <v>1798557.4846000001</v>
      </c>
      <c r="E15" s="29">
        <v>2812789.62</v>
      </c>
      <c r="F15">
        <v>1.5639142168567193</v>
      </c>
    </row>
    <row r="16" spans="1:6" x14ac:dyDescent="0.25">
      <c r="A16" t="s">
        <v>71</v>
      </c>
      <c r="B16" t="s">
        <v>20</v>
      </c>
      <c r="C16" s="25">
        <v>45017</v>
      </c>
      <c r="D16" s="29">
        <v>7578076.5948999999</v>
      </c>
      <c r="E16" s="29">
        <v>8403408.2400000002</v>
      </c>
      <c r="F16">
        <v>1.1089104385214903</v>
      </c>
    </row>
    <row r="17" spans="1:6" x14ac:dyDescent="0.25">
      <c r="A17" t="s">
        <v>58</v>
      </c>
      <c r="B17" t="s">
        <v>22</v>
      </c>
      <c r="C17" s="25">
        <v>44896</v>
      </c>
      <c r="D17" s="29">
        <v>1712456.3284</v>
      </c>
      <c r="E17" s="29">
        <v>2507022.64</v>
      </c>
      <c r="F17">
        <v>1.4639921605138904</v>
      </c>
    </row>
    <row r="18" spans="1:6" x14ac:dyDescent="0.25">
      <c r="A18" t="s">
        <v>66</v>
      </c>
      <c r="B18" t="s">
        <v>46</v>
      </c>
      <c r="C18" s="25">
        <v>44896</v>
      </c>
      <c r="D18" s="29">
        <v>5703124.6830000002</v>
      </c>
      <c r="E18" s="29">
        <v>5316925.3099999996</v>
      </c>
      <c r="F18">
        <v>0.93228284590179267</v>
      </c>
    </row>
    <row r="19" spans="1:6" x14ac:dyDescent="0.25">
      <c r="A19" t="s">
        <v>73</v>
      </c>
      <c r="B19" t="s">
        <v>27</v>
      </c>
      <c r="C19" s="25">
        <v>44896</v>
      </c>
      <c r="D19" s="29">
        <v>5453304.2000000002</v>
      </c>
      <c r="E19" s="29">
        <v>4291223.79</v>
      </c>
      <c r="F19">
        <v>0.7869034318679673</v>
      </c>
    </row>
    <row r="20" spans="1:6" x14ac:dyDescent="0.25">
      <c r="A20" t="s">
        <v>73</v>
      </c>
      <c r="B20" t="s">
        <v>28</v>
      </c>
      <c r="C20" s="25">
        <v>44896</v>
      </c>
      <c r="D20" s="29">
        <v>5895464</v>
      </c>
      <c r="E20" s="29">
        <v>7108131.21</v>
      </c>
      <c r="F20">
        <v>1.2056949563257446</v>
      </c>
    </row>
    <row r="21" spans="1:6" x14ac:dyDescent="0.25">
      <c r="A21" t="s">
        <v>58</v>
      </c>
      <c r="B21" t="s">
        <v>23</v>
      </c>
      <c r="C21" s="25">
        <v>45108</v>
      </c>
      <c r="D21" s="29">
        <v>1700000</v>
      </c>
      <c r="E21" s="29">
        <v>2206110.7599999998</v>
      </c>
      <c r="F21">
        <v>1.2977122117647057</v>
      </c>
    </row>
    <row r="22" spans="1:6" x14ac:dyDescent="0.25">
      <c r="A22" t="s">
        <v>58</v>
      </c>
      <c r="B22" t="s">
        <v>21</v>
      </c>
      <c r="C22" s="25">
        <v>45108</v>
      </c>
      <c r="D22" s="29">
        <v>3200000</v>
      </c>
      <c r="E22" s="29">
        <v>3811323.85</v>
      </c>
      <c r="F22">
        <v>1.191038703125</v>
      </c>
    </row>
    <row r="23" spans="1:6" x14ac:dyDescent="0.25">
      <c r="A23" t="s">
        <v>66</v>
      </c>
      <c r="B23" t="s">
        <v>47</v>
      </c>
      <c r="C23" s="25">
        <v>45108</v>
      </c>
      <c r="D23" s="29">
        <v>7427392.0362</v>
      </c>
      <c r="E23" s="29">
        <v>5125521.04</v>
      </c>
      <c r="F23">
        <v>0.6900835468249118</v>
      </c>
    </row>
    <row r="24" spans="1:6" x14ac:dyDescent="0.25">
      <c r="A24" t="s">
        <v>66</v>
      </c>
      <c r="B24" t="s">
        <v>47</v>
      </c>
      <c r="C24" s="25">
        <v>44927</v>
      </c>
      <c r="D24" s="29">
        <v>4293574.0634000003</v>
      </c>
      <c r="E24" s="29">
        <v>2786320.52</v>
      </c>
      <c r="F24">
        <v>0.64895131162441511</v>
      </c>
    </row>
    <row r="25" spans="1:6" x14ac:dyDescent="0.25">
      <c r="A25" t="s">
        <v>66</v>
      </c>
      <c r="B25" t="s">
        <v>24</v>
      </c>
      <c r="C25" s="25">
        <v>45108</v>
      </c>
      <c r="D25" s="29">
        <v>5764992.6748000002</v>
      </c>
      <c r="E25" s="29">
        <v>4524564</v>
      </c>
      <c r="F25">
        <v>0.78483430165970969</v>
      </c>
    </row>
    <row r="26" spans="1:6" x14ac:dyDescent="0.25">
      <c r="A26" t="s">
        <v>66</v>
      </c>
      <c r="B26" t="s">
        <v>47</v>
      </c>
      <c r="C26" s="25">
        <v>44958</v>
      </c>
      <c r="D26" s="29">
        <v>4357355.1152999997</v>
      </c>
      <c r="E26" s="29">
        <v>3167088.25</v>
      </c>
      <c r="F26">
        <v>0.72683730524496148</v>
      </c>
    </row>
    <row r="27" spans="1:6" x14ac:dyDescent="0.25">
      <c r="A27" t="s">
        <v>66</v>
      </c>
      <c r="B27" t="s">
        <v>54</v>
      </c>
      <c r="C27" s="25">
        <v>45108</v>
      </c>
      <c r="D27" s="29">
        <v>2453799.9514000001</v>
      </c>
      <c r="E27" s="29">
        <v>2181097.5299999998</v>
      </c>
      <c r="F27">
        <v>0.88886525927086613</v>
      </c>
    </row>
    <row r="28" spans="1:6" x14ac:dyDescent="0.25">
      <c r="A28" t="s">
        <v>66</v>
      </c>
      <c r="B28" t="s">
        <v>47</v>
      </c>
      <c r="C28" s="25">
        <v>44986</v>
      </c>
      <c r="D28" s="29">
        <v>3507682.8254</v>
      </c>
      <c r="E28" s="29">
        <v>4316711.6399999997</v>
      </c>
      <c r="F28">
        <v>1.2306448030995338</v>
      </c>
    </row>
    <row r="29" spans="1:6" x14ac:dyDescent="0.25">
      <c r="A29" t="s">
        <v>66</v>
      </c>
      <c r="B29" t="s">
        <v>25</v>
      </c>
      <c r="C29" s="25">
        <v>45108</v>
      </c>
      <c r="D29" s="29">
        <v>10589324.429400001</v>
      </c>
      <c r="E29" s="29">
        <v>13916935.880000001</v>
      </c>
      <c r="F29">
        <v>1.3142420909648667</v>
      </c>
    </row>
    <row r="30" spans="1:6" x14ac:dyDescent="0.25">
      <c r="A30" t="s">
        <v>66</v>
      </c>
      <c r="B30" t="s">
        <v>47</v>
      </c>
      <c r="C30" s="25">
        <v>45047</v>
      </c>
      <c r="D30" s="29">
        <v>7855355.6431999998</v>
      </c>
      <c r="E30" s="29">
        <v>7195554.2699999996</v>
      </c>
      <c r="F30">
        <v>0.91600617423717046</v>
      </c>
    </row>
    <row r="31" spans="1:6" x14ac:dyDescent="0.25">
      <c r="A31" t="s">
        <v>66</v>
      </c>
      <c r="B31" t="s">
        <v>26</v>
      </c>
      <c r="C31" s="25">
        <v>45108</v>
      </c>
      <c r="D31" s="29">
        <v>21122239.258699998</v>
      </c>
      <c r="E31" s="29">
        <v>21029060.280000001</v>
      </c>
      <c r="F31">
        <v>0.9955885842614145</v>
      </c>
    </row>
    <row r="32" spans="1:6" x14ac:dyDescent="0.25">
      <c r="A32" t="s">
        <v>66</v>
      </c>
      <c r="B32" t="s">
        <v>47</v>
      </c>
      <c r="C32" s="25">
        <v>45078</v>
      </c>
      <c r="D32" s="29">
        <v>8888857.5194000006</v>
      </c>
      <c r="E32" s="29">
        <v>9507880.6899999995</v>
      </c>
      <c r="F32">
        <v>1.0696403524580045</v>
      </c>
    </row>
    <row r="33" spans="1:6" x14ac:dyDescent="0.25">
      <c r="A33" t="s">
        <v>71</v>
      </c>
      <c r="B33" t="s">
        <v>20</v>
      </c>
      <c r="C33" s="25">
        <v>45108</v>
      </c>
      <c r="D33" s="29">
        <v>10751673</v>
      </c>
      <c r="E33" s="29">
        <v>14594712.42</v>
      </c>
      <c r="F33">
        <v>1.3574364119890923</v>
      </c>
    </row>
    <row r="34" spans="1:6" x14ac:dyDescent="0.25">
      <c r="A34" t="s">
        <v>66</v>
      </c>
      <c r="B34" t="s">
        <v>24</v>
      </c>
      <c r="C34" s="25">
        <v>44927</v>
      </c>
      <c r="D34" s="29">
        <v>2586351.4210999999</v>
      </c>
      <c r="E34" s="29">
        <v>2748526.59</v>
      </c>
      <c r="F34">
        <v>1.0627042278852521</v>
      </c>
    </row>
    <row r="35" spans="1:6" x14ac:dyDescent="0.25">
      <c r="A35" t="s">
        <v>66</v>
      </c>
      <c r="B35" t="s">
        <v>24</v>
      </c>
      <c r="C35" s="25">
        <v>44986</v>
      </c>
      <c r="D35" s="29">
        <v>3207022.3679</v>
      </c>
      <c r="E35" s="29">
        <v>3751876.07</v>
      </c>
      <c r="F35">
        <v>1.1698939513342956</v>
      </c>
    </row>
    <row r="36" spans="1:6" x14ac:dyDescent="0.25">
      <c r="A36" t="s">
        <v>66</v>
      </c>
      <c r="B36" t="s">
        <v>24</v>
      </c>
      <c r="C36" s="25">
        <v>45047</v>
      </c>
      <c r="D36" s="29">
        <v>6187430.6689999998</v>
      </c>
      <c r="E36" s="29">
        <v>7475613.25</v>
      </c>
      <c r="F36">
        <v>1.2081934570118091</v>
      </c>
    </row>
    <row r="37" spans="1:6" x14ac:dyDescent="0.25">
      <c r="A37" t="s">
        <v>58</v>
      </c>
      <c r="B37" t="s">
        <v>23</v>
      </c>
      <c r="C37" s="25">
        <v>45078</v>
      </c>
      <c r="D37" s="29">
        <v>2114797</v>
      </c>
      <c r="E37" s="29">
        <v>2538146.38</v>
      </c>
      <c r="F37">
        <v>1.2001844054062871</v>
      </c>
    </row>
    <row r="38" spans="1:6" x14ac:dyDescent="0.25">
      <c r="A38" t="s">
        <v>66</v>
      </c>
      <c r="B38" t="s">
        <v>24</v>
      </c>
      <c r="C38" s="25">
        <v>45078</v>
      </c>
      <c r="D38" s="29">
        <v>7139657.551</v>
      </c>
      <c r="E38" s="29">
        <v>6309989.3200000003</v>
      </c>
      <c r="F38">
        <v>0.88379439418858485</v>
      </c>
    </row>
    <row r="39" spans="1:6" x14ac:dyDescent="0.25">
      <c r="A39" t="s">
        <v>58</v>
      </c>
      <c r="B39" t="s">
        <v>21</v>
      </c>
      <c r="C39" s="25">
        <v>45078</v>
      </c>
      <c r="D39" s="29">
        <v>4000000</v>
      </c>
      <c r="E39" s="29">
        <v>3759628.64</v>
      </c>
      <c r="F39">
        <v>0.93990716000000007</v>
      </c>
    </row>
    <row r="40" spans="1:6" x14ac:dyDescent="0.25">
      <c r="A40" t="s">
        <v>66</v>
      </c>
      <c r="B40" t="s">
        <v>25</v>
      </c>
      <c r="C40" s="25">
        <v>45078</v>
      </c>
      <c r="D40" s="29">
        <v>11687907.0733</v>
      </c>
      <c r="E40" s="29">
        <v>16425330.93</v>
      </c>
      <c r="F40">
        <v>1.405326961190702</v>
      </c>
    </row>
    <row r="41" spans="1:6" x14ac:dyDescent="0.25">
      <c r="A41" t="s">
        <v>66</v>
      </c>
      <c r="B41" t="s">
        <v>54</v>
      </c>
      <c r="C41" s="25">
        <v>44927</v>
      </c>
      <c r="D41" s="29">
        <v>2086088.8229</v>
      </c>
      <c r="E41" s="29">
        <v>2191417.2799999998</v>
      </c>
      <c r="F41">
        <v>1.0504908784054441</v>
      </c>
    </row>
    <row r="42" spans="1:6" x14ac:dyDescent="0.25">
      <c r="A42" t="s">
        <v>66</v>
      </c>
      <c r="B42" t="s">
        <v>26</v>
      </c>
      <c r="C42" s="25">
        <v>45078</v>
      </c>
      <c r="D42" s="29">
        <v>25512526.898200002</v>
      </c>
      <c r="E42" s="29">
        <v>24020044.879999999</v>
      </c>
      <c r="F42">
        <v>0.94150003156663786</v>
      </c>
    </row>
    <row r="43" spans="1:6" x14ac:dyDescent="0.25">
      <c r="A43" t="s">
        <v>66</v>
      </c>
      <c r="B43" t="s">
        <v>54</v>
      </c>
      <c r="C43" s="25">
        <v>44958</v>
      </c>
      <c r="D43" s="29">
        <v>1317821.4097</v>
      </c>
      <c r="E43" s="29">
        <v>1250582.55</v>
      </c>
      <c r="F43">
        <v>0.9489772595853434</v>
      </c>
    </row>
    <row r="44" spans="1:6" x14ac:dyDescent="0.25">
      <c r="A44" t="s">
        <v>66</v>
      </c>
      <c r="B44" t="s">
        <v>54</v>
      </c>
      <c r="C44" s="25">
        <v>45078</v>
      </c>
      <c r="D44" s="29">
        <v>2673635</v>
      </c>
      <c r="E44" s="29">
        <v>2436410.42</v>
      </c>
      <c r="F44">
        <v>0.91127263818733673</v>
      </c>
    </row>
    <row r="45" spans="1:6" x14ac:dyDescent="0.25">
      <c r="A45" t="s">
        <v>66</v>
      </c>
      <c r="B45" t="s">
        <v>54</v>
      </c>
      <c r="C45" s="25">
        <v>44986</v>
      </c>
      <c r="D45" s="29">
        <v>1319120.9613000001</v>
      </c>
      <c r="E45" s="29">
        <v>1232378.29</v>
      </c>
      <c r="F45">
        <v>0.93424206434069945</v>
      </c>
    </row>
    <row r="46" spans="1:6" x14ac:dyDescent="0.25">
      <c r="A46" t="s">
        <v>71</v>
      </c>
      <c r="B46" t="s">
        <v>20</v>
      </c>
      <c r="C46" s="25">
        <v>45078</v>
      </c>
      <c r="D46" s="29">
        <v>12404560</v>
      </c>
      <c r="E46" s="29">
        <v>11257975.109999999</v>
      </c>
      <c r="F46">
        <v>0.90756746793114784</v>
      </c>
    </row>
    <row r="47" spans="1:6" x14ac:dyDescent="0.25">
      <c r="A47" t="s">
        <v>66</v>
      </c>
      <c r="B47" t="s">
        <v>54</v>
      </c>
      <c r="C47" s="25">
        <v>45047</v>
      </c>
      <c r="D47" s="29">
        <v>2127200.5131999999</v>
      </c>
      <c r="E47" s="29">
        <v>1559214.36</v>
      </c>
      <c r="F47">
        <v>0.73298889800211442</v>
      </c>
    </row>
    <row r="48" spans="1:6" x14ac:dyDescent="0.25">
      <c r="A48" t="s">
        <v>58</v>
      </c>
      <c r="B48" t="s">
        <v>23</v>
      </c>
      <c r="C48" s="25">
        <v>45047</v>
      </c>
      <c r="D48" s="29">
        <v>1963996</v>
      </c>
      <c r="E48" s="29">
        <v>1956528.92</v>
      </c>
      <c r="F48">
        <v>0.9961980166965716</v>
      </c>
    </row>
    <row r="49" spans="1:6" x14ac:dyDescent="0.25">
      <c r="A49" t="s">
        <v>58</v>
      </c>
      <c r="B49" t="s">
        <v>21</v>
      </c>
      <c r="C49" s="25">
        <v>45047</v>
      </c>
      <c r="D49" s="29">
        <v>3100000</v>
      </c>
      <c r="E49" s="29">
        <v>4033615.11</v>
      </c>
      <c r="F49">
        <v>1.301166164516129</v>
      </c>
    </row>
    <row r="50" spans="1:6" x14ac:dyDescent="0.25">
      <c r="A50" t="s">
        <v>66</v>
      </c>
      <c r="B50" t="s">
        <v>25</v>
      </c>
      <c r="C50" s="25">
        <v>44927</v>
      </c>
      <c r="D50" s="29">
        <v>5075437.1793</v>
      </c>
      <c r="E50" s="29">
        <v>5181552.2699999996</v>
      </c>
      <c r="F50">
        <v>1.0209075764217488</v>
      </c>
    </row>
    <row r="51" spans="1:6" x14ac:dyDescent="0.25">
      <c r="A51" t="s">
        <v>66</v>
      </c>
      <c r="B51" t="s">
        <v>26</v>
      </c>
      <c r="C51" s="25">
        <v>45047</v>
      </c>
      <c r="D51" s="29">
        <v>24594947.8224</v>
      </c>
      <c r="E51" s="29">
        <v>18116085.530000001</v>
      </c>
      <c r="F51">
        <v>0.73657751424463946</v>
      </c>
    </row>
    <row r="52" spans="1:6" x14ac:dyDescent="0.25">
      <c r="A52" t="s">
        <v>66</v>
      </c>
      <c r="B52" t="s">
        <v>26</v>
      </c>
      <c r="C52" s="25">
        <v>44927</v>
      </c>
      <c r="D52" s="29">
        <v>10456974.5678</v>
      </c>
      <c r="E52" s="29">
        <v>12589733.949999999</v>
      </c>
      <c r="F52">
        <v>1.2039556822455486</v>
      </c>
    </row>
    <row r="53" spans="1:6" x14ac:dyDescent="0.25">
      <c r="A53" t="s">
        <v>71</v>
      </c>
      <c r="B53" t="s">
        <v>20</v>
      </c>
      <c r="C53" s="25">
        <v>45047</v>
      </c>
      <c r="D53" s="29">
        <v>11248246.798900001</v>
      </c>
      <c r="E53" s="29">
        <v>10430129.08</v>
      </c>
      <c r="F53">
        <v>0.92726709028290466</v>
      </c>
    </row>
    <row r="54" spans="1:6" x14ac:dyDescent="0.25">
      <c r="A54" t="s">
        <v>66</v>
      </c>
      <c r="B54" t="s">
        <v>26</v>
      </c>
      <c r="C54" s="25">
        <v>44986</v>
      </c>
      <c r="D54" s="29">
        <v>11039738.599300001</v>
      </c>
      <c r="E54" s="29">
        <v>20806293</v>
      </c>
      <c r="F54">
        <v>1.8846726136540288</v>
      </c>
    </row>
    <row r="55" spans="1:6" x14ac:dyDescent="0.25">
      <c r="A55" t="s">
        <v>66</v>
      </c>
      <c r="B55" t="s">
        <v>26</v>
      </c>
      <c r="C55" s="25">
        <v>44958</v>
      </c>
      <c r="D55" s="29">
        <v>8586759.5373999998</v>
      </c>
      <c r="E55" s="29">
        <v>12544665.18</v>
      </c>
      <c r="F55">
        <v>1.4609312308515421</v>
      </c>
    </row>
    <row r="56" spans="1:6" x14ac:dyDescent="0.25">
      <c r="A56" t="s">
        <v>58</v>
      </c>
      <c r="B56" t="s">
        <v>21</v>
      </c>
      <c r="C56" s="25">
        <v>44986</v>
      </c>
      <c r="D56" s="29">
        <v>1669363.827</v>
      </c>
      <c r="E56" s="29">
        <v>2239432.0699999998</v>
      </c>
      <c r="F56">
        <v>1.3414883165549745</v>
      </c>
    </row>
    <row r="57" spans="1:6" x14ac:dyDescent="0.25">
      <c r="A57" t="s">
        <v>58</v>
      </c>
      <c r="B57" t="s">
        <v>23</v>
      </c>
      <c r="C57" s="25">
        <v>44986</v>
      </c>
      <c r="D57" s="29">
        <v>1153201.9297</v>
      </c>
      <c r="E57" s="29">
        <v>1052278.1499999999</v>
      </c>
      <c r="F57">
        <v>0.9124838615850609</v>
      </c>
    </row>
    <row r="58" spans="1:6" x14ac:dyDescent="0.25">
      <c r="A58" t="s">
        <v>71</v>
      </c>
      <c r="B58" t="s">
        <v>20</v>
      </c>
      <c r="C58" s="25">
        <v>44927</v>
      </c>
      <c r="D58" s="29">
        <v>5207909.82</v>
      </c>
      <c r="E58" s="29">
        <v>5658794</v>
      </c>
      <c r="F58">
        <v>1.0865768025146025</v>
      </c>
    </row>
    <row r="59" spans="1:6" x14ac:dyDescent="0.25">
      <c r="A59" t="s">
        <v>71</v>
      </c>
      <c r="B59" t="s">
        <v>20</v>
      </c>
      <c r="C59" s="25">
        <v>44958</v>
      </c>
      <c r="D59" s="29">
        <v>4811221.9708000002</v>
      </c>
      <c r="E59" s="29">
        <v>6669374.7999999998</v>
      </c>
      <c r="F59">
        <v>1.3862122430595381</v>
      </c>
    </row>
    <row r="60" spans="1:6" x14ac:dyDescent="0.25">
      <c r="A60" t="s">
        <v>71</v>
      </c>
      <c r="B60" t="s">
        <v>20</v>
      </c>
      <c r="C60" s="25">
        <v>44986</v>
      </c>
      <c r="D60" s="29">
        <v>6317882.7255999995</v>
      </c>
      <c r="E60" s="29">
        <v>7133744.96</v>
      </c>
      <c r="F60">
        <v>1.1291353875712404</v>
      </c>
    </row>
    <row r="61" spans="1:6" x14ac:dyDescent="0.25">
      <c r="A61" t="s">
        <v>58</v>
      </c>
      <c r="B61" t="s">
        <v>21</v>
      </c>
      <c r="C61" s="25">
        <v>44958</v>
      </c>
      <c r="D61" s="29">
        <v>1628215.6046</v>
      </c>
      <c r="E61" s="29">
        <v>1979751.48</v>
      </c>
      <c r="F61">
        <v>1.2159025342877494</v>
      </c>
    </row>
    <row r="62" spans="1:6" x14ac:dyDescent="0.25">
      <c r="A62" t="s">
        <v>58</v>
      </c>
      <c r="B62" t="s">
        <v>23</v>
      </c>
      <c r="C62" s="25">
        <v>44958</v>
      </c>
      <c r="D62" s="29">
        <v>847063.72439999995</v>
      </c>
      <c r="E62" s="29">
        <v>1140062.17</v>
      </c>
      <c r="F62">
        <v>1.3458989414374218</v>
      </c>
    </row>
    <row r="63" spans="1:6" x14ac:dyDescent="0.25">
      <c r="A63" t="s">
        <v>58</v>
      </c>
      <c r="B63" t="s">
        <v>23</v>
      </c>
      <c r="C63" s="25">
        <v>44927</v>
      </c>
      <c r="D63" s="29">
        <v>1046591.3047</v>
      </c>
      <c r="E63" s="29">
        <v>511396.81</v>
      </c>
      <c r="F63">
        <v>0.48863086068404638</v>
      </c>
    </row>
    <row r="64" spans="1:6" x14ac:dyDescent="0.25">
      <c r="A64" t="s">
        <v>58</v>
      </c>
      <c r="B64" t="s">
        <v>21</v>
      </c>
      <c r="C64" s="25">
        <v>44927</v>
      </c>
      <c r="D64" s="29">
        <v>1777030.9968000001</v>
      </c>
      <c r="E64" s="29">
        <v>1815382.72</v>
      </c>
      <c r="F64">
        <v>1.0215819100899546</v>
      </c>
    </row>
    <row r="65" spans="1:6" x14ac:dyDescent="0.25">
      <c r="A65" t="s">
        <v>58</v>
      </c>
      <c r="B65" t="s">
        <v>22</v>
      </c>
      <c r="C65" s="25">
        <v>44927</v>
      </c>
      <c r="D65" s="29">
        <v>1968415.2975000001</v>
      </c>
      <c r="E65" s="29">
        <v>2077778.86</v>
      </c>
      <c r="F65">
        <v>1.0555591915176121</v>
      </c>
    </row>
    <row r="66" spans="1:6" x14ac:dyDescent="0.25">
      <c r="A66" t="s">
        <v>58</v>
      </c>
      <c r="B66" t="s">
        <v>22</v>
      </c>
      <c r="C66" s="25">
        <v>44958</v>
      </c>
      <c r="D66" s="29">
        <v>1743105.3392</v>
      </c>
      <c r="E66" s="29">
        <v>1594561.59</v>
      </c>
      <c r="F66">
        <v>0.91478211565333489</v>
      </c>
    </row>
    <row r="67" spans="1:6" x14ac:dyDescent="0.25">
      <c r="A67" t="s">
        <v>58</v>
      </c>
      <c r="B67" t="s">
        <v>22</v>
      </c>
      <c r="C67" s="25">
        <v>44986</v>
      </c>
      <c r="D67" s="29">
        <v>1728963.0044</v>
      </c>
      <c r="E67" s="29">
        <v>1993812.67</v>
      </c>
      <c r="F67">
        <v>1.1531841137872758</v>
      </c>
    </row>
    <row r="68" spans="1:6" x14ac:dyDescent="0.25">
      <c r="A68" t="s">
        <v>58</v>
      </c>
      <c r="B68" t="s">
        <v>22</v>
      </c>
      <c r="C68" s="25">
        <v>45017</v>
      </c>
      <c r="D68" s="29">
        <v>2032856</v>
      </c>
      <c r="E68" s="29">
        <v>2661316.5699999998</v>
      </c>
      <c r="F68">
        <v>1.3091515434442971</v>
      </c>
    </row>
    <row r="69" spans="1:6" x14ac:dyDescent="0.25">
      <c r="A69" t="s">
        <v>58</v>
      </c>
      <c r="B69" t="s">
        <v>22</v>
      </c>
      <c r="C69" s="25">
        <v>45047</v>
      </c>
      <c r="D69" s="29">
        <v>2800000</v>
      </c>
      <c r="E69" s="29">
        <v>3108765.53</v>
      </c>
      <c r="F69">
        <v>1.1102734035714286</v>
      </c>
    </row>
    <row r="70" spans="1:6" x14ac:dyDescent="0.25">
      <c r="A70" t="s">
        <v>58</v>
      </c>
      <c r="B70" t="s">
        <v>22</v>
      </c>
      <c r="C70" s="25">
        <v>45078</v>
      </c>
      <c r="D70" s="29">
        <v>3500000</v>
      </c>
      <c r="E70" s="29">
        <v>3767639.97</v>
      </c>
      <c r="F70">
        <v>1.0764685628571429</v>
      </c>
    </row>
    <row r="71" spans="1:6" x14ac:dyDescent="0.25">
      <c r="A71" t="s">
        <v>58</v>
      </c>
      <c r="B71" t="s">
        <v>22</v>
      </c>
      <c r="C71" s="25">
        <v>45108</v>
      </c>
      <c r="D71" s="29">
        <v>2600000</v>
      </c>
      <c r="E71" s="29">
        <v>2989709.31</v>
      </c>
      <c r="F71">
        <v>1.1498881961538461</v>
      </c>
    </row>
    <row r="72" spans="1:6" x14ac:dyDescent="0.25">
      <c r="A72" t="s">
        <v>66</v>
      </c>
      <c r="B72" t="s">
        <v>24</v>
      </c>
      <c r="C72" s="25">
        <v>44958</v>
      </c>
      <c r="D72" s="29">
        <v>3378491.3755000001</v>
      </c>
      <c r="E72" s="29">
        <v>3862390.88</v>
      </c>
      <c r="F72">
        <v>1.1432294627149626</v>
      </c>
    </row>
    <row r="73" spans="1:6" x14ac:dyDescent="0.25">
      <c r="A73" t="s">
        <v>66</v>
      </c>
      <c r="B73" t="s">
        <v>24</v>
      </c>
      <c r="C73" s="25">
        <v>45017</v>
      </c>
      <c r="D73" s="29">
        <v>5732950.4676999999</v>
      </c>
      <c r="E73" s="29">
        <v>3992224.52</v>
      </c>
      <c r="F73">
        <v>0.69636473269611887</v>
      </c>
    </row>
    <row r="74" spans="1:6" x14ac:dyDescent="0.25">
      <c r="A74" t="s">
        <v>66</v>
      </c>
      <c r="B74" t="s">
        <v>25</v>
      </c>
      <c r="C74" s="25">
        <v>44958</v>
      </c>
      <c r="D74" s="29">
        <v>4649290.6495000003</v>
      </c>
      <c r="E74" s="29">
        <v>2584712.5099999998</v>
      </c>
      <c r="F74">
        <v>0.55593696003453086</v>
      </c>
    </row>
    <row r="75" spans="1:6" x14ac:dyDescent="0.25">
      <c r="A75" t="s">
        <v>66</v>
      </c>
      <c r="B75" t="s">
        <v>25</v>
      </c>
      <c r="C75" s="25">
        <v>44986</v>
      </c>
      <c r="D75" s="29">
        <v>3814175.4364999998</v>
      </c>
      <c r="E75" s="29">
        <v>5217835.16</v>
      </c>
      <c r="F75">
        <v>1.3680113164348937</v>
      </c>
    </row>
    <row r="76" spans="1:6" x14ac:dyDescent="0.25">
      <c r="A76" t="s">
        <v>66</v>
      </c>
      <c r="B76" t="s">
        <v>25</v>
      </c>
      <c r="C76" s="25">
        <v>45047</v>
      </c>
      <c r="D76" s="29">
        <v>9221694.1908999998</v>
      </c>
      <c r="E76" s="29">
        <v>13401601.029999999</v>
      </c>
      <c r="F76">
        <v>1.4532688628109949</v>
      </c>
    </row>
    <row r="77" spans="1:6" x14ac:dyDescent="0.25">
      <c r="A77" t="s">
        <v>66</v>
      </c>
      <c r="B77" t="s">
        <v>46</v>
      </c>
      <c r="C77" s="25">
        <v>44927</v>
      </c>
      <c r="D77" s="29">
        <v>4554952.7917999998</v>
      </c>
      <c r="E77" s="29">
        <v>4315464.8099999996</v>
      </c>
      <c r="F77">
        <v>0.9474225106720896</v>
      </c>
    </row>
    <row r="78" spans="1:6" x14ac:dyDescent="0.25">
      <c r="A78" t="s">
        <v>66</v>
      </c>
      <c r="B78" t="s">
        <v>46</v>
      </c>
      <c r="C78" s="25">
        <v>44958</v>
      </c>
      <c r="D78" s="29">
        <v>4134946.4643999999</v>
      </c>
      <c r="E78" s="29">
        <v>4197503.18</v>
      </c>
      <c r="F78">
        <v>1.0151287848920378</v>
      </c>
    </row>
    <row r="79" spans="1:6" x14ac:dyDescent="0.25">
      <c r="A79" t="s">
        <v>66</v>
      </c>
      <c r="B79" t="s">
        <v>46</v>
      </c>
      <c r="C79" s="25">
        <v>44986</v>
      </c>
      <c r="D79" s="29">
        <v>3944339.2768999999</v>
      </c>
      <c r="E79" s="29">
        <v>5325529.07</v>
      </c>
      <c r="F79">
        <v>1.35017012892094</v>
      </c>
    </row>
    <row r="80" spans="1:6" x14ac:dyDescent="0.25">
      <c r="A80" t="s">
        <v>66</v>
      </c>
      <c r="B80" t="s">
        <v>46</v>
      </c>
      <c r="C80" s="25">
        <v>45017</v>
      </c>
      <c r="D80" s="29">
        <v>5629119.9984999998</v>
      </c>
      <c r="E80" s="29">
        <v>6797177.96</v>
      </c>
      <c r="F80">
        <v>1.2075027645193661</v>
      </c>
    </row>
    <row r="81" spans="1:6" x14ac:dyDescent="0.25">
      <c r="A81" t="s">
        <v>66</v>
      </c>
      <c r="B81" t="s">
        <v>46</v>
      </c>
      <c r="C81" s="25">
        <v>45047</v>
      </c>
      <c r="D81" s="29">
        <v>10283217.434900001</v>
      </c>
      <c r="E81" s="29">
        <v>10849478.279999999</v>
      </c>
      <c r="F81">
        <v>1.0550665050782819</v>
      </c>
    </row>
    <row r="82" spans="1:6" x14ac:dyDescent="0.25">
      <c r="A82" t="s">
        <v>66</v>
      </c>
      <c r="B82" t="s">
        <v>46</v>
      </c>
      <c r="C82" s="25">
        <v>45078</v>
      </c>
      <c r="D82" s="29">
        <v>11207353.0923</v>
      </c>
      <c r="E82" s="29">
        <v>11675255.18</v>
      </c>
      <c r="F82">
        <v>1.0417495624387414</v>
      </c>
    </row>
    <row r="83" spans="1:6" x14ac:dyDescent="0.25">
      <c r="A83" t="s">
        <v>66</v>
      </c>
      <c r="B83" t="s">
        <v>46</v>
      </c>
      <c r="C83" s="25">
        <v>45108</v>
      </c>
      <c r="D83" s="29">
        <v>9541743.0602000002</v>
      </c>
      <c r="E83" s="29">
        <v>8292578.3799999999</v>
      </c>
      <c r="F83">
        <v>0.86908422577312439</v>
      </c>
    </row>
    <row r="84" spans="1:6" x14ac:dyDescent="0.25">
      <c r="A84" t="s">
        <v>73</v>
      </c>
      <c r="B84" t="s">
        <v>27</v>
      </c>
      <c r="C84" s="25">
        <v>45017</v>
      </c>
      <c r="D84" s="29">
        <v>6456498.5547000002</v>
      </c>
      <c r="E84" s="29">
        <v>7505284.3600000003</v>
      </c>
      <c r="F84">
        <v>1.1624387888287433</v>
      </c>
    </row>
    <row r="85" spans="1:6" x14ac:dyDescent="0.25">
      <c r="A85" t="s">
        <v>73</v>
      </c>
      <c r="B85" t="s">
        <v>27</v>
      </c>
      <c r="C85" s="25">
        <v>44927</v>
      </c>
      <c r="D85" s="29">
        <v>4012769.4229000001</v>
      </c>
      <c r="E85" s="29">
        <v>4322322.38</v>
      </c>
      <c r="F85">
        <v>1.0771419746505864</v>
      </c>
    </row>
    <row r="86" spans="1:6" x14ac:dyDescent="0.25">
      <c r="A86" t="s">
        <v>73</v>
      </c>
      <c r="B86" t="s">
        <v>27</v>
      </c>
      <c r="C86" s="25">
        <v>44958</v>
      </c>
      <c r="D86" s="29">
        <v>3572735.9975999999</v>
      </c>
      <c r="E86" s="29">
        <v>5197723.5</v>
      </c>
      <c r="F86">
        <v>1.4548299968124128</v>
      </c>
    </row>
    <row r="87" spans="1:6" x14ac:dyDescent="0.25">
      <c r="A87" t="s">
        <v>73</v>
      </c>
      <c r="B87" t="s">
        <v>27</v>
      </c>
      <c r="C87" s="25">
        <v>45108</v>
      </c>
      <c r="D87" s="29">
        <v>9421023.2620000001</v>
      </c>
      <c r="E87" s="29">
        <v>7968975.2000000002</v>
      </c>
      <c r="F87">
        <v>0.84587151293247709</v>
      </c>
    </row>
    <row r="88" spans="1:6" x14ac:dyDescent="0.25">
      <c r="A88" t="s">
        <v>73</v>
      </c>
      <c r="B88" t="s">
        <v>27</v>
      </c>
      <c r="C88" s="25">
        <v>44986</v>
      </c>
      <c r="D88" s="29">
        <v>4447175.2753999997</v>
      </c>
      <c r="E88" s="29">
        <v>6888980.0099999998</v>
      </c>
      <c r="F88">
        <v>1.5490686971811276</v>
      </c>
    </row>
    <row r="89" spans="1:6" x14ac:dyDescent="0.25">
      <c r="A89" t="s">
        <v>73</v>
      </c>
      <c r="B89" t="s">
        <v>27</v>
      </c>
      <c r="C89" s="25">
        <v>45047</v>
      </c>
      <c r="D89" s="29">
        <v>8610384.4756000005</v>
      </c>
      <c r="E89" s="29">
        <v>9231237.4299999997</v>
      </c>
      <c r="F89">
        <v>1.0721051372513464</v>
      </c>
    </row>
    <row r="90" spans="1:6" x14ac:dyDescent="0.25">
      <c r="A90" t="s">
        <v>73</v>
      </c>
      <c r="B90" t="s">
        <v>27</v>
      </c>
      <c r="C90" s="25">
        <v>45078</v>
      </c>
      <c r="D90" s="29">
        <v>10883881</v>
      </c>
      <c r="E90" s="29">
        <v>11989236.050000001</v>
      </c>
      <c r="F90">
        <v>1.1015589062394195</v>
      </c>
    </row>
    <row r="91" spans="1:6" x14ac:dyDescent="0.25">
      <c r="A91" t="s">
        <v>73</v>
      </c>
      <c r="B91" t="s">
        <v>28</v>
      </c>
      <c r="C91" s="25">
        <v>44986</v>
      </c>
      <c r="D91" s="29">
        <v>4900663.5010000002</v>
      </c>
      <c r="E91" s="29">
        <v>7687045.1900000004</v>
      </c>
      <c r="F91">
        <v>1.5685723348341358</v>
      </c>
    </row>
    <row r="92" spans="1:6" x14ac:dyDescent="0.25">
      <c r="A92" t="s">
        <v>73</v>
      </c>
      <c r="B92" t="s">
        <v>28</v>
      </c>
      <c r="C92" s="25">
        <v>44927</v>
      </c>
      <c r="D92" s="29">
        <v>4951428.9369999999</v>
      </c>
      <c r="E92" s="29">
        <v>4091618.56</v>
      </c>
      <c r="F92">
        <v>0.82635106189750818</v>
      </c>
    </row>
    <row r="93" spans="1:6" x14ac:dyDescent="0.25">
      <c r="A93" t="s">
        <v>73</v>
      </c>
      <c r="B93" t="s">
        <v>28</v>
      </c>
      <c r="C93" s="25">
        <v>44958</v>
      </c>
      <c r="D93" s="29">
        <v>4450775.0098000001</v>
      </c>
      <c r="E93" s="29">
        <v>5119594.2</v>
      </c>
      <c r="F93">
        <v>1.1502702762389363</v>
      </c>
    </row>
    <row r="94" spans="1:6" x14ac:dyDescent="0.25">
      <c r="A94" t="s">
        <v>73</v>
      </c>
      <c r="B94" t="s">
        <v>28</v>
      </c>
      <c r="C94" s="25">
        <v>45017</v>
      </c>
      <c r="D94" s="29">
        <v>6454802.1028000005</v>
      </c>
      <c r="E94" s="29">
        <v>7140010.5099999998</v>
      </c>
      <c r="F94">
        <v>1.1061548280314846</v>
      </c>
    </row>
    <row r="95" spans="1:6" x14ac:dyDescent="0.25">
      <c r="A95" t="s">
        <v>73</v>
      </c>
      <c r="B95" t="s">
        <v>28</v>
      </c>
      <c r="C95" s="25">
        <v>45047</v>
      </c>
      <c r="D95" s="29">
        <v>10116133.1941</v>
      </c>
      <c r="E95" s="29">
        <v>13941372.23</v>
      </c>
      <c r="F95">
        <v>1.3781325297427858</v>
      </c>
    </row>
    <row r="96" spans="1:6" x14ac:dyDescent="0.25">
      <c r="A96" t="s">
        <v>73</v>
      </c>
      <c r="B96" t="s">
        <v>28</v>
      </c>
      <c r="C96" s="25">
        <v>45078</v>
      </c>
      <c r="D96" s="29">
        <v>12652883</v>
      </c>
      <c r="E96" s="29">
        <v>14933084.07</v>
      </c>
      <c r="F96">
        <v>1.1802119777761322</v>
      </c>
    </row>
    <row r="97" spans="1:6" x14ac:dyDescent="0.25">
      <c r="A97" t="s">
        <v>73</v>
      </c>
      <c r="B97" t="s">
        <v>28</v>
      </c>
      <c r="C97" s="25">
        <v>45108</v>
      </c>
      <c r="D97" s="29">
        <v>11299443</v>
      </c>
      <c r="E97" s="29">
        <v>8509495.2699999996</v>
      </c>
      <c r="F97">
        <v>0.75308980009014603</v>
      </c>
    </row>
    <row r="98" spans="1:6" x14ac:dyDescent="0.25">
      <c r="A98" t="s">
        <v>84</v>
      </c>
      <c r="B98" t="s">
        <v>53</v>
      </c>
      <c r="C98" s="25">
        <v>44986</v>
      </c>
      <c r="D98" s="29">
        <v>10358033.815300001</v>
      </c>
      <c r="E98" s="29">
        <v>12103389.210000001</v>
      </c>
      <c r="F98">
        <v>1.1685025774024709</v>
      </c>
    </row>
    <row r="99" spans="1:6" x14ac:dyDescent="0.25">
      <c r="A99" t="s">
        <v>84</v>
      </c>
      <c r="B99" t="s">
        <v>53</v>
      </c>
      <c r="C99" s="25">
        <v>45108</v>
      </c>
      <c r="D99" s="29">
        <v>16130256.575300001</v>
      </c>
      <c r="E99" s="29">
        <v>16823891.52</v>
      </c>
      <c r="F99">
        <v>1.0430021023820633</v>
      </c>
    </row>
    <row r="100" spans="1:6" x14ac:dyDescent="0.25">
      <c r="A100" t="s">
        <v>84</v>
      </c>
      <c r="B100" t="s">
        <v>53</v>
      </c>
      <c r="C100" s="25">
        <v>45017</v>
      </c>
      <c r="D100" s="29">
        <v>15470341.955700001</v>
      </c>
      <c r="E100" s="29">
        <v>12964902.449999999</v>
      </c>
      <c r="F100">
        <v>0.83804886066032436</v>
      </c>
    </row>
    <row r="101" spans="1:6" x14ac:dyDescent="0.25">
      <c r="A101" t="s">
        <v>84</v>
      </c>
      <c r="B101" t="s">
        <v>53</v>
      </c>
      <c r="C101" s="25">
        <v>45047</v>
      </c>
      <c r="D101" s="29">
        <v>17421236.202799998</v>
      </c>
      <c r="E101" s="29">
        <v>13166170.24</v>
      </c>
      <c r="F101">
        <v>0.75575407432245767</v>
      </c>
    </row>
    <row r="102" spans="1:6" x14ac:dyDescent="0.25">
      <c r="A102" t="s">
        <v>84</v>
      </c>
      <c r="B102" t="s">
        <v>53</v>
      </c>
      <c r="C102" s="25">
        <v>45078</v>
      </c>
      <c r="D102" s="29">
        <v>18174416.497299999</v>
      </c>
      <c r="E102" s="29">
        <v>11860021.859999999</v>
      </c>
      <c r="F102">
        <v>0.65256685747033094</v>
      </c>
    </row>
    <row r="103" spans="1:6" x14ac:dyDescent="0.25">
      <c r="A103" t="s">
        <v>85</v>
      </c>
      <c r="B103" t="s">
        <v>18</v>
      </c>
      <c r="C103" s="25">
        <v>45017</v>
      </c>
      <c r="D103" s="29">
        <v>5131309</v>
      </c>
      <c r="E103" s="29"/>
    </row>
    <row r="104" spans="1:6" x14ac:dyDescent="0.25">
      <c r="A104" t="s">
        <v>85</v>
      </c>
      <c r="B104" t="s">
        <v>19</v>
      </c>
      <c r="C104" s="25">
        <v>45017</v>
      </c>
      <c r="D104" s="29">
        <v>5504544</v>
      </c>
      <c r="E104" s="29"/>
    </row>
    <row r="105" spans="1:6" x14ac:dyDescent="0.25">
      <c r="A105" t="s">
        <v>85</v>
      </c>
      <c r="B105" t="s">
        <v>18</v>
      </c>
      <c r="C105" s="25">
        <v>44896</v>
      </c>
      <c r="D105" s="29">
        <v>4990793.3471999997</v>
      </c>
      <c r="E105" s="29"/>
    </row>
    <row r="106" spans="1:6" x14ac:dyDescent="0.25">
      <c r="A106" t="s">
        <v>85</v>
      </c>
      <c r="B106" t="s">
        <v>19</v>
      </c>
      <c r="C106" s="25">
        <v>44896</v>
      </c>
      <c r="D106" s="29">
        <v>5179609.2</v>
      </c>
      <c r="E106" s="29"/>
    </row>
    <row r="107" spans="1:6" x14ac:dyDescent="0.25">
      <c r="A107" t="s">
        <v>85</v>
      </c>
      <c r="B107" t="s">
        <v>18</v>
      </c>
      <c r="C107" s="25">
        <v>45078</v>
      </c>
      <c r="D107" s="29">
        <v>7412602.0398000004</v>
      </c>
      <c r="E107" s="29"/>
    </row>
    <row r="108" spans="1:6" x14ac:dyDescent="0.25">
      <c r="A108" t="s">
        <v>85</v>
      </c>
      <c r="B108" t="s">
        <v>19</v>
      </c>
      <c r="C108" s="25">
        <v>45078</v>
      </c>
      <c r="D108" s="29">
        <v>7775800.1283999998</v>
      </c>
      <c r="E108" s="29"/>
    </row>
    <row r="109" spans="1:6" x14ac:dyDescent="0.25">
      <c r="A109" t="s">
        <v>85</v>
      </c>
      <c r="B109" t="s">
        <v>18</v>
      </c>
      <c r="C109" s="25">
        <v>45047</v>
      </c>
      <c r="D109" s="29">
        <v>7057933.5220999997</v>
      </c>
      <c r="E109" s="29"/>
    </row>
    <row r="110" spans="1:6" x14ac:dyDescent="0.25">
      <c r="A110" t="s">
        <v>85</v>
      </c>
      <c r="B110" t="s">
        <v>19</v>
      </c>
      <c r="C110" s="25">
        <v>45047</v>
      </c>
      <c r="D110" s="29">
        <v>7045009.5040999996</v>
      </c>
      <c r="E110" s="29"/>
    </row>
    <row r="111" spans="1:6" x14ac:dyDescent="0.25">
      <c r="A111" t="s">
        <v>85</v>
      </c>
      <c r="B111" t="s">
        <v>18</v>
      </c>
      <c r="C111" s="25">
        <v>44986</v>
      </c>
      <c r="D111" s="29">
        <v>3042463.4479999999</v>
      </c>
      <c r="E111" s="29"/>
    </row>
    <row r="112" spans="1:6" x14ac:dyDescent="0.25">
      <c r="A112" t="s">
        <v>85</v>
      </c>
      <c r="B112" t="s">
        <v>19</v>
      </c>
      <c r="C112" s="25">
        <v>44986</v>
      </c>
      <c r="D112" s="29">
        <v>3491273.9865000001</v>
      </c>
      <c r="E112" s="29"/>
    </row>
    <row r="113" spans="1:5" x14ac:dyDescent="0.25">
      <c r="A113" t="s">
        <v>85</v>
      </c>
      <c r="B113" t="s">
        <v>18</v>
      </c>
      <c r="C113" s="25">
        <v>44958</v>
      </c>
      <c r="D113" s="29">
        <v>3201983</v>
      </c>
      <c r="E113" s="29"/>
    </row>
    <row r="114" spans="1:5" x14ac:dyDescent="0.25">
      <c r="A114" t="s">
        <v>85</v>
      </c>
      <c r="B114" t="s">
        <v>19</v>
      </c>
      <c r="C114" s="25">
        <v>44958</v>
      </c>
      <c r="D114" s="29">
        <v>3360567</v>
      </c>
      <c r="E114" s="29"/>
    </row>
    <row r="115" spans="1:5" x14ac:dyDescent="0.25">
      <c r="A115" t="s">
        <v>85</v>
      </c>
      <c r="B115" t="s">
        <v>18</v>
      </c>
      <c r="C115" s="25">
        <v>44927</v>
      </c>
      <c r="D115" s="29">
        <v>3646038.327</v>
      </c>
      <c r="E115" s="29"/>
    </row>
    <row r="116" spans="1:5" x14ac:dyDescent="0.25">
      <c r="A116" t="s">
        <v>85</v>
      </c>
      <c r="B116" t="s">
        <v>19</v>
      </c>
      <c r="C116" s="25">
        <v>44927</v>
      </c>
      <c r="D116" s="29">
        <v>4118929.3594</v>
      </c>
      <c r="E116" s="2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AA9D-98C4-40B5-92EE-52FC5105A42C}">
  <dimension ref="A1:F153"/>
  <sheetViews>
    <sheetView topLeftCell="A116" workbookViewId="0">
      <selection activeCell="D2" sqref="D2"/>
    </sheetView>
  </sheetViews>
  <sheetFormatPr defaultRowHeight="15" x14ac:dyDescent="0.25"/>
  <cols>
    <col min="1" max="1" width="26.42578125" bestFit="1" customWidth="1"/>
    <col min="2" max="2" width="22.5703125" bestFit="1" customWidth="1"/>
    <col min="3" max="3" width="13.5703125" bestFit="1" customWidth="1"/>
    <col min="4" max="4" width="13.140625" bestFit="1" customWidth="1"/>
    <col min="5" max="5" width="5.7109375" bestFit="1" customWidth="1"/>
    <col min="6" max="6" width="9.7109375" bestFit="1" customWidth="1"/>
    <col min="7" max="7" width="5.7109375" bestFit="1" customWidth="1"/>
    <col min="8" max="8" width="9.7109375" bestFit="1" customWidth="1"/>
    <col min="9" max="9" width="14" bestFit="1" customWidth="1"/>
    <col min="10" max="10" width="13.5703125" bestFit="1" customWidth="1"/>
    <col min="11" max="11" width="5.7109375" bestFit="1" customWidth="1"/>
    <col min="12" max="12" width="9.7109375" bestFit="1" customWidth="1"/>
  </cols>
  <sheetData>
    <row r="1" spans="1:6" x14ac:dyDescent="0.25">
      <c r="A1" t="s">
        <v>99</v>
      </c>
      <c r="B1" t="s">
        <v>29</v>
      </c>
      <c r="C1" t="s">
        <v>87</v>
      </c>
      <c r="D1" t="s">
        <v>15</v>
      </c>
      <c r="E1" t="s">
        <v>16</v>
      </c>
      <c r="F1" t="s">
        <v>17</v>
      </c>
    </row>
    <row r="2" spans="1:6" x14ac:dyDescent="0.25">
      <c r="A2" t="s">
        <v>100</v>
      </c>
      <c r="B2" t="s">
        <v>101</v>
      </c>
      <c r="C2" t="s">
        <v>88</v>
      </c>
      <c r="D2">
        <v>1.06</v>
      </c>
      <c r="E2">
        <v>1.2</v>
      </c>
      <c r="F2">
        <v>0.5</v>
      </c>
    </row>
    <row r="3" spans="1:6" x14ac:dyDescent="0.25">
      <c r="A3" t="s">
        <v>102</v>
      </c>
      <c r="B3" t="s">
        <v>103</v>
      </c>
      <c r="C3" t="s">
        <v>88</v>
      </c>
      <c r="D3">
        <v>0.81</v>
      </c>
      <c r="E3">
        <v>1.2</v>
      </c>
      <c r="F3">
        <v>1.4</v>
      </c>
    </row>
    <row r="4" spans="1:6" x14ac:dyDescent="0.25">
      <c r="A4" t="s">
        <v>104</v>
      </c>
      <c r="B4" t="s">
        <v>105</v>
      </c>
      <c r="C4" t="s">
        <v>88</v>
      </c>
      <c r="D4">
        <v>1</v>
      </c>
      <c r="E4">
        <v>1.2</v>
      </c>
      <c r="F4">
        <v>1</v>
      </c>
    </row>
    <row r="5" spans="1:6" x14ac:dyDescent="0.25">
      <c r="A5" t="s">
        <v>106</v>
      </c>
      <c r="B5" t="s">
        <v>107</v>
      </c>
      <c r="C5" t="s">
        <v>88</v>
      </c>
      <c r="D5">
        <v>1.1100000000000001</v>
      </c>
      <c r="E5">
        <v>1</v>
      </c>
      <c r="F5">
        <v>1</v>
      </c>
    </row>
    <row r="6" spans="1:6" x14ac:dyDescent="0.25">
      <c r="A6" t="s">
        <v>108</v>
      </c>
      <c r="B6" t="s">
        <v>109</v>
      </c>
      <c r="C6" t="s">
        <v>88</v>
      </c>
      <c r="D6">
        <v>0.84</v>
      </c>
      <c r="E6">
        <v>1</v>
      </c>
      <c r="F6">
        <v>0.2</v>
      </c>
    </row>
    <row r="7" spans="1:6" x14ac:dyDescent="0.25">
      <c r="A7" t="s">
        <v>110</v>
      </c>
      <c r="B7" t="s">
        <v>111</v>
      </c>
      <c r="C7" t="s">
        <v>88</v>
      </c>
      <c r="D7">
        <v>1.37</v>
      </c>
      <c r="E7">
        <v>1.2</v>
      </c>
      <c r="F7">
        <v>1.4</v>
      </c>
    </row>
    <row r="8" spans="1:6" x14ac:dyDescent="0.25">
      <c r="A8" t="s">
        <v>112</v>
      </c>
      <c r="B8" t="s">
        <v>113</v>
      </c>
      <c r="C8" t="s">
        <v>88</v>
      </c>
      <c r="D8">
        <v>1.31</v>
      </c>
      <c r="E8">
        <v>1.2</v>
      </c>
      <c r="F8">
        <v>1.4</v>
      </c>
    </row>
    <row r="9" spans="1:6" x14ac:dyDescent="0.25">
      <c r="A9" t="s">
        <v>114</v>
      </c>
      <c r="B9" t="s">
        <v>115</v>
      </c>
      <c r="C9" t="s">
        <v>88</v>
      </c>
      <c r="D9">
        <v>1.3</v>
      </c>
      <c r="E9">
        <v>1</v>
      </c>
      <c r="F9">
        <v>1.4</v>
      </c>
    </row>
    <row r="10" spans="1:6" x14ac:dyDescent="0.25">
      <c r="A10" t="s">
        <v>116</v>
      </c>
      <c r="B10" t="s">
        <v>117</v>
      </c>
      <c r="C10" t="s">
        <v>88</v>
      </c>
      <c r="D10">
        <v>0.7</v>
      </c>
      <c r="E10">
        <v>0.2</v>
      </c>
      <c r="F10">
        <v>1.2</v>
      </c>
    </row>
    <row r="11" spans="1:6" x14ac:dyDescent="0.25">
      <c r="A11" t="s">
        <v>118</v>
      </c>
      <c r="B11" t="s">
        <v>119</v>
      </c>
      <c r="C11" t="s">
        <v>88</v>
      </c>
      <c r="D11">
        <v>1.1100000000000001</v>
      </c>
      <c r="E11">
        <v>1.2</v>
      </c>
      <c r="F11">
        <v>1</v>
      </c>
    </row>
    <row r="12" spans="1:6" x14ac:dyDescent="0.25">
      <c r="A12" t="s">
        <v>120</v>
      </c>
      <c r="B12" t="s">
        <v>121</v>
      </c>
      <c r="C12" t="s">
        <v>88</v>
      </c>
      <c r="D12">
        <v>1.26</v>
      </c>
      <c r="E12">
        <v>1.2</v>
      </c>
      <c r="F12">
        <v>1.4</v>
      </c>
    </row>
    <row r="13" spans="1:6" x14ac:dyDescent="0.25">
      <c r="A13" t="s">
        <v>122</v>
      </c>
      <c r="B13" t="s">
        <v>123</v>
      </c>
      <c r="C13" t="s">
        <v>88</v>
      </c>
      <c r="D13">
        <v>1.21</v>
      </c>
      <c r="E13">
        <v>1.2</v>
      </c>
      <c r="F13">
        <v>1</v>
      </c>
    </row>
    <row r="14" spans="1:6" x14ac:dyDescent="0.25">
      <c r="A14" t="s">
        <v>124</v>
      </c>
      <c r="B14" t="s">
        <v>125</v>
      </c>
      <c r="C14" t="s">
        <v>88</v>
      </c>
      <c r="D14">
        <v>0.69</v>
      </c>
      <c r="E14">
        <v>1.1000000000000001</v>
      </c>
      <c r="F14">
        <v>1.4</v>
      </c>
    </row>
    <row r="15" spans="1:6" x14ac:dyDescent="0.25">
      <c r="A15" t="s">
        <v>126</v>
      </c>
      <c r="B15" t="s">
        <v>127</v>
      </c>
      <c r="C15" t="s">
        <v>88</v>
      </c>
      <c r="D15">
        <v>1.1599999999999999</v>
      </c>
      <c r="E15">
        <v>0.2</v>
      </c>
      <c r="F15">
        <v>1</v>
      </c>
    </row>
    <row r="16" spans="1:6" x14ac:dyDescent="0.25">
      <c r="A16" t="s">
        <v>128</v>
      </c>
      <c r="B16" t="s">
        <v>129</v>
      </c>
      <c r="C16" t="s">
        <v>88</v>
      </c>
      <c r="D16">
        <v>1.17</v>
      </c>
      <c r="E16">
        <v>1.1000000000000001</v>
      </c>
      <c r="F16">
        <v>1.4</v>
      </c>
    </row>
    <row r="17" spans="1:6" x14ac:dyDescent="0.25">
      <c r="A17" t="s">
        <v>130</v>
      </c>
      <c r="B17" t="s">
        <v>131</v>
      </c>
      <c r="C17" t="s">
        <v>88</v>
      </c>
      <c r="D17">
        <v>1.29</v>
      </c>
      <c r="E17">
        <v>1</v>
      </c>
      <c r="F17">
        <v>1</v>
      </c>
    </row>
    <row r="18" spans="1:6" x14ac:dyDescent="0.25">
      <c r="A18" t="s">
        <v>132</v>
      </c>
      <c r="B18" t="s">
        <v>133</v>
      </c>
      <c r="C18" t="s">
        <v>88</v>
      </c>
      <c r="D18">
        <v>1.1100000000000001</v>
      </c>
      <c r="E18">
        <v>1.2</v>
      </c>
      <c r="F18">
        <v>1</v>
      </c>
    </row>
    <row r="19" spans="1:6" x14ac:dyDescent="0.25">
      <c r="A19" t="s">
        <v>134</v>
      </c>
      <c r="B19" t="s">
        <v>135</v>
      </c>
      <c r="C19" t="s">
        <v>88</v>
      </c>
      <c r="D19">
        <v>1</v>
      </c>
      <c r="E19">
        <v>1</v>
      </c>
      <c r="F19">
        <v>1</v>
      </c>
    </row>
    <row r="20" spans="1:6" x14ac:dyDescent="0.25">
      <c r="A20" t="s">
        <v>136</v>
      </c>
      <c r="B20" t="s">
        <v>137</v>
      </c>
      <c r="C20" t="s">
        <v>88</v>
      </c>
      <c r="D20">
        <v>1.1000000000000001</v>
      </c>
      <c r="E20">
        <v>1</v>
      </c>
      <c r="F20">
        <v>1</v>
      </c>
    </row>
    <row r="21" spans="1:6" x14ac:dyDescent="0.25">
      <c r="A21" t="s">
        <v>138</v>
      </c>
      <c r="B21" t="s">
        <v>139</v>
      </c>
      <c r="C21" t="s">
        <v>88</v>
      </c>
      <c r="D21">
        <v>1.98</v>
      </c>
      <c r="E21">
        <v>0.2</v>
      </c>
      <c r="F21">
        <v>0.2</v>
      </c>
    </row>
    <row r="22" spans="1:6" x14ac:dyDescent="0.25">
      <c r="A22" t="s">
        <v>140</v>
      </c>
      <c r="B22" t="s">
        <v>101</v>
      </c>
      <c r="C22" t="s">
        <v>88</v>
      </c>
      <c r="D22">
        <v>0.56000000000000005</v>
      </c>
      <c r="E22">
        <v>1.2</v>
      </c>
      <c r="F22">
        <v>1.2</v>
      </c>
    </row>
    <row r="23" spans="1:6" x14ac:dyDescent="0.25">
      <c r="A23" t="s">
        <v>141</v>
      </c>
      <c r="B23" t="s">
        <v>103</v>
      </c>
      <c r="C23" t="s">
        <v>88</v>
      </c>
      <c r="D23">
        <v>0.83</v>
      </c>
      <c r="E23">
        <v>1.2</v>
      </c>
      <c r="F23">
        <v>1.4</v>
      </c>
    </row>
    <row r="24" spans="1:6" x14ac:dyDescent="0.25">
      <c r="A24" t="s">
        <v>142</v>
      </c>
      <c r="B24" t="s">
        <v>105</v>
      </c>
      <c r="C24" t="s">
        <v>88</v>
      </c>
      <c r="D24">
        <v>1</v>
      </c>
      <c r="E24">
        <v>1.2</v>
      </c>
      <c r="F24">
        <v>1</v>
      </c>
    </row>
    <row r="25" spans="1:6" x14ac:dyDescent="0.25">
      <c r="A25" t="s">
        <v>143</v>
      </c>
      <c r="B25" t="s">
        <v>107</v>
      </c>
      <c r="C25" t="s">
        <v>88</v>
      </c>
      <c r="D25">
        <v>0.94</v>
      </c>
      <c r="E25">
        <v>1.2</v>
      </c>
      <c r="F25">
        <v>1.4</v>
      </c>
    </row>
    <row r="26" spans="1:6" x14ac:dyDescent="0.25">
      <c r="A26" t="s">
        <v>144</v>
      </c>
      <c r="B26" t="s">
        <v>145</v>
      </c>
      <c r="C26" t="s">
        <v>88</v>
      </c>
      <c r="D26">
        <v>1.03</v>
      </c>
      <c r="E26">
        <v>1.2</v>
      </c>
      <c r="F26">
        <v>0.2</v>
      </c>
    </row>
    <row r="27" spans="1:6" x14ac:dyDescent="0.25">
      <c r="A27" t="s">
        <v>146</v>
      </c>
      <c r="B27" t="s">
        <v>111</v>
      </c>
      <c r="C27" t="s">
        <v>88</v>
      </c>
      <c r="D27">
        <v>1.34</v>
      </c>
      <c r="E27">
        <v>1.2</v>
      </c>
      <c r="F27">
        <v>1.4</v>
      </c>
    </row>
    <row r="28" spans="1:6" x14ac:dyDescent="0.25">
      <c r="A28" t="s">
        <v>147</v>
      </c>
      <c r="B28" t="s">
        <v>113</v>
      </c>
      <c r="C28" t="s">
        <v>88</v>
      </c>
      <c r="D28">
        <v>1.32</v>
      </c>
      <c r="E28">
        <v>1.2</v>
      </c>
      <c r="F28">
        <v>1.4</v>
      </c>
    </row>
    <row r="29" spans="1:6" x14ac:dyDescent="0.25">
      <c r="A29" t="s">
        <v>148</v>
      </c>
      <c r="B29" t="s">
        <v>115</v>
      </c>
      <c r="C29" t="s">
        <v>88</v>
      </c>
      <c r="D29">
        <v>0.38</v>
      </c>
      <c r="E29">
        <v>1</v>
      </c>
      <c r="F29">
        <v>1.4</v>
      </c>
    </row>
    <row r="30" spans="1:6" x14ac:dyDescent="0.25">
      <c r="A30" t="s">
        <v>149</v>
      </c>
      <c r="B30" t="s">
        <v>117</v>
      </c>
      <c r="C30" t="s">
        <v>88</v>
      </c>
      <c r="D30">
        <v>1.18</v>
      </c>
      <c r="E30">
        <v>1</v>
      </c>
      <c r="F30">
        <v>1.2</v>
      </c>
    </row>
    <row r="31" spans="1:6" x14ac:dyDescent="0.25">
      <c r="A31" t="s">
        <v>150</v>
      </c>
      <c r="B31" t="s">
        <v>151</v>
      </c>
      <c r="C31" t="s">
        <v>88</v>
      </c>
      <c r="D31">
        <v>0.94</v>
      </c>
      <c r="E31">
        <v>1.2</v>
      </c>
      <c r="F31">
        <v>0.2</v>
      </c>
    </row>
    <row r="32" spans="1:6" x14ac:dyDescent="0.25">
      <c r="A32" t="s">
        <v>152</v>
      </c>
      <c r="B32" t="s">
        <v>153</v>
      </c>
      <c r="C32" t="s">
        <v>88</v>
      </c>
      <c r="D32">
        <v>1.28</v>
      </c>
      <c r="E32">
        <v>1.2</v>
      </c>
      <c r="F32">
        <v>1.4</v>
      </c>
    </row>
    <row r="33" spans="1:6" x14ac:dyDescent="0.25">
      <c r="A33" t="s">
        <v>154</v>
      </c>
      <c r="B33" t="s">
        <v>123</v>
      </c>
      <c r="C33" t="s">
        <v>88</v>
      </c>
      <c r="D33">
        <v>0.94</v>
      </c>
      <c r="E33">
        <v>1.2</v>
      </c>
      <c r="F33">
        <v>1</v>
      </c>
    </row>
    <row r="34" spans="1:6" x14ac:dyDescent="0.25">
      <c r="A34" t="s">
        <v>155</v>
      </c>
      <c r="B34" t="s">
        <v>125</v>
      </c>
      <c r="C34" t="s">
        <v>88</v>
      </c>
      <c r="D34">
        <v>1.75</v>
      </c>
      <c r="E34">
        <v>1.2</v>
      </c>
      <c r="F34">
        <v>1.2</v>
      </c>
    </row>
    <row r="35" spans="1:6" x14ac:dyDescent="0.25">
      <c r="A35" t="s">
        <v>156</v>
      </c>
      <c r="B35" t="s">
        <v>129</v>
      </c>
      <c r="C35" t="s">
        <v>88</v>
      </c>
      <c r="D35">
        <v>0.85</v>
      </c>
      <c r="E35">
        <v>1.2</v>
      </c>
      <c r="F35">
        <v>0.5</v>
      </c>
    </row>
    <row r="36" spans="1:6" x14ac:dyDescent="0.25">
      <c r="A36" t="s">
        <v>157</v>
      </c>
      <c r="B36" t="s">
        <v>158</v>
      </c>
      <c r="C36" t="s">
        <v>88</v>
      </c>
      <c r="D36">
        <v>1.21</v>
      </c>
      <c r="E36">
        <v>1.2</v>
      </c>
      <c r="F36">
        <v>1</v>
      </c>
    </row>
    <row r="37" spans="1:6" x14ac:dyDescent="0.25">
      <c r="A37" t="s">
        <v>159</v>
      </c>
      <c r="B37" t="s">
        <v>160</v>
      </c>
      <c r="C37" t="s">
        <v>88</v>
      </c>
      <c r="D37">
        <v>0.89</v>
      </c>
      <c r="E37">
        <v>0.2</v>
      </c>
      <c r="F37">
        <v>0.2</v>
      </c>
    </row>
    <row r="38" spans="1:6" x14ac:dyDescent="0.25">
      <c r="A38" t="s">
        <v>161</v>
      </c>
      <c r="B38" t="s">
        <v>162</v>
      </c>
      <c r="C38" t="s">
        <v>88</v>
      </c>
      <c r="D38">
        <v>1.19</v>
      </c>
      <c r="E38">
        <v>0.2</v>
      </c>
      <c r="F38">
        <v>0.5</v>
      </c>
    </row>
    <row r="39" spans="1:6" x14ac:dyDescent="0.25">
      <c r="A39" t="s">
        <v>163</v>
      </c>
      <c r="B39" t="s">
        <v>101</v>
      </c>
      <c r="C39" t="s">
        <v>88</v>
      </c>
      <c r="D39">
        <v>0.93240209320932654</v>
      </c>
      <c r="E39">
        <v>1.2</v>
      </c>
      <c r="F39">
        <v>1.4</v>
      </c>
    </row>
    <row r="40" spans="1:6" x14ac:dyDescent="0.25">
      <c r="A40" t="s">
        <v>164</v>
      </c>
      <c r="B40" t="s">
        <v>103</v>
      </c>
      <c r="C40" t="s">
        <v>88</v>
      </c>
      <c r="D40">
        <v>1.0442071276804787</v>
      </c>
      <c r="E40">
        <v>1.2</v>
      </c>
      <c r="F40">
        <v>1.4</v>
      </c>
    </row>
    <row r="41" spans="1:6" x14ac:dyDescent="0.25">
      <c r="A41" t="s">
        <v>165</v>
      </c>
      <c r="B41" t="s">
        <v>105</v>
      </c>
      <c r="C41" t="s">
        <v>88</v>
      </c>
      <c r="D41">
        <v>1</v>
      </c>
      <c r="E41">
        <v>1.2</v>
      </c>
      <c r="F41">
        <v>1</v>
      </c>
    </row>
    <row r="42" spans="1:6" x14ac:dyDescent="0.25">
      <c r="A42" t="s">
        <v>166</v>
      </c>
      <c r="B42" t="s">
        <v>167</v>
      </c>
      <c r="C42" t="s">
        <v>88</v>
      </c>
      <c r="D42">
        <v>1</v>
      </c>
      <c r="E42">
        <v>1</v>
      </c>
      <c r="F42">
        <v>1</v>
      </c>
    </row>
    <row r="43" spans="1:6" x14ac:dyDescent="0.25">
      <c r="A43" t="s">
        <v>168</v>
      </c>
      <c r="B43" t="s">
        <v>109</v>
      </c>
      <c r="C43" t="s">
        <v>88</v>
      </c>
      <c r="D43">
        <v>1.0430021023832798</v>
      </c>
      <c r="E43">
        <v>1.2</v>
      </c>
      <c r="F43">
        <v>0.2</v>
      </c>
    </row>
    <row r="44" spans="1:6" x14ac:dyDescent="0.25">
      <c r="A44" t="s">
        <v>169</v>
      </c>
      <c r="B44" t="s">
        <v>111</v>
      </c>
      <c r="C44" t="s">
        <v>88</v>
      </c>
      <c r="D44">
        <v>1.191038703125</v>
      </c>
      <c r="E44">
        <v>1</v>
      </c>
      <c r="F44">
        <v>1.4</v>
      </c>
    </row>
    <row r="45" spans="1:6" x14ac:dyDescent="0.25">
      <c r="A45" t="s">
        <v>170</v>
      </c>
      <c r="B45" t="s">
        <v>113</v>
      </c>
      <c r="C45" t="s">
        <v>88</v>
      </c>
      <c r="D45">
        <v>1.1498881961538461</v>
      </c>
      <c r="E45">
        <v>1.1000000000000001</v>
      </c>
      <c r="F45">
        <v>1.4</v>
      </c>
    </row>
    <row r="46" spans="1:6" x14ac:dyDescent="0.25">
      <c r="A46" t="s">
        <v>171</v>
      </c>
      <c r="B46" t="s">
        <v>115</v>
      </c>
      <c r="C46" t="s">
        <v>88</v>
      </c>
      <c r="D46">
        <v>1.2977122117647055</v>
      </c>
      <c r="E46">
        <v>1.1000000000000001</v>
      </c>
      <c r="F46">
        <v>1.4</v>
      </c>
    </row>
    <row r="47" spans="1:6" x14ac:dyDescent="0.25">
      <c r="A47" t="s">
        <v>172</v>
      </c>
      <c r="B47" t="s">
        <v>117</v>
      </c>
      <c r="C47" t="s">
        <v>88</v>
      </c>
      <c r="D47">
        <v>0.78512679118473283</v>
      </c>
      <c r="E47">
        <v>1.1000000000000001</v>
      </c>
      <c r="F47">
        <v>1.2</v>
      </c>
    </row>
    <row r="48" spans="1:6" x14ac:dyDescent="0.25">
      <c r="A48" t="s">
        <v>173</v>
      </c>
      <c r="B48" t="s">
        <v>119</v>
      </c>
      <c r="C48" t="s">
        <v>88</v>
      </c>
      <c r="D48">
        <v>1.3142420909694186</v>
      </c>
      <c r="E48">
        <v>1.2</v>
      </c>
      <c r="F48">
        <v>1.2</v>
      </c>
    </row>
    <row r="49" spans="1:6" x14ac:dyDescent="0.25">
      <c r="A49" t="s">
        <v>174</v>
      </c>
      <c r="B49" t="s">
        <v>121</v>
      </c>
      <c r="C49" t="s">
        <v>88</v>
      </c>
      <c r="D49">
        <v>0.99558858425994645</v>
      </c>
      <c r="E49">
        <v>1.2</v>
      </c>
      <c r="F49">
        <v>1.4</v>
      </c>
    </row>
    <row r="50" spans="1:6" x14ac:dyDescent="0.25">
      <c r="A50" t="s">
        <v>175</v>
      </c>
      <c r="B50" t="s">
        <v>123</v>
      </c>
      <c r="C50" t="s">
        <v>88</v>
      </c>
      <c r="D50">
        <v>0.86908422577750943</v>
      </c>
      <c r="E50">
        <v>1.2</v>
      </c>
      <c r="F50">
        <v>1.4</v>
      </c>
    </row>
    <row r="51" spans="1:6" x14ac:dyDescent="0.25">
      <c r="A51" t="s">
        <v>176</v>
      </c>
      <c r="B51" t="s">
        <v>125</v>
      </c>
      <c r="C51" t="s">
        <v>88</v>
      </c>
      <c r="D51">
        <v>0.69008354682100559</v>
      </c>
      <c r="E51">
        <v>1.1000000000000001</v>
      </c>
      <c r="F51">
        <v>1.4</v>
      </c>
    </row>
    <row r="52" spans="1:6" x14ac:dyDescent="0.25">
      <c r="A52" t="s">
        <v>177</v>
      </c>
      <c r="B52" t="s">
        <v>127</v>
      </c>
      <c r="C52" t="s">
        <v>88</v>
      </c>
      <c r="D52">
        <v>0.88886525928192028</v>
      </c>
      <c r="E52">
        <v>1.2</v>
      </c>
      <c r="F52">
        <v>0.2</v>
      </c>
    </row>
    <row r="53" spans="1:6" x14ac:dyDescent="0.25">
      <c r="A53" t="s">
        <v>178</v>
      </c>
      <c r="B53" t="s">
        <v>129</v>
      </c>
      <c r="C53" t="s">
        <v>88</v>
      </c>
      <c r="D53">
        <v>0.84592570343237738</v>
      </c>
      <c r="E53">
        <v>1.2</v>
      </c>
      <c r="F53">
        <v>1.2</v>
      </c>
    </row>
    <row r="54" spans="1:6" x14ac:dyDescent="0.25">
      <c r="A54" t="s">
        <v>179</v>
      </c>
      <c r="B54" t="s">
        <v>131</v>
      </c>
      <c r="C54" t="s">
        <v>88</v>
      </c>
      <c r="D54">
        <v>1.1987130981444274</v>
      </c>
      <c r="E54">
        <v>1.2</v>
      </c>
      <c r="F54">
        <v>1.4</v>
      </c>
    </row>
    <row r="55" spans="1:6" x14ac:dyDescent="0.25">
      <c r="A55" t="s">
        <v>180</v>
      </c>
      <c r="B55" t="s">
        <v>133</v>
      </c>
      <c r="C55" t="s">
        <v>88</v>
      </c>
      <c r="D55">
        <v>0.75308980009014603</v>
      </c>
      <c r="E55">
        <v>1.1000000000000001</v>
      </c>
      <c r="F55">
        <v>1.4</v>
      </c>
    </row>
    <row r="56" spans="1:6" x14ac:dyDescent="0.25">
      <c r="A56" t="s">
        <v>181</v>
      </c>
      <c r="B56" t="s">
        <v>182</v>
      </c>
      <c r="C56" t="s">
        <v>88</v>
      </c>
      <c r="D56">
        <v>1.0027310067621191</v>
      </c>
      <c r="E56">
        <v>0.2</v>
      </c>
      <c r="F56">
        <v>0.2</v>
      </c>
    </row>
    <row r="57" spans="1:6" x14ac:dyDescent="0.25">
      <c r="A57" t="s">
        <v>183</v>
      </c>
      <c r="B57" t="s">
        <v>184</v>
      </c>
      <c r="C57" t="s">
        <v>88</v>
      </c>
      <c r="D57">
        <v>1</v>
      </c>
      <c r="E57">
        <v>1</v>
      </c>
      <c r="F57">
        <v>1</v>
      </c>
    </row>
    <row r="58" spans="1:6" x14ac:dyDescent="0.25">
      <c r="A58" t="s">
        <v>185</v>
      </c>
      <c r="B58" t="s">
        <v>101</v>
      </c>
      <c r="C58" t="s">
        <v>88</v>
      </c>
      <c r="D58">
        <v>0.62</v>
      </c>
      <c r="E58">
        <v>1.2</v>
      </c>
      <c r="F58">
        <v>1.2</v>
      </c>
    </row>
    <row r="59" spans="1:6" x14ac:dyDescent="0.25">
      <c r="A59" t="s">
        <v>186</v>
      </c>
      <c r="B59" t="s">
        <v>103</v>
      </c>
      <c r="C59" t="s">
        <v>88</v>
      </c>
      <c r="D59">
        <v>0.81</v>
      </c>
      <c r="E59">
        <v>1.2</v>
      </c>
      <c r="F59">
        <v>1.4</v>
      </c>
    </row>
    <row r="60" spans="1:6" x14ac:dyDescent="0.25">
      <c r="A60" t="s">
        <v>187</v>
      </c>
      <c r="B60" t="s">
        <v>105</v>
      </c>
      <c r="C60" t="s">
        <v>88</v>
      </c>
      <c r="D60">
        <v>1</v>
      </c>
      <c r="E60">
        <v>1.2</v>
      </c>
      <c r="F60">
        <v>1</v>
      </c>
    </row>
    <row r="61" spans="1:6" x14ac:dyDescent="0.25">
      <c r="A61" t="s">
        <v>188</v>
      </c>
      <c r="B61" t="s">
        <v>167</v>
      </c>
      <c r="C61" t="s">
        <v>88</v>
      </c>
      <c r="D61">
        <v>1</v>
      </c>
      <c r="E61">
        <v>1</v>
      </c>
      <c r="F61">
        <v>1</v>
      </c>
    </row>
    <row r="62" spans="1:6" x14ac:dyDescent="0.25">
      <c r="A62" t="s">
        <v>189</v>
      </c>
      <c r="B62" t="s">
        <v>109</v>
      </c>
      <c r="C62" t="s">
        <v>88</v>
      </c>
      <c r="D62">
        <v>0.65</v>
      </c>
      <c r="E62">
        <v>1.1000000000000001</v>
      </c>
      <c r="F62">
        <v>0.5</v>
      </c>
    </row>
    <row r="63" spans="1:6" x14ac:dyDescent="0.25">
      <c r="A63" t="s">
        <v>190</v>
      </c>
      <c r="B63" t="s">
        <v>111</v>
      </c>
      <c r="C63" t="s">
        <v>88</v>
      </c>
      <c r="D63">
        <v>0.96</v>
      </c>
      <c r="E63">
        <v>1.1000000000000001</v>
      </c>
      <c r="F63">
        <v>1.4</v>
      </c>
    </row>
    <row r="64" spans="1:6" x14ac:dyDescent="0.25">
      <c r="A64" t="s">
        <v>191</v>
      </c>
      <c r="B64" t="s">
        <v>113</v>
      </c>
      <c r="C64" t="s">
        <v>88</v>
      </c>
      <c r="D64">
        <v>1.1100000000000001</v>
      </c>
      <c r="E64">
        <v>1.1000000000000001</v>
      </c>
      <c r="F64">
        <v>1.4</v>
      </c>
    </row>
    <row r="65" spans="1:6" x14ac:dyDescent="0.25">
      <c r="A65" t="s">
        <v>192</v>
      </c>
      <c r="B65" t="s">
        <v>115</v>
      </c>
      <c r="C65" t="s">
        <v>88</v>
      </c>
      <c r="D65">
        <v>1.2</v>
      </c>
      <c r="E65">
        <v>0.5</v>
      </c>
      <c r="F65">
        <v>1.4</v>
      </c>
    </row>
    <row r="66" spans="1:6" x14ac:dyDescent="0.25">
      <c r="A66" t="s">
        <v>193</v>
      </c>
      <c r="B66" t="s">
        <v>117</v>
      </c>
      <c r="C66" t="s">
        <v>88</v>
      </c>
      <c r="D66">
        <v>0.88</v>
      </c>
      <c r="E66">
        <v>1.2</v>
      </c>
      <c r="F66">
        <v>1.4</v>
      </c>
    </row>
    <row r="67" spans="1:6" x14ac:dyDescent="0.25">
      <c r="A67" t="s">
        <v>194</v>
      </c>
      <c r="B67" t="s">
        <v>119</v>
      </c>
      <c r="C67" t="s">
        <v>88</v>
      </c>
      <c r="D67">
        <v>1.41</v>
      </c>
      <c r="E67">
        <v>1.2</v>
      </c>
      <c r="F67">
        <v>1</v>
      </c>
    </row>
    <row r="68" spans="1:6" x14ac:dyDescent="0.25">
      <c r="A68" t="s">
        <v>195</v>
      </c>
      <c r="B68" t="s">
        <v>121</v>
      </c>
      <c r="C68" t="s">
        <v>88</v>
      </c>
      <c r="D68">
        <v>0.94</v>
      </c>
      <c r="E68">
        <v>1.2</v>
      </c>
      <c r="F68">
        <v>1.4</v>
      </c>
    </row>
    <row r="69" spans="1:6" x14ac:dyDescent="0.25">
      <c r="A69" t="s">
        <v>196</v>
      </c>
      <c r="B69" t="s">
        <v>123</v>
      </c>
      <c r="C69" t="s">
        <v>88</v>
      </c>
      <c r="D69">
        <v>1.04</v>
      </c>
      <c r="E69">
        <v>1.2</v>
      </c>
      <c r="F69">
        <v>1.4</v>
      </c>
    </row>
    <row r="70" spans="1:6" x14ac:dyDescent="0.25">
      <c r="A70" t="s">
        <v>197</v>
      </c>
      <c r="B70" t="s">
        <v>125</v>
      </c>
      <c r="C70" t="s">
        <v>88</v>
      </c>
      <c r="D70">
        <v>1.07</v>
      </c>
      <c r="E70">
        <v>1.1000000000000001</v>
      </c>
      <c r="F70">
        <v>1.2</v>
      </c>
    </row>
    <row r="71" spans="1:6" x14ac:dyDescent="0.25">
      <c r="A71" t="s">
        <v>198</v>
      </c>
      <c r="B71" t="s">
        <v>127</v>
      </c>
      <c r="C71" t="s">
        <v>88</v>
      </c>
      <c r="D71">
        <v>0.91</v>
      </c>
      <c r="E71">
        <v>0.2</v>
      </c>
      <c r="F71">
        <v>0.5</v>
      </c>
    </row>
    <row r="72" spans="1:6" x14ac:dyDescent="0.25">
      <c r="A72" t="s">
        <v>199</v>
      </c>
      <c r="B72" t="s">
        <v>129</v>
      </c>
      <c r="C72" t="s">
        <v>88</v>
      </c>
      <c r="D72">
        <v>1.1000000000000001</v>
      </c>
      <c r="E72">
        <v>1.2</v>
      </c>
      <c r="F72">
        <v>1.4</v>
      </c>
    </row>
    <row r="73" spans="1:6" x14ac:dyDescent="0.25">
      <c r="A73" t="s">
        <v>200</v>
      </c>
      <c r="B73" t="s">
        <v>131</v>
      </c>
      <c r="C73" t="s">
        <v>88</v>
      </c>
      <c r="D73">
        <v>0.84</v>
      </c>
      <c r="E73">
        <v>1.2</v>
      </c>
      <c r="F73">
        <v>1.4</v>
      </c>
    </row>
    <row r="74" spans="1:6" x14ac:dyDescent="0.25">
      <c r="A74" t="s">
        <v>201</v>
      </c>
      <c r="B74" t="s">
        <v>133</v>
      </c>
      <c r="C74" t="s">
        <v>88</v>
      </c>
      <c r="D74">
        <v>1.18</v>
      </c>
      <c r="E74">
        <v>1.1000000000000001</v>
      </c>
      <c r="F74">
        <v>1.4</v>
      </c>
    </row>
    <row r="75" spans="1:6" x14ac:dyDescent="0.25">
      <c r="A75" t="s">
        <v>202</v>
      </c>
      <c r="B75" t="s">
        <v>182</v>
      </c>
      <c r="C75" t="s">
        <v>88</v>
      </c>
      <c r="D75">
        <v>2.44</v>
      </c>
      <c r="E75">
        <v>0.2</v>
      </c>
      <c r="F75">
        <v>1</v>
      </c>
    </row>
    <row r="76" spans="1:6" x14ac:dyDescent="0.25">
      <c r="A76" t="s">
        <v>203</v>
      </c>
      <c r="B76" t="s">
        <v>204</v>
      </c>
      <c r="C76" t="s">
        <v>88</v>
      </c>
      <c r="D76">
        <v>0.64</v>
      </c>
      <c r="E76">
        <v>1</v>
      </c>
      <c r="F76">
        <v>0.2</v>
      </c>
    </row>
    <row r="77" spans="1:6" x14ac:dyDescent="0.25">
      <c r="A77" t="s">
        <v>205</v>
      </c>
      <c r="B77" t="s">
        <v>101</v>
      </c>
      <c r="C77" t="s">
        <v>88</v>
      </c>
      <c r="D77">
        <v>0.8</v>
      </c>
      <c r="E77">
        <v>1.2</v>
      </c>
      <c r="F77">
        <v>1.2</v>
      </c>
    </row>
    <row r="78" spans="1:6" x14ac:dyDescent="0.25">
      <c r="A78" t="s">
        <v>206</v>
      </c>
      <c r="B78" t="s">
        <v>103</v>
      </c>
      <c r="C78" t="s">
        <v>88</v>
      </c>
      <c r="D78">
        <v>1.02</v>
      </c>
      <c r="E78">
        <v>1.2</v>
      </c>
      <c r="F78">
        <v>1.4</v>
      </c>
    </row>
    <row r="79" spans="1:6" x14ac:dyDescent="0.25">
      <c r="A79" t="s">
        <v>207</v>
      </c>
      <c r="B79" t="s">
        <v>105</v>
      </c>
      <c r="C79" t="s">
        <v>88</v>
      </c>
      <c r="D79">
        <v>1.1000000000000001</v>
      </c>
      <c r="E79">
        <v>1.2</v>
      </c>
      <c r="F79">
        <v>1</v>
      </c>
    </row>
    <row r="80" spans="1:6" x14ac:dyDescent="0.25">
      <c r="A80" t="s">
        <v>208</v>
      </c>
      <c r="B80" t="s">
        <v>167</v>
      </c>
      <c r="C80" t="s">
        <v>88</v>
      </c>
      <c r="D80">
        <v>0.93</v>
      </c>
      <c r="E80">
        <v>1.2</v>
      </c>
      <c r="F80">
        <v>0.2</v>
      </c>
    </row>
    <row r="81" spans="1:6" x14ac:dyDescent="0.25">
      <c r="A81" t="s">
        <v>209</v>
      </c>
      <c r="B81" t="s">
        <v>109</v>
      </c>
      <c r="C81" t="s">
        <v>88</v>
      </c>
      <c r="D81">
        <v>0.76</v>
      </c>
      <c r="E81">
        <v>1.1000000000000001</v>
      </c>
      <c r="F81">
        <v>0.2</v>
      </c>
    </row>
    <row r="82" spans="1:6" x14ac:dyDescent="0.25">
      <c r="A82" t="s">
        <v>210</v>
      </c>
      <c r="B82" t="s">
        <v>111</v>
      </c>
      <c r="C82" t="s">
        <v>88</v>
      </c>
      <c r="D82">
        <v>1.3</v>
      </c>
      <c r="E82">
        <v>1.2</v>
      </c>
      <c r="F82">
        <v>1.4</v>
      </c>
    </row>
    <row r="83" spans="1:6" x14ac:dyDescent="0.25">
      <c r="A83" t="s">
        <v>211</v>
      </c>
      <c r="B83" t="s">
        <v>113</v>
      </c>
      <c r="C83" t="s">
        <v>88</v>
      </c>
      <c r="D83">
        <v>1.1100000000000001</v>
      </c>
      <c r="E83">
        <v>1.2</v>
      </c>
      <c r="F83">
        <v>1.4</v>
      </c>
    </row>
    <row r="84" spans="1:6" x14ac:dyDescent="0.25">
      <c r="A84" t="s">
        <v>212</v>
      </c>
      <c r="B84" t="s">
        <v>115</v>
      </c>
      <c r="C84" t="s">
        <v>88</v>
      </c>
      <c r="D84">
        <v>1</v>
      </c>
      <c r="E84">
        <v>0.2</v>
      </c>
      <c r="F84">
        <v>1.4</v>
      </c>
    </row>
    <row r="85" spans="1:6" x14ac:dyDescent="0.25">
      <c r="A85" t="s">
        <v>213</v>
      </c>
      <c r="B85" t="s">
        <v>117</v>
      </c>
      <c r="C85" t="s">
        <v>88</v>
      </c>
      <c r="D85">
        <v>1.21</v>
      </c>
      <c r="E85">
        <v>1.2</v>
      </c>
      <c r="F85">
        <v>1</v>
      </c>
    </row>
    <row r="86" spans="1:6" x14ac:dyDescent="0.25">
      <c r="A86" t="s">
        <v>214</v>
      </c>
      <c r="B86" t="s">
        <v>119</v>
      </c>
      <c r="C86" t="s">
        <v>88</v>
      </c>
      <c r="D86">
        <v>1.45</v>
      </c>
      <c r="E86">
        <v>1.2</v>
      </c>
      <c r="F86">
        <v>0.5</v>
      </c>
    </row>
    <row r="87" spans="1:6" x14ac:dyDescent="0.25">
      <c r="A87" t="s">
        <v>215</v>
      </c>
      <c r="B87" t="s">
        <v>121</v>
      </c>
      <c r="C87" t="s">
        <v>88</v>
      </c>
      <c r="D87">
        <v>0.74</v>
      </c>
      <c r="E87">
        <v>1.2</v>
      </c>
      <c r="F87">
        <v>1.4</v>
      </c>
    </row>
    <row r="88" spans="1:6" x14ac:dyDescent="0.25">
      <c r="A88" t="s">
        <v>216</v>
      </c>
      <c r="B88" t="s">
        <v>123</v>
      </c>
      <c r="C88" t="s">
        <v>88</v>
      </c>
      <c r="D88">
        <v>1.06</v>
      </c>
      <c r="E88">
        <v>1.2</v>
      </c>
      <c r="F88">
        <v>1.2</v>
      </c>
    </row>
    <row r="89" spans="1:6" x14ac:dyDescent="0.25">
      <c r="A89" t="s">
        <v>217</v>
      </c>
      <c r="B89" t="s">
        <v>125</v>
      </c>
      <c r="C89" t="s">
        <v>88</v>
      </c>
      <c r="D89">
        <v>0.92</v>
      </c>
      <c r="E89">
        <v>1.2</v>
      </c>
      <c r="F89">
        <v>1</v>
      </c>
    </row>
    <row r="90" spans="1:6" x14ac:dyDescent="0.25">
      <c r="A90" t="s">
        <v>218</v>
      </c>
      <c r="B90" t="s">
        <v>127</v>
      </c>
      <c r="C90" t="s">
        <v>88</v>
      </c>
      <c r="D90">
        <v>0.73</v>
      </c>
      <c r="E90">
        <v>1.2</v>
      </c>
      <c r="F90">
        <v>1</v>
      </c>
    </row>
    <row r="91" spans="1:6" x14ac:dyDescent="0.25">
      <c r="A91" t="s">
        <v>219</v>
      </c>
      <c r="B91" t="s">
        <v>129</v>
      </c>
      <c r="C91" t="s">
        <v>88</v>
      </c>
      <c r="D91">
        <v>1.07</v>
      </c>
      <c r="E91">
        <v>1.2</v>
      </c>
      <c r="F91">
        <v>1.2</v>
      </c>
    </row>
    <row r="92" spans="1:6" x14ac:dyDescent="0.25">
      <c r="A92" t="s">
        <v>220</v>
      </c>
      <c r="B92" t="s">
        <v>131</v>
      </c>
      <c r="C92" t="s">
        <v>88</v>
      </c>
      <c r="D92">
        <v>1.68</v>
      </c>
      <c r="E92">
        <v>1.2</v>
      </c>
      <c r="F92">
        <v>0.5</v>
      </c>
    </row>
    <row r="93" spans="1:6" x14ac:dyDescent="0.25">
      <c r="A93" t="s">
        <v>221</v>
      </c>
      <c r="B93" t="s">
        <v>133</v>
      </c>
      <c r="C93" t="s">
        <v>88</v>
      </c>
      <c r="D93">
        <v>1.38</v>
      </c>
      <c r="E93">
        <v>1.2</v>
      </c>
      <c r="F93">
        <v>1</v>
      </c>
    </row>
    <row r="94" spans="1:6" x14ac:dyDescent="0.25">
      <c r="A94" t="s">
        <v>222</v>
      </c>
      <c r="B94" t="s">
        <v>135</v>
      </c>
      <c r="C94" t="s">
        <v>88</v>
      </c>
      <c r="D94">
        <v>1</v>
      </c>
      <c r="E94">
        <v>1</v>
      </c>
      <c r="F94">
        <v>1</v>
      </c>
    </row>
    <row r="95" spans="1:6" x14ac:dyDescent="0.25">
      <c r="A95" t="s">
        <v>223</v>
      </c>
      <c r="B95" t="s">
        <v>139</v>
      </c>
      <c r="C95" t="s">
        <v>88</v>
      </c>
      <c r="D95">
        <v>1.23</v>
      </c>
      <c r="E95">
        <v>0.2</v>
      </c>
      <c r="F95">
        <v>1</v>
      </c>
    </row>
    <row r="96" spans="1:6" x14ac:dyDescent="0.25">
      <c r="A96" t="s">
        <v>224</v>
      </c>
      <c r="B96" t="s">
        <v>101</v>
      </c>
      <c r="C96" t="s">
        <v>88</v>
      </c>
      <c r="D96">
        <v>1.21</v>
      </c>
      <c r="E96">
        <v>1.2</v>
      </c>
      <c r="F96">
        <v>1</v>
      </c>
    </row>
    <row r="97" spans="1:6" x14ac:dyDescent="0.25">
      <c r="A97" t="s">
        <v>225</v>
      </c>
      <c r="B97" t="s">
        <v>103</v>
      </c>
      <c r="C97" t="s">
        <v>88</v>
      </c>
      <c r="D97">
        <v>1.53</v>
      </c>
      <c r="E97">
        <v>1.2</v>
      </c>
      <c r="F97">
        <v>1.4</v>
      </c>
    </row>
    <row r="98" spans="1:6" x14ac:dyDescent="0.25">
      <c r="A98" t="s">
        <v>226</v>
      </c>
      <c r="B98" t="s">
        <v>105</v>
      </c>
      <c r="C98" t="s">
        <v>88</v>
      </c>
      <c r="D98">
        <v>1.38</v>
      </c>
      <c r="E98">
        <v>1.2</v>
      </c>
      <c r="F98">
        <v>1</v>
      </c>
    </row>
    <row r="99" spans="1:6" x14ac:dyDescent="0.25">
      <c r="A99" t="s">
        <v>227</v>
      </c>
      <c r="B99" t="s">
        <v>107</v>
      </c>
      <c r="C99" t="s">
        <v>88</v>
      </c>
      <c r="D99">
        <v>1.1299999999999999</v>
      </c>
      <c r="E99">
        <v>1.2</v>
      </c>
      <c r="F99">
        <v>1</v>
      </c>
    </row>
    <row r="100" spans="1:6" x14ac:dyDescent="0.25">
      <c r="A100" t="s">
        <v>228</v>
      </c>
      <c r="B100" t="s">
        <v>109</v>
      </c>
      <c r="C100" t="s">
        <v>88</v>
      </c>
      <c r="D100">
        <v>1.17</v>
      </c>
      <c r="E100">
        <v>1.2</v>
      </c>
      <c r="F100">
        <v>0.2</v>
      </c>
    </row>
    <row r="101" spans="1:6" x14ac:dyDescent="0.25">
      <c r="A101" t="s">
        <v>229</v>
      </c>
      <c r="B101" t="s">
        <v>111</v>
      </c>
      <c r="C101" t="s">
        <v>88</v>
      </c>
      <c r="D101">
        <v>1.4</v>
      </c>
      <c r="E101">
        <v>0.2</v>
      </c>
      <c r="F101">
        <v>1.4</v>
      </c>
    </row>
    <row r="102" spans="1:6" x14ac:dyDescent="0.25">
      <c r="A102" t="s">
        <v>230</v>
      </c>
      <c r="B102" t="s">
        <v>113</v>
      </c>
      <c r="C102" t="s">
        <v>88</v>
      </c>
      <c r="D102">
        <v>1.26</v>
      </c>
      <c r="E102">
        <v>1.2</v>
      </c>
      <c r="F102">
        <v>1.4</v>
      </c>
    </row>
    <row r="103" spans="1:6" x14ac:dyDescent="0.25">
      <c r="A103" t="s">
        <v>231</v>
      </c>
      <c r="B103" t="s">
        <v>115</v>
      </c>
      <c r="C103" t="s">
        <v>88</v>
      </c>
      <c r="D103">
        <v>0.96</v>
      </c>
      <c r="E103">
        <v>1</v>
      </c>
      <c r="F103">
        <v>1.4</v>
      </c>
    </row>
    <row r="104" spans="1:6" x14ac:dyDescent="0.25">
      <c r="A104" t="s">
        <v>232</v>
      </c>
      <c r="B104" t="s">
        <v>117</v>
      </c>
      <c r="C104" t="s">
        <v>88</v>
      </c>
      <c r="D104">
        <v>1.17</v>
      </c>
      <c r="E104">
        <v>1.2</v>
      </c>
      <c r="F104">
        <v>1.4</v>
      </c>
    </row>
    <row r="105" spans="1:6" x14ac:dyDescent="0.25">
      <c r="A105" t="s">
        <v>233</v>
      </c>
      <c r="B105" t="s">
        <v>119</v>
      </c>
      <c r="C105" t="s">
        <v>88</v>
      </c>
      <c r="D105">
        <v>1.37</v>
      </c>
      <c r="E105">
        <v>1.2</v>
      </c>
      <c r="F105">
        <v>0.2</v>
      </c>
    </row>
    <row r="106" spans="1:6" x14ac:dyDescent="0.25">
      <c r="A106" t="s">
        <v>234</v>
      </c>
      <c r="B106" t="s">
        <v>121</v>
      </c>
      <c r="C106" t="s">
        <v>88</v>
      </c>
      <c r="D106">
        <v>1.88</v>
      </c>
      <c r="E106">
        <v>1.2</v>
      </c>
      <c r="F106">
        <v>1.4</v>
      </c>
    </row>
    <row r="107" spans="1:6" x14ac:dyDescent="0.25">
      <c r="A107" t="s">
        <v>235</v>
      </c>
      <c r="B107" t="s">
        <v>123</v>
      </c>
      <c r="C107" t="s">
        <v>88</v>
      </c>
      <c r="D107">
        <v>1.35</v>
      </c>
      <c r="E107">
        <v>1.2</v>
      </c>
      <c r="F107">
        <v>1</v>
      </c>
    </row>
    <row r="108" spans="1:6" x14ac:dyDescent="0.25">
      <c r="A108" t="s">
        <v>236</v>
      </c>
      <c r="B108" t="s">
        <v>125</v>
      </c>
      <c r="C108" t="s">
        <v>88</v>
      </c>
      <c r="D108">
        <v>1.26</v>
      </c>
      <c r="E108">
        <v>1.2</v>
      </c>
      <c r="F108">
        <v>1</v>
      </c>
    </row>
    <row r="109" spans="1:6" x14ac:dyDescent="0.25">
      <c r="A109" t="s">
        <v>237</v>
      </c>
      <c r="B109" t="s">
        <v>127</v>
      </c>
      <c r="C109" t="s">
        <v>88</v>
      </c>
      <c r="D109">
        <v>0.9</v>
      </c>
      <c r="E109">
        <v>1</v>
      </c>
      <c r="F109">
        <v>0.5</v>
      </c>
    </row>
    <row r="110" spans="1:6" x14ac:dyDescent="0.25">
      <c r="A110" t="s">
        <v>238</v>
      </c>
      <c r="B110" t="s">
        <v>129</v>
      </c>
      <c r="C110" t="s">
        <v>88</v>
      </c>
      <c r="D110">
        <v>1.73</v>
      </c>
      <c r="E110">
        <v>1.2</v>
      </c>
      <c r="F110">
        <v>0.5</v>
      </c>
    </row>
    <row r="111" spans="1:6" x14ac:dyDescent="0.25">
      <c r="A111" t="s">
        <v>239</v>
      </c>
      <c r="B111" t="s">
        <v>133</v>
      </c>
      <c r="C111" t="s">
        <v>88</v>
      </c>
      <c r="D111">
        <v>1.57</v>
      </c>
      <c r="E111">
        <v>1.2</v>
      </c>
      <c r="F111">
        <v>0.5</v>
      </c>
    </row>
    <row r="112" spans="1:6" x14ac:dyDescent="0.25">
      <c r="A112" t="s">
        <v>240</v>
      </c>
      <c r="B112" t="s">
        <v>131</v>
      </c>
      <c r="C112" t="s">
        <v>88</v>
      </c>
      <c r="D112">
        <v>1</v>
      </c>
      <c r="E112">
        <v>1.2</v>
      </c>
      <c r="F112">
        <v>1</v>
      </c>
    </row>
    <row r="113" spans="1:6" x14ac:dyDescent="0.25">
      <c r="A113" t="s">
        <v>241</v>
      </c>
      <c r="B113" t="s">
        <v>135</v>
      </c>
      <c r="C113" t="s">
        <v>88</v>
      </c>
      <c r="D113">
        <v>1</v>
      </c>
      <c r="E113">
        <v>1</v>
      </c>
      <c r="F113">
        <v>1</v>
      </c>
    </row>
    <row r="114" spans="1:6" x14ac:dyDescent="0.25">
      <c r="A114" t="s">
        <v>242</v>
      </c>
      <c r="B114" t="s">
        <v>137</v>
      </c>
      <c r="C114" t="s">
        <v>88</v>
      </c>
      <c r="D114">
        <v>1.47</v>
      </c>
      <c r="E114">
        <v>1.1000000000000001</v>
      </c>
      <c r="F114">
        <v>0.5</v>
      </c>
    </row>
    <row r="115" spans="1:6" x14ac:dyDescent="0.25">
      <c r="A115" t="s">
        <v>243</v>
      </c>
      <c r="B115" t="s">
        <v>244</v>
      </c>
      <c r="C115" t="s">
        <v>88</v>
      </c>
      <c r="D115">
        <v>1</v>
      </c>
      <c r="E115">
        <v>1</v>
      </c>
      <c r="F115">
        <v>1</v>
      </c>
    </row>
    <row r="116" spans="1:6" x14ac:dyDescent="0.25">
      <c r="A116" t="s">
        <v>245</v>
      </c>
      <c r="B116" t="s">
        <v>101</v>
      </c>
      <c r="C116" t="s">
        <v>88</v>
      </c>
      <c r="D116">
        <v>0.53</v>
      </c>
      <c r="E116">
        <v>1.2</v>
      </c>
      <c r="F116">
        <v>1</v>
      </c>
    </row>
    <row r="117" spans="1:6" x14ac:dyDescent="0.25">
      <c r="A117" t="s">
        <v>246</v>
      </c>
      <c r="B117" t="s">
        <v>103</v>
      </c>
      <c r="C117" t="s">
        <v>88</v>
      </c>
      <c r="D117">
        <v>1.0900000000000001</v>
      </c>
      <c r="E117">
        <v>1.2</v>
      </c>
      <c r="F117">
        <v>1.4</v>
      </c>
    </row>
    <row r="118" spans="1:6" x14ac:dyDescent="0.25">
      <c r="A118" t="s">
        <v>247</v>
      </c>
      <c r="B118" t="s">
        <v>105</v>
      </c>
      <c r="C118" t="s">
        <v>88</v>
      </c>
      <c r="D118">
        <v>1.48</v>
      </c>
      <c r="E118">
        <v>1.2</v>
      </c>
      <c r="F118">
        <v>1</v>
      </c>
    </row>
    <row r="119" spans="1:6" x14ac:dyDescent="0.25">
      <c r="A119" t="s">
        <v>248</v>
      </c>
      <c r="B119" t="s">
        <v>107</v>
      </c>
      <c r="C119" t="s">
        <v>88</v>
      </c>
      <c r="D119">
        <v>1.39</v>
      </c>
      <c r="E119">
        <v>1.2</v>
      </c>
      <c r="F119">
        <v>1</v>
      </c>
    </row>
    <row r="120" spans="1:6" x14ac:dyDescent="0.25">
      <c r="A120" t="s">
        <v>249</v>
      </c>
      <c r="B120" t="s">
        <v>109</v>
      </c>
      <c r="C120" t="s">
        <v>88</v>
      </c>
      <c r="D120">
        <v>1</v>
      </c>
      <c r="E120">
        <v>1</v>
      </c>
      <c r="F120">
        <v>1</v>
      </c>
    </row>
    <row r="121" spans="1:6" x14ac:dyDescent="0.25">
      <c r="A121" t="s">
        <v>250</v>
      </c>
      <c r="B121" t="s">
        <v>111</v>
      </c>
      <c r="C121" t="s">
        <v>88</v>
      </c>
      <c r="D121">
        <v>1.3</v>
      </c>
      <c r="E121">
        <v>0.2</v>
      </c>
      <c r="F121">
        <v>1.4</v>
      </c>
    </row>
    <row r="122" spans="1:6" x14ac:dyDescent="0.25">
      <c r="A122" t="s">
        <v>251</v>
      </c>
      <c r="B122" t="s">
        <v>113</v>
      </c>
      <c r="C122" t="s">
        <v>88</v>
      </c>
      <c r="D122">
        <v>1.03</v>
      </c>
      <c r="E122">
        <v>1.2</v>
      </c>
      <c r="F122">
        <v>1.4</v>
      </c>
    </row>
    <row r="123" spans="1:6" x14ac:dyDescent="0.25">
      <c r="A123" t="s">
        <v>252</v>
      </c>
      <c r="B123" t="s">
        <v>115</v>
      </c>
      <c r="C123" t="s">
        <v>88</v>
      </c>
      <c r="D123">
        <v>1.2</v>
      </c>
      <c r="E123">
        <v>0.2</v>
      </c>
      <c r="F123">
        <v>1.4</v>
      </c>
    </row>
    <row r="124" spans="1:6" x14ac:dyDescent="0.25">
      <c r="A124" t="s">
        <v>253</v>
      </c>
      <c r="B124" t="s">
        <v>117</v>
      </c>
      <c r="C124" t="s">
        <v>88</v>
      </c>
      <c r="D124">
        <v>1.1399999999999999</v>
      </c>
      <c r="E124">
        <v>1.1000000000000001</v>
      </c>
      <c r="F124">
        <v>1.2</v>
      </c>
    </row>
    <row r="125" spans="1:6" x14ac:dyDescent="0.25">
      <c r="A125" t="s">
        <v>254</v>
      </c>
      <c r="B125" t="s">
        <v>151</v>
      </c>
      <c r="C125" t="s">
        <v>88</v>
      </c>
      <c r="D125">
        <v>0.56000000000000005</v>
      </c>
      <c r="E125">
        <v>1</v>
      </c>
      <c r="F125">
        <v>0.5</v>
      </c>
    </row>
    <row r="126" spans="1:6" x14ac:dyDescent="0.25">
      <c r="A126" t="s">
        <v>255</v>
      </c>
      <c r="B126" t="s">
        <v>153</v>
      </c>
      <c r="C126" t="s">
        <v>88</v>
      </c>
      <c r="D126">
        <v>1.46</v>
      </c>
      <c r="E126">
        <v>1.2</v>
      </c>
      <c r="F126">
        <v>1</v>
      </c>
    </row>
    <row r="127" spans="1:6" x14ac:dyDescent="0.25">
      <c r="A127" t="s">
        <v>256</v>
      </c>
      <c r="B127" t="s">
        <v>123</v>
      </c>
      <c r="C127" t="s">
        <v>88</v>
      </c>
      <c r="D127">
        <v>1.02</v>
      </c>
      <c r="E127">
        <v>1.2</v>
      </c>
      <c r="F127">
        <v>1.2</v>
      </c>
    </row>
    <row r="128" spans="1:6" x14ac:dyDescent="0.25">
      <c r="A128" t="s">
        <v>257</v>
      </c>
      <c r="B128" t="s">
        <v>125</v>
      </c>
      <c r="C128" t="s">
        <v>88</v>
      </c>
      <c r="D128">
        <v>0.75</v>
      </c>
      <c r="E128">
        <v>1.1000000000000001</v>
      </c>
      <c r="F128">
        <v>1</v>
      </c>
    </row>
    <row r="129" spans="1:6" x14ac:dyDescent="0.25">
      <c r="A129" t="s">
        <v>258</v>
      </c>
      <c r="B129" t="s">
        <v>127</v>
      </c>
      <c r="C129" t="s">
        <v>88</v>
      </c>
      <c r="D129">
        <v>0.89</v>
      </c>
      <c r="E129">
        <v>0.2</v>
      </c>
      <c r="F129">
        <v>0.2</v>
      </c>
    </row>
    <row r="130" spans="1:6" x14ac:dyDescent="0.25">
      <c r="A130" t="s">
        <v>259</v>
      </c>
      <c r="B130" t="s">
        <v>129</v>
      </c>
      <c r="C130" t="s">
        <v>88</v>
      </c>
      <c r="D130">
        <v>1.62</v>
      </c>
      <c r="E130">
        <v>1.2</v>
      </c>
      <c r="F130">
        <v>1</v>
      </c>
    </row>
    <row r="131" spans="1:6" x14ac:dyDescent="0.25">
      <c r="A131" t="s">
        <v>260</v>
      </c>
      <c r="B131" t="s">
        <v>158</v>
      </c>
      <c r="C131" t="s">
        <v>88</v>
      </c>
      <c r="D131">
        <v>1.1499999999999999</v>
      </c>
      <c r="E131">
        <v>1.2</v>
      </c>
      <c r="F131">
        <v>1</v>
      </c>
    </row>
    <row r="132" spans="1:6" x14ac:dyDescent="0.25">
      <c r="A132" t="s">
        <v>261</v>
      </c>
      <c r="B132" t="s">
        <v>160</v>
      </c>
      <c r="C132" t="s">
        <v>88</v>
      </c>
      <c r="D132">
        <v>1</v>
      </c>
      <c r="E132">
        <v>1</v>
      </c>
      <c r="F132">
        <v>1</v>
      </c>
    </row>
    <row r="133" spans="1:6" x14ac:dyDescent="0.25">
      <c r="A133" t="s">
        <v>262</v>
      </c>
      <c r="B133" t="s">
        <v>162</v>
      </c>
      <c r="C133" t="s">
        <v>88</v>
      </c>
      <c r="D133">
        <v>1</v>
      </c>
      <c r="E133">
        <v>1.2</v>
      </c>
      <c r="F133">
        <v>0.5</v>
      </c>
    </row>
    <row r="134" spans="1:6" x14ac:dyDescent="0.25">
      <c r="A134" t="s">
        <v>263</v>
      </c>
      <c r="B134" t="s">
        <v>135</v>
      </c>
      <c r="C134" t="s">
        <v>88</v>
      </c>
      <c r="D134">
        <v>1</v>
      </c>
      <c r="E134">
        <v>1</v>
      </c>
      <c r="F134">
        <v>1</v>
      </c>
    </row>
    <row r="135" spans="1:6" x14ac:dyDescent="0.25">
      <c r="A135" t="s">
        <v>264</v>
      </c>
      <c r="B135" t="s">
        <v>101</v>
      </c>
      <c r="C135" t="s">
        <v>88</v>
      </c>
      <c r="D135">
        <v>0.91</v>
      </c>
      <c r="E135">
        <v>1.2</v>
      </c>
      <c r="F135">
        <v>1</v>
      </c>
    </row>
    <row r="136" spans="1:6" x14ac:dyDescent="0.25">
      <c r="A136" t="s">
        <v>265</v>
      </c>
      <c r="B136" t="s">
        <v>103</v>
      </c>
      <c r="C136" t="s">
        <v>88</v>
      </c>
      <c r="D136">
        <v>0.91</v>
      </c>
      <c r="E136">
        <v>1.2</v>
      </c>
      <c r="F136">
        <v>1.4</v>
      </c>
    </row>
    <row r="137" spans="1:6" x14ac:dyDescent="0.25">
      <c r="A137" t="s">
        <v>266</v>
      </c>
      <c r="B137" t="s">
        <v>105</v>
      </c>
      <c r="C137" t="s">
        <v>88</v>
      </c>
      <c r="D137">
        <v>1</v>
      </c>
      <c r="E137">
        <v>1.2</v>
      </c>
      <c r="F137">
        <v>1</v>
      </c>
    </row>
    <row r="138" spans="1:6" x14ac:dyDescent="0.25">
      <c r="A138" t="s">
        <v>267</v>
      </c>
      <c r="B138" t="s">
        <v>107</v>
      </c>
      <c r="C138" t="s">
        <v>88</v>
      </c>
      <c r="D138">
        <v>1.04</v>
      </c>
      <c r="E138">
        <v>1.2</v>
      </c>
      <c r="F138">
        <v>1</v>
      </c>
    </row>
    <row r="139" spans="1:6" x14ac:dyDescent="0.25">
      <c r="A139" t="s">
        <v>268</v>
      </c>
      <c r="B139" t="s">
        <v>145</v>
      </c>
      <c r="C139" t="s">
        <v>88</v>
      </c>
      <c r="D139">
        <v>1.08</v>
      </c>
      <c r="E139">
        <v>1.2</v>
      </c>
      <c r="F139">
        <v>0.2</v>
      </c>
    </row>
    <row r="140" spans="1:6" x14ac:dyDescent="0.25">
      <c r="A140" t="s">
        <v>269</v>
      </c>
      <c r="B140" t="s">
        <v>111</v>
      </c>
      <c r="C140" t="s">
        <v>88</v>
      </c>
      <c r="D140">
        <v>1.02</v>
      </c>
      <c r="E140">
        <v>0.2</v>
      </c>
      <c r="F140">
        <v>1.4</v>
      </c>
    </row>
    <row r="141" spans="1:6" x14ac:dyDescent="0.25">
      <c r="A141" t="s">
        <v>270</v>
      </c>
      <c r="B141" t="s">
        <v>113</v>
      </c>
      <c r="C141" t="s">
        <v>88</v>
      </c>
      <c r="D141">
        <v>1.06</v>
      </c>
      <c r="E141">
        <v>1.2</v>
      </c>
      <c r="F141">
        <v>1.4</v>
      </c>
    </row>
    <row r="142" spans="1:6" x14ac:dyDescent="0.25">
      <c r="A142" t="s">
        <v>271</v>
      </c>
      <c r="B142" t="s">
        <v>115</v>
      </c>
      <c r="C142" t="s">
        <v>88</v>
      </c>
      <c r="D142">
        <v>0.49</v>
      </c>
      <c r="E142">
        <v>1</v>
      </c>
      <c r="F142">
        <v>1.4</v>
      </c>
    </row>
    <row r="143" spans="1:6" x14ac:dyDescent="0.25">
      <c r="A143" t="s">
        <v>272</v>
      </c>
      <c r="B143" t="s">
        <v>117</v>
      </c>
      <c r="C143" t="s">
        <v>88</v>
      </c>
      <c r="D143">
        <v>1.07</v>
      </c>
      <c r="E143">
        <v>1.1000000000000001</v>
      </c>
      <c r="F143">
        <v>1.2</v>
      </c>
    </row>
    <row r="144" spans="1:6" x14ac:dyDescent="0.25">
      <c r="A144" t="s">
        <v>273</v>
      </c>
      <c r="B144" t="s">
        <v>151</v>
      </c>
      <c r="C144" t="s">
        <v>88</v>
      </c>
      <c r="D144">
        <v>1.02</v>
      </c>
      <c r="E144">
        <v>1.2</v>
      </c>
      <c r="F144">
        <v>0.2</v>
      </c>
    </row>
    <row r="145" spans="1:6" x14ac:dyDescent="0.25">
      <c r="A145" t="s">
        <v>274</v>
      </c>
      <c r="B145" t="s">
        <v>153</v>
      </c>
      <c r="C145" t="s">
        <v>88</v>
      </c>
      <c r="D145">
        <v>1.2</v>
      </c>
      <c r="E145">
        <v>1.2</v>
      </c>
      <c r="F145">
        <v>1</v>
      </c>
    </row>
    <row r="146" spans="1:6" x14ac:dyDescent="0.25">
      <c r="A146" t="s">
        <v>275</v>
      </c>
      <c r="B146" t="s">
        <v>123</v>
      </c>
      <c r="C146" t="s">
        <v>88</v>
      </c>
      <c r="D146">
        <v>1.05</v>
      </c>
      <c r="E146">
        <v>1.2</v>
      </c>
      <c r="F146">
        <v>1.2</v>
      </c>
    </row>
    <row r="147" spans="1:6" x14ac:dyDescent="0.25">
      <c r="A147" t="s">
        <v>276</v>
      </c>
      <c r="B147" t="s">
        <v>125</v>
      </c>
      <c r="C147" t="s">
        <v>88</v>
      </c>
      <c r="D147">
        <v>0.67</v>
      </c>
      <c r="E147">
        <v>1.1000000000000001</v>
      </c>
      <c r="F147">
        <v>1.2</v>
      </c>
    </row>
    <row r="148" spans="1:6" x14ac:dyDescent="0.25">
      <c r="A148" t="s">
        <v>277</v>
      </c>
      <c r="B148" t="s">
        <v>129</v>
      </c>
      <c r="C148" t="s">
        <v>88</v>
      </c>
      <c r="D148">
        <v>1.2</v>
      </c>
      <c r="E148">
        <v>1.2</v>
      </c>
      <c r="F148">
        <v>1.2</v>
      </c>
    </row>
    <row r="149" spans="1:6" x14ac:dyDescent="0.25">
      <c r="A149" t="s">
        <v>278</v>
      </c>
      <c r="B149" t="s">
        <v>158</v>
      </c>
      <c r="C149" t="s">
        <v>88</v>
      </c>
      <c r="D149">
        <v>0.83</v>
      </c>
      <c r="E149">
        <v>1.2</v>
      </c>
      <c r="F149">
        <v>1</v>
      </c>
    </row>
    <row r="150" spans="1:6" x14ac:dyDescent="0.25">
      <c r="A150" t="s">
        <v>279</v>
      </c>
      <c r="B150" t="s">
        <v>160</v>
      </c>
      <c r="C150" t="s">
        <v>88</v>
      </c>
      <c r="D150">
        <v>1</v>
      </c>
      <c r="E150">
        <v>1</v>
      </c>
      <c r="F150">
        <v>1</v>
      </c>
    </row>
    <row r="151" spans="1:6" x14ac:dyDescent="0.25">
      <c r="A151" t="s">
        <v>280</v>
      </c>
      <c r="B151" t="s">
        <v>162</v>
      </c>
      <c r="C151" t="s">
        <v>88</v>
      </c>
      <c r="D151">
        <v>0.95</v>
      </c>
      <c r="E151">
        <v>1.2</v>
      </c>
      <c r="F151">
        <v>1</v>
      </c>
    </row>
    <row r="152" spans="1:6" x14ac:dyDescent="0.25">
      <c r="A152" t="s">
        <v>281</v>
      </c>
      <c r="B152" t="s">
        <v>282</v>
      </c>
      <c r="C152" t="s">
        <v>88</v>
      </c>
      <c r="D152">
        <v>1</v>
      </c>
      <c r="E152">
        <v>1</v>
      </c>
      <c r="F152">
        <v>1</v>
      </c>
    </row>
    <row r="153" spans="1:6" x14ac:dyDescent="0.25">
      <c r="A153" t="s">
        <v>283</v>
      </c>
      <c r="B153" t="s">
        <v>135</v>
      </c>
      <c r="C153" t="s">
        <v>88</v>
      </c>
      <c r="D153">
        <v>1</v>
      </c>
      <c r="E153">
        <v>1</v>
      </c>
      <c r="F153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Q37"/>
  <sheetViews>
    <sheetView zoomScale="145" zoomScaleNormal="14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6" sqref="D16"/>
    </sheetView>
  </sheetViews>
  <sheetFormatPr defaultRowHeight="15" x14ac:dyDescent="0.25"/>
  <cols>
    <col min="1" max="1" width="3.28515625" bestFit="1" customWidth="1"/>
    <col min="2" max="2" width="18.28515625" bestFit="1" customWidth="1"/>
    <col min="3" max="3" width="1.42578125" customWidth="1"/>
    <col min="4" max="4" width="10.85546875" bestFit="1" customWidth="1"/>
    <col min="5" max="5" width="7.7109375" customWidth="1"/>
    <col min="6" max="6" width="7.42578125" bestFit="1" customWidth="1"/>
    <col min="7" max="7" width="1.5703125" customWidth="1"/>
    <col min="8" max="43" width="7" customWidth="1"/>
  </cols>
  <sheetData>
    <row r="1" spans="1:43" x14ac:dyDescent="0.25">
      <c r="B1" t="s">
        <v>89</v>
      </c>
    </row>
    <row r="2" spans="1:43" x14ac:dyDescent="0.25">
      <c r="B2">
        <v>2023</v>
      </c>
    </row>
    <row r="3" spans="1:43" ht="15.75" thickBot="1" x14ac:dyDescent="0.3"/>
    <row r="4" spans="1:43" ht="15" customHeight="1" thickBot="1" x14ac:dyDescent="0.3">
      <c r="D4" s="50" t="s">
        <v>0</v>
      </c>
      <c r="E4" s="51"/>
      <c r="F4" s="52"/>
      <c r="H4" s="45" t="s">
        <v>1</v>
      </c>
      <c r="I4" s="46"/>
      <c r="J4" s="47"/>
      <c r="K4" s="45" t="s">
        <v>2</v>
      </c>
      <c r="L4" s="46"/>
      <c r="M4" s="47"/>
      <c r="N4" s="45" t="s">
        <v>3</v>
      </c>
      <c r="O4" s="46"/>
      <c r="P4" s="47"/>
      <c r="Q4" s="45" t="s">
        <v>4</v>
      </c>
      <c r="R4" s="46"/>
      <c r="S4" s="47"/>
      <c r="T4" s="45" t="s">
        <v>5</v>
      </c>
      <c r="U4" s="46"/>
      <c r="V4" s="47"/>
      <c r="W4" s="45" t="s">
        <v>6</v>
      </c>
      <c r="X4" s="46"/>
      <c r="Y4" s="47"/>
      <c r="Z4" s="48" t="s">
        <v>7</v>
      </c>
      <c r="AA4" s="46"/>
      <c r="AB4" s="47"/>
      <c r="AC4" s="45" t="s">
        <v>8</v>
      </c>
      <c r="AD4" s="46"/>
      <c r="AE4" s="47"/>
      <c r="AF4" s="49" t="s">
        <v>9</v>
      </c>
      <c r="AG4" s="44"/>
      <c r="AH4" s="44"/>
      <c r="AI4" s="44" t="s">
        <v>10</v>
      </c>
      <c r="AJ4" s="44"/>
      <c r="AK4" s="44"/>
      <c r="AL4" s="44" t="s">
        <v>11</v>
      </c>
      <c r="AM4" s="44"/>
      <c r="AN4" s="44"/>
      <c r="AO4" s="44" t="s">
        <v>12</v>
      </c>
      <c r="AP4" s="44"/>
      <c r="AQ4" s="44"/>
    </row>
    <row r="5" spans="1:43" s="6" customFormat="1" ht="29.25" customHeight="1" x14ac:dyDescent="0.25">
      <c r="A5" s="12" t="s">
        <v>13</v>
      </c>
      <c r="B5" s="13" t="s">
        <v>14</v>
      </c>
      <c r="D5" s="8" t="s">
        <v>15</v>
      </c>
      <c r="E5" s="7" t="s">
        <v>16</v>
      </c>
      <c r="F5" s="9" t="s">
        <v>17</v>
      </c>
      <c r="H5" s="19" t="s">
        <v>15</v>
      </c>
      <c r="I5" s="20" t="s">
        <v>16</v>
      </c>
      <c r="J5" s="21" t="s">
        <v>17</v>
      </c>
      <c r="K5" s="19" t="s">
        <v>15</v>
      </c>
      <c r="L5" s="20" t="s">
        <v>16</v>
      </c>
      <c r="M5" s="21" t="s">
        <v>17</v>
      </c>
      <c r="N5" s="19" t="s">
        <v>15</v>
      </c>
      <c r="O5" s="20" t="s">
        <v>16</v>
      </c>
      <c r="P5" s="24" t="s">
        <v>17</v>
      </c>
      <c r="Q5" s="19" t="s">
        <v>15</v>
      </c>
      <c r="R5" s="20" t="s">
        <v>16</v>
      </c>
      <c r="S5" s="21" t="s">
        <v>17</v>
      </c>
      <c r="T5" s="19" t="s">
        <v>15</v>
      </c>
      <c r="U5" s="20" t="s">
        <v>16</v>
      </c>
      <c r="V5" s="21" t="s">
        <v>17</v>
      </c>
      <c r="W5" s="19" t="s">
        <v>15</v>
      </c>
      <c r="X5" s="20" t="s">
        <v>16</v>
      </c>
      <c r="Y5" s="21" t="s">
        <v>17</v>
      </c>
      <c r="Z5" s="19" t="s">
        <v>15</v>
      </c>
      <c r="AA5" s="20" t="s">
        <v>16</v>
      </c>
      <c r="AB5" s="21" t="s">
        <v>17</v>
      </c>
      <c r="AC5" s="19" t="s">
        <v>15</v>
      </c>
      <c r="AD5" s="20" t="s">
        <v>16</v>
      </c>
      <c r="AE5" s="21" t="s">
        <v>17</v>
      </c>
      <c r="AF5" s="19" t="s">
        <v>15</v>
      </c>
      <c r="AG5" s="20" t="s">
        <v>16</v>
      </c>
      <c r="AH5" s="21" t="s">
        <v>17</v>
      </c>
      <c r="AI5" s="19" t="s">
        <v>15</v>
      </c>
      <c r="AJ5" s="20" t="s">
        <v>16</v>
      </c>
      <c r="AK5" s="21" t="s">
        <v>17</v>
      </c>
      <c r="AL5" s="19" t="s">
        <v>15</v>
      </c>
      <c r="AM5" s="20" t="s">
        <v>16</v>
      </c>
      <c r="AN5" s="21" t="s">
        <v>17</v>
      </c>
      <c r="AO5" s="19" t="s">
        <v>15</v>
      </c>
      <c r="AP5" s="20" t="s">
        <v>16</v>
      </c>
      <c r="AQ5" s="21" t="s">
        <v>17</v>
      </c>
    </row>
    <row r="6" spans="1:43" x14ac:dyDescent="0.25">
      <c r="A6" s="10">
        <v>1</v>
      </c>
      <c r="B6" s="11" t="s">
        <v>18</v>
      </c>
      <c r="D6" s="18">
        <f>AVERAGE(H6,K6,N6,Q6,T6,W6,Z6,AC6,AF6,AI6,AL6,AO6)</f>
        <v>0.82780026165116571</v>
      </c>
      <c r="E6" s="14">
        <f t="shared" ref="E6:F20" si="0">ROUND(AVERAGE(I6,L6,O6,R6,U6,X6,AA6,AD6,AG6,AJ6,AM6,AP6),2)</f>
        <v>1.2</v>
      </c>
      <c r="F6" s="15">
        <f t="shared" si="0"/>
        <v>1.06</v>
      </c>
      <c r="H6" s="22">
        <f>IFERROR(VLOOKUP(H$4&amp;$B6,ИД_премия[#All],MATCH(ИД_KPI!H$5,ИД_премия[#Headers],0),0),"")</f>
        <v>0.56000000000000005</v>
      </c>
      <c r="I6" s="22">
        <f>IFERROR(VLOOKUP(H$4&amp;$B6,ИД_премия[#All],MATCH(ИД_KPI!I$5,ИД_премия[#Headers],0),0),"")</f>
        <v>1.2</v>
      </c>
      <c r="J6" s="22">
        <f>IFERROR(VLOOKUP(H$4&amp;$B6,ИД_премия[#All],MATCH(ИД_KPI!J$5,ИД_премия[#Headers],0),0),"")</f>
        <v>1.2</v>
      </c>
      <c r="K6" s="22">
        <f>IFERROR(VLOOKUP(K$4&amp;$B6,ИД_премия[#All],MATCH(ИД_KPI!K$5,ИД_премия[#Headers],0),0),"")</f>
        <v>0.91</v>
      </c>
      <c r="L6" s="22">
        <f>IFERROR(VLOOKUP(K$4&amp;$B6,ИД_премия[#All],MATCH(ИД_KPI!L$5,ИД_премия[#Headers],0),0),"")</f>
        <v>1.2</v>
      </c>
      <c r="M6" s="22">
        <f>IFERROR(VLOOKUP(K$4&amp;$B6,ИД_премия[#All],MATCH(ИД_KPI!M$5,ИД_премия[#Headers],0),0),"")</f>
        <v>1</v>
      </c>
      <c r="N6" s="22">
        <f>IFERROR(VLOOKUP(N$4&amp;$B6,ИД_премия[#All],MATCH(ИД_KPI!N$5,ИД_премия[#Headers],0),0),"")</f>
        <v>0.53</v>
      </c>
      <c r="O6" s="22">
        <f>IFERROR(VLOOKUP(N$4&amp;$B6,ИД_премия[#All],MATCH(ИД_KPI!O$5,ИД_премия[#Headers],0),0),"")</f>
        <v>1.2</v>
      </c>
      <c r="P6" s="22">
        <f>IFERROR(VLOOKUP(N$4&amp;$B6,ИД_премия[#All],MATCH(ИД_KPI!P$5,ИД_премия[#Headers],0),0),"")</f>
        <v>1</v>
      </c>
      <c r="Q6" s="22">
        <f>IFERROR(VLOOKUP(Q$4&amp;$B6,ИД_премия[#All],MATCH(ИД_KPI!Q$5,ИД_премия[#Headers],0),0),"")</f>
        <v>1.21</v>
      </c>
      <c r="R6" s="22">
        <f>IFERROR(VLOOKUP(Q$4&amp;$B6,ИД_премия[#All],MATCH(ИД_KPI!R$5,ИД_премия[#Headers],0),0),"")</f>
        <v>1.2</v>
      </c>
      <c r="S6" s="22">
        <f>IFERROR(VLOOKUP(Q$4&amp;$B6,ИД_премия[#All],MATCH(ИД_KPI!S$5,ИД_премия[#Headers],0),0),"")</f>
        <v>1</v>
      </c>
      <c r="T6" s="22">
        <f>IFERROR(VLOOKUP(T$4&amp;$B6,ИД_премия[#All],MATCH(ИД_KPI!T$5,ИД_премия[#Headers],0),0),"")</f>
        <v>1.06</v>
      </c>
      <c r="U6" s="22">
        <f>IFERROR(VLOOKUP(T$4&amp;$B6,ИД_премия[#All],MATCH(ИД_KPI!U$5,ИД_премия[#Headers],0),0),"")</f>
        <v>1.2</v>
      </c>
      <c r="V6" s="22">
        <f>IFERROR(VLOOKUP(T$4&amp;$B6,ИД_премия[#All],MATCH(ИД_KPI!V$5,ИД_премия[#Headers],0),0),"")</f>
        <v>0.5</v>
      </c>
      <c r="W6" s="22">
        <f>IFERROR(VLOOKUP(W$4&amp;$B6,ИД_премия[#All],MATCH(ИД_KPI!W$5,ИД_премия[#Headers],0),0),"")</f>
        <v>0.8</v>
      </c>
      <c r="X6" s="22">
        <f>IFERROR(VLOOKUP(W$4&amp;$B6,ИД_премия[#All],MATCH(ИД_KPI!X$5,ИД_премия[#Headers],0),0),"")</f>
        <v>1.2</v>
      </c>
      <c r="Y6" s="22">
        <f>IFERROR(VLOOKUP(W$4&amp;$B6,ИД_премия[#All],MATCH(ИД_KPI!Y$5,ИД_премия[#Headers],0),0),"")</f>
        <v>1.2</v>
      </c>
      <c r="Z6" s="22">
        <f>IFERROR(VLOOKUP(Z$4&amp;$B6,ИД_премия[#All],MATCH(ИД_KPI!Z$5,ИД_премия[#Headers],0),0),"")</f>
        <v>0.62</v>
      </c>
      <c r="AA6" s="22">
        <f>IFERROR(VLOOKUP(Z$4&amp;$B6,ИД_премия[#All],MATCH(ИД_KPI!AA$5,ИД_премия[#Headers],0),0),"")</f>
        <v>1.2</v>
      </c>
      <c r="AB6" s="22">
        <f>IFERROR(VLOOKUP(Z$4&amp;$B6,ИД_премия[#All],MATCH(ИД_KPI!AB$5,ИД_премия[#Headers],0),0),"")</f>
        <v>1.2</v>
      </c>
      <c r="AC6" s="22">
        <f>IFERROR(VLOOKUP(AC$4&amp;$B6,ИД_премия[#All],MATCH(ИД_KPI!AC$5,ИД_премия[#Headers],0),0),"")</f>
        <v>0.93240209320932654</v>
      </c>
      <c r="AD6" s="22">
        <f>IFERROR(VLOOKUP(AC$4&amp;$B6,ИД_премия[#All],MATCH(ИД_KPI!AD$5,ИД_премия[#Headers],0),0),"")</f>
        <v>1.2</v>
      </c>
      <c r="AE6" s="22">
        <f>IFERROR(VLOOKUP(AC$4&amp;$B6,ИД_премия[#All],MATCH(ИД_KPI!AE$5,ИД_премия[#Headers],0),0),"")</f>
        <v>1.4</v>
      </c>
      <c r="AF6" s="22" t="str">
        <f>IFERROR(VLOOKUP(AF$4&amp;$B6,ИД_премия[#All],MATCH(ИД_KPI!AF$5,ИД_премия[#Headers],0),0),"")</f>
        <v/>
      </c>
      <c r="AG6" s="22" t="str">
        <f>IFERROR(VLOOKUP(AF$4&amp;$B6,ИД_премия[#All],MATCH(ИД_KPI!AG$5,ИД_премия[#Headers],0),0),"")</f>
        <v/>
      </c>
      <c r="AH6" s="22" t="str">
        <f>IFERROR(VLOOKUP(AF$4&amp;$B6,ИД_премия[#All],MATCH(ИД_KPI!AH$5,ИД_премия[#Headers],0),0),"")</f>
        <v/>
      </c>
      <c r="AI6" s="22" t="str">
        <f>IFERROR(VLOOKUP(AI$4&amp;$B6,ИД_премия[#All],MATCH(ИД_KPI!AI$5,ИД_премия[#Headers],0),0),"")</f>
        <v/>
      </c>
      <c r="AJ6" s="22" t="str">
        <f>IFERROR(VLOOKUP(AI$4&amp;$B6,ИД_премия[#All],MATCH(ИД_KPI!AJ$5,ИД_премия[#Headers],0),0),"")</f>
        <v/>
      </c>
      <c r="AK6" s="22" t="str">
        <f>IFERROR(VLOOKUP(AI$4&amp;$B6,ИД_премия[#All],MATCH(ИД_KPI!AK$5,ИД_премия[#Headers],0),0),"")</f>
        <v/>
      </c>
      <c r="AL6" s="22" t="str">
        <f>IFERROR(VLOOKUP(AL$4&amp;$B6,ИД_премия[#All],MATCH(ИД_KPI!AL$5,ИД_премия[#Headers],0),0),"")</f>
        <v/>
      </c>
      <c r="AM6" s="22" t="str">
        <f>IFERROR(VLOOKUP(AL$4&amp;$B6,ИД_премия[#All],MATCH(ИД_KPI!AM$5,ИД_премия[#Headers],0),0),"")</f>
        <v/>
      </c>
      <c r="AN6" s="22" t="str">
        <f>IFERROR(VLOOKUP(AL$4&amp;$B6,ИД_премия[#All],MATCH(ИД_KPI!AN$5,ИД_премия[#Headers],0),0),"")</f>
        <v/>
      </c>
      <c r="AO6" s="22" t="str">
        <f>IFERROR(VLOOKUP(AO$4&amp;$B6,ИД_премия[#All],MATCH(ИД_KPI!AO$5,ИД_премия[#Headers],0),0),"")</f>
        <v/>
      </c>
      <c r="AP6" s="22" t="str">
        <f>IFERROR(VLOOKUP(AO$4&amp;$B6,ИД_премия[#All],MATCH(ИД_KPI!AP$5,ИД_премия[#Headers],0),0),"")</f>
        <v/>
      </c>
      <c r="AQ6" s="22" t="str">
        <f>IFERROR(VLOOKUP(AO$4&amp;$B6,ИД_премия[#All],MATCH(ИД_KPI!AQ$5,ИД_премия[#Headers],0),0),"")</f>
        <v/>
      </c>
    </row>
    <row r="7" spans="1:43" x14ac:dyDescent="0.25">
      <c r="A7" s="10">
        <v>2</v>
      </c>
      <c r="B7" s="11" t="s">
        <v>19</v>
      </c>
      <c r="D7" s="18">
        <f>AVERAGE(H7,K7,N7,Q7,T7,W7,Z7,AC7,AF7,AI7,AL7,AO7)</f>
        <v>1.00552589096006</v>
      </c>
      <c r="E7" s="14">
        <f t="shared" si="0"/>
        <v>1.2</v>
      </c>
      <c r="F7" s="15">
        <f t="shared" si="0"/>
        <v>1.4</v>
      </c>
      <c r="H7" s="22">
        <f>IFERROR(VLOOKUP(H$4&amp;$B7,ИД_премия[#All],MATCH(ИД_KPI!H$5,ИД_премия[#Headers],0),0),"")</f>
        <v>0.83</v>
      </c>
      <c r="I7" s="22">
        <f>IFERROR(VLOOKUP(H$4&amp;$B7,ИД_премия[#All],MATCH(ИД_KPI!I$5,ИД_премия[#Headers],0),0),"")</f>
        <v>1.2</v>
      </c>
      <c r="J7" s="22">
        <f>IFERROR(VLOOKUP(H$4&amp;$B7,ИД_премия[#All],MATCH(ИД_KPI!J$5,ИД_премия[#Headers],0),0),"")</f>
        <v>1.4</v>
      </c>
      <c r="K7" s="22">
        <f>IFERROR(VLOOKUP(K$4&amp;$B7,ИД_премия[#All],MATCH(ИД_KPI!K$5,ИД_премия[#Headers],0),0),"")</f>
        <v>0.91</v>
      </c>
      <c r="L7" s="22">
        <f>IFERROR(VLOOKUP(K$4&amp;$B7,ИД_премия[#All],MATCH(ИД_KPI!L$5,ИД_премия[#Headers],0),0),"")</f>
        <v>1.2</v>
      </c>
      <c r="M7" s="22">
        <f>IFERROR(VLOOKUP(K$4&amp;$B7,ИД_премия[#All],MATCH(ИД_KPI!M$5,ИД_премия[#Headers],0),0),"")</f>
        <v>1.4</v>
      </c>
      <c r="N7" s="22">
        <f>IFERROR(VLOOKUP(N$4&amp;$B7,ИД_премия[#All],MATCH(ИД_KPI!N$5,ИД_премия[#Headers],0),0),"")</f>
        <v>1.0900000000000001</v>
      </c>
      <c r="O7" s="22">
        <f>IFERROR(VLOOKUP(N$4&amp;$B7,ИД_премия[#All],MATCH(ИД_KPI!O$5,ИД_премия[#Headers],0),0),"")</f>
        <v>1.2</v>
      </c>
      <c r="P7" s="22">
        <f>IFERROR(VLOOKUP(N$4&amp;$B7,ИД_премия[#All],MATCH(ИД_KPI!P$5,ИД_премия[#Headers],0),0),"")</f>
        <v>1.4</v>
      </c>
      <c r="Q7" s="22">
        <f>IFERROR(VLOOKUP(Q$4&amp;$B7,ИД_премия[#All],MATCH(ИД_KPI!Q$5,ИД_премия[#Headers],0),0),"")</f>
        <v>1.53</v>
      </c>
      <c r="R7" s="22">
        <f>IFERROR(VLOOKUP(Q$4&amp;$B7,ИД_премия[#All],MATCH(ИД_KPI!R$5,ИД_премия[#Headers],0),0),"")</f>
        <v>1.2</v>
      </c>
      <c r="S7" s="22">
        <f>IFERROR(VLOOKUP(Q$4&amp;$B7,ИД_премия[#All],MATCH(ИД_KPI!S$5,ИД_премия[#Headers],0),0),"")</f>
        <v>1.4</v>
      </c>
      <c r="T7" s="22">
        <f>IFERROR(VLOOKUP(T$4&amp;$B7,ИД_премия[#All],MATCH(ИД_KPI!T$5,ИД_премия[#Headers],0),0),"")</f>
        <v>0.81</v>
      </c>
      <c r="U7" s="22">
        <f>IFERROR(VLOOKUP(T$4&amp;$B7,ИД_премия[#All],MATCH(ИД_KPI!U$5,ИД_премия[#Headers],0),0),"")</f>
        <v>1.2</v>
      </c>
      <c r="V7" s="22">
        <f>IFERROR(VLOOKUP(T$4&amp;$B7,ИД_премия[#All],MATCH(ИД_KPI!V$5,ИД_премия[#Headers],0),0),"")</f>
        <v>1.4</v>
      </c>
      <c r="W7" s="22">
        <f>IFERROR(VLOOKUP(W$4&amp;$B7,ИД_премия[#All],MATCH(ИД_KPI!W$5,ИД_премия[#Headers],0),0),"")</f>
        <v>1.02</v>
      </c>
      <c r="X7" s="22">
        <f>IFERROR(VLOOKUP(W$4&amp;$B7,ИД_премия[#All],MATCH(ИД_KPI!X$5,ИД_премия[#Headers],0),0),"")</f>
        <v>1.2</v>
      </c>
      <c r="Y7" s="22">
        <f>IFERROR(VLOOKUP(W$4&amp;$B7,ИД_премия[#All],MATCH(ИД_KPI!Y$5,ИД_премия[#Headers],0),0),"")</f>
        <v>1.4</v>
      </c>
      <c r="Z7" s="22">
        <f>IFERROR(VLOOKUP(Z$4&amp;$B7,ИД_премия[#All],MATCH(ИД_KPI!Z$5,ИД_премия[#Headers],0),0),"")</f>
        <v>0.81</v>
      </c>
      <c r="AA7" s="22">
        <f>IFERROR(VLOOKUP(Z$4&amp;$B7,ИД_премия[#All],MATCH(ИД_KPI!AA$5,ИД_премия[#Headers],0),0),"")</f>
        <v>1.2</v>
      </c>
      <c r="AB7" s="22">
        <f>IFERROR(VLOOKUP(Z$4&amp;$B7,ИД_премия[#All],MATCH(ИД_KPI!AB$5,ИД_премия[#Headers],0),0),"")</f>
        <v>1.4</v>
      </c>
      <c r="AC7" s="22">
        <f>IFERROR(VLOOKUP(AC$4&amp;$B7,ИД_премия[#All],MATCH(ИД_KPI!AC$5,ИД_премия[#Headers],0),0),"")</f>
        <v>1.0442071276804787</v>
      </c>
      <c r="AD7" s="22">
        <f>IFERROR(VLOOKUP(AC$4&amp;$B7,ИД_премия[#All],MATCH(ИД_KPI!AD$5,ИД_премия[#Headers],0),0),"")</f>
        <v>1.2</v>
      </c>
      <c r="AE7" s="22">
        <f>IFERROR(VLOOKUP(AC$4&amp;$B7,ИД_премия[#All],MATCH(ИД_KPI!AE$5,ИД_премия[#Headers],0),0),"")</f>
        <v>1.4</v>
      </c>
      <c r="AF7" s="22" t="str">
        <f>IFERROR(VLOOKUP(AF$4&amp;$B7,ИД_премия[#All],MATCH(ИД_KPI!AF$5,ИД_премия[#Headers],0),0),"")</f>
        <v/>
      </c>
      <c r="AG7" s="22" t="str">
        <f>IFERROR(VLOOKUP(AF$4&amp;$B7,ИД_премия[#All],MATCH(ИД_KPI!AG$5,ИД_премия[#Headers],0),0),"")</f>
        <v/>
      </c>
      <c r="AH7" s="22" t="str">
        <f>IFERROR(VLOOKUP(AF$4&amp;$B7,ИД_премия[#All],MATCH(ИД_KPI!AH$5,ИД_премия[#Headers],0),0),"")</f>
        <v/>
      </c>
      <c r="AI7" s="22" t="str">
        <f>IFERROR(VLOOKUP(AI$4&amp;$B7,ИД_премия[#All],MATCH(ИД_KPI!AI$5,ИД_премия[#Headers],0),0),"")</f>
        <v/>
      </c>
      <c r="AJ7" s="22" t="str">
        <f>IFERROR(VLOOKUP(AI$4&amp;$B7,ИД_премия[#All],MATCH(ИД_KPI!AJ$5,ИД_премия[#Headers],0),0),"")</f>
        <v/>
      </c>
      <c r="AK7" s="22" t="str">
        <f>IFERROR(VLOOKUP(AI$4&amp;$B7,ИД_премия[#All],MATCH(ИД_KPI!AK$5,ИД_премия[#Headers],0),0),"")</f>
        <v/>
      </c>
      <c r="AL7" s="22" t="str">
        <f>IFERROR(VLOOKUP(AL$4&amp;$B7,ИД_премия[#All],MATCH(ИД_KPI!AL$5,ИД_премия[#Headers],0),0),"")</f>
        <v/>
      </c>
      <c r="AM7" s="22" t="str">
        <f>IFERROR(VLOOKUP(AL$4&amp;$B7,ИД_премия[#All],MATCH(ИД_KPI!AM$5,ИД_премия[#Headers],0),0),"")</f>
        <v/>
      </c>
      <c r="AN7" s="22" t="str">
        <f>IFERROR(VLOOKUP(AL$4&amp;$B7,ИД_премия[#All],MATCH(ИД_KPI!AN$5,ИД_премия[#Headers],0),0),"")</f>
        <v/>
      </c>
      <c r="AO7" s="22" t="str">
        <f>IFERROR(VLOOKUP(AO$4&amp;$B7,ИД_премия[#All],MATCH(ИД_KPI!AO$5,ИД_премия[#Headers],0),0),"")</f>
        <v/>
      </c>
      <c r="AP7" s="22" t="str">
        <f>IFERROR(VLOOKUP(AO$4&amp;$B7,ИД_премия[#All],MATCH(ИД_KPI!AP$5,ИД_премия[#Headers],0),0),"")</f>
        <v/>
      </c>
      <c r="AQ7" s="22" t="str">
        <f>IFERROR(VLOOKUP(AO$4&amp;$B7,ИД_премия[#All],MATCH(ИД_KPI!AQ$5,ИД_премия[#Headers],0),0),"")</f>
        <v/>
      </c>
    </row>
    <row r="8" spans="1:43" x14ac:dyDescent="0.25">
      <c r="A8" s="10">
        <v>3</v>
      </c>
      <c r="B8" s="11" t="s">
        <v>52</v>
      </c>
      <c r="D8" s="18">
        <f t="shared" ref="D8:D21" si="1">AVERAGE(H8,K8,N8,Q8,T8,W8,Z8,AC8,AF8,AI8,AL8,AO8)</f>
        <v>1.1199999999999999</v>
      </c>
      <c r="E8" s="14">
        <f t="shared" si="0"/>
        <v>1.2</v>
      </c>
      <c r="F8" s="15">
        <f t="shared" si="0"/>
        <v>1</v>
      </c>
      <c r="H8" s="22">
        <f>IFERROR(VLOOKUP(H$4&amp;$B8,ИД_премия[#All],MATCH(ИД_KPI!H$5,ИД_премия[#Headers],0),0),"")</f>
        <v>1</v>
      </c>
      <c r="I8" s="22">
        <f>IFERROR(VLOOKUP(H$4&amp;$B8,ИД_премия[#All],MATCH(ИД_KPI!I$5,ИД_премия[#Headers],0),0),"")</f>
        <v>1.2</v>
      </c>
      <c r="J8" s="22">
        <f>IFERROR(VLOOKUP(H$4&amp;$B8,ИД_премия[#All],MATCH(ИД_KPI!J$5,ИД_премия[#Headers],0),0),"")</f>
        <v>1</v>
      </c>
      <c r="K8" s="22">
        <f>IFERROR(VLOOKUP(K$4&amp;$B8,ИД_премия[#All],MATCH(ИД_KPI!K$5,ИД_премия[#Headers],0),0),"")</f>
        <v>1</v>
      </c>
      <c r="L8" s="22">
        <f>IFERROR(VLOOKUP(K$4&amp;$B8,ИД_премия[#All],MATCH(ИД_KPI!L$5,ИД_премия[#Headers],0),0),"")</f>
        <v>1.2</v>
      </c>
      <c r="M8" s="22">
        <f>IFERROR(VLOOKUP(K$4&amp;$B8,ИД_премия[#All],MATCH(ИД_KPI!M$5,ИД_премия[#Headers],0),0),"")</f>
        <v>1</v>
      </c>
      <c r="N8" s="22">
        <f>IFERROR(VLOOKUP(N$4&amp;$B8,ИД_премия[#All],MATCH(ИД_KPI!N$5,ИД_премия[#Headers],0),0),"")</f>
        <v>1.48</v>
      </c>
      <c r="O8" s="22">
        <f>IFERROR(VLOOKUP(N$4&amp;$B8,ИД_премия[#All],MATCH(ИД_KPI!O$5,ИД_премия[#Headers],0),0),"")</f>
        <v>1.2</v>
      </c>
      <c r="P8" s="22">
        <f>IFERROR(VLOOKUP(N$4&amp;$B8,ИД_премия[#All],MATCH(ИД_KPI!P$5,ИД_премия[#Headers],0),0),"")</f>
        <v>1</v>
      </c>
      <c r="Q8" s="22">
        <f>IFERROR(VLOOKUP(Q$4&amp;$B8,ИД_премия[#All],MATCH(ИД_KPI!Q$5,ИД_премия[#Headers],0),0),"")</f>
        <v>1.38</v>
      </c>
      <c r="R8" s="22">
        <f>IFERROR(VLOOKUP(Q$4&amp;$B8,ИД_премия[#All],MATCH(ИД_KPI!R$5,ИД_премия[#Headers],0),0),"")</f>
        <v>1.2</v>
      </c>
      <c r="S8" s="22">
        <f>IFERROR(VLOOKUP(Q$4&amp;$B8,ИД_премия[#All],MATCH(ИД_KPI!S$5,ИД_премия[#Headers],0),0),"")</f>
        <v>1</v>
      </c>
      <c r="T8" s="22">
        <f>IFERROR(VLOOKUP(T$4&amp;$B8,ИД_премия[#All],MATCH(ИД_KPI!T$5,ИД_премия[#Headers],0),0),"")</f>
        <v>1</v>
      </c>
      <c r="U8" s="22">
        <f>IFERROR(VLOOKUP(T$4&amp;$B8,ИД_премия[#All],MATCH(ИД_KPI!U$5,ИД_премия[#Headers],0),0),"")</f>
        <v>1.2</v>
      </c>
      <c r="V8" s="22">
        <f>IFERROR(VLOOKUP(T$4&amp;$B8,ИД_премия[#All],MATCH(ИД_KPI!V$5,ИД_премия[#Headers],0),0),"")</f>
        <v>1</v>
      </c>
      <c r="W8" s="22">
        <f>IFERROR(VLOOKUP(W$4&amp;$B8,ИД_премия[#All],MATCH(ИД_KPI!W$5,ИД_премия[#Headers],0),0),"")</f>
        <v>1.1000000000000001</v>
      </c>
      <c r="X8" s="22">
        <f>IFERROR(VLOOKUP(W$4&amp;$B8,ИД_премия[#All],MATCH(ИД_KPI!X$5,ИД_премия[#Headers],0),0),"")</f>
        <v>1.2</v>
      </c>
      <c r="Y8" s="22">
        <f>IFERROR(VLOOKUP(W$4&amp;$B8,ИД_премия[#All],MATCH(ИД_KPI!Y$5,ИД_премия[#Headers],0),0),"")</f>
        <v>1</v>
      </c>
      <c r="Z8" s="22">
        <f>IFERROR(VLOOKUP(Z$4&amp;$B8,ИД_премия[#All],MATCH(ИД_KPI!Z$5,ИД_премия[#Headers],0),0),"")</f>
        <v>1</v>
      </c>
      <c r="AA8" s="22">
        <f>IFERROR(VLOOKUP(Z$4&amp;$B8,ИД_премия[#All],MATCH(ИД_KPI!AA$5,ИД_премия[#Headers],0),0),"")</f>
        <v>1.2</v>
      </c>
      <c r="AB8" s="22">
        <f>IFERROR(VLOOKUP(Z$4&amp;$B8,ИД_премия[#All],MATCH(ИД_KPI!AB$5,ИД_премия[#Headers],0),0),"")</f>
        <v>1</v>
      </c>
      <c r="AC8" s="22">
        <f>IFERROR(VLOOKUP(AC$4&amp;$B8,ИД_премия[#All],MATCH(ИД_KPI!AC$5,ИД_премия[#Headers],0),0),"")</f>
        <v>1</v>
      </c>
      <c r="AD8" s="22">
        <f>IFERROR(VLOOKUP(AC$4&amp;$B8,ИД_премия[#All],MATCH(ИД_KPI!AD$5,ИД_премия[#Headers],0),0),"")</f>
        <v>1.2</v>
      </c>
      <c r="AE8" s="22">
        <f>IFERROR(VLOOKUP(AC$4&amp;$B8,ИД_премия[#All],MATCH(ИД_KPI!AE$5,ИД_премия[#Headers],0),0),"")</f>
        <v>1</v>
      </c>
      <c r="AF8" s="22" t="str">
        <f>IFERROR(VLOOKUP(AF$4&amp;$B8,ИД_премия[#All],MATCH(ИД_KPI!AF$5,ИД_премия[#Headers],0),0),"")</f>
        <v/>
      </c>
      <c r="AG8" s="22" t="str">
        <f>IFERROR(VLOOKUP(AF$4&amp;$B8,ИД_премия[#All],MATCH(ИД_KPI!AG$5,ИД_премия[#Headers],0),0),"")</f>
        <v/>
      </c>
      <c r="AH8" s="22" t="str">
        <f>IFERROR(VLOOKUP(AF$4&amp;$B8,ИД_премия[#All],MATCH(ИД_KPI!AH$5,ИД_премия[#Headers],0),0),"")</f>
        <v/>
      </c>
      <c r="AI8" s="22" t="str">
        <f>IFERROR(VLOOKUP(AI$4&amp;$B8,ИД_премия[#All],MATCH(ИД_KPI!AI$5,ИД_премия[#Headers],0),0),"")</f>
        <v/>
      </c>
      <c r="AJ8" s="22" t="str">
        <f>IFERROR(VLOOKUP(AI$4&amp;$B8,ИД_премия[#All],MATCH(ИД_KPI!AJ$5,ИД_премия[#Headers],0),0),"")</f>
        <v/>
      </c>
      <c r="AK8" s="22" t="str">
        <f>IFERROR(VLOOKUP(AI$4&amp;$B8,ИД_премия[#All],MATCH(ИД_KPI!AK$5,ИД_премия[#Headers],0),0),"")</f>
        <v/>
      </c>
      <c r="AL8" s="22" t="str">
        <f>IFERROR(VLOOKUP(AL$4&amp;$B8,ИД_премия[#All],MATCH(ИД_KPI!AL$5,ИД_премия[#Headers],0),0),"")</f>
        <v/>
      </c>
      <c r="AM8" s="22" t="str">
        <f>IFERROR(VLOOKUP(AL$4&amp;$B8,ИД_премия[#All],MATCH(ИД_KPI!AM$5,ИД_премия[#Headers],0),0),"")</f>
        <v/>
      </c>
      <c r="AN8" s="22" t="str">
        <f>IFERROR(VLOOKUP(AL$4&amp;$B8,ИД_премия[#All],MATCH(ИД_KPI!AN$5,ИД_премия[#Headers],0),0),"")</f>
        <v/>
      </c>
      <c r="AO8" s="22" t="str">
        <f>IFERROR(VLOOKUP(AO$4&amp;$B8,ИД_премия[#All],MATCH(ИД_KPI!AO$5,ИД_премия[#Headers],0),0),"")</f>
        <v/>
      </c>
      <c r="AP8" s="22" t="str">
        <f>IFERROR(VLOOKUP(AO$4&amp;$B8,ИД_премия[#All],MATCH(ИД_KPI!AP$5,ИД_премия[#Headers],0),0),"")</f>
        <v/>
      </c>
      <c r="AQ8" s="22" t="str">
        <f>IFERROR(VLOOKUP(AO$4&amp;$B8,ИД_премия[#All],MATCH(ИД_KPI!AQ$5,ИД_премия[#Headers],0),0),"")</f>
        <v/>
      </c>
    </row>
    <row r="9" spans="1:43" x14ac:dyDescent="0.25">
      <c r="A9" s="10">
        <v>4</v>
      </c>
      <c r="B9" s="11" t="s">
        <v>20</v>
      </c>
      <c r="D9" s="18">
        <f t="shared" si="1"/>
        <v>1.0674999999999999</v>
      </c>
      <c r="E9" s="14">
        <f t="shared" si="0"/>
        <v>1.1299999999999999</v>
      </c>
      <c r="F9" s="15">
        <f t="shared" si="0"/>
        <v>0.95</v>
      </c>
      <c r="H9" s="22">
        <f>IFERROR(VLOOKUP(H$4&amp;$B9,ИД_премия[#All],MATCH(ИД_KPI!H$5,ИД_премия[#Headers],0),0),"")</f>
        <v>0.94</v>
      </c>
      <c r="I9" s="22">
        <f>IFERROR(VLOOKUP(H$4&amp;$B9,ИД_премия[#All],MATCH(ИД_KPI!I$5,ИД_премия[#Headers],0),0),"")</f>
        <v>1.2</v>
      </c>
      <c r="J9" s="22">
        <f>IFERROR(VLOOKUP(H$4&amp;$B9,ИД_премия[#All],MATCH(ИД_KPI!J$5,ИД_премия[#Headers],0),0),"")</f>
        <v>1.4</v>
      </c>
      <c r="K9" s="22">
        <f>IFERROR(VLOOKUP(K$4&amp;$B9,ИД_премия[#All],MATCH(ИД_KPI!K$5,ИД_премия[#Headers],0),0),"")</f>
        <v>1.04</v>
      </c>
      <c r="L9" s="22">
        <f>IFERROR(VLOOKUP(K$4&amp;$B9,ИД_премия[#All],MATCH(ИД_KPI!L$5,ИД_премия[#Headers],0),0),"")</f>
        <v>1.2</v>
      </c>
      <c r="M9" s="22">
        <f>IFERROR(VLOOKUP(K$4&amp;$B9,ИД_премия[#All],MATCH(ИД_KPI!M$5,ИД_премия[#Headers],0),0),"")</f>
        <v>1</v>
      </c>
      <c r="N9" s="22">
        <f>IFERROR(VLOOKUP(N$4&amp;$B9,ИД_премия[#All],MATCH(ИД_KPI!N$5,ИД_премия[#Headers],0),0),"")</f>
        <v>1.39</v>
      </c>
      <c r="O9" s="22">
        <f>IFERROR(VLOOKUP(N$4&amp;$B9,ИД_премия[#All],MATCH(ИД_KPI!O$5,ИД_премия[#Headers],0),0),"")</f>
        <v>1.2</v>
      </c>
      <c r="P9" s="22">
        <f>IFERROR(VLOOKUP(N$4&amp;$B9,ИД_премия[#All],MATCH(ИД_KPI!P$5,ИД_премия[#Headers],0),0),"")</f>
        <v>1</v>
      </c>
      <c r="Q9" s="22">
        <f>IFERROR(VLOOKUP(Q$4&amp;$B9,ИД_премия[#All],MATCH(ИД_KPI!Q$5,ИД_премия[#Headers],0),0),"")</f>
        <v>1.1299999999999999</v>
      </c>
      <c r="R9" s="22">
        <f>IFERROR(VLOOKUP(Q$4&amp;$B9,ИД_премия[#All],MATCH(ИД_KPI!R$5,ИД_премия[#Headers],0),0),"")</f>
        <v>1.2</v>
      </c>
      <c r="S9" s="22">
        <f>IFERROR(VLOOKUP(Q$4&amp;$B9,ИД_премия[#All],MATCH(ИД_KPI!S$5,ИД_премия[#Headers],0),0),"")</f>
        <v>1</v>
      </c>
      <c r="T9" s="22">
        <f>IFERROR(VLOOKUP(T$4&amp;$B9,ИД_премия[#All],MATCH(ИД_KPI!T$5,ИД_премия[#Headers],0),0),"")</f>
        <v>1.1100000000000001</v>
      </c>
      <c r="U9" s="22">
        <f>IFERROR(VLOOKUP(T$4&amp;$B9,ИД_премия[#All],MATCH(ИД_KPI!U$5,ИД_премия[#Headers],0),0),"")</f>
        <v>1</v>
      </c>
      <c r="V9" s="22">
        <f>IFERROR(VLOOKUP(T$4&amp;$B9,ИД_премия[#All],MATCH(ИД_KPI!V$5,ИД_премия[#Headers],0),0),"")</f>
        <v>1</v>
      </c>
      <c r="W9" s="22">
        <f>IFERROR(VLOOKUP(W$4&amp;$B9,ИД_премия[#All],MATCH(ИД_KPI!W$5,ИД_премия[#Headers],0),0),"")</f>
        <v>0.93</v>
      </c>
      <c r="X9" s="22">
        <f>IFERROR(VLOOKUP(W$4&amp;$B9,ИД_премия[#All],MATCH(ИД_KPI!X$5,ИД_премия[#Headers],0),0),"")</f>
        <v>1.2</v>
      </c>
      <c r="Y9" s="22">
        <f>IFERROR(VLOOKUP(W$4&amp;$B9,ИД_премия[#All],MATCH(ИД_KPI!Y$5,ИД_премия[#Headers],0),0),"")</f>
        <v>0.2</v>
      </c>
      <c r="Z9" s="22">
        <f>IFERROR(VLOOKUP(Z$4&amp;$B9,ИД_премия[#All],MATCH(ИД_KPI!Z$5,ИД_премия[#Headers],0),0),"")</f>
        <v>1</v>
      </c>
      <c r="AA9" s="22">
        <f>IFERROR(VLOOKUP(Z$4&amp;$B9,ИД_премия[#All],MATCH(ИД_KPI!AA$5,ИД_премия[#Headers],0),0),"")</f>
        <v>1</v>
      </c>
      <c r="AB9" s="22">
        <f>IFERROR(VLOOKUP(Z$4&amp;$B9,ИД_премия[#All],MATCH(ИД_KPI!AB$5,ИД_премия[#Headers],0),0),"")</f>
        <v>1</v>
      </c>
      <c r="AC9" s="22">
        <f>IFERROR(VLOOKUP(AC$4&amp;$B9,ИД_премия[#All],MATCH(ИД_KPI!AC$5,ИД_премия[#Headers],0),0),"")</f>
        <v>1</v>
      </c>
      <c r="AD9" s="22">
        <f>IFERROR(VLOOKUP(AC$4&amp;$B9,ИД_премия[#All],MATCH(ИД_KPI!AD$5,ИД_премия[#Headers],0),0),"")</f>
        <v>1</v>
      </c>
      <c r="AE9" s="22">
        <f>IFERROR(VLOOKUP(AC$4&amp;$B9,ИД_премия[#All],MATCH(ИД_KPI!AE$5,ИД_премия[#Headers],0),0),"")</f>
        <v>1</v>
      </c>
      <c r="AF9" s="22" t="str">
        <f>IFERROR(VLOOKUP(AF$4&amp;$B9,ИД_премия[#All],MATCH(ИД_KPI!AF$5,ИД_премия[#Headers],0),0),"")</f>
        <v/>
      </c>
      <c r="AG9" s="22" t="str">
        <f>IFERROR(VLOOKUP(AF$4&amp;$B9,ИД_премия[#All],MATCH(ИД_KPI!AG$5,ИД_премия[#Headers],0),0),"")</f>
        <v/>
      </c>
      <c r="AH9" s="22" t="str">
        <f>IFERROR(VLOOKUP(AF$4&amp;$B9,ИД_премия[#All],MATCH(ИД_KPI!AH$5,ИД_премия[#Headers],0),0),"")</f>
        <v/>
      </c>
      <c r="AI9" s="22" t="str">
        <f>IFERROR(VLOOKUP(AI$4&amp;$B9,ИД_премия[#All],MATCH(ИД_KPI!AI$5,ИД_премия[#Headers],0),0),"")</f>
        <v/>
      </c>
      <c r="AJ9" s="22" t="str">
        <f>IFERROR(VLOOKUP(AI$4&amp;$B9,ИД_премия[#All],MATCH(ИД_KPI!AJ$5,ИД_премия[#Headers],0),0),"")</f>
        <v/>
      </c>
      <c r="AK9" s="22" t="str">
        <f>IFERROR(VLOOKUP(AI$4&amp;$B9,ИД_премия[#All],MATCH(ИД_KPI!AK$5,ИД_премия[#Headers],0),0),"")</f>
        <v/>
      </c>
      <c r="AL9" s="22" t="str">
        <f>IFERROR(VLOOKUP(AL$4&amp;$B9,ИД_премия[#All],MATCH(ИД_KPI!AL$5,ИД_премия[#Headers],0),0),"")</f>
        <v/>
      </c>
      <c r="AM9" s="22" t="str">
        <f>IFERROR(VLOOKUP(AL$4&amp;$B9,ИД_премия[#All],MATCH(ИД_KPI!AM$5,ИД_премия[#Headers],0),0),"")</f>
        <v/>
      </c>
      <c r="AN9" s="22" t="str">
        <f>IFERROR(VLOOKUP(AL$4&amp;$B9,ИД_премия[#All],MATCH(ИД_KPI!AN$5,ИД_премия[#Headers],0),0),"")</f>
        <v/>
      </c>
      <c r="AO9" s="22" t="str">
        <f>IFERROR(VLOOKUP(AO$4&amp;$B9,ИД_премия[#All],MATCH(ИД_KPI!AO$5,ИД_премия[#Headers],0),0),"")</f>
        <v/>
      </c>
      <c r="AP9" s="22" t="str">
        <f>IFERROR(VLOOKUP(AO$4&amp;$B9,ИД_премия[#All],MATCH(ИД_KPI!AP$5,ИД_премия[#Headers],0),0),"")</f>
        <v/>
      </c>
      <c r="AQ9" s="22" t="str">
        <f>IFERROR(VLOOKUP(AO$4&amp;$B9,ИД_премия[#All],MATCH(ИД_KPI!AQ$5,ИД_премия[#Headers],0),0),"")</f>
        <v/>
      </c>
    </row>
    <row r="10" spans="1:43" x14ac:dyDescent="0.25">
      <c r="A10" s="10">
        <v>5</v>
      </c>
      <c r="B10" s="11" t="s">
        <v>53</v>
      </c>
      <c r="D10" s="18">
        <f t="shared" si="1"/>
        <v>0.91050035039721333</v>
      </c>
      <c r="E10" s="14">
        <f t="shared" si="0"/>
        <v>1.1000000000000001</v>
      </c>
      <c r="F10" s="15">
        <f t="shared" si="0"/>
        <v>0.38</v>
      </c>
      <c r="H10" s="22" t="str">
        <f>IFERROR(VLOOKUP(H$4&amp;$B10,ИД_премия[#All],MATCH(ИД_KPI!H$5,ИД_премия[#Headers],0),0),"")</f>
        <v/>
      </c>
      <c r="I10" s="22" t="str">
        <f>IFERROR(VLOOKUP(H$4&amp;$B10,ИД_премия[#All],MATCH(ИД_KPI!I$5,ИД_премия[#Headers],0),0),"")</f>
        <v/>
      </c>
      <c r="J10" s="22" t="str">
        <f>IFERROR(VLOOKUP(H$4&amp;$B10,ИД_премия[#All],MATCH(ИД_KPI!J$5,ИД_премия[#Headers],0),0),"")</f>
        <v/>
      </c>
      <c r="K10" s="22" t="str">
        <f>IFERROR(VLOOKUP(K$4&amp;$B10,ИД_премия[#All],MATCH(ИД_KPI!K$5,ИД_премия[#Headers],0),0),"")</f>
        <v/>
      </c>
      <c r="L10" s="22" t="str">
        <f>IFERROR(VLOOKUP(K$4&amp;$B10,ИД_премия[#All],MATCH(ИД_KPI!L$5,ИД_премия[#Headers],0),0),"")</f>
        <v/>
      </c>
      <c r="M10" s="22" t="str">
        <f>IFERROR(VLOOKUP(K$4&amp;$B10,ИД_премия[#All],MATCH(ИД_KPI!M$5,ИД_премия[#Headers],0),0),"")</f>
        <v/>
      </c>
      <c r="N10" s="22">
        <f>IFERROR(VLOOKUP(N$4&amp;$B10,ИД_премия[#All],MATCH(ИД_KPI!N$5,ИД_премия[#Headers],0),0),"")</f>
        <v>1</v>
      </c>
      <c r="O10" s="22">
        <f>IFERROR(VLOOKUP(N$4&amp;$B10,ИД_премия[#All],MATCH(ИД_KPI!O$5,ИД_премия[#Headers],0),0),"")</f>
        <v>1</v>
      </c>
      <c r="P10" s="22">
        <f>IFERROR(VLOOKUP(N$4&amp;$B10,ИД_премия[#All],MATCH(ИД_KPI!P$5,ИД_премия[#Headers],0),0),"")</f>
        <v>1</v>
      </c>
      <c r="Q10" s="22">
        <f>IFERROR(VLOOKUP(Q$4&amp;$B10,ИД_премия[#All],MATCH(ИД_KPI!Q$5,ИД_премия[#Headers],0),0),"")</f>
        <v>1.17</v>
      </c>
      <c r="R10" s="22">
        <f>IFERROR(VLOOKUP(Q$4&amp;$B10,ИД_премия[#All],MATCH(ИД_KPI!R$5,ИД_премия[#Headers],0),0),"")</f>
        <v>1.2</v>
      </c>
      <c r="S10" s="22">
        <f>IFERROR(VLOOKUP(Q$4&amp;$B10,ИД_премия[#All],MATCH(ИД_KPI!S$5,ИД_премия[#Headers],0),0),"")</f>
        <v>0.2</v>
      </c>
      <c r="T10" s="22">
        <f>IFERROR(VLOOKUP(T$4&amp;$B10,ИД_премия[#All],MATCH(ИД_KPI!T$5,ИД_премия[#Headers],0),0),"")</f>
        <v>0.84</v>
      </c>
      <c r="U10" s="22">
        <f>IFERROR(VLOOKUP(T$4&amp;$B10,ИД_премия[#All],MATCH(ИД_KPI!U$5,ИД_премия[#Headers],0),0),"")</f>
        <v>1</v>
      </c>
      <c r="V10" s="22">
        <f>IFERROR(VLOOKUP(T$4&amp;$B10,ИД_премия[#All],MATCH(ИД_KPI!V$5,ИД_премия[#Headers],0),0),"")</f>
        <v>0.2</v>
      </c>
      <c r="W10" s="22">
        <f>IFERROR(VLOOKUP(W$4&amp;$B10,ИД_премия[#All],MATCH(ИД_KPI!W$5,ИД_премия[#Headers],0),0),"")</f>
        <v>0.76</v>
      </c>
      <c r="X10" s="22">
        <f>IFERROR(VLOOKUP(W$4&amp;$B10,ИД_премия[#All],MATCH(ИД_KPI!X$5,ИД_премия[#Headers],0),0),"")</f>
        <v>1.1000000000000001</v>
      </c>
      <c r="Y10" s="22">
        <f>IFERROR(VLOOKUP(W$4&amp;$B10,ИД_премия[#All],MATCH(ИД_KPI!Y$5,ИД_премия[#Headers],0),0),"")</f>
        <v>0.2</v>
      </c>
      <c r="Z10" s="22">
        <f>IFERROR(VLOOKUP(Z$4&amp;$B10,ИД_премия[#All],MATCH(ИД_KPI!Z$5,ИД_премия[#Headers],0),0),"")</f>
        <v>0.65</v>
      </c>
      <c r="AA10" s="22">
        <f>IFERROR(VLOOKUP(Z$4&amp;$B10,ИД_премия[#All],MATCH(ИД_KPI!AA$5,ИД_премия[#Headers],0),0),"")</f>
        <v>1.1000000000000001</v>
      </c>
      <c r="AB10" s="22">
        <f>IFERROR(VLOOKUP(Z$4&amp;$B10,ИД_премия[#All],MATCH(ИД_KPI!AB$5,ИД_премия[#Headers],0),0),"")</f>
        <v>0.5</v>
      </c>
      <c r="AC10" s="22">
        <f>IFERROR(VLOOKUP(AC$4&amp;$B10,ИД_премия[#All],MATCH(ИД_KPI!AC$5,ИД_премия[#Headers],0),0),"")</f>
        <v>1.0430021023832798</v>
      </c>
      <c r="AD10" s="22">
        <f>IFERROR(VLOOKUP(AC$4&amp;$B10,ИД_премия[#All],MATCH(ИД_KPI!AD$5,ИД_премия[#Headers],0),0),"")</f>
        <v>1.2</v>
      </c>
      <c r="AE10" s="22">
        <f>IFERROR(VLOOKUP(AC$4&amp;$B10,ИД_премия[#All],MATCH(ИД_KPI!AE$5,ИД_премия[#Headers],0),0),"")</f>
        <v>0.2</v>
      </c>
      <c r="AF10" s="22" t="str">
        <f>IFERROR(VLOOKUP(AF$4&amp;$B10,ИД_премия[#All],MATCH(ИД_KPI!AF$5,ИД_премия[#Headers],0),0),"")</f>
        <v/>
      </c>
      <c r="AG10" s="22" t="str">
        <f>IFERROR(VLOOKUP(AF$4&amp;$B10,ИД_премия[#All],MATCH(ИД_KPI!AG$5,ИД_премия[#Headers],0),0),"")</f>
        <v/>
      </c>
      <c r="AH10" s="22" t="str">
        <f>IFERROR(VLOOKUP(AF$4&amp;$B10,ИД_премия[#All],MATCH(ИД_KPI!AH$5,ИД_премия[#Headers],0),0),"")</f>
        <v/>
      </c>
      <c r="AI10" s="22" t="str">
        <f>IFERROR(VLOOKUP(AI$4&amp;$B10,ИД_премия[#All],MATCH(ИД_KPI!AI$5,ИД_премия[#Headers],0),0),"")</f>
        <v/>
      </c>
      <c r="AJ10" s="22" t="str">
        <f>IFERROR(VLOOKUP(AI$4&amp;$B10,ИД_премия[#All],MATCH(ИД_KPI!AJ$5,ИД_премия[#Headers],0),0),"")</f>
        <v/>
      </c>
      <c r="AK10" s="22" t="str">
        <f>IFERROR(VLOOKUP(AI$4&amp;$B10,ИД_премия[#All],MATCH(ИД_KPI!AK$5,ИД_премия[#Headers],0),0),"")</f>
        <v/>
      </c>
      <c r="AL10" s="22" t="str">
        <f>IFERROR(VLOOKUP(AL$4&amp;$B10,ИД_премия[#All],MATCH(ИД_KPI!AL$5,ИД_премия[#Headers],0),0),"")</f>
        <v/>
      </c>
      <c r="AM10" s="22" t="str">
        <f>IFERROR(VLOOKUP(AL$4&amp;$B10,ИД_премия[#All],MATCH(ИД_KPI!AM$5,ИД_премия[#Headers],0),0),"")</f>
        <v/>
      </c>
      <c r="AN10" s="22" t="str">
        <f>IFERROR(VLOOKUP(AL$4&amp;$B10,ИД_премия[#All],MATCH(ИД_KPI!AN$5,ИД_премия[#Headers],0),0),"")</f>
        <v/>
      </c>
      <c r="AO10" s="22" t="str">
        <f>IFERROR(VLOOKUP(AO$4&amp;$B10,ИД_премия[#All],MATCH(ИД_KPI!AO$5,ИД_премия[#Headers],0),0),"")</f>
        <v/>
      </c>
      <c r="AP10" s="22" t="str">
        <f>IFERROR(VLOOKUP(AO$4&amp;$B10,ИД_премия[#All],MATCH(ИД_KPI!AP$5,ИД_премия[#Headers],0),0),"")</f>
        <v/>
      </c>
      <c r="AQ10" s="22" t="str">
        <f>IFERROR(VLOOKUP(AO$4&amp;$B10,ИД_премия[#All],MATCH(ИД_KPI!AQ$5,ИД_премия[#Headers],0),0),"")</f>
        <v/>
      </c>
    </row>
    <row r="11" spans="1:43" x14ac:dyDescent="0.25">
      <c r="A11" s="10">
        <v>6</v>
      </c>
      <c r="B11" s="11" t="s">
        <v>21</v>
      </c>
      <c r="D11" s="18">
        <f t="shared" si="1"/>
        <v>1.2351298378906252</v>
      </c>
      <c r="E11" s="14">
        <f t="shared" si="0"/>
        <v>0.79</v>
      </c>
      <c r="F11" s="15">
        <f t="shared" si="0"/>
        <v>1.4</v>
      </c>
      <c r="H11" s="22">
        <f>IFERROR(VLOOKUP(H$4&amp;$B11,ИД_премия[#All],MATCH(ИД_KPI!H$5,ИД_премия[#Headers],0),0),"")</f>
        <v>1.34</v>
      </c>
      <c r="I11" s="22">
        <f>IFERROR(VLOOKUP(H$4&amp;$B11,ИД_премия[#All],MATCH(ИД_KPI!I$5,ИД_премия[#Headers],0),0),"")</f>
        <v>1.2</v>
      </c>
      <c r="J11" s="22">
        <f>IFERROR(VLOOKUP(H$4&amp;$B11,ИД_премия[#All],MATCH(ИД_KPI!J$5,ИД_премия[#Headers],0),0),"")</f>
        <v>1.4</v>
      </c>
      <c r="K11" s="22">
        <f>IFERROR(VLOOKUP(K$4&amp;$B11,ИД_премия[#All],MATCH(ИД_KPI!K$5,ИД_премия[#Headers],0),0),"")</f>
        <v>1.02</v>
      </c>
      <c r="L11" s="22">
        <f>IFERROR(VLOOKUP(K$4&amp;$B11,ИД_премия[#All],MATCH(ИД_KPI!L$5,ИД_премия[#Headers],0),0),"")</f>
        <v>0.2</v>
      </c>
      <c r="M11" s="22">
        <f>IFERROR(VLOOKUP(K$4&amp;$B11,ИД_премия[#All],MATCH(ИД_KPI!M$5,ИД_премия[#Headers],0),0),"")</f>
        <v>1.4</v>
      </c>
      <c r="N11" s="22">
        <f>IFERROR(VLOOKUP(N$4&amp;$B11,ИД_премия[#All],MATCH(ИД_KPI!N$5,ИД_премия[#Headers],0),0),"")</f>
        <v>1.3</v>
      </c>
      <c r="O11" s="22">
        <f>IFERROR(VLOOKUP(N$4&amp;$B11,ИД_премия[#All],MATCH(ИД_KPI!O$5,ИД_премия[#Headers],0),0),"")</f>
        <v>0.2</v>
      </c>
      <c r="P11" s="22">
        <f>IFERROR(VLOOKUP(N$4&amp;$B11,ИД_премия[#All],MATCH(ИД_KPI!P$5,ИД_премия[#Headers],0),0),"")</f>
        <v>1.4</v>
      </c>
      <c r="Q11" s="22">
        <f>IFERROR(VLOOKUP(Q$4&amp;$B11,ИД_премия[#All],MATCH(ИД_KPI!Q$5,ИД_премия[#Headers],0),0),"")</f>
        <v>1.4</v>
      </c>
      <c r="R11" s="22">
        <f>IFERROR(VLOOKUP(Q$4&amp;$B11,ИД_премия[#All],MATCH(ИД_KPI!R$5,ИД_премия[#Headers],0),0),"")</f>
        <v>0.2</v>
      </c>
      <c r="S11" s="22">
        <f>IFERROR(VLOOKUP(Q$4&amp;$B11,ИД_премия[#All],MATCH(ИД_KPI!S$5,ИД_премия[#Headers],0),0),"")</f>
        <v>1.4</v>
      </c>
      <c r="T11" s="22">
        <f>IFERROR(VLOOKUP(T$4&amp;$B11,ИД_премия[#All],MATCH(ИД_KPI!T$5,ИД_премия[#Headers],0),0),"")</f>
        <v>1.37</v>
      </c>
      <c r="U11" s="22">
        <f>IFERROR(VLOOKUP(T$4&amp;$B11,ИД_премия[#All],MATCH(ИД_KPI!U$5,ИД_премия[#Headers],0),0),"")</f>
        <v>1.2</v>
      </c>
      <c r="V11" s="22">
        <f>IFERROR(VLOOKUP(T$4&amp;$B11,ИД_премия[#All],MATCH(ИД_KPI!V$5,ИД_премия[#Headers],0),0),"")</f>
        <v>1.4</v>
      </c>
      <c r="W11" s="22">
        <f>IFERROR(VLOOKUP(W$4&amp;$B11,ИД_премия[#All],MATCH(ИД_KPI!W$5,ИД_премия[#Headers],0),0),"")</f>
        <v>1.3</v>
      </c>
      <c r="X11" s="22">
        <f>IFERROR(VLOOKUP(W$4&amp;$B11,ИД_премия[#All],MATCH(ИД_KPI!X$5,ИД_премия[#Headers],0),0),"")</f>
        <v>1.2</v>
      </c>
      <c r="Y11" s="22">
        <f>IFERROR(VLOOKUP(W$4&amp;$B11,ИД_премия[#All],MATCH(ИД_KPI!Y$5,ИД_премия[#Headers],0),0),"")</f>
        <v>1.4</v>
      </c>
      <c r="Z11" s="22">
        <f>IFERROR(VLOOKUP(Z$4&amp;$B11,ИД_премия[#All],MATCH(ИД_KPI!Z$5,ИД_премия[#Headers],0),0),"")</f>
        <v>0.96</v>
      </c>
      <c r="AA11" s="22">
        <f>IFERROR(VLOOKUP(Z$4&amp;$B11,ИД_премия[#All],MATCH(ИД_KPI!AA$5,ИД_премия[#Headers],0),0),"")</f>
        <v>1.1000000000000001</v>
      </c>
      <c r="AB11" s="22">
        <f>IFERROR(VLOOKUP(Z$4&amp;$B11,ИД_премия[#All],MATCH(ИД_KPI!AB$5,ИД_премия[#Headers],0),0),"")</f>
        <v>1.4</v>
      </c>
      <c r="AC11" s="22">
        <f>IFERROR(VLOOKUP(AC$4&amp;$B11,ИД_премия[#All],MATCH(ИД_KPI!AC$5,ИД_премия[#Headers],0),0),"")</f>
        <v>1.191038703125</v>
      </c>
      <c r="AD11" s="22">
        <f>IFERROR(VLOOKUP(AC$4&amp;$B11,ИД_премия[#All],MATCH(ИД_KPI!AD$5,ИД_премия[#Headers],0),0),"")</f>
        <v>1</v>
      </c>
      <c r="AE11" s="22">
        <f>IFERROR(VLOOKUP(AC$4&amp;$B11,ИД_премия[#All],MATCH(ИД_KPI!AE$5,ИД_премия[#Headers],0),0),"")</f>
        <v>1.4</v>
      </c>
      <c r="AF11" s="22" t="str">
        <f>IFERROR(VLOOKUP(AF$4&amp;$B11,ИД_премия[#All],MATCH(ИД_KPI!AF$5,ИД_премия[#Headers],0),0),"")</f>
        <v/>
      </c>
      <c r="AG11" s="22" t="str">
        <f>IFERROR(VLOOKUP(AF$4&amp;$B11,ИД_премия[#All],MATCH(ИД_KPI!AG$5,ИД_премия[#Headers],0),0),"")</f>
        <v/>
      </c>
      <c r="AH11" s="22" t="str">
        <f>IFERROR(VLOOKUP(AF$4&amp;$B11,ИД_премия[#All],MATCH(ИД_KPI!AH$5,ИД_премия[#Headers],0),0),"")</f>
        <v/>
      </c>
      <c r="AI11" s="22" t="str">
        <f>IFERROR(VLOOKUP(AI$4&amp;$B11,ИД_премия[#All],MATCH(ИД_KPI!AI$5,ИД_премия[#Headers],0),0),"")</f>
        <v/>
      </c>
      <c r="AJ11" s="22" t="str">
        <f>IFERROR(VLOOKUP(AI$4&amp;$B11,ИД_премия[#All],MATCH(ИД_KPI!AJ$5,ИД_премия[#Headers],0),0),"")</f>
        <v/>
      </c>
      <c r="AK11" s="22" t="str">
        <f>IFERROR(VLOOKUP(AI$4&amp;$B11,ИД_премия[#All],MATCH(ИД_KPI!AK$5,ИД_премия[#Headers],0),0),"")</f>
        <v/>
      </c>
      <c r="AL11" s="22" t="str">
        <f>IFERROR(VLOOKUP(AL$4&amp;$B11,ИД_премия[#All],MATCH(ИД_KPI!AL$5,ИД_премия[#Headers],0),0),"")</f>
        <v/>
      </c>
      <c r="AM11" s="22" t="str">
        <f>IFERROR(VLOOKUP(AL$4&amp;$B11,ИД_премия[#All],MATCH(ИД_KPI!AM$5,ИД_премия[#Headers],0),0),"")</f>
        <v/>
      </c>
      <c r="AN11" s="22" t="str">
        <f>IFERROR(VLOOKUP(AL$4&amp;$B11,ИД_премия[#All],MATCH(ИД_KPI!AN$5,ИД_премия[#Headers],0),0),"")</f>
        <v/>
      </c>
      <c r="AO11" s="22" t="str">
        <f>IFERROR(VLOOKUP(AO$4&amp;$B11,ИД_премия[#All],MATCH(ИД_KPI!AO$5,ИД_премия[#Headers],0),0),"")</f>
        <v/>
      </c>
      <c r="AP11" s="22" t="str">
        <f>IFERROR(VLOOKUP(AO$4&amp;$B11,ИД_премия[#All],MATCH(ИД_KPI!AP$5,ИД_премия[#Headers],0),0),"")</f>
        <v/>
      </c>
      <c r="AQ11" s="22" t="str">
        <f>IFERROR(VLOOKUP(AO$4&amp;$B11,ИД_премия[#All],MATCH(ИД_KPI!AQ$5,ИД_премия[#Headers],0),0),"")</f>
        <v/>
      </c>
    </row>
    <row r="12" spans="1:43" x14ac:dyDescent="0.25">
      <c r="A12" s="10">
        <v>7</v>
      </c>
      <c r="B12" s="11" t="s">
        <v>22</v>
      </c>
      <c r="D12" s="18">
        <f t="shared" si="1"/>
        <v>1.1687360245192309</v>
      </c>
      <c r="E12" s="14">
        <f>ROUND(AVERAGE(I12,L12,O12,R12,U12,X12,AA12,AD12,AG12,AJ12,AM12,AP12),2)</f>
        <v>1.18</v>
      </c>
      <c r="F12" s="15">
        <f t="shared" si="0"/>
        <v>1.4</v>
      </c>
      <c r="H12" s="22">
        <f>IFERROR(VLOOKUP(H$4&amp;$B12,ИД_премия[#All],MATCH(ИД_KPI!H$5,ИД_премия[#Headers],0),0),"")</f>
        <v>1.32</v>
      </c>
      <c r="I12" s="22">
        <f>IFERROR(VLOOKUP(H$4&amp;$B12,ИД_премия[#All],MATCH(ИД_KPI!I$5,ИД_премия[#Headers],0),0),"")</f>
        <v>1.2</v>
      </c>
      <c r="J12" s="22">
        <f>IFERROR(VLOOKUP(H$4&amp;$B12,ИД_премия[#All],MATCH(ИД_KPI!J$5,ИД_премия[#Headers],0),0),"")</f>
        <v>1.4</v>
      </c>
      <c r="K12" s="22">
        <f>IFERROR(VLOOKUP(K$4&amp;$B12,ИД_премия[#All],MATCH(ИД_KPI!K$5,ИД_премия[#Headers],0),0),"")</f>
        <v>1.06</v>
      </c>
      <c r="L12" s="22">
        <f>IFERROR(VLOOKUP(K$4&amp;$B12,ИД_премия[#All],MATCH(ИД_KPI!L$5,ИД_премия[#Headers],0),0),"")</f>
        <v>1.2</v>
      </c>
      <c r="M12" s="22">
        <f>IFERROR(VLOOKUP(K$4&amp;$B12,ИД_премия[#All],MATCH(ИД_KPI!M$5,ИД_премия[#Headers],0),0),"")</f>
        <v>1.4</v>
      </c>
      <c r="N12" s="22">
        <f>IFERROR(VLOOKUP(N$4&amp;$B12,ИД_премия[#All],MATCH(ИД_KPI!N$5,ИД_премия[#Headers],0),0),"")</f>
        <v>1.03</v>
      </c>
      <c r="O12" s="22">
        <f>IFERROR(VLOOKUP(N$4&amp;$B12,ИД_премия[#All],MATCH(ИД_KPI!O$5,ИД_премия[#Headers],0),0),"")</f>
        <v>1.2</v>
      </c>
      <c r="P12" s="22">
        <f>IFERROR(VLOOKUP(N$4&amp;$B12,ИД_премия[#All],MATCH(ИД_KPI!P$5,ИД_премия[#Headers],0),0),"")</f>
        <v>1.4</v>
      </c>
      <c r="Q12" s="22">
        <f>IFERROR(VLOOKUP(Q$4&amp;$B12,ИД_премия[#All],MATCH(ИД_KPI!Q$5,ИД_премия[#Headers],0),0),"")</f>
        <v>1.26</v>
      </c>
      <c r="R12" s="22">
        <f>IFERROR(VLOOKUP(Q$4&amp;$B12,ИД_премия[#All],MATCH(ИД_KPI!R$5,ИД_премия[#Headers],0),0),"")</f>
        <v>1.2</v>
      </c>
      <c r="S12" s="22">
        <f>IFERROR(VLOOKUP(Q$4&amp;$B12,ИД_премия[#All],MATCH(ИД_KPI!S$5,ИД_премия[#Headers],0),0),"")</f>
        <v>1.4</v>
      </c>
      <c r="T12" s="22">
        <f>IFERROR(VLOOKUP(T$4&amp;$B12,ИД_премия[#All],MATCH(ИД_KPI!T$5,ИД_премия[#Headers],0),0),"")</f>
        <v>1.31</v>
      </c>
      <c r="U12" s="22">
        <f>IFERROR(VLOOKUP(T$4&amp;$B12,ИД_премия[#All],MATCH(ИД_KPI!U$5,ИД_премия[#Headers],0),0),"")</f>
        <v>1.2</v>
      </c>
      <c r="V12" s="22">
        <f>IFERROR(VLOOKUP(T$4&amp;$B12,ИД_премия[#All],MATCH(ИД_KPI!V$5,ИД_премия[#Headers],0),0),"")</f>
        <v>1.4</v>
      </c>
      <c r="W12" s="22">
        <f>IFERROR(VLOOKUP(W$4&amp;$B12,ИД_премия[#All],MATCH(ИД_KPI!W$5,ИД_премия[#Headers],0),0),"")</f>
        <v>1.1100000000000001</v>
      </c>
      <c r="X12" s="22">
        <f>IFERROR(VLOOKUP(W$4&amp;$B12,ИД_премия[#All],MATCH(ИД_KPI!X$5,ИД_премия[#Headers],0),0),"")</f>
        <v>1.2</v>
      </c>
      <c r="Y12" s="22">
        <f>IFERROR(VLOOKUP(W$4&amp;$B12,ИД_премия[#All],MATCH(ИД_KPI!Y$5,ИД_премия[#Headers],0),0),"")</f>
        <v>1.4</v>
      </c>
      <c r="Z12" s="22">
        <f>IFERROR(VLOOKUP(Z$4&amp;$B12,ИД_премия[#All],MATCH(ИД_KPI!Z$5,ИД_премия[#Headers],0),0),"")</f>
        <v>1.1100000000000001</v>
      </c>
      <c r="AA12" s="22">
        <f>IFERROR(VLOOKUP(Z$4&amp;$B12,ИД_премия[#All],MATCH(ИД_KPI!AA$5,ИД_премия[#Headers],0),0),"")</f>
        <v>1.1000000000000001</v>
      </c>
      <c r="AB12" s="22">
        <f>IFERROR(VLOOKUP(Z$4&amp;$B12,ИД_премия[#All],MATCH(ИД_KPI!AB$5,ИД_премия[#Headers],0),0),"")</f>
        <v>1.4</v>
      </c>
      <c r="AC12" s="22">
        <f>IFERROR(VLOOKUP(AC$4&amp;$B12,ИД_премия[#All],MATCH(ИД_KPI!AC$5,ИД_премия[#Headers],0),0),"")</f>
        <v>1.1498881961538461</v>
      </c>
      <c r="AD12" s="22">
        <f>IFERROR(VLOOKUP(AC$4&amp;$B12,ИД_премия[#All],MATCH(ИД_KPI!AD$5,ИД_премия[#Headers],0),0),"")</f>
        <v>1.1000000000000001</v>
      </c>
      <c r="AE12" s="22">
        <f>IFERROR(VLOOKUP(AC$4&amp;$B12,ИД_премия[#All],MATCH(ИД_KPI!AE$5,ИД_премия[#Headers],0),0),"")</f>
        <v>1.4</v>
      </c>
      <c r="AF12" s="22" t="str">
        <f>IFERROR(VLOOKUP(AF$4&amp;$B12,ИД_премия[#All],MATCH(ИД_KPI!AF$5,ИД_премия[#Headers],0),0),"")</f>
        <v/>
      </c>
      <c r="AG12" s="22" t="str">
        <f>IFERROR(VLOOKUP(AF$4&amp;$B12,ИД_премия[#All],MATCH(ИД_KPI!AG$5,ИД_премия[#Headers],0),0),"")</f>
        <v/>
      </c>
      <c r="AH12" s="22" t="str">
        <f>IFERROR(VLOOKUP(AF$4&amp;$B12,ИД_премия[#All],MATCH(ИД_KPI!AH$5,ИД_премия[#Headers],0),0),"")</f>
        <v/>
      </c>
      <c r="AI12" s="22" t="str">
        <f>IFERROR(VLOOKUP(AI$4&amp;$B12,ИД_премия[#All],MATCH(ИД_KPI!AI$5,ИД_премия[#Headers],0),0),"")</f>
        <v/>
      </c>
      <c r="AJ12" s="22" t="str">
        <f>IFERROR(VLOOKUP(AI$4&amp;$B12,ИД_премия[#All],MATCH(ИД_KPI!AJ$5,ИД_премия[#Headers],0),0),"")</f>
        <v/>
      </c>
      <c r="AK12" s="22" t="str">
        <f>IFERROR(VLOOKUP(AI$4&amp;$B12,ИД_премия[#All],MATCH(ИД_KPI!AK$5,ИД_премия[#Headers],0),0),"")</f>
        <v/>
      </c>
      <c r="AL12" s="22" t="str">
        <f>IFERROR(VLOOKUP(AL$4&amp;$B12,ИД_премия[#All],MATCH(ИД_KPI!AL$5,ИД_премия[#Headers],0),0),"")</f>
        <v/>
      </c>
      <c r="AM12" s="22" t="str">
        <f>IFERROR(VLOOKUP(AL$4&amp;$B12,ИД_премия[#All],MATCH(ИД_KPI!AM$5,ИД_премия[#Headers],0),0),"")</f>
        <v/>
      </c>
      <c r="AN12" s="22" t="str">
        <f>IFERROR(VLOOKUP(AL$4&amp;$B12,ИД_премия[#All],MATCH(ИД_KPI!AN$5,ИД_премия[#Headers],0),0),"")</f>
        <v/>
      </c>
      <c r="AO12" s="22" t="str">
        <f>IFERROR(VLOOKUP(AO$4&amp;$B12,ИД_премия[#All],MATCH(ИД_KPI!AO$5,ИД_премия[#Headers],0),0),"")</f>
        <v/>
      </c>
      <c r="AP12" s="22" t="str">
        <f>IFERROR(VLOOKUP(AO$4&amp;$B12,ИД_премия[#All],MATCH(ИД_KPI!AP$5,ИД_премия[#Headers],0),0),"")</f>
        <v/>
      </c>
      <c r="AQ12" s="22" t="str">
        <f>IFERROR(VLOOKUP(AO$4&amp;$B12,ИД_премия[#All],MATCH(ИД_KPI!AQ$5,ИД_премия[#Headers],0),0),"")</f>
        <v/>
      </c>
    </row>
    <row r="13" spans="1:43" x14ac:dyDescent="0.25">
      <c r="A13" s="10">
        <v>8</v>
      </c>
      <c r="B13" s="11" t="s">
        <v>23</v>
      </c>
      <c r="D13" s="18">
        <f t="shared" si="1"/>
        <v>0.97846402647058817</v>
      </c>
      <c r="E13" s="14">
        <f t="shared" si="0"/>
        <v>0.75</v>
      </c>
      <c r="F13" s="15">
        <f t="shared" si="0"/>
        <v>1.4</v>
      </c>
      <c r="H13" s="22">
        <f>IFERROR(VLOOKUP(H$4&amp;$B13,ИД_премия[#All],MATCH(ИД_KPI!H$5,ИД_премия[#Headers],0),0),"")</f>
        <v>0.38</v>
      </c>
      <c r="I13" s="22">
        <f>IFERROR(VLOOKUP(H$4&amp;$B13,ИД_премия[#All],MATCH(ИД_KPI!I$5,ИД_премия[#Headers],0),0),"")</f>
        <v>1</v>
      </c>
      <c r="J13" s="22">
        <f>IFERROR(VLOOKUP(H$4&amp;$B13,ИД_премия[#All],MATCH(ИД_KPI!J$5,ИД_премия[#Headers],0),0),"")</f>
        <v>1.4</v>
      </c>
      <c r="K13" s="22">
        <f>IFERROR(VLOOKUP(K$4&amp;$B13,ИД_премия[#All],MATCH(ИД_KPI!K$5,ИД_премия[#Headers],0),0),"")</f>
        <v>0.49</v>
      </c>
      <c r="L13" s="22">
        <f>IFERROR(VLOOKUP(K$4&amp;$B13,ИД_премия[#All],MATCH(ИД_KPI!L$5,ИД_премия[#Headers],0),0),"")</f>
        <v>1</v>
      </c>
      <c r="M13" s="22">
        <f>IFERROR(VLOOKUP(K$4&amp;$B13,ИД_премия[#All],MATCH(ИД_KPI!M$5,ИД_премия[#Headers],0),0),"")</f>
        <v>1.4</v>
      </c>
      <c r="N13" s="22">
        <f>IFERROR(VLOOKUP(N$4&amp;$B13,ИД_премия[#All],MATCH(ИД_KPI!N$5,ИД_премия[#Headers],0),0),"")</f>
        <v>1.2</v>
      </c>
      <c r="O13" s="22">
        <f>IFERROR(VLOOKUP(N$4&amp;$B13,ИД_премия[#All],MATCH(ИД_KPI!O$5,ИД_премия[#Headers],0),0),"")</f>
        <v>0.2</v>
      </c>
      <c r="P13" s="22">
        <f>IFERROR(VLOOKUP(N$4&amp;$B13,ИД_премия[#All],MATCH(ИД_KPI!P$5,ИД_премия[#Headers],0),0),"")</f>
        <v>1.4</v>
      </c>
      <c r="Q13" s="22">
        <f>IFERROR(VLOOKUP(Q$4&amp;$B13,ИД_премия[#All],MATCH(ИД_KPI!Q$5,ИД_премия[#Headers],0),0),"")</f>
        <v>0.96</v>
      </c>
      <c r="R13" s="22">
        <f>IFERROR(VLOOKUP(Q$4&amp;$B13,ИД_премия[#All],MATCH(ИД_KPI!R$5,ИД_премия[#Headers],0),0),"")</f>
        <v>1</v>
      </c>
      <c r="S13" s="22">
        <f>IFERROR(VLOOKUP(Q$4&amp;$B13,ИД_премия[#All],MATCH(ИД_KPI!S$5,ИД_премия[#Headers],0),0),"")</f>
        <v>1.4</v>
      </c>
      <c r="T13" s="22">
        <f>IFERROR(VLOOKUP(T$4&amp;$B13,ИД_премия[#All],MATCH(ИД_KPI!T$5,ИД_премия[#Headers],0),0),"")</f>
        <v>1.3</v>
      </c>
      <c r="U13" s="22">
        <f>IFERROR(VLOOKUP(T$4&amp;$B13,ИД_премия[#All],MATCH(ИД_KPI!U$5,ИД_премия[#Headers],0),0),"")</f>
        <v>1</v>
      </c>
      <c r="V13" s="22">
        <f>IFERROR(VLOOKUP(T$4&amp;$B13,ИД_премия[#All],MATCH(ИД_KPI!V$5,ИД_премия[#Headers],0),0),"")</f>
        <v>1.4</v>
      </c>
      <c r="W13" s="22">
        <f>IFERROR(VLOOKUP(W$4&amp;$B13,ИД_премия[#All],MATCH(ИД_KPI!W$5,ИД_премия[#Headers],0),0),"")</f>
        <v>1</v>
      </c>
      <c r="X13" s="22">
        <f>IFERROR(VLOOKUP(W$4&amp;$B13,ИД_премия[#All],MATCH(ИД_KPI!X$5,ИД_премия[#Headers],0),0),"")</f>
        <v>0.2</v>
      </c>
      <c r="Y13" s="22">
        <f>IFERROR(VLOOKUP(W$4&amp;$B13,ИД_премия[#All],MATCH(ИД_KPI!Y$5,ИД_премия[#Headers],0),0),"")</f>
        <v>1.4</v>
      </c>
      <c r="Z13" s="22">
        <f>IFERROR(VLOOKUP(Z$4&amp;$B13,ИД_премия[#All],MATCH(ИД_KPI!Z$5,ИД_премия[#Headers],0),0),"")</f>
        <v>1.2</v>
      </c>
      <c r="AA13" s="22">
        <f>IFERROR(VLOOKUP(Z$4&amp;$B13,ИД_премия[#All],MATCH(ИД_KPI!AA$5,ИД_премия[#Headers],0),0),"")</f>
        <v>0.5</v>
      </c>
      <c r="AB13" s="22">
        <f>IFERROR(VLOOKUP(Z$4&amp;$B13,ИД_премия[#All],MATCH(ИД_KPI!AB$5,ИД_премия[#Headers],0),0),"")</f>
        <v>1.4</v>
      </c>
      <c r="AC13" s="22">
        <f>IFERROR(VLOOKUP(AC$4&amp;$B13,ИД_премия[#All],MATCH(ИД_KPI!AC$5,ИД_премия[#Headers],0),0),"")</f>
        <v>1.2977122117647055</v>
      </c>
      <c r="AD13" s="22">
        <f>IFERROR(VLOOKUP(AC$4&amp;$B13,ИД_премия[#All],MATCH(ИД_KPI!AD$5,ИД_премия[#Headers],0),0),"")</f>
        <v>1.1000000000000001</v>
      </c>
      <c r="AE13" s="22">
        <f>IFERROR(VLOOKUP(AC$4&amp;$B13,ИД_премия[#All],MATCH(ИД_KPI!AE$5,ИД_премия[#Headers],0),0),"")</f>
        <v>1.4</v>
      </c>
      <c r="AF13" s="22" t="str">
        <f>IFERROR(VLOOKUP(AF$4&amp;$B13,ИД_премия[#All],MATCH(ИД_KPI!AF$5,ИД_премия[#Headers],0),0),"")</f>
        <v/>
      </c>
      <c r="AG13" s="22" t="str">
        <f>IFERROR(VLOOKUP(AF$4&amp;$B13,ИД_премия[#All],MATCH(ИД_KPI!AG$5,ИД_премия[#Headers],0),0),"")</f>
        <v/>
      </c>
      <c r="AH13" s="22" t="str">
        <f>IFERROR(VLOOKUP(AF$4&amp;$B13,ИД_премия[#All],MATCH(ИД_KPI!AH$5,ИД_премия[#Headers],0),0),"")</f>
        <v/>
      </c>
      <c r="AI13" s="22" t="str">
        <f>IFERROR(VLOOKUP(AI$4&amp;$B13,ИД_премия[#All],MATCH(ИД_KPI!AI$5,ИД_премия[#Headers],0),0),"")</f>
        <v/>
      </c>
      <c r="AJ13" s="22" t="str">
        <f>IFERROR(VLOOKUP(AI$4&amp;$B13,ИД_премия[#All],MATCH(ИД_KPI!AJ$5,ИД_премия[#Headers],0),0),"")</f>
        <v/>
      </c>
      <c r="AK13" s="22" t="str">
        <f>IFERROR(VLOOKUP(AI$4&amp;$B13,ИД_премия[#All],MATCH(ИД_KPI!AK$5,ИД_премия[#Headers],0),0),"")</f>
        <v/>
      </c>
      <c r="AL13" s="22" t="str">
        <f>IFERROR(VLOOKUP(AL$4&amp;$B13,ИД_премия[#All],MATCH(ИД_KPI!AL$5,ИД_премия[#Headers],0),0),"")</f>
        <v/>
      </c>
      <c r="AM13" s="22" t="str">
        <f>IFERROR(VLOOKUP(AL$4&amp;$B13,ИД_премия[#All],MATCH(ИД_KPI!AM$5,ИД_премия[#Headers],0),0),"")</f>
        <v/>
      </c>
      <c r="AN13" s="22" t="str">
        <f>IFERROR(VLOOKUP(AL$4&amp;$B13,ИД_премия[#All],MATCH(ИД_KPI!AN$5,ИД_премия[#Headers],0),0),"")</f>
        <v/>
      </c>
      <c r="AO13" s="22" t="str">
        <f>IFERROR(VLOOKUP(AO$4&amp;$B13,ИД_премия[#All],MATCH(ИД_KPI!AO$5,ИД_премия[#Headers],0),0),"")</f>
        <v/>
      </c>
      <c r="AP13" s="22" t="str">
        <f>IFERROR(VLOOKUP(AO$4&amp;$B13,ИД_премия[#All],MATCH(ИД_KPI!AP$5,ИД_премия[#Headers],0),0),"")</f>
        <v/>
      </c>
      <c r="AQ13" s="22" t="str">
        <f>IFERROR(VLOOKUP(AO$4&amp;$B13,ИД_премия[#All],MATCH(ИД_KPI!AQ$5,ИД_премия[#Headers],0),0),"")</f>
        <v/>
      </c>
    </row>
    <row r="14" spans="1:43" x14ac:dyDescent="0.25">
      <c r="A14" s="10">
        <v>9</v>
      </c>
      <c r="B14" s="11" t="s">
        <v>24</v>
      </c>
      <c r="D14" s="18">
        <f t="shared" si="1"/>
        <v>1.0168908488980914</v>
      </c>
      <c r="E14" s="14">
        <f t="shared" si="0"/>
        <v>1.01</v>
      </c>
      <c r="F14" s="15">
        <f t="shared" si="0"/>
        <v>1.23</v>
      </c>
      <c r="H14" s="22">
        <f>IFERROR(VLOOKUP(H$4&amp;$B14,ИД_премия[#All],MATCH(ИД_KPI!H$5,ИД_премия[#Headers],0),0),"")</f>
        <v>1.18</v>
      </c>
      <c r="I14" s="22">
        <f>IFERROR(VLOOKUP(H$4&amp;$B14,ИД_премия[#All],MATCH(ИД_KPI!I$5,ИД_премия[#Headers],0),0),"")</f>
        <v>1</v>
      </c>
      <c r="J14" s="22">
        <f>IFERROR(VLOOKUP(H$4&amp;$B14,ИД_премия[#All],MATCH(ИД_KPI!J$5,ИД_премия[#Headers],0),0),"")</f>
        <v>1.2</v>
      </c>
      <c r="K14" s="22">
        <f>IFERROR(VLOOKUP(K$4&amp;$B14,ИД_премия[#All],MATCH(ИД_KPI!K$5,ИД_премия[#Headers],0),0),"")</f>
        <v>1.07</v>
      </c>
      <c r="L14" s="22">
        <f>IFERROR(VLOOKUP(K$4&amp;$B14,ИД_премия[#All],MATCH(ИД_KPI!L$5,ИД_премия[#Headers],0),0),"")</f>
        <v>1.1000000000000001</v>
      </c>
      <c r="M14" s="22">
        <f>IFERROR(VLOOKUP(K$4&amp;$B14,ИД_премия[#All],MATCH(ИД_KPI!M$5,ИД_премия[#Headers],0),0),"")</f>
        <v>1.2</v>
      </c>
      <c r="N14" s="22">
        <f>IFERROR(VLOOKUP(N$4&amp;$B14,ИД_премия[#All],MATCH(ИД_KPI!N$5,ИД_премия[#Headers],0),0),"")</f>
        <v>1.1399999999999999</v>
      </c>
      <c r="O14" s="22">
        <f>IFERROR(VLOOKUP(N$4&amp;$B14,ИД_премия[#All],MATCH(ИД_KPI!O$5,ИД_премия[#Headers],0),0),"")</f>
        <v>1.1000000000000001</v>
      </c>
      <c r="P14" s="22">
        <f>IFERROR(VLOOKUP(N$4&amp;$B14,ИД_премия[#All],MATCH(ИД_KPI!P$5,ИД_премия[#Headers],0),0),"")</f>
        <v>1.2</v>
      </c>
      <c r="Q14" s="22">
        <f>IFERROR(VLOOKUP(Q$4&amp;$B14,ИД_премия[#All],MATCH(ИД_KPI!Q$5,ИД_премия[#Headers],0),0),"")</f>
        <v>1.17</v>
      </c>
      <c r="R14" s="22">
        <f>IFERROR(VLOOKUP(Q$4&amp;$B14,ИД_премия[#All],MATCH(ИД_KPI!R$5,ИД_премия[#Headers],0),0),"")</f>
        <v>1.2</v>
      </c>
      <c r="S14" s="22">
        <f>IFERROR(VLOOKUP(Q$4&amp;$B14,ИД_премия[#All],MATCH(ИД_KPI!S$5,ИД_премия[#Headers],0),0),"")</f>
        <v>1.4</v>
      </c>
      <c r="T14" s="22">
        <f>IFERROR(VLOOKUP(T$4&amp;$B14,ИД_премия[#All],MATCH(ИД_KPI!T$5,ИД_премия[#Headers],0),0),"")</f>
        <v>0.7</v>
      </c>
      <c r="U14" s="22">
        <f>IFERROR(VLOOKUP(T$4&amp;$B14,ИД_премия[#All],MATCH(ИД_KPI!U$5,ИД_премия[#Headers],0),0),"")</f>
        <v>0.2</v>
      </c>
      <c r="V14" s="22">
        <f>IFERROR(VLOOKUP(T$4&amp;$B14,ИД_премия[#All],MATCH(ИД_KPI!V$5,ИД_премия[#Headers],0),0),"")</f>
        <v>1.2</v>
      </c>
      <c r="W14" s="22">
        <f>IFERROR(VLOOKUP(W$4&amp;$B14,ИД_премия[#All],MATCH(ИД_KPI!W$5,ИД_премия[#Headers],0),0),"")</f>
        <v>1.21</v>
      </c>
      <c r="X14" s="22">
        <f>IFERROR(VLOOKUP(W$4&amp;$B14,ИД_премия[#All],MATCH(ИД_KPI!X$5,ИД_премия[#Headers],0),0),"")</f>
        <v>1.2</v>
      </c>
      <c r="Y14" s="22">
        <f>IFERROR(VLOOKUP(W$4&amp;$B14,ИД_премия[#All],MATCH(ИД_KPI!Y$5,ИД_премия[#Headers],0),0),"")</f>
        <v>1</v>
      </c>
      <c r="Z14" s="22">
        <f>IFERROR(VLOOKUP(Z$4&amp;$B14,ИД_премия[#All],MATCH(ИД_KPI!Z$5,ИД_премия[#Headers],0),0),"")</f>
        <v>0.88</v>
      </c>
      <c r="AA14" s="22">
        <f>IFERROR(VLOOKUP(Z$4&amp;$B14,ИД_премия[#All],MATCH(ИД_KPI!AA$5,ИД_премия[#Headers],0),0),"")</f>
        <v>1.2</v>
      </c>
      <c r="AB14" s="22">
        <f>IFERROR(VLOOKUP(Z$4&amp;$B14,ИД_премия[#All],MATCH(ИД_KPI!AB$5,ИД_премия[#Headers],0),0),"")</f>
        <v>1.4</v>
      </c>
      <c r="AC14" s="22">
        <f>IFERROR(VLOOKUP(AC$4&amp;$B14,ИД_премия[#All],MATCH(ИД_KPI!AC$5,ИД_премия[#Headers],0),0),"")</f>
        <v>0.78512679118473283</v>
      </c>
      <c r="AD14" s="22">
        <f>IFERROR(VLOOKUP(AC$4&amp;$B14,ИД_премия[#All],MATCH(ИД_KPI!AD$5,ИД_премия[#Headers],0),0),"")</f>
        <v>1.1000000000000001</v>
      </c>
      <c r="AE14" s="22">
        <f>IFERROR(VLOOKUP(AC$4&amp;$B14,ИД_премия[#All],MATCH(ИД_KPI!AE$5,ИД_премия[#Headers],0),0),"")</f>
        <v>1.2</v>
      </c>
      <c r="AF14" s="22" t="str">
        <f>IFERROR(VLOOKUP(AF$4&amp;$B14,ИД_премия[#All],MATCH(ИД_KPI!AF$5,ИД_премия[#Headers],0),0),"")</f>
        <v/>
      </c>
      <c r="AG14" s="22" t="str">
        <f>IFERROR(VLOOKUP(AF$4&amp;$B14,ИД_премия[#All],MATCH(ИД_KPI!AG$5,ИД_премия[#Headers],0),0),"")</f>
        <v/>
      </c>
      <c r="AH14" s="22" t="str">
        <f>IFERROR(VLOOKUP(AF$4&amp;$B14,ИД_премия[#All],MATCH(ИД_KPI!AH$5,ИД_премия[#Headers],0),0),"")</f>
        <v/>
      </c>
      <c r="AI14" s="22" t="str">
        <f>IFERROR(VLOOKUP(AI$4&amp;$B14,ИД_премия[#All],MATCH(ИД_KPI!AI$5,ИД_премия[#Headers],0),0),"")</f>
        <v/>
      </c>
      <c r="AJ14" s="22" t="str">
        <f>IFERROR(VLOOKUP(AI$4&amp;$B14,ИД_премия[#All],MATCH(ИД_KPI!AJ$5,ИД_премия[#Headers],0),0),"")</f>
        <v/>
      </c>
      <c r="AK14" s="22" t="str">
        <f>IFERROR(VLOOKUP(AI$4&amp;$B14,ИД_премия[#All],MATCH(ИД_KPI!AK$5,ИД_премия[#Headers],0),0),"")</f>
        <v/>
      </c>
      <c r="AL14" s="22" t="str">
        <f>IFERROR(VLOOKUP(AL$4&amp;$B14,ИД_премия[#All],MATCH(ИД_KPI!AL$5,ИД_премия[#Headers],0),0),"")</f>
        <v/>
      </c>
      <c r="AM14" s="22" t="str">
        <f>IFERROR(VLOOKUP(AL$4&amp;$B14,ИД_премия[#All],MATCH(ИД_KPI!AM$5,ИД_премия[#Headers],0),0),"")</f>
        <v/>
      </c>
      <c r="AN14" s="22" t="str">
        <f>IFERROR(VLOOKUP(AL$4&amp;$B14,ИД_премия[#All],MATCH(ИД_KPI!AN$5,ИД_премия[#Headers],0),0),"")</f>
        <v/>
      </c>
      <c r="AO14" s="22" t="str">
        <f>IFERROR(VLOOKUP(AO$4&amp;$B14,ИД_премия[#All],MATCH(ИД_KPI!AO$5,ИД_премия[#Headers],0),0),"")</f>
        <v/>
      </c>
      <c r="AP14" s="22" t="str">
        <f>IFERROR(VLOOKUP(AO$4&amp;$B14,ИД_премия[#All],MATCH(ИД_KPI!AP$5,ИД_премия[#Headers],0),0),"")</f>
        <v/>
      </c>
      <c r="AQ14" s="22" t="str">
        <f>IFERROR(VLOOKUP(AO$4&amp;$B14,ИД_премия[#All],MATCH(ИД_KPI!AQ$5,ИД_премия[#Headers],0),0),"")</f>
        <v/>
      </c>
    </row>
    <row r="15" spans="1:43" x14ac:dyDescent="0.25">
      <c r="A15" s="10">
        <v>10</v>
      </c>
      <c r="B15" s="11" t="s">
        <v>25</v>
      </c>
      <c r="D15" s="18">
        <f t="shared" si="1"/>
        <v>1.1467802613711773</v>
      </c>
      <c r="E15" s="14">
        <f t="shared" si="0"/>
        <v>1.18</v>
      </c>
      <c r="F15" s="15">
        <f t="shared" si="0"/>
        <v>0.6</v>
      </c>
      <c r="H15" s="22">
        <f>IFERROR(VLOOKUP(H$4&amp;$B15,ИД_премия[#All],MATCH(ИД_KPI!H$5,ИД_премия[#Headers],0),0),"")</f>
        <v>0.94</v>
      </c>
      <c r="I15" s="22">
        <f>IFERROR(VLOOKUP(H$4&amp;$B15,ИД_премия[#All],MATCH(ИД_KPI!I$5,ИД_премия[#Headers],0),0),"")</f>
        <v>1.2</v>
      </c>
      <c r="J15" s="22">
        <f>IFERROR(VLOOKUP(H$4&amp;$B15,ИД_премия[#All],MATCH(ИД_KPI!J$5,ИД_премия[#Headers],0),0),"")</f>
        <v>0.2</v>
      </c>
      <c r="K15" s="22">
        <f>IFERROR(VLOOKUP(K$4&amp;$B15,ИД_премия[#All],MATCH(ИД_KPI!K$5,ИД_премия[#Headers],0),0),"")</f>
        <v>1.02</v>
      </c>
      <c r="L15" s="22">
        <f>IFERROR(VLOOKUP(K$4&amp;$B15,ИД_премия[#All],MATCH(ИД_KPI!L$5,ИД_премия[#Headers],0),0),"")</f>
        <v>1.2</v>
      </c>
      <c r="M15" s="22">
        <f>IFERROR(VLOOKUP(K$4&amp;$B15,ИД_премия[#All],MATCH(ИД_KPI!M$5,ИД_премия[#Headers],0),0),"")</f>
        <v>0.2</v>
      </c>
      <c r="N15" s="22">
        <f>IFERROR(VLOOKUP(N$4&amp;$B15,ИД_премия[#All],MATCH(ИД_KPI!N$5,ИД_премия[#Headers],0),0),"")</f>
        <v>0.56000000000000005</v>
      </c>
      <c r="O15" s="22">
        <f>IFERROR(VLOOKUP(N$4&amp;$B15,ИД_премия[#All],MATCH(ИД_KPI!O$5,ИД_премия[#Headers],0),0),"")</f>
        <v>1</v>
      </c>
      <c r="P15" s="22">
        <f>IFERROR(VLOOKUP(N$4&amp;$B15,ИД_премия[#All],MATCH(ИД_KPI!P$5,ИД_премия[#Headers],0),0),"")</f>
        <v>0.5</v>
      </c>
      <c r="Q15" s="22">
        <f>IFERROR(VLOOKUP(Q$4&amp;$B15,ИД_премия[#All],MATCH(ИД_KPI!Q$5,ИД_премия[#Headers],0),0),"")</f>
        <v>1.37</v>
      </c>
      <c r="R15" s="22">
        <f>IFERROR(VLOOKUP(Q$4&amp;$B15,ИД_премия[#All],MATCH(ИД_KPI!R$5,ИД_премия[#Headers],0),0),"")</f>
        <v>1.2</v>
      </c>
      <c r="S15" s="22">
        <f>IFERROR(VLOOKUP(Q$4&amp;$B15,ИД_премия[#All],MATCH(ИД_KPI!S$5,ИД_премия[#Headers],0),0),"")</f>
        <v>0.2</v>
      </c>
      <c r="T15" s="22">
        <f>IFERROR(VLOOKUP(T$4&amp;$B15,ИД_премия[#All],MATCH(ИД_KPI!T$5,ИД_премия[#Headers],0),0),"")</f>
        <v>1.1100000000000001</v>
      </c>
      <c r="U15" s="22">
        <f>IFERROR(VLOOKUP(T$4&amp;$B15,ИД_премия[#All],MATCH(ИД_KPI!U$5,ИД_премия[#Headers],0),0),"")</f>
        <v>1.2</v>
      </c>
      <c r="V15" s="22">
        <f>IFERROR(VLOOKUP(T$4&amp;$B15,ИД_премия[#All],MATCH(ИД_KPI!V$5,ИД_премия[#Headers],0),0),"")</f>
        <v>1</v>
      </c>
      <c r="W15" s="22">
        <f>IFERROR(VLOOKUP(W$4&amp;$B15,ИД_премия[#All],MATCH(ИД_KPI!W$5,ИД_премия[#Headers],0),0),"")</f>
        <v>1.45</v>
      </c>
      <c r="X15" s="22">
        <f>IFERROR(VLOOKUP(W$4&amp;$B15,ИД_премия[#All],MATCH(ИД_KPI!X$5,ИД_премия[#Headers],0),0),"")</f>
        <v>1.2</v>
      </c>
      <c r="Y15" s="22">
        <f>IFERROR(VLOOKUP(W$4&amp;$B15,ИД_премия[#All],MATCH(ИД_KPI!Y$5,ИД_премия[#Headers],0),0),"")</f>
        <v>0.5</v>
      </c>
      <c r="Z15" s="22">
        <f>IFERROR(VLOOKUP(Z$4&amp;$B15,ИД_премия[#All],MATCH(ИД_KPI!Z$5,ИД_премия[#Headers],0),0),"")</f>
        <v>1.41</v>
      </c>
      <c r="AA15" s="22">
        <f>IFERROR(VLOOKUP(Z$4&amp;$B15,ИД_премия[#All],MATCH(ИД_KPI!AA$5,ИД_премия[#Headers],0),0),"")</f>
        <v>1.2</v>
      </c>
      <c r="AB15" s="22">
        <f>IFERROR(VLOOKUP(Z$4&amp;$B15,ИД_премия[#All],MATCH(ИД_KPI!AB$5,ИД_премия[#Headers],0),0),"")</f>
        <v>1</v>
      </c>
      <c r="AC15" s="22">
        <f>IFERROR(VLOOKUP(AC$4&amp;$B15,ИД_премия[#All],MATCH(ИД_KPI!AC$5,ИД_премия[#Headers],0),0),"")</f>
        <v>1.3142420909694186</v>
      </c>
      <c r="AD15" s="22">
        <f>IFERROR(VLOOKUP(AC$4&amp;$B15,ИД_премия[#All],MATCH(ИД_KPI!AD$5,ИД_премия[#Headers],0),0),"")</f>
        <v>1.2</v>
      </c>
      <c r="AE15" s="22">
        <f>IFERROR(VLOOKUP(AC$4&amp;$B15,ИД_премия[#All],MATCH(ИД_KPI!AE$5,ИД_премия[#Headers],0),0),"")</f>
        <v>1.2</v>
      </c>
      <c r="AF15" s="22" t="str">
        <f>IFERROR(VLOOKUP(AF$4&amp;$B15,ИД_премия[#All],MATCH(ИД_KPI!AF$5,ИД_премия[#Headers],0),0),"")</f>
        <v/>
      </c>
      <c r="AG15" s="22" t="str">
        <f>IFERROR(VLOOKUP(AF$4&amp;$B15,ИД_премия[#All],MATCH(ИД_KPI!AG$5,ИД_премия[#Headers],0),0),"")</f>
        <v/>
      </c>
      <c r="AH15" s="22" t="str">
        <f>IFERROR(VLOOKUP(AF$4&amp;$B15,ИД_премия[#All],MATCH(ИД_KPI!AH$5,ИД_премия[#Headers],0),0),"")</f>
        <v/>
      </c>
      <c r="AI15" s="22" t="str">
        <f>IFERROR(VLOOKUP(AI$4&amp;$B15,ИД_премия[#All],MATCH(ИД_KPI!AI$5,ИД_премия[#Headers],0),0),"")</f>
        <v/>
      </c>
      <c r="AJ15" s="22" t="str">
        <f>IFERROR(VLOOKUP(AI$4&amp;$B15,ИД_премия[#All],MATCH(ИД_KPI!AJ$5,ИД_премия[#Headers],0),0),"")</f>
        <v/>
      </c>
      <c r="AK15" s="22" t="str">
        <f>IFERROR(VLOOKUP(AI$4&amp;$B15,ИД_премия[#All],MATCH(ИД_KPI!AK$5,ИД_премия[#Headers],0),0),"")</f>
        <v/>
      </c>
      <c r="AL15" s="22" t="str">
        <f>IFERROR(VLOOKUP(AL$4&amp;$B15,ИД_премия[#All],MATCH(ИД_KPI!AL$5,ИД_премия[#Headers],0),0),"")</f>
        <v/>
      </c>
      <c r="AM15" s="22" t="str">
        <f>IFERROR(VLOOKUP(AL$4&amp;$B15,ИД_премия[#All],MATCH(ИД_KPI!AM$5,ИД_премия[#Headers],0),0),"")</f>
        <v/>
      </c>
      <c r="AN15" s="22" t="str">
        <f>IFERROR(VLOOKUP(AL$4&amp;$B15,ИД_премия[#All],MATCH(ИД_KPI!AN$5,ИД_премия[#Headers],0),0),"")</f>
        <v/>
      </c>
      <c r="AO15" s="22" t="str">
        <f>IFERROR(VLOOKUP(AO$4&amp;$B15,ИД_премия[#All],MATCH(ИД_KPI!AO$5,ИД_премия[#Headers],0),0),"")</f>
        <v/>
      </c>
      <c r="AP15" s="22" t="str">
        <f>IFERROR(VLOOKUP(AO$4&amp;$B15,ИД_премия[#All],MATCH(ИД_KPI!AP$5,ИД_премия[#Headers],0),0),"")</f>
        <v/>
      </c>
      <c r="AQ15" s="22" t="str">
        <f>IFERROR(VLOOKUP(AO$4&amp;$B15,ИД_премия[#All],MATCH(ИД_KPI!AQ$5,ИД_премия[#Headers],0),0),"")</f>
        <v/>
      </c>
    </row>
    <row r="16" spans="1:43" x14ac:dyDescent="0.25">
      <c r="A16" s="10">
        <v>11</v>
      </c>
      <c r="B16" s="11" t="s">
        <v>26</v>
      </c>
      <c r="D16" s="18">
        <f t="shared" si="1"/>
        <v>1.2194485730324933</v>
      </c>
      <c r="E16" s="14">
        <f t="shared" si="0"/>
        <v>1.2</v>
      </c>
      <c r="F16" s="15">
        <f t="shared" si="0"/>
        <v>1.3</v>
      </c>
      <c r="H16" s="22">
        <f>IFERROR(VLOOKUP(H$4&amp;$B16,ИД_премия[#All],MATCH(ИД_KPI!H$5,ИД_премия[#Headers],0),0),"")</f>
        <v>1.28</v>
      </c>
      <c r="I16" s="22">
        <f>IFERROR(VLOOKUP(H$4&amp;$B16,ИД_премия[#All],MATCH(ИД_KPI!I$5,ИД_премия[#Headers],0),0),"")</f>
        <v>1.2</v>
      </c>
      <c r="J16" s="22">
        <f>IFERROR(VLOOKUP(H$4&amp;$B16,ИД_премия[#All],MATCH(ИД_KPI!J$5,ИД_премия[#Headers],0),0),"")</f>
        <v>1.4</v>
      </c>
      <c r="K16" s="22">
        <f>IFERROR(VLOOKUP(K$4&amp;$B16,ИД_премия[#All],MATCH(ИД_KPI!K$5,ИД_премия[#Headers],0),0),"")</f>
        <v>1.2</v>
      </c>
      <c r="L16" s="22">
        <f>IFERROR(VLOOKUP(K$4&amp;$B16,ИД_премия[#All],MATCH(ИД_KPI!L$5,ИД_премия[#Headers],0),0),"")</f>
        <v>1.2</v>
      </c>
      <c r="M16" s="22">
        <f>IFERROR(VLOOKUP(K$4&amp;$B16,ИД_премия[#All],MATCH(ИД_KPI!M$5,ИД_премия[#Headers],0),0),"")</f>
        <v>1</v>
      </c>
      <c r="N16" s="22">
        <f>IFERROR(VLOOKUP(N$4&amp;$B16,ИД_премия[#All],MATCH(ИД_KPI!N$5,ИД_премия[#Headers],0),0),"")</f>
        <v>1.46</v>
      </c>
      <c r="O16" s="22">
        <f>IFERROR(VLOOKUP(N$4&amp;$B16,ИД_премия[#All],MATCH(ИД_KPI!O$5,ИД_премия[#Headers],0),0),"")</f>
        <v>1.2</v>
      </c>
      <c r="P16" s="22">
        <f>IFERROR(VLOOKUP(N$4&amp;$B16,ИД_премия[#All],MATCH(ИД_KPI!P$5,ИД_премия[#Headers],0),0),"")</f>
        <v>1</v>
      </c>
      <c r="Q16" s="22">
        <f>IFERROR(VLOOKUP(Q$4&amp;$B16,ИД_премия[#All],MATCH(ИД_KPI!Q$5,ИД_премия[#Headers],0),0),"")</f>
        <v>1.88</v>
      </c>
      <c r="R16" s="22">
        <f>IFERROR(VLOOKUP(Q$4&amp;$B16,ИД_премия[#All],MATCH(ИД_KPI!R$5,ИД_премия[#Headers],0),0),"")</f>
        <v>1.2</v>
      </c>
      <c r="S16" s="22">
        <f>IFERROR(VLOOKUP(Q$4&amp;$B16,ИД_премия[#All],MATCH(ИД_KPI!S$5,ИД_премия[#Headers],0),0),"")</f>
        <v>1.4</v>
      </c>
      <c r="T16" s="22">
        <f>IFERROR(VLOOKUP(T$4&amp;$B16,ИД_премия[#All],MATCH(ИД_KPI!T$5,ИД_премия[#Headers],0),0),"")</f>
        <v>1.26</v>
      </c>
      <c r="U16" s="22">
        <f>IFERROR(VLOOKUP(T$4&amp;$B16,ИД_премия[#All],MATCH(ИД_KPI!U$5,ИД_премия[#Headers],0),0),"")</f>
        <v>1.2</v>
      </c>
      <c r="V16" s="22">
        <f>IFERROR(VLOOKUP(T$4&amp;$B16,ИД_премия[#All],MATCH(ИД_KPI!V$5,ИД_премия[#Headers],0),0),"")</f>
        <v>1.4</v>
      </c>
      <c r="W16" s="22">
        <f>IFERROR(VLOOKUP(W$4&amp;$B16,ИД_премия[#All],MATCH(ИД_KPI!W$5,ИД_премия[#Headers],0),0),"")</f>
        <v>0.74</v>
      </c>
      <c r="X16" s="22">
        <f>IFERROR(VLOOKUP(W$4&amp;$B16,ИД_премия[#All],MATCH(ИД_KPI!X$5,ИД_премия[#Headers],0),0),"")</f>
        <v>1.2</v>
      </c>
      <c r="Y16" s="22">
        <f>IFERROR(VLOOKUP(W$4&amp;$B16,ИД_премия[#All],MATCH(ИД_KPI!Y$5,ИД_премия[#Headers],0),0),"")</f>
        <v>1.4</v>
      </c>
      <c r="Z16" s="22">
        <f>IFERROR(VLOOKUP(Z$4&amp;$B16,ИД_премия[#All],MATCH(ИД_KPI!Z$5,ИД_премия[#Headers],0),0),"")</f>
        <v>0.94</v>
      </c>
      <c r="AA16" s="22">
        <f>IFERROR(VLOOKUP(Z$4&amp;$B16,ИД_премия[#All],MATCH(ИД_KPI!AA$5,ИД_премия[#Headers],0),0),"")</f>
        <v>1.2</v>
      </c>
      <c r="AB16" s="22">
        <f>IFERROR(VLOOKUP(Z$4&amp;$B16,ИД_премия[#All],MATCH(ИД_KPI!AB$5,ИД_премия[#Headers],0),0),"")</f>
        <v>1.4</v>
      </c>
      <c r="AC16" s="22">
        <f>IFERROR(VLOOKUP(AC$4&amp;$B16,ИД_премия[#All],MATCH(ИД_KPI!AC$5,ИД_премия[#Headers],0),0),"")</f>
        <v>0.99558858425994645</v>
      </c>
      <c r="AD16" s="22">
        <f>IFERROR(VLOOKUP(AC$4&amp;$B16,ИД_премия[#All],MATCH(ИД_KPI!AD$5,ИД_премия[#Headers],0),0),"")</f>
        <v>1.2</v>
      </c>
      <c r="AE16" s="22">
        <f>IFERROR(VLOOKUP(AC$4&amp;$B16,ИД_премия[#All],MATCH(ИД_KPI!AE$5,ИД_премия[#Headers],0),0),"")</f>
        <v>1.4</v>
      </c>
      <c r="AF16" s="22" t="str">
        <f>IFERROR(VLOOKUP(AF$4&amp;$B16,ИД_премия[#All],MATCH(ИД_KPI!AF$5,ИД_премия[#Headers],0),0),"")</f>
        <v/>
      </c>
      <c r="AG16" s="22" t="str">
        <f>IFERROR(VLOOKUP(AF$4&amp;$B16,ИД_премия[#All],MATCH(ИД_KPI!AG$5,ИД_премия[#Headers],0),0),"")</f>
        <v/>
      </c>
      <c r="AH16" s="22" t="str">
        <f>IFERROR(VLOOKUP(AF$4&amp;$B16,ИД_премия[#All],MATCH(ИД_KPI!AH$5,ИД_премия[#Headers],0),0),"")</f>
        <v/>
      </c>
      <c r="AI16" s="22" t="str">
        <f>IFERROR(VLOOKUP(AI$4&amp;$B16,ИД_премия[#All],MATCH(ИД_KPI!AI$5,ИД_премия[#Headers],0),0),"")</f>
        <v/>
      </c>
      <c r="AJ16" s="22" t="str">
        <f>IFERROR(VLOOKUP(AI$4&amp;$B16,ИД_премия[#All],MATCH(ИД_KPI!AJ$5,ИД_премия[#Headers],0),0),"")</f>
        <v/>
      </c>
      <c r="AK16" s="22" t="str">
        <f>IFERROR(VLOOKUP(AI$4&amp;$B16,ИД_премия[#All],MATCH(ИД_KPI!AK$5,ИД_премия[#Headers],0),0),"")</f>
        <v/>
      </c>
      <c r="AL16" s="22" t="str">
        <f>IFERROR(VLOOKUP(AL$4&amp;$B16,ИД_премия[#All],MATCH(ИД_KPI!AL$5,ИД_премия[#Headers],0),0),"")</f>
        <v/>
      </c>
      <c r="AM16" s="22" t="str">
        <f>IFERROR(VLOOKUP(AL$4&amp;$B16,ИД_премия[#All],MATCH(ИД_KPI!AM$5,ИД_премия[#Headers],0),0),"")</f>
        <v/>
      </c>
      <c r="AN16" s="22" t="str">
        <f>IFERROR(VLOOKUP(AL$4&amp;$B16,ИД_премия[#All],MATCH(ИД_KPI!AN$5,ИД_премия[#Headers],0),0),"")</f>
        <v/>
      </c>
      <c r="AO16" s="22" t="str">
        <f>IFERROR(VLOOKUP(AO$4&amp;$B16,ИД_премия[#All],MATCH(ИД_KPI!AO$5,ИД_премия[#Headers],0),0),"")</f>
        <v/>
      </c>
      <c r="AP16" s="22" t="str">
        <f>IFERROR(VLOOKUP(AO$4&amp;$B16,ИД_премия[#All],MATCH(ИД_KPI!AP$5,ИД_премия[#Headers],0),0),"")</f>
        <v/>
      </c>
      <c r="AQ16" s="22" t="str">
        <f>IFERROR(VLOOKUP(AO$4&amp;$B16,ИД_премия[#All],MATCH(ИД_KPI!AQ$5,ИД_премия[#Headers],0),0),"")</f>
        <v/>
      </c>
    </row>
    <row r="17" spans="1:43" x14ac:dyDescent="0.25">
      <c r="A17" s="10">
        <v>12</v>
      </c>
      <c r="B17" s="11" t="s">
        <v>46</v>
      </c>
      <c r="D17" s="18">
        <f t="shared" si="1"/>
        <v>1.0673855282221885</v>
      </c>
      <c r="E17" s="14">
        <f t="shared" si="0"/>
        <v>1.2</v>
      </c>
      <c r="F17" s="15">
        <f t="shared" si="0"/>
        <v>1.18</v>
      </c>
      <c r="H17" s="22">
        <f>IFERROR(VLOOKUP(H$4&amp;$B17,ИД_премия[#All],MATCH(ИД_KPI!H$5,ИД_премия[#Headers],0),0),"")</f>
        <v>0.94</v>
      </c>
      <c r="I17" s="22">
        <f>IFERROR(VLOOKUP(H$4&amp;$B17,ИД_премия[#All],MATCH(ИД_KPI!I$5,ИД_премия[#Headers],0),0),"")</f>
        <v>1.2</v>
      </c>
      <c r="J17" s="22">
        <f>IFERROR(VLOOKUP(H$4&amp;$B17,ИД_премия[#All],MATCH(ИД_KPI!J$5,ИД_премия[#Headers],0),0),"")</f>
        <v>1</v>
      </c>
      <c r="K17" s="22">
        <f>IFERROR(VLOOKUP(K$4&amp;$B17,ИД_премия[#All],MATCH(ИД_KPI!K$5,ИД_премия[#Headers],0),0),"")</f>
        <v>1.05</v>
      </c>
      <c r="L17" s="22">
        <f>IFERROR(VLOOKUP(K$4&amp;$B17,ИД_премия[#All],MATCH(ИД_KPI!L$5,ИД_премия[#Headers],0),0),"")</f>
        <v>1.2</v>
      </c>
      <c r="M17" s="22">
        <f>IFERROR(VLOOKUP(K$4&amp;$B17,ИД_премия[#All],MATCH(ИД_KPI!M$5,ИД_премия[#Headers],0),0),"")</f>
        <v>1.2</v>
      </c>
      <c r="N17" s="22">
        <f>IFERROR(VLOOKUP(N$4&amp;$B17,ИД_премия[#All],MATCH(ИД_KPI!N$5,ИД_премия[#Headers],0),0),"")</f>
        <v>1.02</v>
      </c>
      <c r="O17" s="22">
        <f>IFERROR(VLOOKUP(N$4&amp;$B17,ИД_премия[#All],MATCH(ИД_KPI!O$5,ИД_премия[#Headers],0),0),"")</f>
        <v>1.2</v>
      </c>
      <c r="P17" s="22">
        <f>IFERROR(VLOOKUP(N$4&amp;$B17,ИД_премия[#All],MATCH(ИД_KPI!P$5,ИД_премия[#Headers],0),0),"")</f>
        <v>1.2</v>
      </c>
      <c r="Q17" s="22">
        <f>IFERROR(VLOOKUP(Q$4&amp;$B17,ИД_премия[#All],MATCH(ИД_KPI!Q$5,ИД_премия[#Headers],0),0),"")</f>
        <v>1.35</v>
      </c>
      <c r="R17" s="22">
        <f>IFERROR(VLOOKUP(Q$4&amp;$B17,ИД_премия[#All],MATCH(ИД_KPI!R$5,ИД_премия[#Headers],0),0),"")</f>
        <v>1.2</v>
      </c>
      <c r="S17" s="22">
        <f>IFERROR(VLOOKUP(Q$4&amp;$B17,ИД_премия[#All],MATCH(ИД_KPI!S$5,ИД_премия[#Headers],0),0),"")</f>
        <v>1</v>
      </c>
      <c r="T17" s="22">
        <f>IFERROR(VLOOKUP(T$4&amp;$B17,ИД_премия[#All],MATCH(ИД_KPI!T$5,ИД_премия[#Headers],0),0),"")</f>
        <v>1.21</v>
      </c>
      <c r="U17" s="22">
        <f>IFERROR(VLOOKUP(T$4&amp;$B17,ИД_премия[#All],MATCH(ИД_KPI!U$5,ИД_премия[#Headers],0),0),"")</f>
        <v>1.2</v>
      </c>
      <c r="V17" s="22">
        <f>IFERROR(VLOOKUP(T$4&amp;$B17,ИД_премия[#All],MATCH(ИД_KPI!V$5,ИД_премия[#Headers],0),0),"")</f>
        <v>1</v>
      </c>
      <c r="W17" s="22">
        <f>IFERROR(VLOOKUP(W$4&amp;$B17,ИД_премия[#All],MATCH(ИД_KPI!W$5,ИД_премия[#Headers],0),0),"")</f>
        <v>1.06</v>
      </c>
      <c r="X17" s="22">
        <f>IFERROR(VLOOKUP(W$4&amp;$B17,ИД_премия[#All],MATCH(ИД_KPI!X$5,ИД_премия[#Headers],0),0),"")</f>
        <v>1.2</v>
      </c>
      <c r="Y17" s="22">
        <f>IFERROR(VLOOKUP(W$4&amp;$B17,ИД_премия[#All],MATCH(ИД_KPI!Y$5,ИД_премия[#Headers],0),0),"")</f>
        <v>1.2</v>
      </c>
      <c r="Z17" s="22">
        <f>IFERROR(VLOOKUP(Z$4&amp;$B17,ИД_премия[#All],MATCH(ИД_KPI!Z$5,ИД_премия[#Headers],0),0),"")</f>
        <v>1.04</v>
      </c>
      <c r="AA17" s="22">
        <f>IFERROR(VLOOKUP(Z$4&amp;$B17,ИД_премия[#All],MATCH(ИД_KPI!AA$5,ИД_премия[#Headers],0),0),"")</f>
        <v>1.2</v>
      </c>
      <c r="AB17" s="22">
        <f>IFERROR(VLOOKUP(Z$4&amp;$B17,ИД_премия[#All],MATCH(ИД_KPI!AB$5,ИД_премия[#Headers],0),0),"")</f>
        <v>1.4</v>
      </c>
      <c r="AC17" s="22">
        <f>IFERROR(VLOOKUP(AC$4&amp;$B17,ИД_премия[#All],MATCH(ИД_KPI!AC$5,ИД_премия[#Headers],0),0),"")</f>
        <v>0.86908422577750943</v>
      </c>
      <c r="AD17" s="22">
        <f>IFERROR(VLOOKUP(AC$4&amp;$B17,ИД_премия[#All],MATCH(ИД_KPI!AD$5,ИД_премия[#Headers],0),0),"")</f>
        <v>1.2</v>
      </c>
      <c r="AE17" s="22">
        <f>IFERROR(VLOOKUP(AC$4&amp;$B17,ИД_премия[#All],MATCH(ИД_KPI!AE$5,ИД_премия[#Headers],0),0),"")</f>
        <v>1.4</v>
      </c>
      <c r="AF17" s="22" t="str">
        <f>IFERROR(VLOOKUP(AF$4&amp;$B17,ИД_премия[#All],MATCH(ИД_KPI!AF$5,ИД_премия[#Headers],0),0),"")</f>
        <v/>
      </c>
      <c r="AG17" s="22" t="str">
        <f>IFERROR(VLOOKUP(AF$4&amp;$B17,ИД_премия[#All],MATCH(ИД_KPI!AG$5,ИД_премия[#Headers],0),0),"")</f>
        <v/>
      </c>
      <c r="AH17" s="22" t="str">
        <f>IFERROR(VLOOKUP(AF$4&amp;$B17,ИД_премия[#All],MATCH(ИД_KPI!AH$5,ИД_премия[#Headers],0),0),"")</f>
        <v/>
      </c>
      <c r="AI17" s="22" t="str">
        <f>IFERROR(VLOOKUP(AI$4&amp;$B17,ИД_премия[#All],MATCH(ИД_KPI!AI$5,ИД_премия[#Headers],0),0),"")</f>
        <v/>
      </c>
      <c r="AJ17" s="22" t="str">
        <f>IFERROR(VLOOKUP(AI$4&amp;$B17,ИД_премия[#All],MATCH(ИД_KPI!AJ$5,ИД_премия[#Headers],0),0),"")</f>
        <v/>
      </c>
      <c r="AK17" s="22" t="str">
        <f>IFERROR(VLOOKUP(AI$4&amp;$B17,ИД_премия[#All],MATCH(ИД_KPI!AK$5,ИД_премия[#Headers],0),0),"")</f>
        <v/>
      </c>
      <c r="AL17" s="22" t="str">
        <f>IFERROR(VLOOKUP(AL$4&amp;$B17,ИД_премия[#All],MATCH(ИД_KPI!AL$5,ИД_премия[#Headers],0),0),"")</f>
        <v/>
      </c>
      <c r="AM17" s="22" t="str">
        <f>IFERROR(VLOOKUP(AL$4&amp;$B17,ИД_премия[#All],MATCH(ИД_KPI!AM$5,ИД_премия[#Headers],0),0),"")</f>
        <v/>
      </c>
      <c r="AN17" s="22" t="str">
        <f>IFERROR(VLOOKUP(AL$4&amp;$B17,ИД_премия[#All],MATCH(ИД_KPI!AN$5,ИД_премия[#Headers],0),0),"")</f>
        <v/>
      </c>
      <c r="AO17" s="22" t="str">
        <f>IFERROR(VLOOKUP(AO$4&amp;$B17,ИД_премия[#All],MATCH(ИД_KPI!AO$5,ИД_премия[#Headers],0),0),"")</f>
        <v/>
      </c>
      <c r="AP17" s="22" t="str">
        <f>IFERROR(VLOOKUP(AO$4&amp;$B17,ИД_премия[#All],MATCH(ИД_KPI!AP$5,ИД_премия[#Headers],0),0),"")</f>
        <v/>
      </c>
      <c r="AQ17" s="22" t="str">
        <f>IFERROR(VLOOKUP(AO$4&amp;$B17,ИД_премия[#All],MATCH(ИД_KPI!AQ$5,ИД_премия[#Headers],0),0),"")</f>
        <v/>
      </c>
    </row>
    <row r="18" spans="1:43" x14ac:dyDescent="0.25">
      <c r="A18" s="10">
        <v>13</v>
      </c>
      <c r="B18" s="11" t="s">
        <v>47</v>
      </c>
      <c r="D18" s="18">
        <f t="shared" si="1"/>
        <v>0.97501044335262566</v>
      </c>
      <c r="E18" s="14">
        <f t="shared" si="0"/>
        <v>1.1399999999999999</v>
      </c>
      <c r="F18" s="15">
        <f>ROUND(AVERAGE(J18,M18,P18,S18,V18,Y18,AB18,AE18,AH18,AK18,AN18,AQ18),2)</f>
        <v>1.18</v>
      </c>
      <c r="H18" s="22">
        <f>IFERROR(VLOOKUP(H$4&amp;$B18,ИД_премия[#All],MATCH(ИД_KPI!H$5,ИД_премия[#Headers],0),0),"")</f>
        <v>1.75</v>
      </c>
      <c r="I18" s="22">
        <f>IFERROR(VLOOKUP(H$4&amp;$B18,ИД_премия[#All],MATCH(ИД_KPI!I$5,ИД_премия[#Headers],0),0),"")</f>
        <v>1.2</v>
      </c>
      <c r="J18" s="22">
        <f>IFERROR(VLOOKUP(H$4&amp;$B18,ИД_премия[#All],MATCH(ИД_KPI!J$5,ИД_премия[#Headers],0),0),"")</f>
        <v>1.2</v>
      </c>
      <c r="K18" s="22">
        <f>IFERROR(VLOOKUP(K$4&amp;$B18,ИД_премия[#All],MATCH(ИД_KPI!K$5,ИД_премия[#Headers],0),0),"")</f>
        <v>0.67</v>
      </c>
      <c r="L18" s="22">
        <f>IFERROR(VLOOKUP(K$4&amp;$B18,ИД_премия[#All],MATCH(ИД_KPI!L$5,ИД_премия[#Headers],0),0),"")</f>
        <v>1.1000000000000001</v>
      </c>
      <c r="M18" s="22">
        <f>IFERROR(VLOOKUP(K$4&amp;$B18,ИД_премия[#All],MATCH(ИД_KPI!M$5,ИД_премия[#Headers],0),0),"")</f>
        <v>1.2</v>
      </c>
      <c r="N18" s="22">
        <f>IFERROR(VLOOKUP(N$4&amp;$B18,ИД_премия[#All],MATCH(ИД_KPI!N$5,ИД_премия[#Headers],0),0),"")</f>
        <v>0.75</v>
      </c>
      <c r="O18" s="22">
        <f>IFERROR(VLOOKUP(N$4&amp;$B18,ИД_премия[#All],MATCH(ИД_KPI!O$5,ИД_премия[#Headers],0),0),"")</f>
        <v>1.1000000000000001</v>
      </c>
      <c r="P18" s="22">
        <f>IFERROR(VLOOKUP(N$4&amp;$B18,ИД_премия[#All],MATCH(ИД_KPI!P$5,ИД_премия[#Headers],0),0),"")</f>
        <v>1</v>
      </c>
      <c r="Q18" s="22">
        <f>IFERROR(VLOOKUP(Q$4&amp;$B18,ИД_премия[#All],MATCH(ИД_KPI!Q$5,ИД_премия[#Headers],0),0),"")</f>
        <v>1.26</v>
      </c>
      <c r="R18" s="22">
        <f>IFERROR(VLOOKUP(Q$4&amp;$B18,ИД_премия[#All],MATCH(ИД_KPI!R$5,ИД_премия[#Headers],0),0),"")</f>
        <v>1.2</v>
      </c>
      <c r="S18" s="22">
        <f>IFERROR(VLOOKUP(Q$4&amp;$B18,ИД_премия[#All],MATCH(ИД_KPI!S$5,ИД_премия[#Headers],0),0),"")</f>
        <v>1</v>
      </c>
      <c r="T18" s="22">
        <f>IFERROR(VLOOKUP(T$4&amp;$B18,ИД_премия[#All],MATCH(ИД_KPI!T$5,ИД_премия[#Headers],0),0),"")</f>
        <v>0.69</v>
      </c>
      <c r="U18" s="22">
        <f>IFERROR(VLOOKUP(T$4&amp;$B18,ИД_премия[#All],MATCH(ИД_KPI!U$5,ИД_премия[#Headers],0),0),"")</f>
        <v>1.1000000000000001</v>
      </c>
      <c r="V18" s="22">
        <f>IFERROR(VLOOKUP(T$4&amp;$B18,ИД_премия[#All],MATCH(ИД_KPI!V$5,ИД_премия[#Headers],0),0),"")</f>
        <v>1.4</v>
      </c>
      <c r="W18" s="22">
        <f>IFERROR(VLOOKUP(W$4&amp;$B18,ИД_премия[#All],MATCH(ИД_KPI!W$5,ИД_премия[#Headers],0),0),"")</f>
        <v>0.92</v>
      </c>
      <c r="X18" s="22">
        <f>IFERROR(VLOOKUP(W$4&amp;$B18,ИД_премия[#All],MATCH(ИД_KPI!X$5,ИД_премия[#Headers],0),0),"")</f>
        <v>1.2</v>
      </c>
      <c r="Y18" s="22">
        <f>IFERROR(VLOOKUP(W$4&amp;$B18,ИД_премия[#All],MATCH(ИД_KPI!Y$5,ИД_премия[#Headers],0),0),"")</f>
        <v>1</v>
      </c>
      <c r="Z18" s="22">
        <f>IFERROR(VLOOKUP(Z$4&amp;$B18,ИД_премия[#All],MATCH(ИД_KPI!Z$5,ИД_премия[#Headers],0),0),"")</f>
        <v>1.07</v>
      </c>
      <c r="AA18" s="22">
        <f>IFERROR(VLOOKUP(Z$4&amp;$B18,ИД_премия[#All],MATCH(ИД_KPI!AA$5,ИД_премия[#Headers],0),0),"")</f>
        <v>1.1000000000000001</v>
      </c>
      <c r="AB18" s="22">
        <f>IFERROR(VLOOKUP(Z$4&amp;$B18,ИД_премия[#All],MATCH(ИД_KPI!AB$5,ИД_премия[#Headers],0),0),"")</f>
        <v>1.2</v>
      </c>
      <c r="AC18" s="22">
        <f>IFERROR(VLOOKUP(AC$4&amp;$B18,ИД_премия[#All],MATCH(ИД_KPI!AC$5,ИД_премия[#Headers],0),0),"")</f>
        <v>0.69008354682100559</v>
      </c>
      <c r="AD18" s="22">
        <f>IFERROR(VLOOKUP(AC$4&amp;$B18,ИД_премия[#All],MATCH(ИД_KPI!AD$5,ИД_премия[#Headers],0),0),"")</f>
        <v>1.1000000000000001</v>
      </c>
      <c r="AE18" s="22">
        <f>IFERROR(VLOOKUP(AC$4&amp;$B18,ИД_премия[#All],MATCH(ИД_KPI!AE$5,ИД_премия[#Headers],0),0),"")</f>
        <v>1.4</v>
      </c>
      <c r="AF18" s="22" t="str">
        <f>IFERROR(VLOOKUP(AF$4&amp;$B18,ИД_премия[#All],MATCH(ИД_KPI!AF$5,ИД_премия[#Headers],0),0),"")</f>
        <v/>
      </c>
      <c r="AG18" s="22" t="str">
        <f>IFERROR(VLOOKUP(AF$4&amp;$B18,ИД_премия[#All],MATCH(ИД_KPI!AG$5,ИД_премия[#Headers],0),0),"")</f>
        <v/>
      </c>
      <c r="AH18" s="22" t="str">
        <f>IFERROR(VLOOKUP(AF$4&amp;$B18,ИД_премия[#All],MATCH(ИД_KPI!AH$5,ИД_премия[#Headers],0),0),"")</f>
        <v/>
      </c>
      <c r="AI18" s="22" t="str">
        <f>IFERROR(VLOOKUP(AI$4&amp;$B18,ИД_премия[#All],MATCH(ИД_KPI!AI$5,ИД_премия[#Headers],0),0),"")</f>
        <v/>
      </c>
      <c r="AJ18" s="22" t="str">
        <f>IFERROR(VLOOKUP(AI$4&amp;$B18,ИД_премия[#All],MATCH(ИД_KPI!AJ$5,ИД_премия[#Headers],0),0),"")</f>
        <v/>
      </c>
      <c r="AK18" s="22" t="str">
        <f>IFERROR(VLOOKUP(AI$4&amp;$B18,ИД_премия[#All],MATCH(ИД_KPI!AK$5,ИД_премия[#Headers],0),0),"")</f>
        <v/>
      </c>
      <c r="AL18" s="22" t="str">
        <f>IFERROR(VLOOKUP(AL$4&amp;$B18,ИД_премия[#All],MATCH(ИД_KPI!AL$5,ИД_премия[#Headers],0),0),"")</f>
        <v/>
      </c>
      <c r="AM18" s="22" t="str">
        <f>IFERROR(VLOOKUP(AL$4&amp;$B18,ИД_премия[#All],MATCH(ИД_KPI!AM$5,ИД_премия[#Headers],0),0),"")</f>
        <v/>
      </c>
      <c r="AN18" s="22" t="str">
        <f>IFERROR(VLOOKUP(AL$4&amp;$B18,ИД_премия[#All],MATCH(ИД_KPI!AN$5,ИД_премия[#Headers],0),0),"")</f>
        <v/>
      </c>
      <c r="AO18" s="22" t="str">
        <f>IFERROR(VLOOKUP(AO$4&amp;$B18,ИД_премия[#All],MATCH(ИД_KPI!AO$5,ИД_премия[#Headers],0),0),"")</f>
        <v/>
      </c>
      <c r="AP18" s="22" t="str">
        <f>IFERROR(VLOOKUP(AO$4&amp;$B18,ИД_премия[#All],MATCH(ИД_KPI!AP$5,ИД_премия[#Headers],0),0),"")</f>
        <v/>
      </c>
      <c r="AQ18" s="22" t="str">
        <f>IFERROR(VLOOKUP(AO$4&amp;$B18,ИД_премия[#All],MATCH(ИД_KPI!AQ$5,ИД_премия[#Headers],0),0),"")</f>
        <v/>
      </c>
    </row>
    <row r="19" spans="1:43" x14ac:dyDescent="0.25">
      <c r="A19" s="10">
        <v>14</v>
      </c>
      <c r="B19" s="11" t="s">
        <v>54</v>
      </c>
      <c r="D19" s="18">
        <f t="shared" si="1"/>
        <v>0.91314420988032008</v>
      </c>
      <c r="E19" s="14">
        <f>ROUND(AVERAGE(I19,L19,O19,R19,U19,X19,AA19,AD19,AG19,AJ19,AM19,AP19),2)</f>
        <v>0.67</v>
      </c>
      <c r="F19" s="15">
        <f t="shared" ref="F19:F20" si="2">ROUND(AVERAGE(J19,M19,P19,S19,V19,Y19,AB19,AE19,AH19,AK19,AN19,AQ19),2)</f>
        <v>0.56999999999999995</v>
      </c>
      <c r="H19" s="22"/>
      <c r="I19" s="22"/>
      <c r="J19" s="22"/>
      <c r="K19" s="22"/>
      <c r="L19" s="22"/>
      <c r="M19" s="22"/>
      <c r="N19" s="22">
        <f>IFERROR(VLOOKUP(N$4&amp;$B19,ИД_премия[#All],MATCH(ИД_KPI!N$5,ИД_премия[#Headers],0),0),"")</f>
        <v>0.89</v>
      </c>
      <c r="O19" s="22">
        <f>IFERROR(VLOOKUP(N$4&amp;$B19,ИД_премия[#All],MATCH(ИД_KPI!O$5,ИД_премия[#Headers],0),0),"")</f>
        <v>0.2</v>
      </c>
      <c r="P19" s="22">
        <f>IFERROR(VLOOKUP(N$4&amp;$B19,ИД_премия[#All],MATCH(ИД_KPI!P$5,ИД_премия[#Headers],0),0),"")</f>
        <v>0.2</v>
      </c>
      <c r="Q19" s="22">
        <f>IFERROR(VLOOKUP(Q$4&amp;$B19,ИД_премия[#All],MATCH(ИД_KPI!Q$5,ИД_премия[#Headers],0),0),"")</f>
        <v>0.9</v>
      </c>
      <c r="R19" s="22">
        <f>IFERROR(VLOOKUP(Q$4&amp;$B19,ИД_премия[#All],MATCH(ИД_KPI!R$5,ИД_премия[#Headers],0),0),"")</f>
        <v>1</v>
      </c>
      <c r="S19" s="22">
        <f>IFERROR(VLOOKUP(Q$4&amp;$B19,ИД_премия[#All],MATCH(ИД_KPI!S$5,ИД_премия[#Headers],0),0),"")</f>
        <v>0.5</v>
      </c>
      <c r="T19" s="22">
        <f>IFERROR(VLOOKUP(T$4&amp;$B19,ИД_премия[#All],MATCH(ИД_KPI!T$5,ИД_премия[#Headers],0),0),"")</f>
        <v>1.1599999999999999</v>
      </c>
      <c r="U19" s="22">
        <f>IFERROR(VLOOKUP(T$4&amp;$B19,ИД_премия[#All],MATCH(ИД_KPI!U$5,ИД_премия[#Headers],0),0),"")</f>
        <v>0.2</v>
      </c>
      <c r="V19" s="22">
        <f>IFERROR(VLOOKUP(T$4&amp;$B19,ИД_премия[#All],MATCH(ИД_KPI!V$5,ИД_премия[#Headers],0),0),"")</f>
        <v>1</v>
      </c>
      <c r="W19" s="22">
        <f>IFERROR(VLOOKUP(W$4&amp;$B19,ИД_премия[#All],MATCH(ИД_KPI!W$5,ИД_премия[#Headers],0),0),"")</f>
        <v>0.73</v>
      </c>
      <c r="X19" s="22">
        <f>IFERROR(VLOOKUP(W$4&amp;$B19,ИД_премия[#All],MATCH(ИД_KPI!X$5,ИД_премия[#Headers],0),0),"")</f>
        <v>1.2</v>
      </c>
      <c r="Y19" s="22">
        <f>IFERROR(VLOOKUP(W$4&amp;$B19,ИД_премия[#All],MATCH(ИД_KPI!Y$5,ИД_премия[#Headers],0),0),"")</f>
        <v>1</v>
      </c>
      <c r="Z19" s="22">
        <f>IFERROR(VLOOKUP(Z$4&amp;$B19,ИД_премия[#All],MATCH(ИД_KPI!Z$5,ИД_премия[#Headers],0),0),"")</f>
        <v>0.91</v>
      </c>
      <c r="AA19" s="22">
        <f>IFERROR(VLOOKUP(Z$4&amp;$B19,ИД_премия[#All],MATCH(ИД_KPI!AA$5,ИД_премия[#Headers],0),0),"")</f>
        <v>0.2</v>
      </c>
      <c r="AB19" s="22">
        <f>IFERROR(VLOOKUP(Z$4&amp;$B19,ИД_премия[#All],MATCH(ИД_KPI!AB$5,ИД_премия[#Headers],0),0),"")</f>
        <v>0.5</v>
      </c>
      <c r="AC19" s="22">
        <f>IFERROR(VLOOKUP(AC$4&amp;$B19,ИД_премия[#All],MATCH(ИД_KPI!AC$5,ИД_премия[#Headers],0),0),"")</f>
        <v>0.88886525928192028</v>
      </c>
      <c r="AD19" s="22">
        <f>IFERROR(VLOOKUP(AC$4&amp;$B19,ИД_премия[#All],MATCH(ИД_KPI!AD$5,ИД_премия[#Headers],0),0),"")</f>
        <v>1.2</v>
      </c>
      <c r="AE19" s="22">
        <f>IFERROR(VLOOKUP(AC$4&amp;$B19,ИД_премия[#All],MATCH(ИД_KPI!AE$5,ИД_премия[#Headers],0),0),"")</f>
        <v>0.2</v>
      </c>
      <c r="AF19" s="22" t="str">
        <f>IFERROR(VLOOKUP(AF$4&amp;$B19,ИД_премия[#All],MATCH(ИД_KPI!AF$5,ИД_премия[#Headers],0),0),"")</f>
        <v/>
      </c>
      <c r="AG19" s="22" t="str">
        <f>IFERROR(VLOOKUP(AF$4&amp;$B19,ИД_премия[#All],MATCH(ИД_KPI!AG$5,ИД_премия[#Headers],0),0),"")</f>
        <v/>
      </c>
      <c r="AH19" s="22" t="str">
        <f>IFERROR(VLOOKUP(AF$4&amp;$B19,ИД_премия[#All],MATCH(ИД_KPI!AH$5,ИД_премия[#Headers],0),0),"")</f>
        <v/>
      </c>
      <c r="AI19" s="22" t="str">
        <f>IFERROR(VLOOKUP(AI$4&amp;$B19,ИД_премия[#All],MATCH(ИД_KPI!AI$5,ИД_премия[#Headers],0),0),"")</f>
        <v/>
      </c>
      <c r="AJ19" s="22" t="str">
        <f>IFERROR(VLOOKUP(AI$4&amp;$B19,ИД_премия[#All],MATCH(ИД_KPI!AJ$5,ИД_премия[#Headers],0),0),"")</f>
        <v/>
      </c>
      <c r="AK19" s="22" t="str">
        <f>IFERROR(VLOOKUP(AI$4&amp;$B19,ИД_премия[#All],MATCH(ИД_KPI!AK$5,ИД_премия[#Headers],0),0),"")</f>
        <v/>
      </c>
      <c r="AL19" s="22" t="str">
        <f>IFERROR(VLOOKUP(AL$4&amp;$B19,ИД_премия[#All],MATCH(ИД_KPI!AL$5,ИД_премия[#Headers],0),0),"")</f>
        <v/>
      </c>
      <c r="AM19" s="22" t="str">
        <f>IFERROR(VLOOKUP(AL$4&amp;$B19,ИД_премия[#All],MATCH(ИД_KPI!AM$5,ИД_премия[#Headers],0),0),"")</f>
        <v/>
      </c>
      <c r="AN19" s="22" t="str">
        <f>IFERROR(VLOOKUP(AL$4&amp;$B19,ИД_премия[#All],MATCH(ИД_KPI!AN$5,ИД_премия[#Headers],0),0),"")</f>
        <v/>
      </c>
      <c r="AO19" s="22" t="str">
        <f>IFERROR(VLOOKUP(AO$4&amp;$B19,ИД_премия[#All],MATCH(ИД_KPI!AO$5,ИД_премия[#Headers],0),0),"")</f>
        <v/>
      </c>
      <c r="AP19" s="22" t="str">
        <f>IFERROR(VLOOKUP(AO$4&amp;$B19,ИД_премия[#All],MATCH(ИД_KPI!AP$5,ИД_премия[#Headers],0),0),"")</f>
        <v/>
      </c>
      <c r="AQ19" s="22" t="str">
        <f>IFERROR(VLOOKUP(AO$4&amp;$B19,ИД_премия[#All],MATCH(ИД_KPI!AQ$5,ИД_премия[#Headers],0),0),"")</f>
        <v/>
      </c>
    </row>
    <row r="20" spans="1:43" x14ac:dyDescent="0.25">
      <c r="A20" s="10">
        <v>15</v>
      </c>
      <c r="B20" s="11" t="s">
        <v>27</v>
      </c>
      <c r="D20" s="18">
        <f t="shared" si="1"/>
        <v>1.1982407129290471</v>
      </c>
      <c r="E20" s="14">
        <f t="shared" si="0"/>
        <v>1.19</v>
      </c>
      <c r="F20" s="15">
        <f t="shared" si="2"/>
        <v>1.05</v>
      </c>
      <c r="H20" s="22">
        <f>IFERROR(VLOOKUP(H$4&amp;$B20,ИД_премия[#All],MATCH(ИД_KPI!H$5,ИД_премия[#Headers],0),0),"")</f>
        <v>0.85</v>
      </c>
      <c r="I20" s="22">
        <f>IFERROR(VLOOKUP(H$4&amp;$B20,ИД_премия[#All],MATCH(ИД_KPI!I$5,ИД_премия[#Headers],0),0),"")</f>
        <v>1.2</v>
      </c>
      <c r="J20" s="22">
        <f>IFERROR(VLOOKUP(H$4&amp;$B20,ИД_премия[#All],MATCH(ИД_KPI!J$5,ИД_премия[#Headers],0),0),"")</f>
        <v>0.5</v>
      </c>
      <c r="K20" s="22">
        <f>IFERROR(VLOOKUP(K$4&amp;$B20,ИД_премия[#All],MATCH(ИД_KPI!K$5,ИД_премия[#Headers],0),0),"")</f>
        <v>1.2</v>
      </c>
      <c r="L20" s="22">
        <f>IFERROR(VLOOKUP(K$4&amp;$B20,ИД_премия[#All],MATCH(ИД_KPI!L$5,ИД_премия[#Headers],0),0),"")</f>
        <v>1.2</v>
      </c>
      <c r="M20" s="22">
        <f>IFERROR(VLOOKUP(K$4&amp;$B20,ИД_премия[#All],MATCH(ИД_KPI!M$5,ИД_премия[#Headers],0),0),"")</f>
        <v>1.2</v>
      </c>
      <c r="N20" s="22">
        <f>IFERROR(VLOOKUP(N$4&amp;$B20,ИД_премия[#All],MATCH(ИД_KPI!N$5,ИД_премия[#Headers],0),0),"")</f>
        <v>1.62</v>
      </c>
      <c r="O20" s="22">
        <f>IFERROR(VLOOKUP(N$4&amp;$B20,ИД_премия[#All],MATCH(ИД_KPI!O$5,ИД_премия[#Headers],0),0),"")</f>
        <v>1.2</v>
      </c>
      <c r="P20" s="22">
        <f>IFERROR(VLOOKUP(N$4&amp;$B20,ИД_премия[#All],MATCH(ИД_KPI!P$5,ИД_премия[#Headers],0),0),"")</f>
        <v>1</v>
      </c>
      <c r="Q20" s="22">
        <f>IFERROR(VLOOKUP(Q$4&amp;$B20,ИД_премия[#All],MATCH(ИД_KPI!Q$5,ИД_премия[#Headers],0),0),"")</f>
        <v>1.73</v>
      </c>
      <c r="R20" s="22">
        <f>IFERROR(VLOOKUP(Q$4&amp;$B20,ИД_премия[#All],MATCH(ИД_KPI!R$5,ИД_премия[#Headers],0),0),"")</f>
        <v>1.2</v>
      </c>
      <c r="S20" s="22">
        <f>IFERROR(VLOOKUP(Q$4&amp;$B20,ИД_премия[#All],MATCH(ИД_KPI!S$5,ИД_премия[#Headers],0),0),"")</f>
        <v>0.5</v>
      </c>
      <c r="T20" s="22">
        <f>IFERROR(VLOOKUP(T$4&amp;$B20,ИД_премия[#All],MATCH(ИД_KPI!T$5,ИД_премия[#Headers],0),0),"")</f>
        <v>1.17</v>
      </c>
      <c r="U20" s="22">
        <f>IFERROR(VLOOKUP(T$4&amp;$B20,ИД_премия[#All],MATCH(ИД_KPI!U$5,ИД_премия[#Headers],0),0),"")</f>
        <v>1.1000000000000001</v>
      </c>
      <c r="V20" s="22">
        <f>IFERROR(VLOOKUP(T$4&amp;$B20,ИД_премия[#All],MATCH(ИД_KPI!V$5,ИД_премия[#Headers],0),0),"")</f>
        <v>1.4</v>
      </c>
      <c r="W20" s="22">
        <f>IFERROR(VLOOKUP(W$4&amp;$B20,ИД_премия[#All],MATCH(ИД_KPI!W$5,ИД_премия[#Headers],0),0),"")</f>
        <v>1.07</v>
      </c>
      <c r="X20" s="22">
        <f>IFERROR(VLOOKUP(W$4&amp;$B20,ИД_премия[#All],MATCH(ИД_KPI!X$5,ИД_премия[#Headers],0),0),"")</f>
        <v>1.2</v>
      </c>
      <c r="Y20" s="22">
        <f>IFERROR(VLOOKUP(W$4&amp;$B20,ИД_премия[#All],MATCH(ИД_KPI!Y$5,ИД_премия[#Headers],0),0),"")</f>
        <v>1.2</v>
      </c>
      <c r="Z20" s="22">
        <f>IFERROR(VLOOKUP(Z$4&amp;$B20,ИД_премия[#All],MATCH(ИД_KPI!Z$5,ИД_премия[#Headers],0),0),"")</f>
        <v>1.1000000000000001</v>
      </c>
      <c r="AA20" s="22">
        <f>IFERROR(VLOOKUP(Z$4&amp;$B20,ИД_премия[#All],MATCH(ИД_KPI!AA$5,ИД_премия[#Headers],0),0),"")</f>
        <v>1.2</v>
      </c>
      <c r="AB20" s="22">
        <f>IFERROR(VLOOKUP(Z$4&amp;$B20,ИД_премия[#All],MATCH(ИД_KPI!AB$5,ИД_премия[#Headers],0),0),"")</f>
        <v>1.4</v>
      </c>
      <c r="AC20" s="22">
        <f>IFERROR(VLOOKUP(AC$4&amp;$B20,ИД_премия[#All],MATCH(ИД_KPI!AC$5,ИД_премия[#Headers],0),0),"")</f>
        <v>0.84592570343237738</v>
      </c>
      <c r="AD20" s="22">
        <f>IFERROR(VLOOKUP(AC$4&amp;$B20,ИД_премия[#All],MATCH(ИД_KPI!AD$5,ИД_премия[#Headers],0),0),"")</f>
        <v>1.2</v>
      </c>
      <c r="AE20" s="22">
        <f>IFERROR(VLOOKUP(AC$4&amp;$B20,ИД_премия[#All],MATCH(ИД_KPI!AE$5,ИД_премия[#Headers],0),0),"")</f>
        <v>1.2</v>
      </c>
      <c r="AF20" s="22" t="str">
        <f>IFERROR(VLOOKUP(AF$4&amp;$B20,ИД_премия[#All],MATCH(ИД_KPI!AF$5,ИД_премия[#Headers],0),0),"")</f>
        <v/>
      </c>
      <c r="AG20" s="22" t="str">
        <f>IFERROR(VLOOKUP(AF$4&amp;$B20,ИД_премия[#All],MATCH(ИД_KPI!AG$5,ИД_премия[#Headers],0),0),"")</f>
        <v/>
      </c>
      <c r="AH20" s="22" t="str">
        <f>IFERROR(VLOOKUP(AF$4&amp;$B20,ИД_премия[#All],MATCH(ИД_KPI!AH$5,ИД_премия[#Headers],0),0),"")</f>
        <v/>
      </c>
      <c r="AI20" s="22" t="str">
        <f>IFERROR(VLOOKUP(AI$4&amp;$B20,ИД_премия[#All],MATCH(ИД_KPI!AI$5,ИД_премия[#Headers],0),0),"")</f>
        <v/>
      </c>
      <c r="AJ20" s="22" t="str">
        <f>IFERROR(VLOOKUP(AI$4&amp;$B20,ИД_премия[#All],MATCH(ИД_KPI!AJ$5,ИД_премия[#Headers],0),0),"")</f>
        <v/>
      </c>
      <c r="AK20" s="22" t="str">
        <f>IFERROR(VLOOKUP(AI$4&amp;$B20,ИД_премия[#All],MATCH(ИД_KPI!AK$5,ИД_премия[#Headers],0),0),"")</f>
        <v/>
      </c>
      <c r="AL20" s="22" t="str">
        <f>IFERROR(VLOOKUP(AL$4&amp;$B20,ИД_премия[#All],MATCH(ИД_KPI!AL$5,ИД_премия[#Headers],0),0),"")</f>
        <v/>
      </c>
      <c r="AM20" s="22" t="str">
        <f>IFERROR(VLOOKUP(AL$4&amp;$B20,ИД_премия[#All],MATCH(ИД_KPI!AM$5,ИД_премия[#Headers],0),0),"")</f>
        <v/>
      </c>
      <c r="AN20" s="22" t="str">
        <f>IFERROR(VLOOKUP(AL$4&amp;$B20,ИД_премия[#All],MATCH(ИД_KPI!AN$5,ИД_премия[#Headers],0),0),"")</f>
        <v/>
      </c>
      <c r="AO20" s="22" t="str">
        <f>IFERROR(VLOOKUP(AO$4&amp;$B20,ИД_премия[#All],MATCH(ИД_KPI!AO$5,ИД_премия[#Headers],0),0),"")</f>
        <v/>
      </c>
      <c r="AP20" s="22" t="str">
        <f>IFERROR(VLOOKUP(AO$4&amp;$B20,ИД_премия[#All],MATCH(ИД_KPI!AP$5,ИД_премия[#Headers],0),0),"")</f>
        <v/>
      </c>
      <c r="AQ20" s="22" t="str">
        <f>IFERROR(VLOOKUP(AO$4&amp;$B20,ИД_премия[#All],MATCH(ИД_KPI!AQ$5,ИД_премия[#Headers],0),0),"")</f>
        <v/>
      </c>
    </row>
    <row r="21" spans="1:43" ht="15.75" thickBot="1" x14ac:dyDescent="0.3">
      <c r="A21" s="41">
        <v>16</v>
      </c>
      <c r="B21" s="42" t="s">
        <v>28</v>
      </c>
      <c r="D21" s="23">
        <f t="shared" si="1"/>
        <v>1.1478862250112682</v>
      </c>
      <c r="E21" s="16">
        <f>ROUND(AVERAGE(I21,L21,O21,R21,U21,X21,AA21,AD21,AG21,AJ21,AM21,AP21),2)</f>
        <v>1.18</v>
      </c>
      <c r="F21" s="17">
        <f t="shared" ref="F21" si="3">ROUND(AVERAGE(J21,M21,P21,S21,V21,Y21,AB21,AE21,AH21,AK21,AN21,AQ21),2)</f>
        <v>1.04</v>
      </c>
      <c r="H21" s="22">
        <f>IFERROR(VLOOKUP(H$4&amp;$B21,ИД_премия[#All],MATCH(ИД_KPI!H$5,ИД_премия[#Headers],0),0),"")</f>
        <v>1.21</v>
      </c>
      <c r="I21" s="22">
        <f>IFERROR(VLOOKUP(H$4&amp;$B21,ИД_премия[#All],MATCH(ИД_KPI!I$5,ИД_премия[#Headers],0),0),"")</f>
        <v>1.2</v>
      </c>
      <c r="J21" s="22">
        <f>IFERROR(VLOOKUP(H$4&amp;$B21,ИД_премия[#All],MATCH(ИД_KPI!J$5,ИД_премия[#Headers],0),0),"")</f>
        <v>1</v>
      </c>
      <c r="K21" s="22">
        <f>IFERROR(VLOOKUP(K$4&amp;$B21,ИД_премия[#All],MATCH(ИД_KPI!K$5,ИД_премия[#Headers],0),0),"")</f>
        <v>0.83</v>
      </c>
      <c r="L21" s="22">
        <f>IFERROR(VLOOKUP(K$4&amp;$B21,ИД_премия[#All],MATCH(ИД_KPI!L$5,ИД_премия[#Headers],0),0),"")</f>
        <v>1.2</v>
      </c>
      <c r="M21" s="22">
        <f>IFERROR(VLOOKUP(K$4&amp;$B21,ИД_премия[#All],MATCH(ИД_KPI!M$5,ИД_премия[#Headers],0),0),"")</f>
        <v>1</v>
      </c>
      <c r="N21" s="22">
        <f>IFERROR(VLOOKUP(N$4&amp;$B21,ИД_премия[#All],MATCH(ИД_KPI!N$5,ИД_премия[#Headers],0),0),"")</f>
        <v>1.1499999999999999</v>
      </c>
      <c r="O21" s="22">
        <f>IFERROR(VLOOKUP(N$4&amp;$B21,ИД_премия[#All],MATCH(ИД_KPI!O$5,ИД_премия[#Headers],0),0),"")</f>
        <v>1.2</v>
      </c>
      <c r="P21" s="22">
        <f>IFERROR(VLOOKUP(N$4&amp;$B21,ИД_премия[#All],MATCH(ИД_KPI!P$5,ИД_премия[#Headers],0),0),"")</f>
        <v>1</v>
      </c>
      <c r="Q21" s="22">
        <f>IFERROR(VLOOKUP(Q$4&amp;$B21,ИД_премия[#All],MATCH(ИД_KPI!Q$5,ИД_премия[#Headers],0),0),"")</f>
        <v>1.57</v>
      </c>
      <c r="R21" s="22">
        <f>IFERROR(VLOOKUP(Q$4&amp;$B21,ИД_премия[#All],MATCH(ИД_KPI!R$5,ИД_премия[#Headers],0),0),"")</f>
        <v>1.2</v>
      </c>
      <c r="S21" s="22">
        <f>IFERROR(VLOOKUP(Q$4&amp;$B21,ИД_премия[#All],MATCH(ИД_KPI!S$5,ИД_премия[#Headers],0),0),"")</f>
        <v>0.5</v>
      </c>
      <c r="T21" s="22">
        <f>IFERROR(VLOOKUP(T$4&amp;$B21,ИД_премия[#All],MATCH(ИД_KPI!T$5,ИД_премия[#Headers],0),0),"")</f>
        <v>1.1100000000000001</v>
      </c>
      <c r="U21" s="22">
        <f>IFERROR(VLOOKUP(T$4&amp;$B21,ИД_премия[#All],MATCH(ИД_KPI!U$5,ИД_премия[#Headers],0),0),"")</f>
        <v>1.2</v>
      </c>
      <c r="V21" s="22">
        <f>IFERROR(VLOOKUP(T$4&amp;$B21,ИД_премия[#All],MATCH(ИД_KPI!V$5,ИД_премия[#Headers],0),0),"")</f>
        <v>1</v>
      </c>
      <c r="W21" s="22">
        <f>IFERROR(VLOOKUP(W$4&amp;$B21,ИД_премия[#All],MATCH(ИД_KPI!W$5,ИД_премия[#Headers],0),0),"")</f>
        <v>1.38</v>
      </c>
      <c r="X21" s="22">
        <f>IFERROR(VLOOKUP(W$4&amp;$B21,ИД_премия[#All],MATCH(ИД_KPI!X$5,ИД_премия[#Headers],0),0),"")</f>
        <v>1.2</v>
      </c>
      <c r="Y21" s="22">
        <f>IFERROR(VLOOKUP(W$4&amp;$B21,ИД_премия[#All],MATCH(ИД_KPI!Y$5,ИД_премия[#Headers],0),0),"")</f>
        <v>1</v>
      </c>
      <c r="Z21" s="22">
        <f>IFERROR(VLOOKUP(Z$4&amp;$B21,ИД_премия[#All],MATCH(ИД_KPI!Z$5,ИД_премия[#Headers],0),0),"")</f>
        <v>1.18</v>
      </c>
      <c r="AA21" s="22">
        <f>IFERROR(VLOOKUP(Z$4&amp;$B21,ИД_премия[#All],MATCH(ИД_KPI!AA$5,ИД_премия[#Headers],0),0),"")</f>
        <v>1.1000000000000001</v>
      </c>
      <c r="AB21" s="22">
        <f>IFERROR(VLOOKUP(Z$4&amp;$B21,ИД_премия[#All],MATCH(ИД_KPI!AB$5,ИД_премия[#Headers],0),0),"")</f>
        <v>1.4</v>
      </c>
      <c r="AC21" s="22">
        <f>IFERROR(VLOOKUP(AC$4&amp;$B21,ИД_премия[#All],MATCH(ИД_KPI!AC$5,ИД_премия[#Headers],0),0),"")</f>
        <v>0.75308980009014603</v>
      </c>
      <c r="AD21" s="22">
        <f>IFERROR(VLOOKUP(AC$4&amp;$B21,ИД_премия[#All],MATCH(ИД_KPI!AD$5,ИД_премия[#Headers],0),0),"")</f>
        <v>1.1000000000000001</v>
      </c>
      <c r="AE21" s="22">
        <f>IFERROR(VLOOKUP(AC$4&amp;$B21,ИД_премия[#All],MATCH(ИД_KPI!AE$5,ИД_премия[#Headers],0),0),"")</f>
        <v>1.4</v>
      </c>
      <c r="AF21" s="22" t="str">
        <f>IFERROR(VLOOKUP(AF$4&amp;$B21,ИД_премия[#All],MATCH(ИД_KPI!AF$5,ИД_премия[#Headers],0),0),"")</f>
        <v/>
      </c>
      <c r="AG21" s="22" t="str">
        <f>IFERROR(VLOOKUP(AF$4&amp;$B21,ИД_премия[#All],MATCH(ИД_KPI!AG$5,ИД_премия[#Headers],0),0),"")</f>
        <v/>
      </c>
      <c r="AH21" s="22" t="str">
        <f>IFERROR(VLOOKUP(AF$4&amp;$B21,ИД_премия[#All],MATCH(ИД_KPI!AH$5,ИД_премия[#Headers],0),0),"")</f>
        <v/>
      </c>
      <c r="AI21" s="22" t="str">
        <f>IFERROR(VLOOKUP(AI$4&amp;$B21,ИД_премия[#All],MATCH(ИД_KPI!AI$5,ИД_премия[#Headers],0),0),"")</f>
        <v/>
      </c>
      <c r="AJ21" s="22" t="str">
        <f>IFERROR(VLOOKUP(AI$4&amp;$B21,ИД_премия[#All],MATCH(ИД_KPI!AJ$5,ИД_премия[#Headers],0),0),"")</f>
        <v/>
      </c>
      <c r="AK21" s="22" t="str">
        <f>IFERROR(VLOOKUP(AI$4&amp;$B21,ИД_премия[#All],MATCH(ИД_KPI!AK$5,ИД_премия[#Headers],0),0),"")</f>
        <v/>
      </c>
      <c r="AL21" s="22" t="str">
        <f>IFERROR(VLOOKUP(AL$4&amp;$B21,ИД_премия[#All],MATCH(ИД_KPI!AL$5,ИД_премия[#Headers],0),0),"")</f>
        <v/>
      </c>
      <c r="AM21" s="22" t="str">
        <f>IFERROR(VLOOKUP(AL$4&amp;$B21,ИД_премия[#All],MATCH(ИД_KPI!AM$5,ИД_премия[#Headers],0),0),"")</f>
        <v/>
      </c>
      <c r="AN21" s="22" t="str">
        <f>IFERROR(VLOOKUP(AL$4&amp;$B21,ИД_премия[#All],MATCH(ИД_KPI!AN$5,ИД_премия[#Headers],0),0),"")</f>
        <v/>
      </c>
      <c r="AO21" s="22" t="str">
        <f>IFERROR(VLOOKUP(AO$4&amp;$B21,ИД_премия[#All],MATCH(ИД_KPI!AO$5,ИД_премия[#Headers],0),0),"")</f>
        <v/>
      </c>
      <c r="AP21" s="22" t="str">
        <f>IFERROR(VLOOKUP(AO$4&amp;$B21,ИД_премия[#All],MATCH(ИД_KPI!AP$5,ИД_премия[#Headers],0),0),"")</f>
        <v/>
      </c>
      <c r="AQ21" s="22" t="str">
        <f>IFERROR(VLOOKUP(AO$4&amp;$B21,ИД_премия[#All],MATCH(ИД_KPI!AQ$5,ИД_премия[#Headers],0),0),"")</f>
        <v/>
      </c>
    </row>
    <row r="22" spans="1:43" x14ac:dyDescent="0.25">
      <c r="D22" s="4"/>
      <c r="E22" s="4"/>
      <c r="F22" s="4"/>
    </row>
    <row r="23" spans="1:43" x14ac:dyDescent="0.25">
      <c r="D23" s="4"/>
      <c r="E23" s="4"/>
      <c r="F23" s="4"/>
    </row>
    <row r="24" spans="1:43" x14ac:dyDescent="0.25">
      <c r="D24" s="4"/>
      <c r="E24" s="4"/>
      <c r="F24" s="4"/>
    </row>
    <row r="25" spans="1:43" x14ac:dyDescent="0.25">
      <c r="D25" s="4"/>
      <c r="E25" s="4"/>
      <c r="F25" s="4"/>
    </row>
    <row r="26" spans="1:43" x14ac:dyDescent="0.25">
      <c r="D26" s="4"/>
      <c r="E26" s="4"/>
      <c r="F26" s="4"/>
    </row>
    <row r="27" spans="1:43" x14ac:dyDescent="0.25">
      <c r="D27" s="4"/>
      <c r="E27" s="4"/>
      <c r="F27" s="4"/>
    </row>
    <row r="28" spans="1:43" x14ac:dyDescent="0.25">
      <c r="D28" s="4"/>
      <c r="E28" s="4"/>
      <c r="F28" s="4"/>
    </row>
    <row r="29" spans="1:43" x14ac:dyDescent="0.25">
      <c r="D29" s="4"/>
      <c r="E29" s="4"/>
      <c r="F29" s="4"/>
    </row>
    <row r="30" spans="1:43" x14ac:dyDescent="0.25">
      <c r="D30" s="4"/>
      <c r="E30" s="4"/>
      <c r="F30" s="4"/>
    </row>
    <row r="31" spans="1:43" x14ac:dyDescent="0.25">
      <c r="D31" s="4"/>
      <c r="E31" s="4"/>
      <c r="F31" s="4"/>
    </row>
    <row r="32" spans="1:43" x14ac:dyDescent="0.25">
      <c r="D32" s="4"/>
      <c r="E32" s="4"/>
      <c r="F32" s="4"/>
    </row>
    <row r="33" spans="4:6" x14ac:dyDescent="0.25">
      <c r="D33" s="4"/>
      <c r="E33" s="4"/>
      <c r="F33" s="4"/>
    </row>
    <row r="34" spans="4:6" x14ac:dyDescent="0.25">
      <c r="D34" s="4"/>
      <c r="E34" s="4"/>
      <c r="F34" s="4"/>
    </row>
    <row r="35" spans="4:6" x14ac:dyDescent="0.25">
      <c r="D35" s="4"/>
      <c r="E35" s="4"/>
      <c r="F35" s="4"/>
    </row>
    <row r="36" spans="4:6" x14ac:dyDescent="0.25">
      <c r="D36" s="4"/>
      <c r="E36" s="4"/>
      <c r="F36" s="4"/>
    </row>
    <row r="37" spans="4:6" x14ac:dyDescent="0.25">
      <c r="D37" s="4"/>
      <c r="E37" s="4"/>
      <c r="F37" s="4"/>
    </row>
  </sheetData>
  <sortState xmlns:xlrd2="http://schemas.microsoft.com/office/spreadsheetml/2017/richdata2" ref="A6:AQ16">
    <sortCondition descending="1" ref="D6:D16"/>
  </sortState>
  <mergeCells count="13">
    <mergeCell ref="N4:P4"/>
    <mergeCell ref="D4:F4"/>
    <mergeCell ref="H4:J4"/>
    <mergeCell ref="K4:M4"/>
    <mergeCell ref="AI4:AK4"/>
    <mergeCell ref="AL4:AN4"/>
    <mergeCell ref="AO4:AQ4"/>
    <mergeCell ref="Q4:S4"/>
    <mergeCell ref="T4:V4"/>
    <mergeCell ref="W4:Y4"/>
    <mergeCell ref="Z4:AB4"/>
    <mergeCell ref="AC4:AE4"/>
    <mergeCell ref="AF4:AH4"/>
  </mergeCells>
  <conditionalFormatting sqref="D6: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AQ21">
    <cfRule type="expression" dxfId="0" priority="1">
      <formula>AND(H6&lt;&gt;"",H6=0)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990B-0DAE-44E9-AAEF-15115139242A}">
  <dimension ref="B2:D5"/>
  <sheetViews>
    <sheetView workbookViewId="0">
      <selection activeCell="B9" sqref="B9"/>
    </sheetView>
  </sheetViews>
  <sheetFormatPr defaultRowHeight="15" x14ac:dyDescent="0.25"/>
  <cols>
    <col min="1" max="1" width="2.85546875" customWidth="1"/>
    <col min="2" max="2" width="18.42578125" customWidth="1"/>
    <col min="4" max="4" width="13.28515625" customWidth="1"/>
  </cols>
  <sheetData>
    <row r="2" spans="2:4" x14ac:dyDescent="0.25">
      <c r="B2" t="s">
        <v>94</v>
      </c>
      <c r="D2" t="s">
        <v>87</v>
      </c>
    </row>
    <row r="3" spans="2:4" x14ac:dyDescent="0.25">
      <c r="B3" t="s">
        <v>90</v>
      </c>
      <c r="D3" t="s">
        <v>88</v>
      </c>
    </row>
    <row r="4" spans="2:4" x14ac:dyDescent="0.25">
      <c r="B4" t="s">
        <v>91</v>
      </c>
    </row>
    <row r="5" spans="2:4" x14ac:dyDescent="0.25">
      <c r="B5" t="s">
        <v>92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d 2 7 a 3 8 - 2 b f 2 - 4 4 8 b - 8 a 9 5 - 3 8 e d 7 d 9 f c f b 2 "   x m l n s = " h t t p : / / s c h e m a s . m i c r o s o f t . c o m / D a t a M a s h u p " > A A A A A B E P A A B Q S w M E F A A C A A g A S 3 o 1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L e j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o 1 V 7 J H K v Q M D A A A 5 0 E A A B M A H A B G b 3 J t d W x h c y 9 T Z W N 0 a W 9 u M S 5 t I K I Y A C i g F A A A A A A A A A A A A A A A A A A A A A A A A A A A A O 1 b e 2 8 T 2 R X / P x L f 4 X a Q V r b q u r F Z a N m t W f E I 3 X Q p y x L E q r I t a 2 I P G w v b k 4 7 H k C i K F B I W t o W S A K F E 7 J I Q 2 E q V + k f N a w n k 9 R X u f K O e c + 6 M f W f s G Y 8 f Y U O 1 I I g 9 c + 9 5 3 f O 6 v 3 t T 1 f J m U a + w M f E z 8 e m B o Q N D 1 Q n V 0 A q M r / D l H N + 1 5 v h r v s U 3 r E W W Y i X N P D D E 4 A 9 f s a 5 Z 8 3 z H u s m 3 + Q Z / B + 9 O 6 6 W C Z s R P F 0 t a N a K M f p J J R u D 9 P H 8 F 8 z c Z E d q B L 3 X + U z T D 1 4 D g P H 9 t z W W A z R a M 2 O b b 1 i 3 + O s M f 8 B f 8 J T 3 Y 4 G 8 Z / y f 8 e G k t 8 E 3 r t n W N v 4 N p 3 2 b 4 O s 6 k U W 8 z / C F f y y S H k 4 e A E k r E X y r R m B D y o M J X r X n r O p D A 6 f M k w Q u Q w G b G k K I 1 Z 9 2 C V / T 1 O r x 7 C 2 N v J R R Q 6 I I 6 X t L i Y 1 o J j H N e v 1 q N e J W O M U 3 N T 7 D 0 c d M 0 i u M 1 U 6 t m P 0 t / X i w U t E r 2 M / a H Y 8 w 0 a p o k z D 3 g 8 g Y F A H 6 3 G d C o I z 2 Q q g 7 U U C 4 w t L V g 3 Q F B Q O N t k O 0 G 6 H t H E u Z 4 o X B S L 9 X K l U g / u s W Y w t d o X X f 4 c 2 L / R k w m u Z y R i q 3 e w V C D I + m T e s X U K m Y 2 K m m 8 R g v 1 G o Q U a + w V k R Z s E + j e c N n 8 v F Z R y 5 r Q t B r p x 3 I x N q O c B V q o 8 5 h e M / J a n L 7 O S k I u g 5 k W w J s 2 U K Q F c t H N p k f 6 S y k 8 Q 5 K y O 2 1 R N F m k k K s i S 7 7 u U A T G N x j O A S b f g e Z z Q n 5 4 + Z b B m D q M 2 I T H b v l H p i b V S o E + N 5 2 q S 2 O E d i X B U v B B d Y X B Q v i V P Y x s a s 0 1 X v C 6 E p U 9 7 V m L q E A L J l j f U q w K y S l I I I d I a 3 i 5 O B n p 1 Z K x h M v V Q X o I t + 9 k E d 7 A h J d E G F V z c T 5 n 6 G X d 1 D 7 X V M i a Z I 3 u V I i x t E 3 i e K k 0 l l d L q l F N Y c L J 9 h h / A e E X U r f Y z A y O f Q I 5 / A d I 6 / / N 8 U d 8 N c e X 7 C I C e S o + V a q W h d O Q Z B t Y E p R Z 2 a d X K N D B C p B l H W 5 k + t c Q 1 S A w I 1 V + 4 q + s B W a 7 D V U Y U V C A y S J W q 6 Y y F w y 1 U r 2 k G + U e A x X j d M Y t r 5 0 Y L 2 h T Z v y E Z l 7 V t M o p r V Q s F 0 1 c y R y o l 0 M d 4 / B f I s a G o z F m T k 9 q z I T x L l V b F 9 x / R c r 6 F X l F B m S l 2 A y S 2 o L a z r + H V 8 i 9 b i 8 P K E q + 9 h z t I 8 W 5 a A X 4 L t 9 h 9 P 2 N X Z z n M X K B 0 Z a r 1 L e f C G 8 o Q 5 M b Q 8 6 B 0 b s Y 0 k i A H K s 1 A t H / L w p V n m N b 4 Z 1 o 3 W J U D E H 7 O J p x A f h t U d T y D d b s Y m y O / x b F w 7 o u u I G s E F Q 0 B 3 g h M R p l 9 x N 2 W l p k c j O E A 8 R 6 J A 7 R 4 H W w 2 Q r 8 v 8 o f / e p 4 Q n p 9 m F 4 / Q t s 3 q H u S u B P U I L h g 4 j i m s 7 R b z F P p t 9 o 2 K G F 8 y n b e S J q s t w k + A u t L m e V 2 F m i O T O W 1 U v x k z T C g l n + t G 5 f H d f 1 y J D q T x q S d U v j T Z g r k 9 S N K d r Z R 9 2 e G Z 9 v R l J P 0 K s j w d x D t F e i y H c L t T + r l 8 W J F 9 v s e j R V r i W C F 3 4 d E 9 Q y e r v E l B n K v w t o 9 p Q d L y m z M 5 m w 4 I m C s n 5 h u R H l E A R J f 1 S D 5 j p n T I O h Z v Q K N H j r B C 1 K P k o o S P T B U r H S r v K s F X w O / Q 5 f H 2 g e 6 J M A y / v W Q l T V T Z e n R 6 j n V g M U C M b + q a c Y 0 F Y U Y O 1 G s q M b 0 K P S m Z v F S U T N S / o S g W k O + S i l i C n z 1 k j y v / b V W B A F F v Z E l D i z q z d X y C B 6 8 s R A u 2 f D F F q P E W K V W K s V c 3 T a s x D 2 w + H J u b E L T T C D i p T u T H j W 1 c k p x B i q x L 4 q V Q k q h 8 e j W p 1 R T z T Y X 0 E 2 w j c r d 6 7 X / N k z 8 M X B 7 g Q T A x N h B L y b a m W 6 4 G f S S g V r n k p X S 7 H S t Q r t L c h 3 w q U K x 8 g 2 Q V W Y U R Z v S y p P Q u Z y G + l w r q d Q H K 5 8 o v T i R M q u w b D g / b D S X H R a o 1 d W i L H W s O W W A / j p Q n 0 V i z r K 0 E p a W z E O / d f c v 0 v l G D n T Y x A 4 J q u z + 9 O k n 1 C 7 c R A s z R 2 r H y S G t r / L 7 y t 6 U X B 9 M I J I e m Y I A q Y L b Y 1 V V R O M b 3 S t k o o / K + H + N Y b B I M t o V j k E T f s E y 3 g + W Q c b + E P E M 2 6 1 6 x D S E j / m 2 D f T a h W 3 0 F t p B m a I H r M P J a / a u J o u 5 Y X 8 k + C W k B R E D S 0 m T Y I q 9 j 1 M Y O A T b l y I 3 I J E P R e Q V 6 8 6 H J u 7 2 h y P u D x j 9 H m G T + 1 b a d R v I W M Q s 1 2 r k / n N X c r B d T i N 9 u W y J X X g b C y s D B X V 7 1 T 8 U v N s H g B g a 0 l U y m b G R 8 x d H z h / K n N L z O d H g V 8 E J T Q O U d L t c G 6 d i b s c L 6 W P D F B H g W / M Z a e s h Q E c y F f y r 0 / O t B h C 4 a S 3 m C M N Z 4 k 8 F I m e D g H U m Q E J s t d w j 7 G m I / + E P S s m v C J y c p 3 L o N D 0 2 3 u d s J Z r 4 I t D D I r 4 D Z t w k B J a q + T V r 0 b p B E 5 5 Q C 7 A t 0 D I X J i u Q 2 g X r b + g N j J y D I N Q 5 8 o e G w K J F d 6 B E G V Z M e h F I + / P H X u j R / n x E + v w 7 6 f P v p c 9 H m 5 + T w 9 J n i W 9 S 4 p u U + C Y l v k m J b 1 L i m 5 T 4 J i W + y a M D A E Q P 9 Y u I p g M Q Q U + + 6 D T S l U M e i q 2 / I z w w p k j D v v + m A 2 3 L g T p Z U v P a R b V U 0 3 r P H 7 A w 6 N 1 1 f E Y D X w g 8 V u x T h a f + y F c V g i w 3 o M 8 D b x c R 2 3 h j C 2 I 4 E i E C i j D q O g T 0 f Y j O B / w x R N H 7 P r k J Z U x x Y o P L 8 j 1 f w f O n e y D x M 1 y j H N a v H L 8 L 0 j / M g Q L L f P 3 X Y L s d E A e D W c 2 b z g l V q B O e n O J 7 t j O g k 7 e B n f P 0 b Z C A I 7 v e f P R j v 4 D t 8 n T O O c 5 w O a Y I Q 4 + z y n 3 J M h 1 t 1 Y V x + T b V F o q W x o 5 N t O f N q N i x 8 f t 3 2 E a 2 B T N 6 t Y N z 4 B b A 3 t G z e E k 4 5 R n 9 q m a A 0 t K a Z K M I N N H y v 8 O 9 G 3 Z m C h s y J 7 Q K c w 9 k H z E F / n 7 E z t b K 4 x D h F 3 S k G T m l m l r 8 L 5 p q R O T R d K z z m O L L T i c i f e z K n K N D W q m q 9 c 1 G a g f a s / F k G 7 d p K S 4 2 + K 5 v B s F T D f K w / h b f P u b u t F 6 U F w q g b M 9 5 I d k h M f i o H 1 I + V 0 D H 5 M 6 l n c D Q 8 O x i W o C E 8 o q q S J i e U z e g V + w R V E p 6 D + 1 i 3 u b K e 6 D n D v Y O R 3 z t 2 z l 3 H w K 9 7 B z p v e v q B p v S O t H e 1 P m P h l 6 b j P R i N o T Q u l f B d w l F D b w H H T 6 o A H z f 0 b k e 5 Z A z x a o Z H 6 u V I X 2 0 W i D r V D T s d l A l + I D R 6 / I J v 6 N M 2 k D Q h h Q I S p 5 w V q u a W u F P e l G k y f B 2 H b h R R L s u t s t 4 r n H X L n o 2 I 3 k X S 4 w a g o p L A i Q c P q h 3 Y q T 4 c Y K J a A g 8 u Y m f 0 S 6 Z X 9 a g p 5 B s K 7 Y M d P E H x F g g 6 B t C + x + U q m z Z f N X o A I a G X L d g 6 V v c a p a e / S j 2 T Q P o 5 A / 7 N Q b 9 m U b 2 f s T 3 1 S I k J V h z d M J r K G Q O f G w t F t z d 9 3 o g c C g g l f d q p V i 7 C F e c / X L r r a r 2 5 S L R u V x 2 p 6 h d f o Q Q M S a u k u S n 4 0 h u A G 3 j E T / v C F L R 2 e I d 9 I 9 Z 6 B h T r O u O Z E A N p d / x W K 8 m 6 q K j T D u R m / 1 t 2 l m 2 r P v m S p + q B d 1 o S Q b d a K G T k E H d a n H O b N 7 n z R a h Q F + 3 W 5 J t b 7 f Y d b v z T Q H n 8 L v T 7 R Y X w V C 3 W 8 L o 9 s t t g F C 3 A d p f u + l d s n 1 5 Q Y f 8 p Y d L O m H 8 r D V q B n F R p 2 3 o D T T 8 W i 7 q u A i H v K j j 0 + 9 0 M N n J 6 p X 4 K T 1 f K 4 O T R D B A 4 7 b H i E B N H I 3 w J Y T V b C h p A 9 s L C N K 7 f D l D N x h E C / 8 G H 7 M E X 8 + M q R D j u a 9 H z Q m 9 Z u Y u H r 8 Q z 1 e v Q J S l G 7 h Z S j k Y M d V x T M J 2 8 5 N K g I l H K n k d H S 5 1 5 P D w c E K + V Z n y X L D M D u 5 g p j V O Q 5 y 2 D P a i b t g D m F C d i w x O d x q p 9 J / 7 9 u o S k n s H 5 g X d W 1 / + 7 D h 7 Y i 9 x d n k z O r B e P h y A P h M I v T S R r T a 7 w c C O v x 9 E J b i / d 2 3 k 5 C 0 J M g k H h r j e I w 7 i 4 J Z e N f q B H r s B P 9 o J 7 T Y u 2 T / M Q v W / 7 / I 9 k g 9 C I v d o 2 x U i 0 R 1 r Q 7 U T i u 3 a 9 P R q J c 9 u p 0 G + u 2 1 A + I q M v 3 P y L 7 z d C + r 9 h z / A f n c J P t K X j P y r N 6 6 2 O I e 3 w H P O x W C 7 H 2 2 7 1 Z B U y N H y B / U 7 L k h W 9 D w 0 p 9 H z D C C I W i W i Q A l 2 G d 9 g 2 I t z o M C I C L 0 x p 3 M S o P t n 8 I K J q j g 2 G T N V w / z y E p 2 e h A A n 2 G 8 S v Q J W A X j V e z k 9 U T p E 6 8 8 E b w n x O 4 j m 9 j V X V g k S 1 J U 5 g s p Z q F Q S 8 l e 4 D s u / w i V X 6 g Z 7 5 m W v t M k A 6 c A Z W X d m D a L t a w Q E Z / t U H H 8 7 C 5 P G F + d G i R y o b m t s G 6 C d Y q 2 2 6 e p K s d 8 V a 5 t s j J D z F W g E G + 4 s v g s A o D t W a T F V 3 v P T g 0 / / B 1 B L A Q I t A B Q A A g A I A E t 6 N V f 0 q W d 1 o w A A A P U A A A A S A A A A A A A A A A A A A A A A A A A A A A B D b 2 5 m a W c v U G F j a 2 F n Z S 5 4 b W x Q S w E C L Q A U A A I A C A B L e j V X D 8 r p q 6 Q A A A D p A A A A E w A A A A A A A A A A A A A A A A D v A A A A W 0 N v b n R l b n R f V H l w Z X N d L n h t b F B L A Q I t A B Q A A g A I A E t 6 N V e y R y r 0 D A w A A O d B A A A T A A A A A A A A A A A A A A A A A O A B A A B G b 3 J t d W x h c y 9 T Z W N 0 a W 9 u M S 5 t U E s F B g A A A A A D A A M A w g A A A D k O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J p g A A A A A A A O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E 2 e E Y 2 V z R 0 L z d S c j Q 4 e m M 3 O G h 1 T U F Q d E N m M F l E U X R k Q y s w T E h S Z 0 5 D d z B M Z l F 2 d E N 5 M E x E U m d 0 R 0 1 J T k d F M E x E U X V k Q z d J T k M 0 M E x j Z z B K L 1 J n T k M x M E x 6 U X V O Q z R Y O U N Z M F l M U X Z 0 Q 3 p B Q U F B Q U F B Q U F B Q U F B U D U 2 S W h 2 R H J 3 e E V p d U Z L O V B J a z l z V X Q w S k x S Z 2 R D L z B M N 1 F 2 T k M r M E x Q U X N O R 0 M w T F h R d T l H T T B M M 1 J p O U M x S U 5 D M z B M R F F 2 O U d B M E w 3 U m d k R 0 x B Q U U 2 e E Y 2 V z R 0 L z d S c j Q 4 e m M 3 O G h 1 T U F B Q U F B Q U F B Q U F B Q n B Z Z H N V N W 8 3 V l N M V k N 4 b X k 5 S 2 t Z M 0 9 0 Q 2 Y w W U R R d G R D K z B M S F J n T k N 3 M E x m U X Z 0 Q 3 k w T E R S Z 3 R H T U l O R 0 U w T E R R d W R D N 0 l O Q z Q w T G N n M E p U U W 5 0 Q 2 I w S m h m M E p q U m d 0 Q y s w T E 1 B Q U F J Q U F B Q U F B Q U F B T 2 t p d V h V d n J m R W 1 H c G N q T m p N M G N h a T N R a 3 R H Q j B M L 1 F 2 d E M 4 M E w 3 U X M 5 Q 3 c w W U x R d G R D N z B Z e l F 2 Z E d M M E x V Z z B M Z l F z T k M v M F l E U X Z 0 R 0 I w W X N B Q V d s a D J 4 V G 1 q d F Z J d F V M R 2 J M M H F S a m N B Q U F B Q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j I y N 2 F m Z S 1 h Z m M z L T Q 0 M G M t O G F l M S 0 0 Y W Y 0 Z j I y N G Y 2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M l Q x M T o z N T o y N S 4 1 M z U 0 N T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5 L T E y V D E x O j M 1 O j I 1 L j U 0 O D Q 1 N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F i M j I 3 Y W Z l L W F m Y z M t N D Q w Y y 0 4 Y W U x L T R h Z j R m M j I 0 Z j Z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2 N W V j N D N h L W R m Z T I t N D Z m Y i 1 i Z T N j L W N k Y 2 V m Y z g 2 Z T M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J U M T E 6 M z U 6 M j U u N T Q y N D U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Q T E l R D A l O T I l R D A l O U U l R D A l O T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W I y M j d h Z m U t Y W Z j M y 0 0 N D B j L T h h Z T E t N G F m N G Y y M j R m N m M 1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J U M T E 6 M z U 6 M j U u N T U 0 N D U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Q k Y l R D E l O D A l R D A l Q j U l R D A l Q k M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N C U X 9 C / 0 Y D Q t d C 8 0 L j R j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h 0 L L Q t d C 0 0 L X Q v d C + J n F 1 b 3 Q 7 L C Z x d W 9 0 O 9 C k 0 J j Q n i Z x d W 9 0 O y w m c X V v d D v Q l N C + 0 L v Q t t C 9 0 L 7 R g d G C 0 Y w m c X V v d D s s J n F 1 b 3 Q 7 0 J / Q u 9 C w 0 L 1 c X N C k 0 L D Q u t G C J n F 1 b 3 Q 7 L C Z x d W 9 0 O 9 C U 0 J c m c X V v d D s s J n F 1 b 3 Q 7 0 J f Q s t C + 0 L 3 Q u t C 4 J n F 1 b 3 Q 7 X S I g L z 4 8 R W 5 0 c n k g V H l w Z T 0 i R m l s b E N v b H V t b l R 5 c G V z I i B W Y W x 1 Z T 0 i c 0 J n Q U F B Q U F B I i A v P j x F b n R y e S B U e X B l P S J G a W x s T G F z d F V w Z G F 0 Z W Q i I F Z h b H V l P S J k M j A y M y 0 w O S 0 y M V Q x M j o x O D o y M i 4 x N j E x O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y I i A v P j x F b n R y e S B U e X B l P S J B Z G R l Z F R v R G F 0 Y U 1 v Z G V s I i B W Y W x 1 Z T 0 i b D A i I C 8 + P E V u d H J 5 I F R 5 c G U 9 I l F 1 Z X J 5 S U Q i I F Z h b H V l P S J z N D h l M 2 M x M 2 E t Z G E 0 N i 0 0 M W Q 4 L T l m M G I t O W Z l M W J k N j g y Y W I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C U X 9 C / 0 Y D Q t d C 8 0 L j R j y 9 B d X R v U m V t b 3 Z l Z E N v b H V t b n M x L n v Q o d C y 0 L X Q t N C 1 0 L 3 Q v i w w f S Z x d W 9 0 O y w m c X V v d D t T Z W N 0 a W 9 u M S / Q m N C U X 9 C / 0 Y D Q t d C 8 0 L j R j y 9 B d X R v U m V t b 3 Z l Z E N v b H V t b n M x L n v Q p N C Y 0 J 4 s M X 0 m c X V v d D s s J n F 1 b 3 Q 7 U 2 V j d G l v b j E v 0 J j Q l F / Q v 9 G A 0 L X Q v N C 4 0 Y 8 v Q X V 0 b 1 J l b W 9 2 Z W R D b 2 x 1 b W 5 z M S 5 7 0 J T Q v t C 7 0 L b Q v d C + 0 Y H R g t G M L D J 9 J n F 1 b 3 Q 7 L C Z x d W 9 0 O 1 N l Y 3 R p b 2 4 x L 9 C Y 0 J R f 0 L / R g N C 1 0 L z Q u N G P L 0 F 1 d G 9 S Z W 1 v d m V k Q 2 9 s d W 1 u c z E u e 9 C f 0 L v Q s N C 9 X F z Q p N C w 0 L r R g i w z f S Z x d W 9 0 O y w m c X V v d D t T Z W N 0 a W 9 u M S / Q m N C U X 9 C / 0 Y D Q t d C 8 0 L j R j y 9 B d X R v U m V t b 3 Z l Z E N v b H V t b n M x L n v Q l N C X L D R 9 J n F 1 b 3 Q 7 L C Z x d W 9 0 O 1 N l Y 3 R p b 2 4 x L 9 C Y 0 J R f 0 L / R g N C 1 0 L z Q u N G P L 0 F 1 d G 9 S Z W 1 v d m V k Q 2 9 s d W 1 u c z E u e 9 C X 0 L L Q v t C 9 0 L r Q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m N C U X 9 C / 0 Y D Q t d C 8 0 L j R j y 9 B d X R v U m V t b 3 Z l Z E N v b H V t b n M x L n v Q o d C y 0 L X Q t N C 1 0 L 3 Q v i w w f S Z x d W 9 0 O y w m c X V v d D t T Z W N 0 a W 9 u M S / Q m N C U X 9 C / 0 Y D Q t d C 8 0 L j R j y 9 B d X R v U m V t b 3 Z l Z E N v b H V t b n M x L n v Q p N C Y 0 J 4 s M X 0 m c X V v d D s s J n F 1 b 3 Q 7 U 2 V j d G l v b j E v 0 J j Q l F / Q v 9 G A 0 L X Q v N C 4 0 Y 8 v Q X V 0 b 1 J l b W 9 2 Z W R D b 2 x 1 b W 5 z M S 5 7 0 J T Q v t C 7 0 L b Q v d C + 0 Y H R g t G M L D J 9 J n F 1 b 3 Q 7 L C Z x d W 9 0 O 1 N l Y 3 R p b 2 4 x L 9 C Y 0 J R f 0 L / R g N C 1 0 L z Q u N G P L 0 F 1 d G 9 S Z W 1 v d m V k Q 2 9 s d W 1 u c z E u e 9 C f 0 L v Q s N C 9 X F z Q p N C w 0 L r R g i w z f S Z x d W 9 0 O y w m c X V v d D t T Z W N 0 a W 9 u M S / Q m N C U X 9 C / 0 Y D Q t d C 8 0 L j R j y 9 B d X R v U m V t b 3 Z l Z E N v b H V t b n M x L n v Q l N C X L D R 9 J n F 1 b 3 Q 7 L C Z x d W 9 0 O 1 N l Y 3 R p b 2 4 x L 9 C Y 0 J R f 0 L / R g N C 1 0 L z Q u N G P L 0 F 1 d G 9 S Z W 1 v d m V k Q 2 9 s d W 1 u c z E u e 9 C X 0 L L Q v t C 9 0 L r Q u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4 J U Q w J T k 0 X y V E M C V C R i V E M S U 4 M C V E M C V C N S V E M C V C Q y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G J U Q x J T g w J U Q w J U I 1 J U Q w J U J D J U Q w J U I 4 J U Q x J T h G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G J U Q x J T g w J U Q w J U I 1 J U Q w J U J D J U Q w J U I 4 J U Q x J T h G L y V E M C U 5 M i V E M S U 4 Q i V E M C V C N y V E M C V C M i V E M C V C M C V E M S U 4 M i V E M S U 4 Q y U y M C V E M C V C R C V E M C V C M C V E M S U 4 M S V E M S U 4 M i V E M S U 4 M C V E M C V C M C V E M C V C O C V E M C V C M i V E M C V C M C V E M C V C N S V E M C V C Q y V E M S U 4 M y V E M S U 4 R S U y M C V E M S U 4 N C V E M S U 4 M y V E M C V C R C V E M C V C Q S V E M S U 4 N i V E M C V C O C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G J U Q x J T g w J U Q w J U I 1 J U Q w J U J D J U Q w J U I 4 J U Q x J T h G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G J U Q x J T g w J U Q w J U I 1 J U Q w J U J D J U Q w J U I 4 J U Q x J T h G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G J U Q x J T g w J U Q w J U I 1 J U Q w J U J D J U Q w J U I 4 J U Q x J T h G L y V E M C V B M S V E M S U 4 M i V E M C V C R S V E M C V C Q i V E M C V C M S V E M C V C N S V E M S U 4 N i U y M C V E M S U 4 M C V E M C V C M C V E M S U 4 M S V E M S U 4 O C V E M C V C O C V E M S U 4 M C V E M C V C N S V E M C V C R C V E M C V C R C V E M C V C R S V E M C V C O S U y M C V E M S U 4 M i V E M C V C M C V E M C V C M S V E M C V C Q i V E M C V C O C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G J U Q x J T g w J U Q w J U I 1 J U Q w J U J D J U Q w J U I 4 J U Q x J T h G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Q k Y l R D E l O D A l R D A l Q j U l R D A l Q k M l R D A l Q j g l R D E l O E Y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V C R i V E M S U 4 M C V E M C V C N S V E M C V C Q y V E M C V C O C V E M S U 4 R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G J U Q x J T g w J U Q w J U I 1 J U Q w J U J D J U Q w J U I 4 J U Q x J T h G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Q k Y l R D E l O D A l R D A l Q j U l R D A l Q k M l R D A l Q j g l R D E l O E Y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R h Z T Q 4 M 2 E t Z W I 0 Y i 0 0 O T d j L T g 2 Y T U t Y z h j Z D h j Y 2 Q x Y z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J U M T E 6 M z U 6 M j U u N j A y N D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O S 0 x M l Q x M T o z N T o y N S 4 2 M j U 0 N T Q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Z G F l N D g z Y S 1 l Y j R i L T Q 5 N 2 M t O D Z h N S 1 j O G N k O G N j Z D F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l M j A o M i k v J U Q w J T l E J U Q w J U I w J U Q w J U I y J U Q w J U I 4 J U Q w J U I z J U Q w J U I w J U Q x J T g 2 J U Q w J U I 4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R k Y j Y x N j k t O G V l N i 0 0 O G Q 1 L W I 1 N D I t Y z Y 2 Y 2 J k M m E 0 N j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M l Q x M T o z N T o y N S 4 2 M j A 0 N T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K D I p L y V E M C U 5 O C V E M C V B M i V E M C U 5 R S V E M C U 5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Z G F l N D g z Y S 1 l Y j R i L T Q 5 N 2 M t O D Z h N S 1 j O G N k O G N j Z D F j N m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M l Q x M T o z N T o y N S 4 2 M z I 0 N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W U p F U T 0 9 I i A v P j x F b n R y e S B U e X B l P S J G a W x s T G F z d F V w Z G F 0 Z W Q i I F Z h b H V l P S J k M j A y M y 0 w O S 0 x O V Q x N D o w M z o 1 N S 4 2 O D I y M T Y 0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n 9 G A 0 L 7 Q t N C w 0 L b Q u F / Q k V / Q n d C U 0 K E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1 b n Q i I F Z h b H V l P S J s M j U 2 I i A v P j x F b n R y e S B U e X B l P S J G a W x s R X J y b 3 J D b 3 V u d C I g V m F s d W U 9 I m w w I i A v P j x F b n R y e S B U e X B l P S J R d W V y e U l E I i B W Y W x 1 Z T 0 i c 2 U 4 Y W F m Z j Q w L W Q x N m E t N D A 2 Z C 1 i N z g y L T E 3 Z j F l M m E y M D l h Z i I g L z 4 8 R W 5 0 c n k g V H l w Z T 0 i R m l s b E N v b H V t b k 5 h b W V z I i B W Y W x 1 Z T 0 i c 1 s m c X V v d D v Q o d C 1 0 L P Q v N C 1 0 L 3 R g i Z x d W 9 0 O y w m c X V v d D v Q k 9 G A 0 Y P Q v 9 C / 0 L A g 0 L T Q v t G B 0 Y L R g 9 C / 0 L A m c X V v d D s s J n F 1 b 3 Q 7 0 J / Q t d G A 0 L j Q v t C 0 L C D Q v N C 1 0 Y H R j 9 G G J n F 1 b 3 Q 7 L C Z x d W 9 0 O 9 C S 0 Y v R g N G D 0 Y f Q u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R g N C + 0 L T Q s N C 2 0 L h f 0 J F f 0 J 3 Q l N C h L 0 F 1 d G 9 S Z W 1 v d m V k Q 2 9 s d W 1 u c z E u e 9 C h 0 L X Q s 9 C 8 0 L X Q v d G C L D B 9 J n F 1 b 3 Q 7 L C Z x d W 9 0 O 1 N l Y 3 R p b 2 4 x L 9 C f 0 Y D Q v t C 0 0 L D Q t t C 4 X 9 C R X 9 C d 0 J T Q o S 9 B d X R v U m V t b 3 Z l Z E N v b H V t b n M x L n v Q k 9 G A 0 Y P Q v 9 C / 0 L A g 0 L T Q v t G B 0 Y L R g 9 C / 0 L A s M X 0 m c X V v d D s s J n F 1 b 3 Q 7 U 2 V j d G l v b j E v 0 J / R g N C + 0 L T Q s N C 2 0 L h f 0 J F f 0 J 3 Q l N C h L 0 F 1 d G 9 S Z W 1 v d m V k Q 2 9 s d W 1 u c z E u e 9 C f 0 L X R g N C 4 0 L 7 Q t C w g 0 L z Q t d G B 0 Y / R h i w y f S Z x d W 9 0 O y w m c X V v d D t T Z W N 0 a W 9 u M S / Q n 9 G A 0 L 7 Q t N C w 0 L b Q u F / Q k V / Q n d C U 0 K E v Q X V 0 b 1 J l b W 9 2 Z W R D b 2 x 1 b W 5 z M S 5 7 0 J L R i 9 G A 0 Y P R h 9 C 6 0 L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/ R g N C + 0 L T Q s N C 2 0 L h f 0 J F f 0 J 3 Q l N C h L 0 F 1 d G 9 S Z W 1 v d m V k Q 2 9 s d W 1 u c z E u e 9 C h 0 L X Q s 9 C 8 0 L X Q v d G C L D B 9 J n F 1 b 3 Q 7 L C Z x d W 9 0 O 1 N l Y 3 R p b 2 4 x L 9 C f 0 Y D Q v t C 0 0 L D Q t t C 4 X 9 C R X 9 C d 0 J T Q o S 9 B d X R v U m V t b 3 Z l Z E N v b H V t b n M x L n v Q k 9 G A 0 Y P Q v 9 C / 0 L A g 0 L T Q v t G B 0 Y L R g 9 C / 0 L A s M X 0 m c X V v d D s s J n F 1 b 3 Q 7 U 2 V j d G l v b j E v 0 J / R g N C + 0 L T Q s N C 2 0 L h f 0 J F f 0 J 3 Q l N C h L 0 F 1 d G 9 S Z W 1 v d m V k Q 2 9 s d W 1 u c z E u e 9 C f 0 L X R g N C 4 0 L 7 Q t C w g 0 L z Q t d G B 0 Y / R h i w y f S Z x d W 9 0 O y w m c X V v d D t T Z W N 0 a W 9 u M S / Q n 9 G A 0 L 7 Q t N C w 0 L b Q u F / Q k V / Q n d C U 0 K E v Q X V 0 b 1 J l b W 9 2 Z W R D b 2 x 1 b W 5 z M S 5 7 0 J L R i 9 G A 0 Y P R h 9 C 6 0 L A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N S V E M S U 4 M C V E M C V C O C V E M C V C R S V E M C V C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l U M T M 6 M z c 6 M j c u M D g x O D E 5 M l o i I C 8 + P E V u d H J 5 I F R 5 c G U 9 I k Z p b G x D b 2 x 1 b W 5 U e X B l c y I g V m F s d W U 9 I n N D U W s 9 I i A v P j x F b n R y e S B U e X B l P S J G a W x s Q 2 9 s d W 1 u T m F t Z X M i I F Z h b H V l P S J z W y Z x d W 9 0 O 9 C g 0 L D R g d G H 0 L X R g t C 9 0 Y v Q u S D Q v 9 C 1 0 Y D Q u N C + 0 L Q m c X V v d D s s J n F 1 b 3 Q 7 0 J 3 Q s N G H 0 L D Q u 9 G M 0 L 3 R i 9 C 5 I N C / 0 L X R g N C 4 0 L 7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X R g N C 4 0 L 7 Q t C / Q m N C 3 0 L z Q t d C 9 0 L X Q v d C 9 0 Y v Q u S D R g t C 4 0 L 8 u e 9 C g 0 L D R g d G H 0 L X R g t C 9 0 Y v Q u S D Q v 9 C 1 0 Y D Q u N C + 0 L Q s M H 0 m c X V v d D s s J n F 1 b 3 Q 7 U 2 V j d G l v b j E v 0 J / Q t d G A 0 L j Q v t C 0 L 9 C Y 0 L f Q v N C 1 0 L 3 Q t d C 9 0 L 3 R i 9 C 5 I N G C 0 L j Q v z E u e 9 C d 0 L D R h 9 C w 0 L v R j N C 9 0 Y v Q u S D Q v 9 C 1 0 Y D Q u N C + 0 L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/ Q t d G A 0 L j Q v t C 0 L 9 C Y 0 L f Q v N C 1 0 L 3 Q t d C 9 0 L 3 R i 9 C 5 I N G C 0 L j Q v y 5 7 0 K D Q s N G B 0 Y f Q t d G C 0 L 3 R i 9 C 5 I N C / 0 L X R g N C 4 0 L 7 Q t C w w f S Z x d W 9 0 O y w m c X V v d D t T Z W N 0 a W 9 u M S / Q n 9 C 1 0 Y D Q u N C + 0 L Q v 0 J j Q t 9 C 8 0 L X Q v d C 1 0 L 3 Q v d G L 0 L k g 0 Y L Q u N C / M S 5 7 0 J 3 Q s N G H 0 L D Q u 9 G M 0 L 3 R i 9 C 5 I N C / 0 L X R g N C 4 0 L 7 Q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N S V E M S U 4 M C V E M C V C O C V E M C V C R S V E M C V C N C 8 l R D A l O U Y l R D A l Q j U l R D E l O D A l R D A l Q j g l R D A l Q k U l R D A l Q j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U l R D E l O D A l R D A l Q j g l R D A l Q k U l R D A l Q j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N S V E M S U 4 M C V E M C V C O C V E M C V C R S V E M C V C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U l R D E l O D A l R D A l Q j g l R D A l Q k U l R D A l Q j Q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Y l R D A l Q j g l R D E l O D E l R D A l Q k U l R D A l Q k F f J U Q x J T g x J U Q x J T g y J U Q w J U J F J U Q w J U J C J U Q w J U I x J U Q x J T g 2 J U Q w J U J F J U Q w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5 V D E z O j Q w O j E 2 L j k z N j E w N z Z a I i A v P j x F b n R y e S B U e X B l P S J G a W x s Q 2 9 s d W 1 u V H l w Z X M i I F Z h b H V l P S J z Q U E 9 P S I g L z 4 8 R W 5 0 c n k g V H l w Z T 0 i R m l s b E N v b H V t b k 5 h b W V z I i B W Y W x 1 Z T 0 i c 1 s m c X V v d D v Q o d C / 0 L j R g d C + 0 L p f 0 Y H R g t C + 0 L v Q s d G G 0 L 7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/ Q u N G B 0 L 7 Q u l / R g d G C 0 L 7 Q u 9 C x 0 Y b Q v t C y L 0 F 1 d G 9 S Z W 1 v d m V k Q 2 9 s d W 1 u c z E u e 9 C h 0 L / Q u N G B 0 L 7 Q u l / R g d G C 0 L 7 Q u 9 C x 0 Y b Q v t C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h 0 L / Q u N G B 0 L 7 Q u l / R g d G C 0 L 7 Q u 9 C x 0 Y b Q v t C y L 0 F 1 d G 9 S Z W 1 v d m V k Q 2 9 s d W 1 u c z E u e 9 C h 0 L / Q u N G B 0 L 7 Q u l / R g d G C 0 L 7 Q u 9 C x 0 Y b Q v t C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Y l R D A l Q j g l R D E l O D E l R D A l Q k U l R D A l Q k F f J U Q x J T g x J U Q x J T g y J U Q w J U J F J U Q w J U J C J U Q w J U I x J U Q x J T g 2 J U Q w J U J F J U Q w J U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E l R D E l O D I l R D A l Q k U l R D A l Q k I l R D A l Q j E l R D E l O D Y l R D A l Q k U l R D A l Q j I v J U Q w J U E x J U Q w J U J G J U Q w J U I 4 J U Q x J T g x J U Q w J U J F J U Q w J U J B J T I w J U Q x J T g x J U Q x J T g y J U Q w J U J F J U Q w J U J C J U Q w J U I x J U Q x J T g 2 J U Q w J U J F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V C R i V E M S U 4 M C V E M C V C N S V E M C V C Q y V E M C V C O C V E M S U 4 R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N C V E M C V C R S V E M C V C Q i V E M C V C O F 8 l R D A l O U Y l R D A l Q k I l R D A l Q j A l R D A l Q k Q l R D E l O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m N C U X 9 C U 0 L 7 Q u 9 C 4 X 9 C f 0 L v Q s N C 9 0 Y s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o d C V 0 J P Q n N C V 0 J 3 Q o i Z x d W 9 0 O y w m c X V v d D v Q k 9 C g 0 K P Q n 9 C f 0 J A g 0 J T Q n t C h 0 K L Q o 9 C f 0 J A m c X V v d D s s J n F 1 b 3 Q 7 0 J / Q t d G A 0 L j Q v t C 0 L C D Q v N C 1 0 Y H R j 9 G G J n F 1 b 3 Q 7 L C Z x d W 9 0 O 9 C f 0 L v Q s N C 9 J n F 1 b 3 Q 7 L C Z x d W 9 0 O 9 C k 0 L D Q u t G C J n F 1 b 3 Q 7 L C Z x d W 9 0 O 9 C f 0 L 7 Q u 9 G M 0 L f Q v t C y 0 L D R g t C 1 0 L v R j N G B 0 L r Q u N C 5 J n F 1 b 3 Q 7 X S I g L z 4 8 R W 5 0 c n k g V H l w Z T 0 i R m l s b E N v b H V t b l R 5 c G V z I i B W Y W x 1 Z T 0 i c 0 J n Q U p F U k V B I i A v P j x F b n R y e S B U e X B l P S J G a W x s T G F z d F V w Z G F 0 Z W Q i I F Z h b H V l P S J k M j A y M y 0 w O S 0 y M V Q x M T o z M z o y O S 4 0 M z M 1 N j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1 I i A v P j x F b n R y e S B U e X B l P S J B Z G R l Z F R v R G F 0 Y U 1 v Z G V s I i B W Y W x 1 Z T 0 i b D A i I C 8 + P E V u d H J 5 I F R 5 c G U 9 I l F 1 Z X J 5 S U Q i I F Z h b H V l P S J z M D E y O G J j Y j k t N D Z k N C 0 0 M T Q 4 L W E 3 Y m M t Z T N h N T g 2 Z D B m N j J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C U X 9 C U 0 L 7 Q u 9 C 4 X 9 C f 0 L v Q s N C 9 0 Y s v Q X V 0 b 1 J l b W 9 2 Z W R D b 2 x 1 b W 5 z M S 5 7 0 K H Q l d C T 0 J z Q l d C d 0 K I s M H 0 m c X V v d D s s J n F 1 b 3 Q 7 U 2 V j d G l v b j E v 0 J j Q l F / Q l N C + 0 L v Q u F / Q n 9 C 7 0 L D Q v d G L L 0 F 1 d G 9 S Z W 1 v d m V k Q 2 9 s d W 1 u c z E u e 9 C T 0 K D Q o 9 C f 0 J / Q k C D Q l N C e 0 K H Q o t C j 0 J / Q k C w x f S Z x d W 9 0 O y w m c X V v d D t T Z W N 0 a W 9 u M S / Q m N C U X 9 C U 0 L 7 Q u 9 C 4 X 9 C f 0 L v Q s N C 9 0 Y s v Q X V 0 b 1 J l b W 9 2 Z W R D b 2 x 1 b W 5 z M S 5 7 0 J / Q t d G A 0 L j Q v t C 0 L C D Q v N C 1 0 Y H R j 9 G G L D J 9 J n F 1 b 3 Q 7 L C Z x d W 9 0 O 1 N l Y 3 R p b 2 4 x L 9 C Y 0 J R f 0 J T Q v t C 7 0 L h f 0 J / Q u 9 C w 0 L 3 R i y 9 B d X R v U m V t b 3 Z l Z E N v b H V t b n M x L n v Q n 9 C 7 0 L D Q v S w z f S Z x d W 9 0 O y w m c X V v d D t T Z W N 0 a W 9 u M S / Q m N C U X 9 C U 0 L 7 Q u 9 C 4 X 9 C f 0 L v Q s N C 9 0 Y s v Q X V 0 b 1 J l b W 9 2 Z W R D b 2 x 1 b W 5 z M S 5 7 0 K T Q s N C 6 0 Y I s N H 0 m c X V v d D s s J n F 1 b 3 Q 7 U 2 V j d G l v b j E v 0 J j Q l F / Q l N C + 0 L v Q u F / Q n 9 C 7 0 L D Q v d G L L 0 F 1 d G 9 S Z W 1 v d m V k Q 2 9 s d W 1 u c z E u e 9 C f 0 L 7 Q u 9 G M 0 L f Q v t C y 0 L D R g t C 1 0 L v R j N G B 0 L r Q u N C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Y 0 J R f 0 J T Q v t C 7 0 L h f 0 J / Q u 9 C w 0 L 3 R i y 9 B d X R v U m V t b 3 Z l Z E N v b H V t b n M x L n v Q o d C V 0 J P Q n N C V 0 J 3 Q o i w w f S Z x d W 9 0 O y w m c X V v d D t T Z W N 0 a W 9 u M S / Q m N C U X 9 C U 0 L 7 Q u 9 C 4 X 9 C f 0 L v Q s N C 9 0 Y s v Q X V 0 b 1 J l b W 9 2 Z W R D b 2 x 1 b W 5 z M S 5 7 0 J P Q o N C j 0 J / Q n 9 C Q I N C U 0 J 7 Q o d C i 0 K P Q n 9 C Q L D F 9 J n F 1 b 3 Q 7 L C Z x d W 9 0 O 1 N l Y 3 R p b 2 4 x L 9 C Y 0 J R f 0 J T Q v t C 7 0 L h f 0 J / Q u 9 C w 0 L 3 R i y 9 B d X R v U m V t b 3 Z l Z E N v b H V t b n M x L n v Q n 9 C 1 0 Y D Q u N C + 0 L Q s I N C 8 0 L X R g d G P 0 Y Y s M n 0 m c X V v d D s s J n F 1 b 3 Q 7 U 2 V j d G l v b j E v 0 J j Q l F / Q l N C + 0 L v Q u F / Q n 9 C 7 0 L D Q v d G L L 0 F 1 d G 9 S Z W 1 v d m V k Q 2 9 s d W 1 u c z E u e 9 C f 0 L v Q s N C 9 L D N 9 J n F 1 b 3 Q 7 L C Z x d W 9 0 O 1 N l Y 3 R p b 2 4 x L 9 C Y 0 J R f 0 J T Q v t C 7 0 L h f 0 J / Q u 9 C w 0 L 3 R i y 9 B d X R v U m V t b 3 Z l Z E N v b H V t b n M x L n v Q p N C w 0 L r R g i w 0 f S Z x d W 9 0 O y w m c X V v d D t T Z W N 0 a W 9 u M S / Q m N C U X 9 C U 0 L 7 Q u 9 C 4 X 9 C f 0 L v Q s N C 9 0 Y s v Q X V 0 b 1 J l b W 9 2 Z W R D b 2 x 1 b W 5 z M S 5 7 0 J / Q v t C 7 0 Y z Q t 9 C + 0 L L Q s N G C 0 L X Q u 9 G M 0 Y H Q u t C 4 0 L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N C V E M C V C R S V E M C V C Q i V E M C V C O F 8 l R D A l O U Y l R D A l Q k I l R D A l Q j A l R D A l Q k Q l R D E l O E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N C V E M C V C R S V E M C V C Q i V E M C V C O F 8 l R D A l O U Y l R D A l Q k I l R D A l Q j A l R D A l Q k Q l R D E l O E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N C V E M C V C R S V E M C V C Q i V E M C V C O F 8 l R D A l O U Y l R D A l Q k I l R D A l Q j A l R D A l Q k Q l R D E l O E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N C V E M C V C R S V E M C V C Q i V E M C V C O F 8 l R D A l O U Y l R D A l Q k I l R D A l Q j A l R D A l Q k Q l R D E l O E I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N C V E M C V C R S V E M C V C Q i V E M C V C O F 8 l R D A l O U Y l R D A l Q k I l R D A l Q j A l R D A l Q k Q l R D E l O E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N C V E M C V C R S V E M C V C Q i V E M C V C O F 8 l R D A l O U Y l R D A l Q k I l R D A l Q j A l R D A l Q k Q l R D E l O E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E l O D A l R D A l Q k U l R D A l Q j Q l R D A l Q j A l R D A l Q j Y l R D A l Q j h f J U Q w J T k x X y V E M C U 5 R C V E M C U 5 N C V E M C V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Y l R D A l Q j g l R D E l O D E l R D A l Q k U l R D A l Q k F f J U Q w J T l D J U Q w J T l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9 C h 0 L / Q u N G B 0 L 7 Q u l / Q n N C f J n F 1 b 3 Q 7 X S I g L z 4 8 R W 5 0 c n k g V H l w Z T 0 i R m l s b E N v b H V t b l R 5 c G V z I i B W Y W x 1 Z T 0 i c 0 F B P T 0 i I C 8 + P E V u d H J 5 I F R 5 c G U 9 I k Z p b G x M Y X N 0 V X B k Y X R l Z C I g V m F s d W U 9 I m Q y M D I z L T A 5 L T I x V D E x O j M y O j U 1 L j Y 0 O T E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R d W V y e U l E I i B W Y W x 1 Z T 0 i c z Q 1 N z d j Y j g y L W Y 2 Y T Y t N G R i O C 0 4 Z D I 3 L T Q z Y T Y 2 M T k z N 2 V h O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v 9 C 4 0 Y H Q v t C 6 X 9 C c 0 J 8 v Q X V 0 b 1 J l b W 9 2 Z W R D b 2 x 1 b W 5 z M S 5 7 0 K H Q v 9 C 4 0 Y H Q v t C 6 X 9 C c 0 J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K H Q v 9 C 4 0 Y H Q v t C 6 X 9 C c 0 J 8 v Q X V 0 b 1 J l b W 9 2 Z W R D b 2 x 1 b W 5 z M S 5 7 0 K H Q v 9 C 4 0 Y H Q v t C 6 X 9 C c 0 J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A l O U M l R D A l O U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N C V E M C V C R S V E M C V C Q i V E M C V C O F 8 l R D A l O U Y l R D A l Q k I l R D A l Q j A l R D A l Q k Q l R D E l O E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k 0 J U Q w J U J F J U Q w J U J C J U Q w J U I 4 X y V E M C U 5 R i V E M C V C Q i V E M C V C M C V E M C V C R C V E M S U 4 Q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C U 5 Q y V E M C U 5 R i 9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C U 5 Q y V E M C U 5 R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Y l R D A l Q j g l R D E l O D E l R D A l Q k U l R D A l Q k F f J U Q w J T l D J U Q w J T l G L y V E M C V B N C V E M C U 5 O C V E M C U 5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T Q l R D A l Q k U l R D A l Q k I l R D A l Q j h f J U Q w J T l G J U Q w J U J C J U Q w J U I w J U Q w J U J E J U Q x J T h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G J U Q x J T g w J U Q w J U I 1 J U Q w J U J D J U Q w J U I 4 J U Q x J T h G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T w X d w Z n C Q 7 n t M r x z t 7 S m A A A A A A I A A A A A A A N m A A D A A A A A E A A A A K D R 1 H E t j n D y + m L R h c a 4 + y Y A A A A A B I A A A K A A A A A Q A A A A C M q H H l l p O J R B p c y + X C g N 5 F A A A A D f x 5 q O X z 2 B F p b + n K 4 u R y m p 4 E + S S G C Z z q s N c X 2 u a p / B C A D L + d l j s y X v m J E E R Z 1 E e d 6 O K K P C 0 0 P b F h L j k d a E a o Z K u 6 f e m M 3 4 d 7 f r Y v G 3 j 5 A s 4 R Q A A A A m F Z s 0 P N c T i i c J 4 F R x x 7 T v 5 D X 1 v Q = = < / D a t a M a s h u p > 
</file>

<file path=customXml/itemProps1.xml><?xml version="1.0" encoding="utf-8"?>
<ds:datastoreItem xmlns:ds="http://schemas.openxmlformats.org/officeDocument/2006/customXml" ds:itemID="{C29C08D8-96F0-40F3-BB60-C8A6C5318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Аттестация</vt:lpstr>
      <vt:lpstr>Продажи_Б_НДС</vt:lpstr>
      <vt:lpstr>ИД_Доли</vt:lpstr>
      <vt:lpstr>ИД_премия</vt:lpstr>
      <vt:lpstr>ИД_KPI</vt:lpstr>
      <vt:lpstr>ВСП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Жигульских Евгений Олегович</dc:creator>
  <cp:lastModifiedBy>Жигульских Евгений Олегович</cp:lastModifiedBy>
  <dcterms:created xsi:type="dcterms:W3CDTF">2015-06-05T18:19:34Z</dcterms:created>
  <dcterms:modified xsi:type="dcterms:W3CDTF">2023-09-21T12:25:57Z</dcterms:modified>
</cp:coreProperties>
</file>