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I:\19(Аналитика)\ИСХОДНЫЕ ДАННЫЕ\Годовой рейтинг\Менеджеры Развития\"/>
    </mc:Choice>
  </mc:AlternateContent>
  <xr:revisionPtr revIDLastSave="0" documentId="13_ncr:1_{B0ECBB85-7B5B-493C-9919-A0798A3F73FD}" xr6:coauthVersionLast="47" xr6:coauthVersionMax="47" xr10:uidLastSave="{00000000-0000-0000-0000-000000000000}"/>
  <bookViews>
    <workbookView xWindow="-120" yWindow="-120" windowWidth="28110" windowHeight="16440" firstSheet="1" activeTab="1" xr2:uid="{00000000-000D-0000-FFFF-FFFF00000000}"/>
  </bookViews>
  <sheets>
    <sheet name="ВСП" sheetId="2" state="hidden" r:id="rId1"/>
    <sheet name="Итоги" sheetId="7" r:id="rId2"/>
    <sheet name="Свод" sheetId="3" r:id="rId3"/>
    <sheet name="ИД" sheetId="1" r:id="rId4"/>
  </sheets>
  <definedNames>
    <definedName name="_xlcn.WorksheetConnection_Пункт_Динамика.xlsxПродажи_Б_НДС_ссылка" hidden="1">Продажи_Б_НДС_ссылка[]</definedName>
    <definedName name="ExternalData_1" localSheetId="0" hidden="1">ВСП!$A$1:$C$1340</definedName>
    <definedName name="ExternalData_1" localSheetId="3" hidden="1">ИД!$A$1:$D$90</definedName>
    <definedName name="ExternalData_2" localSheetId="0" hidden="1">ВСП!$M$1:$N$2</definedName>
  </definedName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Список_столбцов_7ef51087-1315-4a3b-8741-e6f8bedccbc9" name="Список_столбцов" connection="Запрос — Список_столбцов"/>
          <x15:modelTable id="Продажи_Б_НДС_ссылка" name="Продажи_Б_НДС_ссылка" connection="WorksheetConnection_Пункт_Динамика.xlsx!Продажи_Б_НДС_ссылка"/>
        </x15:modelTables>
        <x15:extLst>
          <ext xmlns:x16="http://schemas.microsoft.com/office/spreadsheetml/2014/11/main" uri="{9835A34E-60A6-4A7C-AAB8-D5F71C897F49}">
            <x16:modelTimeGroupings>
              <x16:modelTimeGrouping tableName="Продажи_Б_НДС_ссылка" columnName="Период, месяц" columnId="Период  месяц">
                <x16:calculatedTimeColumn columnName="Период, месяц (Год)" columnId="Период  месяц (Год)" contentType="years" isSelected="1"/>
                <x16:calculatedTimeColumn columnName="Период, месяц (Квартал)" columnId="Период  месяц (Квартал)" contentType="quarters" isSelected="1"/>
                <x16:calculatedTimeColumn columnName="Период, месяц (Индекс месяца)" columnId="Период  месяц (Индекс месяца)" contentType="monthsindex" isSelected="1"/>
                <x16:calculatedTimeColumn columnName="Период, месяц (Месяц)" columnId="Период  месяц (Месяц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7" l="1"/>
  <c r="B5" i="7"/>
  <c r="B6" i="7"/>
  <c r="B7" i="7"/>
  <c r="B8" i="7"/>
  <c r="B9" i="7"/>
  <c r="B10" i="7"/>
  <c r="B11" i="7"/>
  <c r="B4" i="7"/>
  <c r="B20" i="7"/>
  <c r="B21" i="7"/>
  <c r="B22" i="7"/>
  <c r="B23" i="7"/>
  <c r="B24" i="7"/>
  <c r="B25" i="7"/>
  <c r="B26" i="7"/>
  <c r="B27" i="7"/>
  <c r="B35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D32" i="7"/>
  <c r="D19" i="7" s="1"/>
  <c r="E32" i="7"/>
  <c r="E19" i="7" s="1"/>
  <c r="F32" i="7"/>
  <c r="F18" i="7" s="1"/>
  <c r="G32" i="7"/>
  <c r="G19" i="7" s="1"/>
  <c r="H32" i="7"/>
  <c r="H19" i="7" s="1"/>
  <c r="I32" i="7"/>
  <c r="I19" i="7" s="1"/>
  <c r="J32" i="7"/>
  <c r="J18" i="7" s="1"/>
  <c r="K32" i="7"/>
  <c r="K19" i="7" s="1"/>
  <c r="L32" i="7"/>
  <c r="L19" i="7" s="1"/>
  <c r="M32" i="7"/>
  <c r="M19" i="7" s="1"/>
  <c r="N32" i="7"/>
  <c r="N18" i="7" s="1"/>
  <c r="O32" i="7"/>
  <c r="O19" i="7" s="1"/>
  <c r="D33" i="7"/>
  <c r="E33" i="7"/>
  <c r="F33" i="7"/>
  <c r="G33" i="7"/>
  <c r="I33" i="7" l="1"/>
  <c r="O34" i="7"/>
  <c r="G34" i="7"/>
  <c r="D34" i="7"/>
  <c r="K34" i="7"/>
  <c r="O33" i="7"/>
  <c r="J34" i="7"/>
  <c r="K33" i="7"/>
  <c r="K18" i="7"/>
  <c r="H33" i="7"/>
  <c r="H34" i="7"/>
  <c r="L34" i="7"/>
  <c r="F34" i="7"/>
  <c r="L33" i="7"/>
  <c r="N34" i="7"/>
  <c r="N33" i="7"/>
  <c r="M34" i="7"/>
  <c r="I34" i="7"/>
  <c r="E34" i="7"/>
  <c r="M33" i="7"/>
  <c r="O18" i="7"/>
  <c r="G18" i="7"/>
  <c r="D18" i="7"/>
  <c r="H18" i="7"/>
  <c r="L18" i="7"/>
  <c r="J33" i="7"/>
  <c r="E18" i="7"/>
  <c r="I18" i="7"/>
  <c r="M18" i="7"/>
  <c r="F19" i="7"/>
  <c r="J19" i="7"/>
  <c r="N19" i="7"/>
  <c r="C32" i="7"/>
  <c r="B36" i="7"/>
  <c r="B37" i="7"/>
  <c r="B38" i="7"/>
  <c r="B39" i="7"/>
  <c r="B40" i="7"/>
  <c r="B41" i="7"/>
  <c r="B42" i="7"/>
  <c r="B43" i="7"/>
  <c r="B44" i="7"/>
  <c r="O23" i="7"/>
  <c r="O26" i="7"/>
  <c r="F22" i="7"/>
  <c r="I22" i="7"/>
  <c r="G25" i="7"/>
  <c r="O25" i="7"/>
  <c r="H22" i="7"/>
  <c r="F25" i="7"/>
  <c r="I21" i="7"/>
  <c r="E25" i="7"/>
  <c r="J23" i="7"/>
  <c r="J35" i="7"/>
  <c r="F41" i="7"/>
  <c r="G40" i="7"/>
  <c r="I37" i="7"/>
  <c r="G23" i="7"/>
  <c r="D26" i="7"/>
  <c r="K23" i="7"/>
  <c r="O27" i="7"/>
  <c r="H21" i="7"/>
  <c r="F26" i="7"/>
  <c r="J26" i="7"/>
  <c r="L39" i="7"/>
  <c r="O41" i="7"/>
  <c r="H38" i="7"/>
  <c r="J36" i="7"/>
  <c r="I40" i="7"/>
  <c r="L40" i="7"/>
  <c r="O37" i="7"/>
  <c r="G42" i="7"/>
  <c r="O24" i="7"/>
  <c r="O22" i="7"/>
  <c r="F27" i="7"/>
  <c r="F24" i="7"/>
  <c r="I25" i="7"/>
  <c r="I27" i="7"/>
  <c r="G27" i="7"/>
  <c r="H25" i="7"/>
  <c r="F23" i="7"/>
  <c r="I23" i="7"/>
  <c r="E24" i="7"/>
  <c r="H35" i="7"/>
  <c r="G39" i="7"/>
  <c r="G41" i="7"/>
  <c r="G36" i="7"/>
  <c r="G37" i="7"/>
  <c r="G21" i="7"/>
  <c r="D24" i="7"/>
  <c r="O21" i="7"/>
  <c r="H27" i="7"/>
  <c r="F21" i="7"/>
  <c r="L21" i="7"/>
  <c r="N27" i="7"/>
  <c r="N24" i="7"/>
  <c r="M21" i="7"/>
  <c r="M23" i="7"/>
  <c r="I26" i="7"/>
  <c r="I24" i="7"/>
  <c r="E21" i="7"/>
  <c r="J24" i="7"/>
  <c r="K35" i="7"/>
  <c r="I35" i="7"/>
  <c r="J39" i="7"/>
  <c r="F39" i="7"/>
  <c r="I41" i="7"/>
  <c r="G38" i="7"/>
  <c r="I36" i="7"/>
  <c r="K40" i="7"/>
  <c r="E37" i="7"/>
  <c r="I42" i="7"/>
  <c r="J22" i="7"/>
  <c r="H24" i="7"/>
  <c r="N23" i="7"/>
  <c r="E26" i="7"/>
  <c r="D22" i="7"/>
  <c r="K26" i="7"/>
  <c r="L27" i="7"/>
  <c r="N22" i="7"/>
  <c r="M26" i="7"/>
  <c r="G24" i="7"/>
  <c r="K20" i="7"/>
  <c r="L20" i="7"/>
  <c r="G20" i="7"/>
  <c r="O20" i="7"/>
  <c r="M20" i="7"/>
  <c r="I20" i="7"/>
  <c r="E20" i="7"/>
  <c r="D20" i="7"/>
  <c r="H20" i="7"/>
  <c r="F20" i="7"/>
  <c r="N20" i="7"/>
  <c r="J20" i="7"/>
  <c r="P20" i="7" l="1"/>
  <c r="C18" i="7"/>
  <c r="C19" i="7"/>
  <c r="C34" i="7"/>
  <c r="C33" i="7"/>
  <c r="O40" i="7"/>
  <c r="D21" i="7"/>
  <c r="H42" i="7"/>
  <c r="H40" i="7"/>
  <c r="F38" i="7"/>
  <c r="E39" i="7"/>
  <c r="J21" i="7"/>
  <c r="M22" i="7"/>
  <c r="L24" i="7"/>
  <c r="D25" i="7"/>
  <c r="K42" i="7"/>
  <c r="K38" i="7"/>
  <c r="K22" i="7"/>
  <c r="L37" i="7"/>
  <c r="J38" i="7"/>
  <c r="L26" i="7"/>
  <c r="C36" i="7"/>
  <c r="D38" i="7"/>
  <c r="N40" i="7"/>
  <c r="N38" i="7"/>
  <c r="D27" i="7"/>
  <c r="O39" i="7"/>
  <c r="F36" i="7"/>
  <c r="E27" i="7"/>
  <c r="C24" i="7"/>
  <c r="D36" i="7"/>
  <c r="N42" i="7"/>
  <c r="M25" i="7"/>
  <c r="D23" i="7"/>
  <c r="K37" i="7"/>
  <c r="O36" i="7"/>
  <c r="I38" i="7"/>
  <c r="K39" i="7"/>
  <c r="J27" i="7"/>
  <c r="N21" i="7"/>
  <c r="L36" i="7"/>
  <c r="H37" i="7"/>
  <c r="H39" i="7"/>
  <c r="H23" i="7"/>
  <c r="C39" i="7"/>
  <c r="N35" i="7"/>
  <c r="L23" i="7"/>
  <c r="L42" i="7"/>
  <c r="F37" i="7"/>
  <c r="H36" i="7"/>
  <c r="K41" i="7"/>
  <c r="O35" i="7"/>
  <c r="E23" i="7"/>
  <c r="N26" i="7"/>
  <c r="K21" i="7"/>
  <c r="G26" i="7"/>
  <c r="K36" i="7"/>
  <c r="L35" i="7"/>
  <c r="O42" i="7"/>
  <c r="J37" i="7"/>
  <c r="E36" i="7"/>
  <c r="E41" i="7"/>
  <c r="E35" i="7"/>
  <c r="M24" i="7"/>
  <c r="K25" i="7"/>
  <c r="N39" i="7"/>
  <c r="M42" i="7"/>
  <c r="M38" i="7"/>
  <c r="M41" i="7"/>
  <c r="M35" i="7"/>
  <c r="M36" i="7"/>
  <c r="M40" i="7"/>
  <c r="E40" i="7"/>
  <c r="J25" i="7"/>
  <c r="C41" i="7"/>
  <c r="M37" i="7"/>
  <c r="L25" i="7"/>
  <c r="F42" i="7"/>
  <c r="F40" i="7"/>
  <c r="L38" i="7"/>
  <c r="J41" i="7"/>
  <c r="F35" i="7"/>
  <c r="E22" i="7"/>
  <c r="L22" i="7"/>
  <c r="K24" i="7"/>
  <c r="E42" i="7"/>
  <c r="E38" i="7"/>
  <c r="M27" i="7"/>
  <c r="J42" i="7"/>
  <c r="J40" i="7"/>
  <c r="O38" i="7"/>
  <c r="H41" i="7"/>
  <c r="G35" i="7"/>
  <c r="N25" i="7"/>
  <c r="G22" i="7"/>
  <c r="N37" i="7"/>
  <c r="I39" i="7"/>
  <c r="C26" i="7"/>
  <c r="C23" i="7"/>
  <c r="C40" i="7"/>
  <c r="D40" i="7"/>
  <c r="M39" i="7"/>
  <c r="N41" i="7"/>
  <c r="H26" i="7"/>
  <c r="K27" i="7"/>
  <c r="L41" i="7"/>
  <c r="C27" i="7"/>
  <c r="D41" i="7"/>
  <c r="N36" i="7"/>
  <c r="C22" i="7"/>
  <c r="C20" i="7"/>
  <c r="Q41" i="7" l="1"/>
  <c r="Q40" i="7"/>
  <c r="Q36" i="7"/>
  <c r="Q38" i="7"/>
  <c r="P24" i="7"/>
  <c r="P22" i="7"/>
  <c r="P26" i="7"/>
  <c r="P23" i="7"/>
  <c r="P27" i="7"/>
  <c r="P25" i="7"/>
  <c r="P21" i="7"/>
  <c r="P36" i="7"/>
  <c r="E5" i="7" s="1"/>
  <c r="D37" i="7"/>
  <c r="C35" i="7"/>
  <c r="C37" i="7"/>
  <c r="C38" i="7"/>
  <c r="D42" i="7"/>
  <c r="C21" i="7"/>
  <c r="C42" i="7"/>
  <c r="D35" i="7"/>
  <c r="C25" i="7"/>
  <c r="D39" i="7"/>
  <c r="Q39" i="7" l="1"/>
  <c r="Q35" i="7"/>
  <c r="P35" i="7"/>
  <c r="Q42" i="7"/>
  <c r="Q37" i="7"/>
  <c r="D7" i="7"/>
  <c r="F7" i="7"/>
  <c r="D5" i="7"/>
  <c r="F9" i="7"/>
  <c r="D9" i="7"/>
  <c r="D10" i="7"/>
  <c r="P39" i="7"/>
  <c r="E8" i="7" s="1"/>
  <c r="P42" i="7"/>
  <c r="E11" i="7" s="1"/>
  <c r="P37" i="7"/>
  <c r="E6" i="7" s="1"/>
  <c r="P40" i="7"/>
  <c r="P38" i="7"/>
  <c r="E7" i="7" s="1"/>
  <c r="P41" i="7"/>
  <c r="E10" i="7" s="1"/>
  <c r="G7" i="7" l="1"/>
  <c r="G4" i="7"/>
  <c r="G10" i="7"/>
  <c r="F4" i="7"/>
  <c r="D4" i="7"/>
  <c r="F6" i="7"/>
  <c r="D6" i="7"/>
  <c r="F8" i="7"/>
  <c r="D8" i="7"/>
  <c r="E4" i="7"/>
  <c r="F10" i="7"/>
  <c r="F5" i="7"/>
  <c r="F11" i="7"/>
  <c r="D11" i="7"/>
  <c r="G11" i="7"/>
  <c r="G8" i="7"/>
  <c r="H8" i="7" s="1"/>
  <c r="G6" i="7"/>
  <c r="G5" i="7"/>
  <c r="H5" i="7" s="1"/>
  <c r="H7" i="7"/>
  <c r="G9" i="7"/>
  <c r="H9" i="7" s="1"/>
  <c r="E9" i="7"/>
  <c r="H6" i="7" l="1"/>
  <c r="H4" i="7"/>
  <c r="I10" i="7" s="1"/>
  <c r="H11" i="7"/>
  <c r="H10" i="7"/>
  <c r="I7" i="7"/>
  <c r="I11" i="7"/>
  <c r="I6" i="7" l="1"/>
  <c r="I4" i="7"/>
  <c r="I5" i="7"/>
  <c r="I9" i="7"/>
  <c r="I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FE58C3-2372-43A3-AB45-024172010FDD}" keepAlive="1" name="ThisWorkbookDataModel" description="Модель данных" type="5" refreshedVersion="7" minRefreshableVersion="5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0065337-B248-40C4-B834-4B6C5D941CAD}" name="WorksheetConnection_Пункт_Динамика.xlsx!Продажи_Б_НДС_ссылка" type="102" refreshedVersion="7" minRefreshableVersion="5">
    <extLst>
      <ext xmlns:x15="http://schemas.microsoft.com/office/spreadsheetml/2010/11/main" uri="{DE250136-89BD-433C-8126-D09CA5730AF9}">
        <x15:connection id="Продажи_Б_НДС_ссылка">
          <x15:rangePr sourceName="_xlcn.WorksheetConnection_Пункт_Динамика.xlsxПродажи_Б_НДС_ссылка"/>
        </x15:connection>
      </ext>
    </extLst>
  </connection>
  <connection id="3" xr16:uid="{4CFAC3C7-0709-4ED1-994C-A58F0DA915FC}" keepAlive="1" name="Запрос — ГД_МР" description="Соединение с запросом &quot;ГД_МР&quot; в книге." type="5" refreshedVersion="0" background="1">
    <dbPr connection="Provider=Microsoft.Mashup.OleDb.1;Data Source=$Workbook$;Location=ГД_МР;Extended Properties=&quot;&quot;" command="SELECT * FROM [ГД_МР]"/>
  </connection>
  <connection id="4" xr16:uid="{24F972D0-BBEE-421C-A96B-348EF825C0D7}" keepAlive="1" name="Запрос — ИД_курс" description="Соединение с запросом &quot;ИД_курс&quot; в книге." type="5" refreshedVersion="7" background="1" saveData="1">
    <dbPr connection="Provider=Microsoft.Mashup.OleDb.1;Data Source=$Workbook$;Location=ИД_курс;Extended Properties=&quot;&quot;" command="SELECT * FROM [ИД_курс]"/>
  </connection>
  <connection id="5" xr16:uid="{99161436-D99C-4DF0-A1FF-233F60ABF90F}" keepAlive="1" name="Запрос — Период" description="Соединение с запросом &quot;Период&quot; в книге." type="5" refreshedVersion="7" background="1" saveData="1">
    <dbPr connection="Provider=Microsoft.Mashup.OleDb.1;Data Source=$Workbook$;Location=Период;Extended Properties=&quot;&quot;" command="SELECT * FROM [Период]"/>
  </connection>
  <connection id="6" xr16:uid="{1C27B813-08C6-43B9-8110-10D6D4F3618C}" keepAlive="1" name="Запрос — Продажи_Б_НДС_ИД" description="Соединение с запросом &quot;Продажи_Б_НДС_ИД&quot; в книге." type="5" refreshedVersion="0" background="1">
    <dbPr connection="Provider=Microsoft.Mashup.OleDb.1;Data Source=$Workbook$;Location=Продажи_Б_НДС_ИД;Extended Properties=&quot;&quot;" command="SELECT * FROM [Продажи_Б_НДС_ИД]"/>
  </connection>
  <connection id="7" xr16:uid="{1A3BD2E0-EDF4-42C7-ACB5-2E4186AED98A}" keepAlive="1" name="Запрос — Продажи_Б_НДС_ссылка" description="Соединение с запросом &quot;Продажи_Б_НДС_ссылка&quot; в книге." type="5" refreshedVersion="7" background="1" saveData="1">
    <dbPr connection="Provider=Microsoft.Mashup.OleDb.1;Data Source=$Workbook$;Location=Продажи_Б_НДС_ссылка;Extended Properties=&quot;&quot;" command="SELECT * FROM [Продажи_Б_НДС_ссылка]"/>
  </connection>
  <connection id="8" xr16:uid="{94BCDBF1-F02A-4EC4-850A-E4A5A1051658}" name="Запрос — Список_столбцов" description="Соединение с запросом &quot;Список_столбцов&quot; в книге." type="100" refreshedVersion="7" minRefreshableVersion="5">
    <extLst>
      <ext xmlns:x15="http://schemas.microsoft.com/office/spreadsheetml/2010/11/main" uri="{DE250136-89BD-433C-8126-D09CA5730AF9}">
        <x15:connection id="1b0d6653-836c-4f73-a11c-77637e5999d8">
          <x15:oledbPr connection="Provider=Microsoft.Mashup.OleDb.1;Data Source=$Workbook$;Location=Список_столбцов;Extended Properties=&quot;&quot;">
            <x15:dbTables>
              <x15:dbTable name="Список_столбцов"/>
            </x15:dbTables>
          </x15:oledbPr>
        </x15:connection>
      </ext>
    </extLst>
  </connection>
  <connection id="9" xr16:uid="{957A3059-88DF-409D-86EF-099F9CA77179}" keepAlive="1" name="Запрос — Таблица_дат_и_курса" description="Соединение с запросом &quot;Таблица_дат_и_курса&quot; в книге." type="5" refreshedVersion="0" background="1">
    <dbPr connection="Provider=Microsoft.Mashup.OleDb.1;Data Source=$Workbook$;Location=Таблица_дат_и_курса;Extended Properties=&quot;&quot;" command="SELECT * FROM [Таблица_дат_и_курса]"/>
  </connection>
</connections>
</file>

<file path=xl/sharedStrings.xml><?xml version="1.0" encoding="utf-8"?>
<sst xmlns="http://schemas.openxmlformats.org/spreadsheetml/2006/main" count="1594" uniqueCount="58">
  <si>
    <t>Дата курса</t>
  </si>
  <si>
    <t>Валюта</t>
  </si>
  <si>
    <t>USD</t>
  </si>
  <si>
    <t>USD2</t>
  </si>
  <si>
    <t>До 26/01/2023 - USD2, после USD</t>
  </si>
  <si>
    <t>Пользовательский</t>
  </si>
  <si>
    <t>Расчетный период</t>
  </si>
  <si>
    <t>Начальный период</t>
  </si>
  <si>
    <t>СЗФО Разин</t>
  </si>
  <si>
    <t>СНГ Фёдоров</t>
  </si>
  <si>
    <t>ПФО Овсянников</t>
  </si>
  <si>
    <t>ПФО Шашкина</t>
  </si>
  <si>
    <t>ПФО Ручкин</t>
  </si>
  <si>
    <t>СФО Томлоп</t>
  </si>
  <si>
    <t>СФО Чучкалов</t>
  </si>
  <si>
    <t>УФО Маринич</t>
  </si>
  <si>
    <t>ГД</t>
  </si>
  <si>
    <t>Сегмент</t>
  </si>
  <si>
    <t>Группа доступа</t>
  </si>
  <si>
    <t>Период, месяц</t>
  </si>
  <si>
    <t>Выручка USD</t>
  </si>
  <si>
    <t>Дальневосточный ФО</t>
  </si>
  <si>
    <t>ЕАЭС</t>
  </si>
  <si>
    <t>Приволжский ФО</t>
  </si>
  <si>
    <t>Северо-Западный ФО</t>
  </si>
  <si>
    <t>Сибирский ФО</t>
  </si>
  <si>
    <t>Уральский ФО</t>
  </si>
  <si>
    <t>Названия строк</t>
  </si>
  <si>
    <t>Общий итог</t>
  </si>
  <si>
    <t>Названия столбцов</t>
  </si>
  <si>
    <t>Динамика продаж USD</t>
  </si>
  <si>
    <t>Продаж USD</t>
  </si>
  <si>
    <t>Ноябрь 2022</t>
  </si>
  <si>
    <t>Декабрь 2022</t>
  </si>
  <si>
    <t>Январь 2023</t>
  </si>
  <si>
    <t>Февраль 2023</t>
  </si>
  <si>
    <t>Март 2023</t>
  </si>
  <si>
    <t>Апрель 2023</t>
  </si>
  <si>
    <t>Май 2023</t>
  </si>
  <si>
    <t>Июнь 2023</t>
  </si>
  <si>
    <t>Июль 2023</t>
  </si>
  <si>
    <t>Август 2023</t>
  </si>
  <si>
    <t>Сентябрь 2023</t>
  </si>
  <si>
    <t>Октябрь 2023</t>
  </si>
  <si>
    <t>Ноябрь 2023</t>
  </si>
  <si>
    <t>Итоговые балы</t>
  </si>
  <si>
    <t>Сумма баллов "ДИНАМИКА"</t>
  </si>
  <si>
    <t>Столбец1</t>
  </si>
  <si>
    <t>"Сегмент", "Группа доступа", "Заказ клиента / Реализация", "Период, месяц", "Выручка"</t>
  </si>
  <si>
    <t>Заказ клиента / Реализация</t>
  </si>
  <si>
    <t>Выручка</t>
  </si>
  <si>
    <t>Список столбцов</t>
  </si>
  <si>
    <t>Баллы средняя динамика USD</t>
  </si>
  <si>
    <t>Баллы средняя динамика %%</t>
  </si>
  <si>
    <t>место в рейтинге "ДИНАМИКА"</t>
  </si>
  <si>
    <t>Средняя продажи USD</t>
  </si>
  <si>
    <t>Средняя динамика USD %%</t>
  </si>
  <si>
    <t xml:space="preserve">Средняя динамика USD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</si>
</sst>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#,##0.00\ _₽"/>
    <numFmt numFmtId="165" formatCode="[$-419]mmmm\ yyyy;@"/>
    <numFmt numFmtId="166" formatCode="#,##0\ _₽;\-#,##0\ _₽"/>
    <numFmt numFmtId="167" formatCode="_-* #,##0.00\ _₽_-;\-* #,##0.00\ _₽_-;_-* &quot;-&quot;??\ _₽_-;_-@_-"/>
    <numFmt numFmtId="168" formatCode="0.0%"/>
    <numFmt numFmtId="171" formatCode="_-* #,##0\ _₽_-;\-* #,##0\ _₽_-;_-* &quot;-&quot;??\ _₽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3" fillId="0" borderId="0" xfId="0" applyFont="1" applyAlignment="1">
      <alignment horizontal="left"/>
    </xf>
    <xf numFmtId="164" fontId="3" fillId="0" borderId="0" xfId="0" applyNumberFormat="1" applyFon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6" fontId="0" fillId="0" borderId="0" xfId="1" applyNumberFormat="1" applyFont="1"/>
    <xf numFmtId="165" fontId="0" fillId="0" borderId="7" xfId="0" applyNumberFormat="1" applyBorder="1"/>
    <xf numFmtId="1" fontId="0" fillId="0" borderId="7" xfId="0" applyNumberFormat="1" applyBorder="1"/>
    <xf numFmtId="167" fontId="0" fillId="0" borderId="7" xfId="0" applyNumberFormat="1" applyBorder="1" applyAlignment="1">
      <alignment horizontal="right"/>
    </xf>
    <xf numFmtId="0" fontId="0" fillId="0" borderId="11" xfId="0" applyBorder="1"/>
    <xf numFmtId="0" fontId="0" fillId="0" borderId="10" xfId="0" applyBorder="1"/>
    <xf numFmtId="167" fontId="0" fillId="3" borderId="10" xfId="0" applyNumberFormat="1" applyFill="1" applyBorder="1"/>
    <xf numFmtId="0" fontId="0" fillId="4" borderId="12" xfId="0" applyFill="1" applyBorder="1" applyAlignment="1">
      <alignment horizontal="center" vertical="center" wrapText="1"/>
    </xf>
    <xf numFmtId="165" fontId="0" fillId="4" borderId="9" xfId="0" applyNumberForma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0" borderId="14" xfId="0" applyBorder="1"/>
    <xf numFmtId="167" fontId="0" fillId="0" borderId="8" xfId="0" applyNumberFormat="1" applyBorder="1" applyAlignment="1">
      <alignment horizontal="right"/>
    </xf>
    <xf numFmtId="167" fontId="0" fillId="3" borderId="15" xfId="0" applyNumberFormat="1" applyFill="1" applyBorder="1"/>
    <xf numFmtId="167" fontId="0" fillId="0" borderId="0" xfId="0" applyNumberForma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68" fontId="0" fillId="3" borderId="10" xfId="2" applyNumberFormat="1" applyFont="1" applyFill="1" applyBorder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43" fontId="0" fillId="0" borderId="0" xfId="1" applyFont="1"/>
    <xf numFmtId="167" fontId="0" fillId="0" borderId="9" xfId="0" applyNumberFormat="1" applyBorder="1" applyAlignment="1">
      <alignment horizontal="right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80"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center" vertical="center" textRotation="0" wrapText="0" indent="0" justifyLastLine="0" shrinkToFit="0" readingOrder="0"/>
    </dxf>
    <dxf>
      <numFmt numFmtId="167" formatCode="_-* #,##0.00\ _₽_-;\-* #,##0.00\ _₽_-;_-* &quot;-&quot;??\ _₽_-;_-@_-"/>
      <alignment horizontal="center" vertical="center" textRotation="0" wrapText="0" indent="0" justifyLastLine="0" shrinkToFit="0" readingOrder="0"/>
    </dxf>
    <dxf>
      <numFmt numFmtId="167" formatCode="_-* #,##0.00\ _₽_-;\-* #,##0.00\ _₽_-;_-* &quot;-&quot;??\ _₽_-;_-@_-"/>
      <alignment horizontal="center" vertical="center" textRotation="0" wrapText="0" indent="0" justifyLastLine="0" shrinkToFit="0" readingOrder="0"/>
    </dxf>
    <dxf>
      <numFmt numFmtId="171" formatCode="_-* #,##0\ _₽_-;\-* #,##0\ _₽_-;_-* &quot;-&quot;??\ _₽_-;_-@_-"/>
      <alignment horizontal="center" vertical="center" textRotation="0" wrapText="0" indent="0" justifyLastLine="0" shrinkToFit="0" readingOrder="0"/>
    </dxf>
    <dxf>
      <numFmt numFmtId="164" formatCode="#,##0.00\ _₽"/>
    </dxf>
    <dxf>
      <numFmt numFmtId="19" formatCode="dd/mm/yyyy"/>
    </dxf>
    <dxf>
      <numFmt numFmtId="0" formatCode="General"/>
    </dxf>
    <dxf>
      <numFmt numFmtId="0" formatCode="General"/>
    </dxf>
    <dxf>
      <font>
        <b/>
      </font>
    </dxf>
    <dxf>
      <font>
        <b/>
      </font>
    </dxf>
    <dxf>
      <numFmt numFmtId="164" formatCode="#,##0.00\ _₽"/>
    </dxf>
    <dxf>
      <numFmt numFmtId="165" formatCode="[$-419]mmmm\ yyyy;@"/>
    </dxf>
    <dxf>
      <numFmt numFmtId="167" formatCode="_-* #,##0.00\ _₽_-;\-* #,##0.00\ _₽_-;_-* &quot;-&quot;??\ _₽_-;_-@_-"/>
      <alignment horizontal="center" vertical="center" textRotation="0" wrapText="0" indent="0" justifyLastLine="0" shrinkToFit="0" readingOrder="0"/>
    </dxf>
    <dxf>
      <numFmt numFmtId="167" formatCode="_-* #,##0.00\ _₽_-;\-* #,##0.00\ _₽_-;_-* &quot;-&quot;??\ _₽_-;_-@_-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7" formatCode="_-* #,##0.00\ _₽_-;\-* #,##0.00\ _₽_-;_-* &quot;-&quot;??\ _₽_-;_-@_-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165" formatCode="[$-419]mmmm\ yyyy;@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7" formatCode="_-* #,##0.00\ _₽_-;\-* #,##0.00\ _₽_-;_-* &quot;-&quot;??\ _₽_-;_-@_-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_-* #,##0.00\ _₽_-;\-* #,##0.00\ _₽_-;_-* &quot;-&quot;??\ _₽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165" formatCode="[$-419]mmmm\ yyyy;@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Continuous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Continuous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alignment horizontal="centerContinuous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4" defaultTableStyle="Стиль таблицы 2" defaultPivotStyle="PivotStyleLight16">
    <tableStyle name="Стиль сводной таблицы 1" table="0" count="4" xr9:uid="{C1A09E75-BC64-456F-8BA1-BCA5E8A09051}">
      <tableStyleElement type="wholeTable" dxfId="79"/>
      <tableStyleElement type="headerRow" dxfId="78"/>
      <tableStyleElement type="totalRow" dxfId="77"/>
      <tableStyleElement type="firstColumn" dxfId="76"/>
    </tableStyle>
    <tableStyle name="Стиль таблицы 1" pivot="0" count="3" xr9:uid="{3D701DB8-48DF-47F2-857C-1A8F58EA4EE5}">
      <tableStyleElement type="wholeTable" dxfId="75"/>
      <tableStyleElement type="headerRow" dxfId="74"/>
      <tableStyleElement type="lastColumn" dxfId="73"/>
    </tableStyle>
    <tableStyle name="Стиль таблицы 2" pivot="0" count="4" xr9:uid="{909137A6-C470-4591-B374-825A21B099A5}">
      <tableStyleElement type="wholeTable" dxfId="72"/>
      <tableStyleElement type="headerRow" dxfId="71"/>
      <tableStyleElement type="totalRow" dxfId="70"/>
      <tableStyleElement type="firstColumn" dxfId="69"/>
    </tableStyle>
    <tableStyle name="Стиль таблицы 3" pivot="0" count="3" xr9:uid="{3982463F-3C11-42BB-A13F-EE526934A424}">
      <tableStyleElement type="wholeTable" dxfId="68"/>
      <tableStyleElement type="headerRow" dxfId="67"/>
      <tableStyleElement type="lastColumn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Жигульских Евгений Олегович" refreshedDate="45184.49738645833" createdVersion="5" refreshedVersion="7" minRefreshableVersion="3" recordCount="0" supportSubquery="1" supportAdvancedDrill="1" xr:uid="{D220B9DE-9B81-4504-9221-3B1C225017D8}">
  <cacheSource type="external" connectionId="1"/>
  <cacheFields count="3">
    <cacheField name="[Продажи_Б_НДС_ссылка].[Группа доступа].[Группа доступа]" caption="Группа доступа" numFmtId="0" hierarchy="1" level="1">
      <sharedItems count="8">
        <s v="ПФО Овсянников"/>
        <s v="ПФО Ручкин"/>
        <s v="ПФО Шашкина"/>
        <s v="СЗФО Разин"/>
        <s v="СНГ Фёдоров"/>
        <s v="СФО Томлоп"/>
        <s v="СФО Чучкалов"/>
        <s v="УФО Маринич"/>
      </sharedItems>
    </cacheField>
    <cacheField name="[Продажи_Б_НДС_ссылка].[Период, месяц].[Период, месяц]" caption="Период, месяц" numFmtId="0" hierarchy="2" level="1">
      <sharedItems containsSemiMixedTypes="0" containsNonDate="0" containsDate="1" containsString="0" minDate="2022-11-01T00:00:00" maxDate="2023-07-02T00:00:00" count="9"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</sharedItems>
    </cacheField>
    <cacheField name="[Measures].[Сумма по столбцу Выручка USD]" caption="Сумма по столбцу Выручка USD" numFmtId="0" hierarchy="12" level="32767"/>
  </cacheFields>
  <cacheHierarchies count="13">
    <cacheHierarchy uniqueName="[Продажи_Б_НДС_ссылка].[Сегмент]" caption="Сегмент" attribute="1" defaultMemberUniqueName="[Продажи_Б_НДС_ссылка].[Сегмент].[All]" allUniqueName="[Продажи_Б_НДС_ссылка].[Сегмент].[All]" dimensionUniqueName="[Продажи_Б_НДС_ссылка]" displayFolder="" count="0" memberValueDatatype="130" unbalanced="0"/>
    <cacheHierarchy uniqueName="[Продажи_Б_НДС_ссылка].[Группа доступа]" caption="Группа доступа" attribute="1" defaultMemberUniqueName="[Продажи_Б_НДС_ссылка].[Группа доступа].[All]" allUniqueName="[Продажи_Б_НДС_ссылка].[Группа доступа].[All]" dimensionUniqueName="[Продажи_Б_НДС_ссылка]" displayFolder="" count="2" memberValueDatatype="130" unbalanced="0">
      <fieldsUsage count="2">
        <fieldUsage x="-1"/>
        <fieldUsage x="0"/>
      </fieldsUsage>
    </cacheHierarchy>
    <cacheHierarchy uniqueName="[Продажи_Б_НДС_ссылка].[Период, месяц]" caption="Период, месяц" attribute="1" time="1" defaultMemberUniqueName="[Продажи_Б_НДС_ссылка].[Период, месяц].[All]" allUniqueName="[Продажи_Б_НДС_ссылка].[Период, месяц].[All]" dimensionUniqueName="[Продажи_Б_НДС_ссылка]" displayFolder="" count="2" memberValueDatatype="7" unbalanced="0">
      <fieldsUsage count="2">
        <fieldUsage x="-1"/>
        <fieldUsage x="1"/>
      </fieldsUsage>
    </cacheHierarchy>
    <cacheHierarchy uniqueName="[Продажи_Б_НДС_ссылка].[Выручка USD]" caption="Выручка USD" attribute="1" defaultMemberUniqueName="[Продажи_Б_НДС_ссылка].[Выручка USD].[All]" allUniqueName="[Продажи_Б_НДС_ссылка].[Выручка USD].[All]" dimensionUniqueName="[Продажи_Б_НДС_ссылка]" displayFolder="" count="0" memberValueDatatype="5" unbalanced="0"/>
    <cacheHierarchy uniqueName="[Продажи_Б_НДС_ссылка].[Период, месяц (Год)]" caption="Период, месяц (Год)" attribute="1" defaultMemberUniqueName="[Продажи_Б_НДС_ссылка].[Период, месяц (Год)].[All]" allUniqueName="[Продажи_Б_НДС_ссылка].[Период, месяц (Год)].[All]" dimensionUniqueName="[Продажи_Б_НДС_ссылка]" displayFolder="" count="0" memberValueDatatype="130" unbalanced="0"/>
    <cacheHierarchy uniqueName="[Продажи_Б_НДС_ссылка].[Период, месяц (Квартал)]" caption="Период, месяц (Квартал)" attribute="1" defaultMemberUniqueName="[Продажи_Б_НДС_ссылка].[Период, месяц (Квартал)].[All]" allUniqueName="[Продажи_Б_НДС_ссылка].[Период, месяц (Квартал)].[All]" dimensionUniqueName="[Продажи_Б_НДС_ссылка]" displayFolder="" count="0" memberValueDatatype="130" unbalanced="0"/>
    <cacheHierarchy uniqueName="[Продажи_Б_НДС_ссылка].[Период, месяц (Месяц)]" caption="Период, месяц (Месяц)" attribute="1" defaultMemberUniqueName="[Продажи_Б_НДС_ссылка].[Период, месяц (Месяц)].[All]" allUniqueName="[Продажи_Б_НДС_ссылка].[Период, месяц (Месяц)].[All]" dimensionUniqueName="[Продажи_Б_НДС_ссылка]" displayFolder="" count="0" memberValueDatatype="130" unbalanced="0"/>
    <cacheHierarchy uniqueName="[Список_столбцов].[Список_столбцов]" caption="Список_столбцов" attribute="1" defaultMemberUniqueName="[Список_столбцов].[Список_столбцов].[All]" allUniqueName="[Список_столбцов].[Список_столбцов].[All]" dimensionUniqueName="[Список_столбцов]" displayFolder="" count="0" memberValueDatatype="130" unbalanced="0"/>
    <cacheHierarchy uniqueName="[Продажи_Б_НДС_ссылка].[Период, месяц (Индекс месяца)]" caption="Период, месяц (Индекс месяца)" attribute="1" defaultMemberUniqueName="[Продажи_Б_НДС_ссылка].[Период, месяц (Индекс месяца)].[All]" allUniqueName="[Продажи_Б_НДС_ссылка].[Период, месяц (Индекс месяца)].[All]" dimensionUniqueName="[Продажи_Б_НДС_ссылка]" displayFolder="" count="0" memberValueDatatype="20" unbalanced="0" hidden="1"/>
    <cacheHierarchy uniqueName="[Measures].[__XL_Count Продажи_Б_НДС_ссылка]" caption="__XL_Count Продажи_Б_НДС_ссылка" measure="1" displayFolder="" measureGroup="Продажи_Б_НДС_ссылка" count="0" hidden="1"/>
    <cacheHierarchy uniqueName="[Measures].[__XL_Count Список_столбцов]" caption="__XL_Count Список_столбцов" measure="1" displayFolder="" measureGroup="Список_столбцов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Выручка USD]" caption="Сумма по столбцу Выручка USD" measure="1" displayFolder="" measureGroup="Продажи_Б_НДС_ссылка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Продажи_Б_НДС_ссылка" uniqueName="[Продажи_Б_НДС_ссылка]" caption="Продажи_Б_НДС_ссылка"/>
    <dimension name="Список_столбцов" uniqueName="[Список_столбцов]" caption="Список_столбцов"/>
  </dimensions>
  <measureGroups count="2">
    <measureGroup name="Продажи_Б_НДС_ссылка" caption="Продажи_Б_НДС_ссылка"/>
    <measureGroup name="Список_столбцов" caption="Список_столбцов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593B8-7F68-449B-9221-B9EBAD784767}" name="Выручка_USD" cacheId="10" applyNumberFormats="0" applyBorderFormats="0" applyFontFormats="0" applyPatternFormats="0" applyAlignmentFormats="0" applyWidthHeightFormats="1" dataCaption="Значения" tag="12b381de-f054-4410-aac5-88cbb1e9808f" updatedVersion="7" minRefreshableVersion="3" useAutoFormatting="1" subtotalHiddenItems="1" colGrandTotals="0" itemPrintTitles="1" createdVersion="5" indent="0" outline="1" outlineData="1" multipleFieldFilters="0">
  <location ref="B2:K12" firstHeaderRow="1" firstDataRow="2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Выручка USD" fld="2" baseField="0" baseItem="0" numFmtId="164"/>
  </dataFields>
  <formats count="4">
    <format dxfId="12">
      <pivotArea dataOnly="0" labelOnly="1" fieldPosition="0">
        <references count="1">
          <reference field="1" count="0"/>
        </references>
      </pivotArea>
    </format>
    <format dxfId="11">
      <pivotArea outline="0" collapsedLevelsAreSubtotals="1" fieldPosition="0"/>
    </format>
    <format dxfId="10">
      <pivotArea grandRow="1" outline="0" collapsedLevelsAreSubtotals="1" fieldPosition="0"/>
    </format>
    <format dxfId="9">
      <pivotArea dataOnly="0" labelOnly="1" grandRow="1" outline="0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Выручка USD"/>
  </pivotHierarchies>
  <pivotTableStyleInfo name="Стиль сводной таблицы 1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Продажи_Б_НДС_ссылка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DF99A81-20D5-4F14-8486-FDA7AF503F92}" autoFormatId="16" applyNumberFormats="0" applyBorderFormats="0" applyFontFormats="0" applyPatternFormats="0" applyAlignmentFormats="0" applyWidthHeightFormats="0">
  <queryTableRefresh nextId="5">
    <queryTableFields count="3">
      <queryTableField id="1" name="Дата курса" tableColumnId="1"/>
      <queryTableField id="2" name="Валюта" tableColumnId="2"/>
      <queryTableField id="4" name="Пользовательский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4CCCF83-11E9-48BD-B2DA-41DF2F893DA4}" autoFormatId="16" applyNumberFormats="0" applyBorderFormats="0" applyFontFormats="0" applyPatternFormats="0" applyAlignmentFormats="0" applyWidthHeightFormats="0">
  <queryTableRefresh nextId="4">
    <queryTableFields count="2">
      <queryTableField id="1" name="Расчетный период" tableColumnId="1"/>
      <queryTableField id="3" name="Начальный период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B26FABBC-6D4F-42D3-AD28-B70B311E915B}" autoFormatId="16" applyNumberFormats="0" applyBorderFormats="0" applyFontFormats="0" applyPatternFormats="0" applyAlignmentFormats="0" applyWidthHeightFormats="0">
  <queryTableRefresh nextId="5">
    <queryTableFields count="4">
      <queryTableField id="1" name="Сегмент" tableColumnId="1"/>
      <queryTableField id="2" name="Группа доступа" tableColumnId="2"/>
      <queryTableField id="3" name="Период, месяц" tableColumnId="3"/>
      <queryTableField id="4" name="Выручка USD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F02AF0-26DA-4EE1-B677-D4B20177F58E}" name="ИД_курс" displayName="ИД_курс" ref="A1:C1340" tableType="queryTable" totalsRowShown="0">
  <autoFilter ref="A1:C1340" xr:uid="{CBF02AF0-26DA-4EE1-B677-D4B20177F58E}"/>
  <tableColumns count="3">
    <tableColumn id="1" xr3:uid="{E70AB468-A461-4F3C-B087-0DBBC666B5B4}" uniqueName="1" name="Дата курса" queryTableFieldId="1" dataDxfId="65"/>
    <tableColumn id="2" xr3:uid="{86113B88-B118-4142-9141-3F03D06E4F56}" uniqueName="2" name="Валюта" queryTableFieldId="2"/>
    <tableColumn id="4" xr3:uid="{0B2A5C3F-F3C0-42E5-AE09-4F0548647E85}" uniqueName="4" name="Пользовательский" queryTableFieldId="4" dataDxfId="6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5D340C-E521-439F-A0D7-A33B3D0F2BDE}" name="Период" displayName="Период" ref="M1:N2" tableType="queryTable" totalsRowShown="0">
  <autoFilter ref="M1:N2" xr:uid="{E05D340C-E521-439F-A0D7-A33B3D0F2BDE}"/>
  <tableColumns count="2">
    <tableColumn id="1" xr3:uid="{2415FCFC-3B21-4DA7-8DE8-A9685F7E8C69}" uniqueName="1" name="Расчетный период" queryTableFieldId="1" dataDxfId="63"/>
    <tableColumn id="3" xr3:uid="{EA56D827-9B8E-41C4-A6ED-18C002CEDFAF}" uniqueName="3" name="Начальный период" queryTableFieldId="3" dataDxfId="6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745CEC-75F1-4EB8-979A-85C944C040F8}" name="ГД_МР" displayName="ГД_МР" ref="F4:F12" totalsRowShown="0" headerRowDxfId="61" dataDxfId="59" headerRowBorderDxfId="60" tableBorderDxfId="58" totalsRowBorderDxfId="57">
  <autoFilter ref="F4:F12" xr:uid="{04745CEC-75F1-4EB8-979A-85C944C040F8}"/>
  <tableColumns count="1">
    <tableColumn id="1" xr3:uid="{D53BC3F5-FE88-4257-8529-959A0E6355E2}" name="ГД" dataDxfId="56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497540-0226-4957-97D4-14DDEA054F91}" name="Список_столбцов" displayName="Список_столбцов" ref="J4:J9" totalsRowShown="0">
  <autoFilter ref="J4:J9" xr:uid="{E8497540-0226-4957-97D4-14DDEA054F91}"/>
  <tableColumns count="1">
    <tableColumn id="1" xr3:uid="{7ACB8684-7105-489E-9852-EF5C1C1ED757}" name="Список столбцов"/>
  </tableColumns>
  <tableStyleInfo name="Стиль таблицы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0180CF-1510-4088-9680-C40CD797151C}" name="Таблица5" displayName="Таблица5" ref="B16:P27" totalsRowShown="0" headerRowDxfId="55" dataDxfId="53" headerRowBorderDxfId="54" tableBorderDxfId="52" totalsRowBorderDxfId="51">
  <tableColumns count="15">
    <tableColumn id="1" xr3:uid="{99D89A46-FB88-45BC-95F6-98C6A605D423}" name="Продаж USD" dataDxfId="50">
      <calculatedColumnFormula>IF(OR(Свод!$B1="Общий итог",Свод!$B1=""),"",Свод!$B1)</calculatedColumnFormula>
    </tableColumn>
    <tableColumn id="2" xr3:uid="{E4074FFA-FD8E-43CF-8906-BFCE2E0C193C}" name="Ноябрь 2022" dataDxfId="49">
      <calculatedColumnFormula>GETPIVOTDATA("[Measures].[Сумма по столбцу Выручка USD]",Свод!$B$2,"[Продажи_Б_НДС_ссылка].[Группа доступа]","[Продажи_Б_НДС_ссылка].[Группа доступа].&amp;["&amp;$B17&amp;"]","[Продажи_Б_НДС_ссылка].[Период, месяц]","[Продажи_Б_НДС_ссылка].[Период, месяц].&amp;["&amp;C$34&amp;"-"&amp;C$33&amp;"-01T00:00:00]")</calculatedColumnFormula>
    </tableColumn>
    <tableColumn id="3" xr3:uid="{F300938D-997D-4288-A561-0DCBD19C2C64}" name="Декабрь 2022" dataDxfId="48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доступа].&amp;["&amp;$B17&amp;"]","[Продажи_Б_НДС_ссылка].[Период, месяц]","[Продажи_Б_НДС_ссылка].[Период, месяц].&amp;["&amp;D$34&amp;"-"&amp;D$33&amp;"-01T00:00:00]"),"")</calculatedColumnFormula>
    </tableColumn>
    <tableColumn id="4" xr3:uid="{6DA872C7-BC81-4B9D-88F8-3A4EC21CB7DC}" name="Январь 2023" dataDxfId="47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доступа].&amp;["&amp;$B17&amp;"]","[Продажи_Б_НДС_ссылка].[Период, месяц]","[Продажи_Б_НДС_ссылка].[Период, месяц].&amp;["&amp;E$34&amp;"-"&amp;E$33&amp;"-01T00:00:00]"),"")</calculatedColumnFormula>
    </tableColumn>
    <tableColumn id="5" xr3:uid="{5EC3BA57-6198-4EA3-8FB3-599134739BA4}" name="Февраль 2023" dataDxfId="46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доступа].&amp;["&amp;$B17&amp;"]","[Продажи_Б_НДС_ссылка].[Период, месяц]","[Продажи_Б_НДС_ссылка].[Период, месяц].&amp;["&amp;F$34&amp;"-"&amp;F$33&amp;"-01T00:00:00]"),"")</calculatedColumnFormula>
    </tableColumn>
    <tableColumn id="6" xr3:uid="{3EC48BE5-0875-46D0-B35A-040E1DA04D8A}" name="Март 2023" dataDxfId="45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доступа].&amp;["&amp;$B17&amp;"]","[Продажи_Б_НДС_ссылка].[Период, месяц]","[Продажи_Б_НДС_ссылка].[Период, месяц].&amp;["&amp;G$34&amp;"-"&amp;G$33&amp;"-01T00:00:00]"),"")</calculatedColumnFormula>
    </tableColumn>
    <tableColumn id="7" xr3:uid="{E0E565D3-D516-4304-8BB1-88A1DCA072FA}" name="Апрель 2023" dataDxfId="44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доступа].&amp;["&amp;$B17&amp;"]","[Продажи_Б_НДС_ссылка].[Период, месяц]","[Продажи_Б_НДС_ссылка].[Период, месяц].&amp;["&amp;H$34&amp;"-"&amp;H$33&amp;"-01T00:00:00]"),"")</calculatedColumnFormula>
    </tableColumn>
    <tableColumn id="8" xr3:uid="{E5BDDFA2-4ACD-4135-9160-16F024AF858E}" name="Май 2023" dataDxfId="43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доступа].&amp;["&amp;$B17&amp;"]","[Продажи_Б_НДС_ссылка].[Период, месяц]","[Продажи_Б_НДС_ссылка].[Период, месяц].&amp;["&amp;I$34&amp;"-"&amp;I$33&amp;"-01T00:00:00]"),"")</calculatedColumnFormula>
    </tableColumn>
    <tableColumn id="9" xr3:uid="{82A07293-14DB-4019-96A8-583E0E662699}" name="Июнь 2023" dataDxfId="42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доступа].&amp;["&amp;$B17&amp;"]","[Продажи_Б_НДС_ссылка].[Период, месяц]","[Продажи_Б_НДС_ссылка].[Период, месяц].&amp;["&amp;J$34&amp;"-"&amp;J$33&amp;"-01T00:00:00]"),"")</calculatedColumnFormula>
    </tableColumn>
    <tableColumn id="10" xr3:uid="{CD68D83B-4BE8-420D-839A-AF3A007E3255}" name="Июль 2023" dataDxfId="41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доступа].&amp;["&amp;$B17&amp;"]","[Продажи_Б_НДС_ссылка].[Период, месяц]","[Продажи_Б_НДС_ссылка].[Период, месяц].&amp;["&amp;K$34&amp;"-"&amp;K$33&amp;"-01T00:00:00]"),"")</calculatedColumnFormula>
    </tableColumn>
    <tableColumn id="11" xr3:uid="{6CF70FE0-3D6C-4C2A-9374-E4A4AA277982}" name="Август 2023" dataDxfId="40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доступа].&amp;["&amp;$B17&amp;"]","[Продажи_Б_НДС_ссылка].[Период, месяц]","[Продажи_Б_НДС_ссылка].[Период, месяц].&amp;["&amp;L$34&amp;"-"&amp;L$33&amp;"-01T00:00:00]"),"")</calculatedColumnFormula>
    </tableColumn>
    <tableColumn id="12" xr3:uid="{B82CDA24-C585-4D0D-90C1-4EE5C73B85D2}" name="Сентябрь 2023" dataDxfId="39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доступа].&amp;["&amp;$B17&amp;"]","[Продажи_Б_НДС_ссылка].[Период, месяц]","[Продажи_Б_НДС_ссылка].[Период, месяц].&amp;["&amp;M$34&amp;"-"&amp;M$33&amp;"-01T00:00:00]"),"")</calculatedColumnFormula>
    </tableColumn>
    <tableColumn id="13" xr3:uid="{CEF91628-992A-48AA-8183-6713A6789C3A}" name="Октябрь 2023" dataDxfId="38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доступа].&amp;["&amp;$B17&amp;"]","[Продажи_Б_НДС_ссылка].[Период, месяц]","[Продажи_Б_НДС_ссылка].[Период, месяц].&amp;["&amp;N$34&amp;"-"&amp;N$33&amp;"-01T00:00:00]"),"")</calculatedColumnFormula>
    </tableColumn>
    <tableColumn id="14" xr3:uid="{3249A0CC-D66A-489C-9C87-275C92F73AB8}" name="Ноябрь 2023" dataDxfId="37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доступа].&amp;["&amp;$B17&amp;"]","[Продажи_Б_НДС_ссылка].[Период, месяц]","[Продажи_Б_НДС_ссылка].[Период, месяц].&amp;["&amp;O$34&amp;"-"&amp;O$33&amp;"-01T00:00:00]"),"")</calculatedColumnFormula>
    </tableColumn>
    <tableColumn id="15" xr3:uid="{F24A52B6-A5BC-4016-9D10-DB1E81696F83}" name="Средняя продажи USD" dataDxfId="36">
      <calculatedColumnFormula>AVERAGE($D17:$O17)</calculatedColumnFormula>
    </tableColumn>
  </tableColumns>
  <tableStyleInfo name="Стиль таблицы 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A29135-6C35-454D-85D6-925B5B4E2C0E}" name="Таблица6" displayName="Таблица6" ref="B31:Q42" totalsRowShown="0" headerRowDxfId="35" dataDxfId="33" headerRowBorderDxfId="34" tableBorderDxfId="32" totalsRowBorderDxfId="31">
  <tableColumns count="16">
    <tableColumn id="1" xr3:uid="{7A29C6B0-B24C-4B40-8382-E6B4B6C025D2}" name="Динамика продаж USD" dataDxfId="30">
      <calculatedColumnFormula>IF(OR(Свод!$B1="Общий итог",Свод!$B1=""),"",Свод!$B1)</calculatedColumnFormula>
    </tableColumn>
    <tableColumn id="2" xr3:uid="{64443C93-D518-433F-9BF9-0E5445239D68}" name="Ноябрь 2022" dataDxfId="29">
      <calculatedColumnFormula>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месяц].&amp;["&amp;C$34&amp;"-"&amp;C$33&amp;"-01T00:00:00]")</calculatedColumnFormula>
    </tableColumn>
    <tableColumn id="3" xr3:uid="{E52496DD-2053-43AE-8671-76CC253E3B88}" name="Декабрь 2022" dataDxfId="28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месяц].&amp;["&amp;D$34&amp;"-"&amp;D$33&amp;"-01T00:00:00]")-GETPIVOTDATA("[Measures].[Сумма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месяц].&amp;["&amp;C$34&amp;"-"&amp;C$33&amp;"-01T00:00:00]"),"")</calculatedColumnFormula>
    </tableColumn>
    <tableColumn id="4" xr3:uid="{C6F2C1AE-BCF4-4560-B406-350EB65056DB}" name="Январь 2023" dataDxfId="27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месяц].&amp;["&amp;E$34&amp;"-"&amp;E$33&amp;"-01T00:00:00]")-GETPIVOTDATA("[Measures].[Сумма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месяц].&amp;["&amp;D$34&amp;"-"&amp;D$33&amp;"-01T00:00:00]"),"")</calculatedColumnFormula>
    </tableColumn>
    <tableColumn id="5" xr3:uid="{45B01B2E-0F79-4F61-8897-5B4AC077174F}" name="Февраль 2023" dataDxfId="26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месяц].&amp;["&amp;F$34&amp;"-"&amp;F$33&amp;"-01T00:00:00]")-GETPIVOTDATA("[Measures].[Сумма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месяц].&amp;["&amp;E$34&amp;"-"&amp;E$33&amp;"-01T00:00:00]"),"")</calculatedColumnFormula>
    </tableColumn>
    <tableColumn id="6" xr3:uid="{216B48DD-BD26-40A9-B626-E3621FEE1CF1}" name="Март 2023" dataDxfId="25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месяц].&amp;["&amp;G$34&amp;"-"&amp;G$33&amp;"-01T00:00:00]")-GETPIVOTDATA("[Measures].[Сумма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месяц].&amp;["&amp;F$34&amp;"-"&amp;F$33&amp;"-01T00:00:00]"),"")</calculatedColumnFormula>
    </tableColumn>
    <tableColumn id="7" xr3:uid="{A9A41D32-D2D8-45A0-AC34-A543F7403A21}" name="Апрель 2023" dataDxfId="24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месяц].&amp;["&amp;H$34&amp;"-"&amp;H$33&amp;"-01T00:00:00]")-GETPIVOTDATA("[Measures].[Сумма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месяц].&amp;["&amp;G$34&amp;"-"&amp;G$33&amp;"-01T00:00:00]"),"")</calculatedColumnFormula>
    </tableColumn>
    <tableColumn id="8" xr3:uid="{D33D1B4B-5B55-482E-ACC8-5224E75BFE5E}" name="Май 2023" dataDxfId="23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месяц].&amp;["&amp;I$34&amp;"-"&amp;I$33&amp;"-01T00:00:00]")-GETPIVOTDATA("[Measures].[Сумма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месяц].&amp;["&amp;H$34&amp;"-"&amp;H$33&amp;"-01T00:00:00]"),"")</calculatedColumnFormula>
    </tableColumn>
    <tableColumn id="9" xr3:uid="{D3512CBF-C3EF-43F2-9890-18BE76006B54}" name="Июнь 2023" dataDxfId="22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месяц].&amp;["&amp;J$34&amp;"-"&amp;J$33&amp;"-01T00:00:00]")-GETPIVOTDATA("[Measures].[Сумма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месяц].&amp;["&amp;I$34&amp;"-"&amp;I$33&amp;"-01T00:00:00]"),"")</calculatedColumnFormula>
    </tableColumn>
    <tableColumn id="10" xr3:uid="{87A6E2A1-56DD-4FAC-86B1-8FB81DBFFE78}" name="Июль 2023" dataDxfId="21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месяц].&amp;["&amp;K$34&amp;"-"&amp;K$33&amp;"-01T00:00:00]")-GETPIVOTDATA("[Measures].[Сумма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месяц].&amp;["&amp;J$34&amp;"-"&amp;J$33&amp;"-01T00:00:00]"),"")</calculatedColumnFormula>
    </tableColumn>
    <tableColumn id="11" xr3:uid="{3008DC79-EB2F-4270-9D0C-764A90DC2CCD}" name="Август 2023" dataDxfId="20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месяц].&amp;["&amp;L$34&amp;"-"&amp;L$33&amp;"-01T00:00:00]")-GETPIVOTDATA("[Measures].[Сумма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месяц].&amp;["&amp;K$34&amp;"-"&amp;K$33&amp;"-01T00:00:00]"),"")</calculatedColumnFormula>
    </tableColumn>
    <tableColumn id="12" xr3:uid="{827347EB-DA41-4D74-BE4C-82DDE85EBF5B}" name="Сентябрь 2023" dataDxfId="19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месяц].&amp;["&amp;M$34&amp;"-"&amp;M$33&amp;"-01T00:00:00]")-GETPIVOTDATA("[Measures].[Сумма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месяц].&amp;["&amp;L$34&amp;"-"&amp;L$33&amp;"-01T00:00:00]"),"")</calculatedColumnFormula>
    </tableColumn>
    <tableColumn id="13" xr3:uid="{86897AFA-0B1D-45FA-BFD8-F8495C4984EC}" name="Октябрь 2023" dataDxfId="18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месяц].&amp;["&amp;N$34&amp;"-"&amp;N$33&amp;"-01T00:00:00]")-GETPIVOTDATA("[Measures].[Сумма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месяц].&amp;["&amp;M$34&amp;"-"&amp;M$33&amp;"-01T00:00:00]"),"")</calculatedColumnFormula>
    </tableColumn>
    <tableColumn id="14" xr3:uid="{FA9D87AA-79C5-489C-B0CE-3A211430A846}" name="Ноябрь 2023" dataDxfId="17">
      <calculatedColumnFormula>IFERROR(GETPIVOTDATA("[Measures].[Сумма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месяц].&amp;["&amp;O$34&amp;"-"&amp;O$33&amp;"-01T00:00:00]")-GETPIVOTDATA("[Measures].[Сумма по столбцу Выручка USD]",Свод!$B$2,"[Продажи_Б_НДС_ссылка].[Группа доступа]","[Продажи_Б_НДС_ссылка].[Группа доступа].&amp;["&amp;$B32&amp;"]","[Продажи_Б_НДС_ссылка].[Период, месяц]","[Продажи_Б_НДС_ссылка].[Период, месяц].&amp;["&amp;N$34&amp;"-"&amp;N$33&amp;"-01T00:00:00]"),"")</calculatedColumnFormula>
    </tableColumn>
    <tableColumn id="15" xr3:uid="{55EC949E-4421-4FB3-8AE7-906F683AADAA}" name="Средняя динамика USD %%" dataDxfId="16">
      <calculatedColumnFormula>AVERAGE($D32:$O32)</calculatedColumnFormula>
    </tableColumn>
    <tableColumn id="16" xr3:uid="{43F8FB84-FFFF-42AD-B298-4C6DF29194AC}" name="Средняя динамика USD " dataDxfId="0"/>
  </tableColumns>
  <tableStyleInfo name="Стиль таблицы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ACB75F-BE49-4691-88E7-8618667D68FD}" name="Свод_динамика_МР" displayName="Свод_динамика_МР" ref="B3:I11" totalsRowShown="0" headerRowDxfId="15">
  <tableColumns count="8">
    <tableColumn id="1" xr3:uid="{AEB910EA-1FD3-4FD1-AD0E-756DD9406B51}" name="Итоговые балы">
      <calculatedColumnFormula>IF(OR(Свод!$B4="Общий итог",Свод!$B4=""),"",Свод!$B4)</calculatedColumnFormula>
    </tableColumn>
    <tableColumn id="2" xr3:uid="{7529295C-8AAC-4203-BB4A-C31B35094843}" name="Столбец1"/>
    <tableColumn id="3" xr3:uid="{F9A78731-ABF9-48CF-A1B6-A8C985D7472D}" name="Средняя динамика USD " dataDxfId="14">
      <calculatedColumnFormula>IF(Свод_динамика_МР[[#This Row],[Итоговые балы]]="","",VLOOKUP(Свод_динамика_МР[[#This Row],[Итоговые балы]],Таблица6[#All],MATCH(Свод_динамика_МР[[#Headers],[Средняя динамика USD ]],Таблица6[#Headers],0)))</calculatedColumnFormula>
    </tableColumn>
    <tableColumn id="4" xr3:uid="{5926ACDB-0A59-4A76-BE4D-653A5400E200}" name="Средняя динамика USD %%" dataDxfId="13">
      <calculatedColumnFormula>IF(Свод_динамика_МР[[#This Row],[Итоговые балы]]="","",VLOOKUP(Свод_динамика_МР[[#This Row],[Итоговые балы]],Таблица6[#All],MATCH(Свод_динамика_МР[[#Headers],[Средняя динамика USD %%]],Таблица6[#Headers],0),0))</calculatedColumnFormula>
    </tableColumn>
    <tableColumn id="5" xr3:uid="{F63DD610-BEFE-42FF-9C58-DB2B6B0E3993}" name="Баллы средняя динамика USD" dataDxfId="3">
      <calculatedColumnFormula>IF($B4="","",(1.1-0.1*_xlfn.RANK.EQ(Q35,$Q$35:$Q$42,0))*$Q$34)</calculatedColumnFormula>
    </tableColumn>
    <tableColumn id="6" xr3:uid="{7463DFDE-480C-4366-8B58-8AE5D69481DA}" name="Баллы средняя динамика %%" dataDxfId="1" dataCellStyle="Процентный">
      <calculatedColumnFormula>IF($B4="","",(1.1-0.1*_xlfn.RANK.EQ(P35,$P$35:$P$42,0))*$P$34)</calculatedColumnFormula>
    </tableColumn>
    <tableColumn id="7" xr3:uid="{3CA5960B-8755-4F64-8F2A-218631B231CC}" name="Сумма баллов &quot;ДИНАМИКА&quot;" dataDxfId="2">
      <calculatedColumnFormula>SUM(F4:G4)</calculatedColumnFormula>
    </tableColumn>
    <tableColumn id="8" xr3:uid="{ED734329-181C-4446-A144-3C7CF175EEE8}" name="место в рейтинге &quot;ДИНАМИКА&quot;" dataDxfId="4">
      <calculatedColumnFormula>_xlfn.RANK.EQ(Свод_динамика_МР[[#This Row],[Сумма баллов "ДИНАМИКА"]],Свод_динамика_МР[Сумма баллов "ДИНАМИКА"])</calculatedColumnFormula>
    </tableColumn>
  </tableColumns>
  <tableStyleInfo name="Стиль таблицы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D4EBF3-A505-4501-AD35-D79D025C89B9}" name="Продажи_Б_НДС_ссылка" displayName="Продажи_Б_НДС_ссылка" ref="A1:D90" tableType="queryTable" totalsRowShown="0">
  <autoFilter ref="A1:D90" xr:uid="{7CD4EBF3-A505-4501-AD35-D79D025C89B9}"/>
  <tableColumns count="4">
    <tableColumn id="1" xr3:uid="{268C282B-9B57-45E7-B710-BAF9F6DB9F5E}" uniqueName="1" name="Сегмент" queryTableFieldId="1" dataDxfId="8"/>
    <tableColumn id="2" xr3:uid="{5D7C070C-FB56-4F0D-81E8-D92D118A4662}" uniqueName="2" name="Группа доступа" queryTableFieldId="2" dataDxfId="7"/>
    <tableColumn id="3" xr3:uid="{55065776-A6E0-4432-8CE5-3DE1C983FB74}" uniqueName="3" name="Период, месяц" queryTableFieldId="3" dataDxfId="6"/>
    <tableColumn id="4" xr3:uid="{7035BE29-5779-4A57-B05B-2A30AAEEB868}" uniqueName="4" name="Выручка USD" queryTableFieldId="4" dataDxfId="5"/>
  </tableColumns>
  <tableStyleInfo name="Стиль таблицы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1F0C-5BB0-460E-AC98-77EE8CFC9FA1}">
  <dimension ref="A1:P1340"/>
  <sheetViews>
    <sheetView workbookViewId="0">
      <selection activeCell="J5" sqref="J5:J9"/>
    </sheetView>
  </sheetViews>
  <sheetFormatPr defaultRowHeight="15" x14ac:dyDescent="0.25"/>
  <cols>
    <col min="1" max="1" width="13" bestFit="1" customWidth="1"/>
    <col min="2" max="2" width="10" bestFit="1" customWidth="1"/>
    <col min="3" max="4" width="20.42578125" bestFit="1" customWidth="1"/>
    <col min="6" max="6" width="20" customWidth="1"/>
    <col min="7" max="7" width="11" customWidth="1"/>
    <col min="10" max="10" width="18.42578125" customWidth="1"/>
    <col min="13" max="13" width="20.85546875" bestFit="1" customWidth="1"/>
    <col min="14" max="14" width="21.28515625" bestFit="1" customWidth="1"/>
    <col min="15" max="15" width="20.42578125" bestFit="1" customWidth="1"/>
  </cols>
  <sheetData>
    <row r="1" spans="1:16" ht="15.75" thickBot="1" x14ac:dyDescent="0.3">
      <c r="A1" t="s">
        <v>0</v>
      </c>
      <c r="B1" t="s">
        <v>1</v>
      </c>
      <c r="C1" t="s">
        <v>5</v>
      </c>
      <c r="F1" s="2" t="s">
        <v>4</v>
      </c>
      <c r="G1" s="3"/>
      <c r="H1" s="3"/>
      <c r="I1" s="4"/>
      <c r="M1" t="s">
        <v>6</v>
      </c>
      <c r="N1" t="s">
        <v>7</v>
      </c>
      <c r="P1" t="s">
        <v>48</v>
      </c>
    </row>
    <row r="2" spans="1:16" x14ac:dyDescent="0.25">
      <c r="A2" s="1">
        <v>43770</v>
      </c>
      <c r="B2" t="s">
        <v>3</v>
      </c>
      <c r="C2">
        <v>63.774799999999999</v>
      </c>
      <c r="M2" s="1">
        <v>45108</v>
      </c>
      <c r="N2" s="1">
        <v>44866</v>
      </c>
    </row>
    <row r="3" spans="1:16" x14ac:dyDescent="0.25">
      <c r="A3" s="1">
        <v>43771</v>
      </c>
      <c r="B3" t="s">
        <v>3</v>
      </c>
      <c r="C3">
        <v>64.031599999999997</v>
      </c>
    </row>
    <row r="4" spans="1:16" x14ac:dyDescent="0.25">
      <c r="A4" s="1">
        <v>43772</v>
      </c>
      <c r="B4" t="s">
        <v>3</v>
      </c>
      <c r="C4">
        <v>64.031599999999997</v>
      </c>
      <c r="F4" s="7" t="s">
        <v>16</v>
      </c>
      <c r="J4" t="s">
        <v>51</v>
      </c>
    </row>
    <row r="5" spans="1:16" x14ac:dyDescent="0.25">
      <c r="A5" s="1">
        <v>43773</v>
      </c>
      <c r="B5" t="s">
        <v>3</v>
      </c>
      <c r="C5">
        <v>64.031599999999997</v>
      </c>
      <c r="F5" s="5" t="s">
        <v>8</v>
      </c>
      <c r="J5" t="s">
        <v>17</v>
      </c>
    </row>
    <row r="6" spans="1:16" x14ac:dyDescent="0.25">
      <c r="A6" s="1">
        <v>43774</v>
      </c>
      <c r="B6" t="s">
        <v>3</v>
      </c>
      <c r="C6">
        <v>64.031599999999997</v>
      </c>
      <c r="F6" s="5" t="s">
        <v>9</v>
      </c>
      <c r="J6" t="s">
        <v>18</v>
      </c>
    </row>
    <row r="7" spans="1:16" x14ac:dyDescent="0.25">
      <c r="A7" s="1">
        <v>43775</v>
      </c>
      <c r="B7" t="s">
        <v>3</v>
      </c>
      <c r="C7">
        <v>63.247999999999998</v>
      </c>
      <c r="F7" s="5" t="s">
        <v>10</v>
      </c>
      <c r="J7" t="s">
        <v>49</v>
      </c>
    </row>
    <row r="8" spans="1:16" x14ac:dyDescent="0.25">
      <c r="A8" s="1">
        <v>43776</v>
      </c>
      <c r="B8" t="s">
        <v>3</v>
      </c>
      <c r="C8">
        <v>63.588000000000001</v>
      </c>
      <c r="F8" s="5" t="s">
        <v>11</v>
      </c>
      <c r="J8" t="s">
        <v>19</v>
      </c>
    </row>
    <row r="9" spans="1:16" x14ac:dyDescent="0.25">
      <c r="A9" s="1">
        <v>43777</v>
      </c>
      <c r="B9" t="s">
        <v>3</v>
      </c>
      <c r="C9">
        <v>63.729799999999997</v>
      </c>
      <c r="F9" s="5" t="s">
        <v>12</v>
      </c>
      <c r="J9" t="s">
        <v>50</v>
      </c>
    </row>
    <row r="10" spans="1:16" x14ac:dyDescent="0.25">
      <c r="A10" s="1">
        <v>43778</v>
      </c>
      <c r="B10" t="s">
        <v>3</v>
      </c>
      <c r="C10">
        <v>63.729500000000002</v>
      </c>
      <c r="F10" s="5" t="s">
        <v>13</v>
      </c>
    </row>
    <row r="11" spans="1:16" x14ac:dyDescent="0.25">
      <c r="A11" s="1">
        <v>43779</v>
      </c>
      <c r="B11" t="s">
        <v>3</v>
      </c>
      <c r="C11">
        <v>63.729500000000002</v>
      </c>
      <c r="F11" s="5" t="s">
        <v>14</v>
      </c>
    </row>
    <row r="12" spans="1:16" x14ac:dyDescent="0.25">
      <c r="A12" s="1">
        <v>43780</v>
      </c>
      <c r="B12" t="s">
        <v>3</v>
      </c>
      <c r="C12">
        <v>63.729500000000002</v>
      </c>
      <c r="F12" s="6" t="s">
        <v>15</v>
      </c>
    </row>
    <row r="13" spans="1:16" x14ac:dyDescent="0.25">
      <c r="A13" s="1">
        <v>43781</v>
      </c>
      <c r="B13" t="s">
        <v>3</v>
      </c>
      <c r="C13">
        <v>63.912100000000002</v>
      </c>
    </row>
    <row r="14" spans="1:16" x14ac:dyDescent="0.25">
      <c r="A14" s="1">
        <v>43782</v>
      </c>
      <c r="B14" t="s">
        <v>3</v>
      </c>
      <c r="C14">
        <v>63.853000000000002</v>
      </c>
    </row>
    <row r="15" spans="1:16" x14ac:dyDescent="0.25">
      <c r="A15" s="1">
        <v>43783</v>
      </c>
      <c r="B15" t="s">
        <v>3</v>
      </c>
      <c r="C15">
        <v>64.200900000000004</v>
      </c>
    </row>
    <row r="16" spans="1:16" x14ac:dyDescent="0.25">
      <c r="A16" s="1">
        <v>43784</v>
      </c>
      <c r="B16" t="s">
        <v>3</v>
      </c>
      <c r="C16">
        <v>64.210099999999997</v>
      </c>
    </row>
    <row r="17" spans="1:3" x14ac:dyDescent="0.25">
      <c r="A17" s="1">
        <v>43785</v>
      </c>
      <c r="B17" t="s">
        <v>3</v>
      </c>
      <c r="C17">
        <v>63.888100000000001</v>
      </c>
    </row>
    <row r="18" spans="1:3" x14ac:dyDescent="0.25">
      <c r="A18" s="1">
        <v>43786</v>
      </c>
      <c r="B18" t="s">
        <v>3</v>
      </c>
      <c r="C18">
        <v>63.888100000000001</v>
      </c>
    </row>
    <row r="19" spans="1:3" x14ac:dyDescent="0.25">
      <c r="A19" s="1">
        <v>43787</v>
      </c>
      <c r="B19" t="s">
        <v>3</v>
      </c>
      <c r="C19">
        <v>63.888100000000001</v>
      </c>
    </row>
    <row r="20" spans="1:3" x14ac:dyDescent="0.25">
      <c r="A20" s="1">
        <v>43788</v>
      </c>
      <c r="B20" t="s">
        <v>3</v>
      </c>
      <c r="C20">
        <v>63.754199999999997</v>
      </c>
    </row>
    <row r="21" spans="1:3" x14ac:dyDescent="0.25">
      <c r="A21" s="1">
        <v>43789</v>
      </c>
      <c r="B21" t="s">
        <v>3</v>
      </c>
      <c r="C21">
        <v>63.773000000000003</v>
      </c>
    </row>
    <row r="22" spans="1:3" x14ac:dyDescent="0.25">
      <c r="A22" s="1">
        <v>43790</v>
      </c>
      <c r="B22" t="s">
        <v>3</v>
      </c>
      <c r="C22">
        <v>64.021299999999997</v>
      </c>
    </row>
    <row r="23" spans="1:3" x14ac:dyDescent="0.25">
      <c r="A23" s="1">
        <v>43791</v>
      </c>
      <c r="B23" t="s">
        <v>3</v>
      </c>
      <c r="C23">
        <v>63.843000000000004</v>
      </c>
    </row>
    <row r="24" spans="1:3" x14ac:dyDescent="0.25">
      <c r="A24" s="1">
        <v>43792</v>
      </c>
      <c r="B24" t="s">
        <v>3</v>
      </c>
      <c r="C24">
        <v>63.710099999999997</v>
      </c>
    </row>
    <row r="25" spans="1:3" x14ac:dyDescent="0.25">
      <c r="A25" s="1">
        <v>43793</v>
      </c>
      <c r="B25" t="s">
        <v>3</v>
      </c>
      <c r="C25">
        <v>63.710099999999997</v>
      </c>
    </row>
    <row r="26" spans="1:3" x14ac:dyDescent="0.25">
      <c r="A26" s="1">
        <v>43794</v>
      </c>
      <c r="B26" t="s">
        <v>3</v>
      </c>
      <c r="C26">
        <v>63.710099999999997</v>
      </c>
    </row>
    <row r="27" spans="1:3" x14ac:dyDescent="0.25">
      <c r="A27" s="1">
        <v>43795</v>
      </c>
      <c r="B27" t="s">
        <v>3</v>
      </c>
      <c r="C27">
        <v>63.7637</v>
      </c>
    </row>
    <row r="28" spans="1:3" x14ac:dyDescent="0.25">
      <c r="A28" s="1">
        <v>43796</v>
      </c>
      <c r="B28" t="s">
        <v>3</v>
      </c>
      <c r="C28">
        <v>64.023899999999998</v>
      </c>
    </row>
    <row r="29" spans="1:3" x14ac:dyDescent="0.25">
      <c r="A29" s="1">
        <v>43797</v>
      </c>
      <c r="B29" t="s">
        <v>3</v>
      </c>
      <c r="C29">
        <v>63.972200000000001</v>
      </c>
    </row>
    <row r="30" spans="1:3" x14ac:dyDescent="0.25">
      <c r="A30" s="1">
        <v>43798</v>
      </c>
      <c r="B30" t="s">
        <v>3</v>
      </c>
      <c r="C30">
        <v>64.100499999999997</v>
      </c>
    </row>
    <row r="31" spans="1:3" x14ac:dyDescent="0.25">
      <c r="A31" s="1">
        <v>43799</v>
      </c>
      <c r="B31" t="s">
        <v>3</v>
      </c>
      <c r="C31">
        <v>64.081699999999998</v>
      </c>
    </row>
    <row r="32" spans="1:3" x14ac:dyDescent="0.25">
      <c r="A32" s="1">
        <v>43800</v>
      </c>
      <c r="B32" t="s">
        <v>3</v>
      </c>
      <c r="C32">
        <v>64.081699999999998</v>
      </c>
    </row>
    <row r="33" spans="1:3" x14ac:dyDescent="0.25">
      <c r="A33" s="1">
        <v>43801</v>
      </c>
      <c r="B33" t="s">
        <v>3</v>
      </c>
      <c r="C33">
        <v>64.081699999999998</v>
      </c>
    </row>
    <row r="34" spans="1:3" x14ac:dyDescent="0.25">
      <c r="A34" s="1">
        <v>43802</v>
      </c>
      <c r="B34" t="s">
        <v>3</v>
      </c>
      <c r="C34">
        <v>64.409700000000001</v>
      </c>
    </row>
    <row r="35" spans="1:3" x14ac:dyDescent="0.25">
      <c r="A35" s="1">
        <v>43803</v>
      </c>
      <c r="B35" t="s">
        <v>3</v>
      </c>
      <c r="C35">
        <v>64.140100000000004</v>
      </c>
    </row>
    <row r="36" spans="1:3" x14ac:dyDescent="0.25">
      <c r="A36" s="1">
        <v>43804</v>
      </c>
      <c r="B36" t="s">
        <v>3</v>
      </c>
      <c r="C36">
        <v>64.194800000000001</v>
      </c>
    </row>
    <row r="37" spans="1:3" x14ac:dyDescent="0.25">
      <c r="A37" s="1">
        <v>43805</v>
      </c>
      <c r="B37" t="s">
        <v>3</v>
      </c>
      <c r="C37">
        <v>63.813499999999998</v>
      </c>
    </row>
    <row r="38" spans="1:3" x14ac:dyDescent="0.25">
      <c r="A38" s="1">
        <v>43806</v>
      </c>
      <c r="B38" t="s">
        <v>3</v>
      </c>
      <c r="C38">
        <v>63.718499999999999</v>
      </c>
    </row>
    <row r="39" spans="1:3" x14ac:dyDescent="0.25">
      <c r="A39" s="1">
        <v>43807</v>
      </c>
      <c r="B39" t="s">
        <v>3</v>
      </c>
      <c r="C39">
        <v>63.718499999999999</v>
      </c>
    </row>
    <row r="40" spans="1:3" x14ac:dyDescent="0.25">
      <c r="A40" s="1">
        <v>43808</v>
      </c>
      <c r="B40" t="s">
        <v>3</v>
      </c>
      <c r="C40">
        <v>63.718499999999999</v>
      </c>
    </row>
    <row r="41" spans="1:3" x14ac:dyDescent="0.25">
      <c r="A41" s="1">
        <v>43809</v>
      </c>
      <c r="B41" t="s">
        <v>3</v>
      </c>
      <c r="C41">
        <v>63.724400000000003</v>
      </c>
    </row>
    <row r="42" spans="1:3" x14ac:dyDescent="0.25">
      <c r="A42" s="1">
        <v>43810</v>
      </c>
      <c r="B42" t="s">
        <v>3</v>
      </c>
      <c r="C42">
        <v>63.578800000000001</v>
      </c>
    </row>
    <row r="43" spans="1:3" x14ac:dyDescent="0.25">
      <c r="A43" s="1">
        <v>43811</v>
      </c>
      <c r="B43" t="s">
        <v>3</v>
      </c>
      <c r="C43">
        <v>63.565300000000001</v>
      </c>
    </row>
    <row r="44" spans="1:3" x14ac:dyDescent="0.25">
      <c r="A44" s="1">
        <v>43812</v>
      </c>
      <c r="B44" t="s">
        <v>3</v>
      </c>
      <c r="C44">
        <v>63.225700000000003</v>
      </c>
    </row>
    <row r="45" spans="1:3" x14ac:dyDescent="0.25">
      <c r="A45" s="1">
        <v>43813</v>
      </c>
      <c r="B45" t="s">
        <v>3</v>
      </c>
      <c r="C45">
        <v>62.554400000000001</v>
      </c>
    </row>
    <row r="46" spans="1:3" x14ac:dyDescent="0.25">
      <c r="A46" s="1">
        <v>43814</v>
      </c>
      <c r="B46" t="s">
        <v>3</v>
      </c>
      <c r="C46">
        <v>62.554400000000001</v>
      </c>
    </row>
    <row r="47" spans="1:3" x14ac:dyDescent="0.25">
      <c r="A47" s="1">
        <v>43815</v>
      </c>
      <c r="B47" t="s">
        <v>3</v>
      </c>
      <c r="C47">
        <v>62.554400000000001</v>
      </c>
    </row>
    <row r="48" spans="1:3" x14ac:dyDescent="0.25">
      <c r="A48" s="1">
        <v>43816</v>
      </c>
      <c r="B48" t="s">
        <v>3</v>
      </c>
      <c r="C48">
        <v>62.768599999999999</v>
      </c>
    </row>
    <row r="49" spans="1:3" x14ac:dyDescent="0.25">
      <c r="A49" s="1">
        <v>43817</v>
      </c>
      <c r="B49" t="s">
        <v>3</v>
      </c>
      <c r="C49">
        <v>62.532600000000002</v>
      </c>
    </row>
    <row r="50" spans="1:3" x14ac:dyDescent="0.25">
      <c r="A50" s="1">
        <v>43818</v>
      </c>
      <c r="B50" t="s">
        <v>3</v>
      </c>
      <c r="C50">
        <v>62.583100000000002</v>
      </c>
    </row>
    <row r="51" spans="1:3" x14ac:dyDescent="0.25">
      <c r="A51" s="1">
        <v>43819</v>
      </c>
      <c r="B51" t="s">
        <v>3</v>
      </c>
      <c r="C51">
        <v>62.528300000000002</v>
      </c>
    </row>
    <row r="52" spans="1:3" x14ac:dyDescent="0.25">
      <c r="A52" s="1">
        <v>43820</v>
      </c>
      <c r="B52" t="s">
        <v>3</v>
      </c>
      <c r="C52">
        <v>62.4071</v>
      </c>
    </row>
    <row r="53" spans="1:3" x14ac:dyDescent="0.25">
      <c r="A53" s="1">
        <v>43821</v>
      </c>
      <c r="B53" t="s">
        <v>3</v>
      </c>
      <c r="C53">
        <v>62.4071</v>
      </c>
    </row>
    <row r="54" spans="1:3" x14ac:dyDescent="0.25">
      <c r="A54" s="1">
        <v>43822</v>
      </c>
      <c r="B54" t="s">
        <v>3</v>
      </c>
      <c r="C54">
        <v>62.4071</v>
      </c>
    </row>
    <row r="55" spans="1:3" x14ac:dyDescent="0.25">
      <c r="A55" s="1">
        <v>43823</v>
      </c>
      <c r="B55" t="s">
        <v>3</v>
      </c>
      <c r="C55">
        <v>62.249899999999997</v>
      </c>
    </row>
    <row r="56" spans="1:3" x14ac:dyDescent="0.25">
      <c r="A56" s="1">
        <v>43824</v>
      </c>
      <c r="B56" t="s">
        <v>3</v>
      </c>
      <c r="C56">
        <v>62.167299999999997</v>
      </c>
    </row>
    <row r="57" spans="1:3" x14ac:dyDescent="0.25">
      <c r="A57" s="1">
        <v>43825</v>
      </c>
      <c r="B57" t="s">
        <v>3</v>
      </c>
      <c r="C57">
        <v>61.7164</v>
      </c>
    </row>
    <row r="58" spans="1:3" x14ac:dyDescent="0.25">
      <c r="A58" s="1">
        <v>43826</v>
      </c>
      <c r="B58" t="s">
        <v>3</v>
      </c>
      <c r="C58">
        <v>61.767600000000002</v>
      </c>
    </row>
    <row r="59" spans="1:3" x14ac:dyDescent="0.25">
      <c r="A59" s="1">
        <v>43827</v>
      </c>
      <c r="B59" t="s">
        <v>3</v>
      </c>
      <c r="C59">
        <v>62.031500000000001</v>
      </c>
    </row>
    <row r="60" spans="1:3" x14ac:dyDescent="0.25">
      <c r="A60" s="1">
        <v>43828</v>
      </c>
      <c r="B60" t="s">
        <v>3</v>
      </c>
      <c r="C60">
        <v>62.031500000000001</v>
      </c>
    </row>
    <row r="61" spans="1:3" x14ac:dyDescent="0.25">
      <c r="A61" s="1">
        <v>43829</v>
      </c>
      <c r="B61" t="s">
        <v>3</v>
      </c>
      <c r="C61">
        <v>62.031500000000001</v>
      </c>
    </row>
    <row r="62" spans="1:3" x14ac:dyDescent="0.25">
      <c r="A62" s="1">
        <v>43830</v>
      </c>
      <c r="B62" t="s">
        <v>3</v>
      </c>
      <c r="C62">
        <v>61.905700000000003</v>
      </c>
    </row>
    <row r="63" spans="1:3" x14ac:dyDescent="0.25">
      <c r="A63" s="1">
        <v>43831</v>
      </c>
      <c r="B63" t="s">
        <v>3</v>
      </c>
      <c r="C63">
        <v>61.905700000000003</v>
      </c>
    </row>
    <row r="64" spans="1:3" x14ac:dyDescent="0.25">
      <c r="A64" s="1">
        <v>43832</v>
      </c>
      <c r="B64" t="s">
        <v>3</v>
      </c>
      <c r="C64">
        <v>61.905700000000003</v>
      </c>
    </row>
    <row r="65" spans="1:3" x14ac:dyDescent="0.25">
      <c r="A65" s="1">
        <v>43833</v>
      </c>
      <c r="B65" t="s">
        <v>3</v>
      </c>
      <c r="C65">
        <v>61.905700000000003</v>
      </c>
    </row>
    <row r="66" spans="1:3" x14ac:dyDescent="0.25">
      <c r="A66" s="1">
        <v>43834</v>
      </c>
      <c r="B66" t="s">
        <v>3</v>
      </c>
      <c r="C66">
        <v>61.905700000000003</v>
      </c>
    </row>
    <row r="67" spans="1:3" x14ac:dyDescent="0.25">
      <c r="A67" s="1">
        <v>43835</v>
      </c>
      <c r="B67" t="s">
        <v>3</v>
      </c>
      <c r="C67">
        <v>61.905700000000003</v>
      </c>
    </row>
    <row r="68" spans="1:3" x14ac:dyDescent="0.25">
      <c r="A68" s="1">
        <v>43836</v>
      </c>
      <c r="B68" t="s">
        <v>3</v>
      </c>
      <c r="C68">
        <v>61.905700000000003</v>
      </c>
    </row>
    <row r="69" spans="1:3" x14ac:dyDescent="0.25">
      <c r="A69" s="1">
        <v>43837</v>
      </c>
      <c r="B69" t="s">
        <v>3</v>
      </c>
      <c r="C69">
        <v>61.905700000000003</v>
      </c>
    </row>
    <row r="70" spans="1:3" x14ac:dyDescent="0.25">
      <c r="A70" s="1">
        <v>43838</v>
      </c>
      <c r="B70" t="s">
        <v>3</v>
      </c>
      <c r="C70">
        <v>61.905700000000003</v>
      </c>
    </row>
    <row r="71" spans="1:3" x14ac:dyDescent="0.25">
      <c r="A71" s="1">
        <v>43839</v>
      </c>
      <c r="B71" t="s">
        <v>3</v>
      </c>
      <c r="C71">
        <v>61.905700000000003</v>
      </c>
    </row>
    <row r="72" spans="1:3" x14ac:dyDescent="0.25">
      <c r="A72" s="1">
        <v>43840</v>
      </c>
      <c r="B72" t="s">
        <v>3</v>
      </c>
      <c r="C72">
        <v>61.234000000000002</v>
      </c>
    </row>
    <row r="73" spans="1:3" x14ac:dyDescent="0.25">
      <c r="A73" s="1">
        <v>43841</v>
      </c>
      <c r="B73" t="s">
        <v>3</v>
      </c>
      <c r="C73">
        <v>61.263199999999998</v>
      </c>
    </row>
    <row r="74" spans="1:3" x14ac:dyDescent="0.25">
      <c r="A74" s="1">
        <v>43842</v>
      </c>
      <c r="B74" t="s">
        <v>3</v>
      </c>
      <c r="C74">
        <v>61.263199999999998</v>
      </c>
    </row>
    <row r="75" spans="1:3" x14ac:dyDescent="0.25">
      <c r="A75" s="1">
        <v>43843</v>
      </c>
      <c r="B75" t="s">
        <v>3</v>
      </c>
      <c r="C75">
        <v>61.263199999999998</v>
      </c>
    </row>
    <row r="76" spans="1:3" x14ac:dyDescent="0.25">
      <c r="A76" s="1">
        <v>43844</v>
      </c>
      <c r="B76" t="s">
        <v>3</v>
      </c>
      <c r="C76">
        <v>60.947400000000002</v>
      </c>
    </row>
    <row r="77" spans="1:3" x14ac:dyDescent="0.25">
      <c r="A77" s="1">
        <v>43845</v>
      </c>
      <c r="B77" t="s">
        <v>3</v>
      </c>
      <c r="C77">
        <v>61.414000000000001</v>
      </c>
    </row>
    <row r="78" spans="1:3" x14ac:dyDescent="0.25">
      <c r="A78" s="1">
        <v>43846</v>
      </c>
      <c r="B78" t="s">
        <v>3</v>
      </c>
      <c r="C78">
        <v>61.4328</v>
      </c>
    </row>
    <row r="79" spans="1:3" x14ac:dyDescent="0.25">
      <c r="A79" s="1">
        <v>43847</v>
      </c>
      <c r="B79" t="s">
        <v>3</v>
      </c>
      <c r="C79">
        <v>61.569400000000002</v>
      </c>
    </row>
    <row r="80" spans="1:3" x14ac:dyDescent="0.25">
      <c r="A80" s="1">
        <v>43848</v>
      </c>
      <c r="B80" t="s">
        <v>3</v>
      </c>
      <c r="C80">
        <v>61.533299999999997</v>
      </c>
    </row>
    <row r="81" spans="1:3" x14ac:dyDescent="0.25">
      <c r="A81" s="1">
        <v>43849</v>
      </c>
      <c r="B81" t="s">
        <v>3</v>
      </c>
      <c r="C81">
        <v>61.533299999999997</v>
      </c>
    </row>
    <row r="82" spans="1:3" x14ac:dyDescent="0.25">
      <c r="A82" s="1">
        <v>43850</v>
      </c>
      <c r="B82" t="s">
        <v>3</v>
      </c>
      <c r="C82">
        <v>61.533299999999997</v>
      </c>
    </row>
    <row r="83" spans="1:3" x14ac:dyDescent="0.25">
      <c r="A83" s="1">
        <v>43851</v>
      </c>
      <c r="B83" t="s">
        <v>3</v>
      </c>
      <c r="C83">
        <v>61.465400000000002</v>
      </c>
    </row>
    <row r="84" spans="1:3" x14ac:dyDescent="0.25">
      <c r="A84" s="1">
        <v>43852</v>
      </c>
      <c r="B84" t="s">
        <v>3</v>
      </c>
      <c r="C84">
        <v>61.855200000000004</v>
      </c>
    </row>
    <row r="85" spans="1:3" x14ac:dyDescent="0.25">
      <c r="A85" s="1">
        <v>43853</v>
      </c>
      <c r="B85" t="s">
        <v>3</v>
      </c>
      <c r="C85">
        <v>61.834299999999999</v>
      </c>
    </row>
    <row r="86" spans="1:3" x14ac:dyDescent="0.25">
      <c r="A86" s="1">
        <v>43854</v>
      </c>
      <c r="B86" t="s">
        <v>3</v>
      </c>
      <c r="C86">
        <v>61.951500000000003</v>
      </c>
    </row>
    <row r="87" spans="1:3" x14ac:dyDescent="0.25">
      <c r="A87" s="1">
        <v>43855</v>
      </c>
      <c r="B87" t="s">
        <v>3</v>
      </c>
      <c r="C87">
        <v>61.803100000000001</v>
      </c>
    </row>
    <row r="88" spans="1:3" x14ac:dyDescent="0.25">
      <c r="A88" s="1">
        <v>43856</v>
      </c>
      <c r="B88" t="s">
        <v>3</v>
      </c>
      <c r="C88">
        <v>61.803100000000001</v>
      </c>
    </row>
    <row r="89" spans="1:3" x14ac:dyDescent="0.25">
      <c r="A89" s="1">
        <v>43857</v>
      </c>
      <c r="B89" t="s">
        <v>3</v>
      </c>
      <c r="C89">
        <v>61.803100000000001</v>
      </c>
    </row>
    <row r="90" spans="1:3" x14ac:dyDescent="0.25">
      <c r="A90" s="1">
        <v>43858</v>
      </c>
      <c r="B90" t="s">
        <v>3</v>
      </c>
      <c r="C90">
        <v>62.338000000000001</v>
      </c>
    </row>
    <row r="91" spans="1:3" x14ac:dyDescent="0.25">
      <c r="A91" s="1">
        <v>43859</v>
      </c>
      <c r="B91" t="s">
        <v>3</v>
      </c>
      <c r="C91">
        <v>62.829900000000002</v>
      </c>
    </row>
    <row r="92" spans="1:3" x14ac:dyDescent="0.25">
      <c r="A92" s="1">
        <v>43860</v>
      </c>
      <c r="B92" t="s">
        <v>3</v>
      </c>
      <c r="C92">
        <v>62.3934</v>
      </c>
    </row>
    <row r="93" spans="1:3" x14ac:dyDescent="0.25">
      <c r="A93" s="1">
        <v>43861</v>
      </c>
      <c r="B93" t="s">
        <v>3</v>
      </c>
      <c r="C93">
        <v>63.035899999999998</v>
      </c>
    </row>
    <row r="94" spans="1:3" x14ac:dyDescent="0.25">
      <c r="A94" s="1">
        <v>43862</v>
      </c>
      <c r="B94" t="s">
        <v>3</v>
      </c>
      <c r="C94">
        <v>63.138500000000001</v>
      </c>
    </row>
    <row r="95" spans="1:3" x14ac:dyDescent="0.25">
      <c r="A95" s="1">
        <v>43863</v>
      </c>
      <c r="B95" t="s">
        <v>3</v>
      </c>
      <c r="C95">
        <v>63.138500000000001</v>
      </c>
    </row>
    <row r="96" spans="1:3" x14ac:dyDescent="0.25">
      <c r="A96" s="1">
        <v>43864</v>
      </c>
      <c r="B96" t="s">
        <v>3</v>
      </c>
      <c r="C96">
        <v>63.138500000000001</v>
      </c>
    </row>
    <row r="97" spans="1:3" x14ac:dyDescent="0.25">
      <c r="A97" s="1">
        <v>43865</v>
      </c>
      <c r="B97" t="s">
        <v>3</v>
      </c>
      <c r="C97">
        <v>63.909100000000002</v>
      </c>
    </row>
    <row r="98" spans="1:3" x14ac:dyDescent="0.25">
      <c r="A98" s="1">
        <v>43866</v>
      </c>
      <c r="B98" t="s">
        <v>3</v>
      </c>
      <c r="C98">
        <v>63.434199999999997</v>
      </c>
    </row>
    <row r="99" spans="1:3" x14ac:dyDescent="0.25">
      <c r="A99" s="1">
        <v>43867</v>
      </c>
      <c r="B99" t="s">
        <v>3</v>
      </c>
      <c r="C99">
        <v>63.174199999999999</v>
      </c>
    </row>
    <row r="100" spans="1:3" x14ac:dyDescent="0.25">
      <c r="A100" s="1">
        <v>43868</v>
      </c>
      <c r="B100" t="s">
        <v>3</v>
      </c>
      <c r="C100">
        <v>62.797699999999999</v>
      </c>
    </row>
    <row r="101" spans="1:3" x14ac:dyDescent="0.25">
      <c r="A101" s="1">
        <v>43869</v>
      </c>
      <c r="B101" t="s">
        <v>3</v>
      </c>
      <c r="C101">
        <v>63.472000000000001</v>
      </c>
    </row>
    <row r="102" spans="1:3" x14ac:dyDescent="0.25">
      <c r="A102" s="1">
        <v>43870</v>
      </c>
      <c r="B102" t="s">
        <v>3</v>
      </c>
      <c r="C102">
        <v>63.472000000000001</v>
      </c>
    </row>
    <row r="103" spans="1:3" x14ac:dyDescent="0.25">
      <c r="A103" s="1">
        <v>43871</v>
      </c>
      <c r="B103" t="s">
        <v>3</v>
      </c>
      <c r="C103">
        <v>63.472000000000001</v>
      </c>
    </row>
    <row r="104" spans="1:3" x14ac:dyDescent="0.25">
      <c r="A104" s="1">
        <v>43872</v>
      </c>
      <c r="B104" t="s">
        <v>3</v>
      </c>
      <c r="C104">
        <v>63.770800000000001</v>
      </c>
    </row>
    <row r="105" spans="1:3" x14ac:dyDescent="0.25">
      <c r="A105" s="1">
        <v>43873</v>
      </c>
      <c r="B105" t="s">
        <v>3</v>
      </c>
      <c r="C105">
        <v>63.948999999999998</v>
      </c>
    </row>
    <row r="106" spans="1:3" x14ac:dyDescent="0.25">
      <c r="A106" s="1">
        <v>43874</v>
      </c>
      <c r="B106" t="s">
        <v>3</v>
      </c>
      <c r="C106">
        <v>63.046999999999997</v>
      </c>
    </row>
    <row r="107" spans="1:3" x14ac:dyDescent="0.25">
      <c r="A107" s="1">
        <v>43875</v>
      </c>
      <c r="B107" t="s">
        <v>3</v>
      </c>
      <c r="C107">
        <v>63.601599999999998</v>
      </c>
    </row>
    <row r="108" spans="1:3" x14ac:dyDescent="0.25">
      <c r="A108" s="1">
        <v>43876</v>
      </c>
      <c r="B108" t="s">
        <v>3</v>
      </c>
      <c r="C108">
        <v>63.453600000000002</v>
      </c>
    </row>
    <row r="109" spans="1:3" x14ac:dyDescent="0.25">
      <c r="A109" s="1">
        <v>43877</v>
      </c>
      <c r="B109" t="s">
        <v>3</v>
      </c>
      <c r="C109">
        <v>63.453600000000002</v>
      </c>
    </row>
    <row r="110" spans="1:3" x14ac:dyDescent="0.25">
      <c r="A110" s="1">
        <v>43878</v>
      </c>
      <c r="B110" t="s">
        <v>3</v>
      </c>
      <c r="C110">
        <v>63.453600000000002</v>
      </c>
    </row>
    <row r="111" spans="1:3" x14ac:dyDescent="0.25">
      <c r="A111" s="1">
        <v>43879</v>
      </c>
      <c r="B111" t="s">
        <v>3</v>
      </c>
      <c r="C111">
        <v>63.308500000000002</v>
      </c>
    </row>
    <row r="112" spans="1:3" x14ac:dyDescent="0.25">
      <c r="A112" s="1">
        <v>43880</v>
      </c>
      <c r="B112" t="s">
        <v>3</v>
      </c>
      <c r="C112">
        <v>63.769799999999996</v>
      </c>
    </row>
    <row r="113" spans="1:3" x14ac:dyDescent="0.25">
      <c r="A113" s="1">
        <v>43881</v>
      </c>
      <c r="B113" t="s">
        <v>3</v>
      </c>
      <c r="C113">
        <v>63.6873</v>
      </c>
    </row>
    <row r="114" spans="1:3" x14ac:dyDescent="0.25">
      <c r="A114" s="1">
        <v>43882</v>
      </c>
      <c r="B114" t="s">
        <v>3</v>
      </c>
      <c r="C114">
        <v>63.741300000000003</v>
      </c>
    </row>
    <row r="115" spans="1:3" x14ac:dyDescent="0.25">
      <c r="A115" s="1">
        <v>43883</v>
      </c>
      <c r="B115" t="s">
        <v>3</v>
      </c>
      <c r="C115">
        <v>64.300799999999995</v>
      </c>
    </row>
    <row r="116" spans="1:3" x14ac:dyDescent="0.25">
      <c r="A116" s="1">
        <v>43884</v>
      </c>
      <c r="B116" t="s">
        <v>3</v>
      </c>
      <c r="C116">
        <v>64.300799999999995</v>
      </c>
    </row>
    <row r="117" spans="1:3" x14ac:dyDescent="0.25">
      <c r="A117" s="1">
        <v>43885</v>
      </c>
      <c r="B117" t="s">
        <v>3</v>
      </c>
      <c r="C117">
        <v>64.300799999999995</v>
      </c>
    </row>
    <row r="118" spans="1:3" x14ac:dyDescent="0.25">
      <c r="A118" s="1">
        <v>43886</v>
      </c>
      <c r="B118" t="s">
        <v>3</v>
      </c>
      <c r="C118">
        <v>64.300799999999995</v>
      </c>
    </row>
    <row r="119" spans="1:3" x14ac:dyDescent="0.25">
      <c r="A119" s="1">
        <v>43887</v>
      </c>
      <c r="B119" t="s">
        <v>3</v>
      </c>
      <c r="C119">
        <v>64.921300000000002</v>
      </c>
    </row>
    <row r="120" spans="1:3" x14ac:dyDescent="0.25">
      <c r="A120" s="1">
        <v>43888</v>
      </c>
      <c r="B120" t="s">
        <v>3</v>
      </c>
      <c r="C120">
        <v>65.517700000000005</v>
      </c>
    </row>
    <row r="121" spans="1:3" x14ac:dyDescent="0.25">
      <c r="A121" s="1">
        <v>43889</v>
      </c>
      <c r="B121" t="s">
        <v>3</v>
      </c>
      <c r="C121">
        <v>65.609700000000004</v>
      </c>
    </row>
    <row r="122" spans="1:3" x14ac:dyDescent="0.25">
      <c r="A122" s="1">
        <v>43890</v>
      </c>
      <c r="B122" t="s">
        <v>3</v>
      </c>
      <c r="C122">
        <v>66.990899999999996</v>
      </c>
    </row>
    <row r="123" spans="1:3" x14ac:dyDescent="0.25">
      <c r="A123" s="1">
        <v>43891</v>
      </c>
      <c r="B123" t="s">
        <v>3</v>
      </c>
      <c r="C123">
        <v>66.990899999999996</v>
      </c>
    </row>
    <row r="124" spans="1:3" x14ac:dyDescent="0.25">
      <c r="A124" s="1">
        <v>43892</v>
      </c>
      <c r="B124" t="s">
        <v>3</v>
      </c>
      <c r="C124">
        <v>66.990899999999996</v>
      </c>
    </row>
    <row r="125" spans="1:3" x14ac:dyDescent="0.25">
      <c r="A125" s="1">
        <v>43893</v>
      </c>
      <c r="B125" t="s">
        <v>3</v>
      </c>
      <c r="C125">
        <v>66.327399999999997</v>
      </c>
    </row>
    <row r="126" spans="1:3" x14ac:dyDescent="0.25">
      <c r="A126" s="1">
        <v>43894</v>
      </c>
      <c r="B126" t="s">
        <v>3</v>
      </c>
      <c r="C126">
        <v>66.443700000000007</v>
      </c>
    </row>
    <row r="127" spans="1:3" x14ac:dyDescent="0.25">
      <c r="A127" s="1">
        <v>43895</v>
      </c>
      <c r="B127" t="s">
        <v>3</v>
      </c>
      <c r="C127">
        <v>66.078400000000002</v>
      </c>
    </row>
    <row r="128" spans="1:3" x14ac:dyDescent="0.25">
      <c r="A128" s="1">
        <v>43896</v>
      </c>
      <c r="B128" t="s">
        <v>3</v>
      </c>
      <c r="C128">
        <v>66.185400000000001</v>
      </c>
    </row>
    <row r="129" spans="1:3" x14ac:dyDescent="0.25">
      <c r="A129" s="1">
        <v>43897</v>
      </c>
      <c r="B129" t="s">
        <v>3</v>
      </c>
      <c r="C129">
        <v>67.517499999999998</v>
      </c>
    </row>
    <row r="130" spans="1:3" x14ac:dyDescent="0.25">
      <c r="A130" s="1">
        <v>43898</v>
      </c>
      <c r="B130" t="s">
        <v>3</v>
      </c>
      <c r="C130">
        <v>67.517499999999998</v>
      </c>
    </row>
    <row r="131" spans="1:3" x14ac:dyDescent="0.25">
      <c r="A131" s="1">
        <v>43899</v>
      </c>
      <c r="B131" t="s">
        <v>3</v>
      </c>
      <c r="C131">
        <v>67.517499999999998</v>
      </c>
    </row>
    <row r="132" spans="1:3" x14ac:dyDescent="0.25">
      <c r="A132" s="1">
        <v>43900</v>
      </c>
      <c r="B132" t="s">
        <v>3</v>
      </c>
      <c r="C132">
        <v>67.517499999999998</v>
      </c>
    </row>
    <row r="133" spans="1:3" x14ac:dyDescent="0.25">
      <c r="A133" s="1">
        <v>43901</v>
      </c>
      <c r="B133" t="s">
        <v>3</v>
      </c>
      <c r="C133">
        <v>72.020799999999994</v>
      </c>
    </row>
    <row r="134" spans="1:3" x14ac:dyDescent="0.25">
      <c r="A134" s="1">
        <v>43902</v>
      </c>
      <c r="B134" t="s">
        <v>3</v>
      </c>
      <c r="C134">
        <v>71.471999999999994</v>
      </c>
    </row>
    <row r="135" spans="1:3" x14ac:dyDescent="0.25">
      <c r="A135" s="1">
        <v>43903</v>
      </c>
      <c r="B135" t="s">
        <v>3</v>
      </c>
      <c r="C135">
        <v>74.0274</v>
      </c>
    </row>
    <row r="136" spans="1:3" x14ac:dyDescent="0.25">
      <c r="A136" s="1">
        <v>43904</v>
      </c>
      <c r="B136" t="s">
        <v>3</v>
      </c>
      <c r="C136">
        <v>73.188199999999995</v>
      </c>
    </row>
    <row r="137" spans="1:3" x14ac:dyDescent="0.25">
      <c r="A137" s="1">
        <v>43905</v>
      </c>
      <c r="B137" t="s">
        <v>3</v>
      </c>
      <c r="C137">
        <v>73.188199999999995</v>
      </c>
    </row>
    <row r="138" spans="1:3" x14ac:dyDescent="0.25">
      <c r="A138" s="1">
        <v>43906</v>
      </c>
      <c r="B138" t="s">
        <v>3</v>
      </c>
      <c r="C138">
        <v>73.188199999999995</v>
      </c>
    </row>
    <row r="139" spans="1:3" x14ac:dyDescent="0.25">
      <c r="A139" s="1">
        <v>43907</v>
      </c>
      <c r="B139" t="s">
        <v>3</v>
      </c>
      <c r="C139">
        <v>74.126199999999997</v>
      </c>
    </row>
    <row r="140" spans="1:3" x14ac:dyDescent="0.25">
      <c r="A140" s="1">
        <v>43908</v>
      </c>
      <c r="B140" t="s">
        <v>3</v>
      </c>
      <c r="C140">
        <v>73.889600000000002</v>
      </c>
    </row>
    <row r="141" spans="1:3" x14ac:dyDescent="0.25">
      <c r="A141" s="1">
        <v>43909</v>
      </c>
      <c r="B141" t="s">
        <v>3</v>
      </c>
      <c r="C141">
        <v>77.213099999999997</v>
      </c>
    </row>
    <row r="142" spans="1:3" x14ac:dyDescent="0.25">
      <c r="A142" s="1">
        <v>43910</v>
      </c>
      <c r="B142" t="s">
        <v>3</v>
      </c>
      <c r="C142">
        <v>80.156999999999996</v>
      </c>
    </row>
    <row r="143" spans="1:3" x14ac:dyDescent="0.25">
      <c r="A143" s="1">
        <v>43911</v>
      </c>
      <c r="B143" t="s">
        <v>3</v>
      </c>
      <c r="C143">
        <v>78.044300000000007</v>
      </c>
    </row>
    <row r="144" spans="1:3" x14ac:dyDescent="0.25">
      <c r="A144" s="1">
        <v>43912</v>
      </c>
      <c r="B144" t="s">
        <v>3</v>
      </c>
      <c r="C144">
        <v>78.044300000000007</v>
      </c>
    </row>
    <row r="145" spans="1:3" x14ac:dyDescent="0.25">
      <c r="A145" s="1">
        <v>43913</v>
      </c>
      <c r="B145" t="s">
        <v>3</v>
      </c>
      <c r="C145">
        <v>78.044300000000007</v>
      </c>
    </row>
    <row r="146" spans="1:3" x14ac:dyDescent="0.25">
      <c r="A146" s="1">
        <v>43914</v>
      </c>
      <c r="B146" t="s">
        <v>3</v>
      </c>
      <c r="C146">
        <v>80.881500000000003</v>
      </c>
    </row>
    <row r="147" spans="1:3" x14ac:dyDescent="0.25">
      <c r="A147" s="1">
        <v>43915</v>
      </c>
      <c r="B147" t="s">
        <v>3</v>
      </c>
      <c r="C147">
        <v>78.849299999999999</v>
      </c>
    </row>
    <row r="148" spans="1:3" x14ac:dyDescent="0.25">
      <c r="A148" s="1">
        <v>43916</v>
      </c>
      <c r="B148" t="s">
        <v>3</v>
      </c>
      <c r="C148">
        <v>77.7928</v>
      </c>
    </row>
    <row r="149" spans="1:3" x14ac:dyDescent="0.25">
      <c r="A149" s="1">
        <v>43917</v>
      </c>
      <c r="B149" t="s">
        <v>3</v>
      </c>
      <c r="C149">
        <v>78.722300000000004</v>
      </c>
    </row>
    <row r="150" spans="1:3" x14ac:dyDescent="0.25">
      <c r="A150" s="1">
        <v>43918</v>
      </c>
      <c r="B150" t="s">
        <v>3</v>
      </c>
      <c r="C150">
        <v>77.732500000000002</v>
      </c>
    </row>
    <row r="151" spans="1:3" x14ac:dyDescent="0.25">
      <c r="A151" s="1">
        <v>43919</v>
      </c>
      <c r="B151" t="s">
        <v>3</v>
      </c>
      <c r="C151">
        <v>77.732500000000002</v>
      </c>
    </row>
    <row r="152" spans="1:3" x14ac:dyDescent="0.25">
      <c r="A152" s="1">
        <v>43920</v>
      </c>
      <c r="B152" t="s">
        <v>3</v>
      </c>
      <c r="C152">
        <v>77.732500000000002</v>
      </c>
    </row>
    <row r="153" spans="1:3" x14ac:dyDescent="0.25">
      <c r="A153" s="1">
        <v>43921</v>
      </c>
      <c r="B153" t="s">
        <v>3</v>
      </c>
      <c r="C153">
        <v>77.732500000000002</v>
      </c>
    </row>
    <row r="154" spans="1:3" x14ac:dyDescent="0.25">
      <c r="A154" s="1">
        <v>43922</v>
      </c>
      <c r="B154" t="s">
        <v>3</v>
      </c>
      <c r="C154">
        <v>77.732500000000002</v>
      </c>
    </row>
    <row r="155" spans="1:3" x14ac:dyDescent="0.25">
      <c r="A155" s="1">
        <v>43923</v>
      </c>
      <c r="B155" t="s">
        <v>3</v>
      </c>
      <c r="C155">
        <v>77.732500000000002</v>
      </c>
    </row>
    <row r="156" spans="1:3" x14ac:dyDescent="0.25">
      <c r="A156" s="1">
        <v>43924</v>
      </c>
      <c r="B156" t="s">
        <v>3</v>
      </c>
      <c r="C156">
        <v>77.732500000000002</v>
      </c>
    </row>
    <row r="157" spans="1:3" x14ac:dyDescent="0.25">
      <c r="A157" s="1">
        <v>43925</v>
      </c>
      <c r="B157" t="s">
        <v>3</v>
      </c>
      <c r="C157">
        <v>77.732500000000002</v>
      </c>
    </row>
    <row r="158" spans="1:3" x14ac:dyDescent="0.25">
      <c r="A158" s="1">
        <v>43926</v>
      </c>
      <c r="B158" t="s">
        <v>3</v>
      </c>
      <c r="C158">
        <v>77.732500000000002</v>
      </c>
    </row>
    <row r="159" spans="1:3" x14ac:dyDescent="0.25">
      <c r="A159" s="1">
        <v>43927</v>
      </c>
      <c r="B159" t="s">
        <v>3</v>
      </c>
      <c r="C159">
        <v>77.732500000000002</v>
      </c>
    </row>
    <row r="160" spans="1:3" x14ac:dyDescent="0.25">
      <c r="A160" s="1">
        <v>43928</v>
      </c>
      <c r="B160" t="s">
        <v>3</v>
      </c>
      <c r="C160">
        <v>76.407399999999996</v>
      </c>
    </row>
    <row r="161" spans="1:3" x14ac:dyDescent="0.25">
      <c r="A161" s="1">
        <v>43929</v>
      </c>
      <c r="B161" t="s">
        <v>3</v>
      </c>
      <c r="C161">
        <v>75.454999999999998</v>
      </c>
    </row>
    <row r="162" spans="1:3" x14ac:dyDescent="0.25">
      <c r="A162" s="1">
        <v>43930</v>
      </c>
      <c r="B162" t="s">
        <v>3</v>
      </c>
      <c r="C162">
        <v>75.749899999999997</v>
      </c>
    </row>
    <row r="163" spans="1:3" x14ac:dyDescent="0.25">
      <c r="A163" s="1">
        <v>43931</v>
      </c>
      <c r="B163" t="s">
        <v>3</v>
      </c>
      <c r="C163">
        <v>74.605000000000004</v>
      </c>
    </row>
    <row r="164" spans="1:3" x14ac:dyDescent="0.25">
      <c r="A164" s="1">
        <v>43932</v>
      </c>
      <c r="B164" t="s">
        <v>3</v>
      </c>
      <c r="C164">
        <v>73.751499999999993</v>
      </c>
    </row>
    <row r="165" spans="1:3" x14ac:dyDescent="0.25">
      <c r="A165" s="1">
        <v>43933</v>
      </c>
      <c r="B165" t="s">
        <v>3</v>
      </c>
      <c r="C165">
        <v>73.751499999999993</v>
      </c>
    </row>
    <row r="166" spans="1:3" x14ac:dyDescent="0.25">
      <c r="A166" s="1">
        <v>43934</v>
      </c>
      <c r="B166" t="s">
        <v>3</v>
      </c>
      <c r="C166">
        <v>73.751499999999993</v>
      </c>
    </row>
    <row r="167" spans="1:3" x14ac:dyDescent="0.25">
      <c r="A167" s="1">
        <v>43935</v>
      </c>
      <c r="B167" t="s">
        <v>3</v>
      </c>
      <c r="C167">
        <v>73.524500000000003</v>
      </c>
    </row>
    <row r="168" spans="1:3" x14ac:dyDescent="0.25">
      <c r="A168" s="1">
        <v>43936</v>
      </c>
      <c r="B168" t="s">
        <v>3</v>
      </c>
      <c r="C168">
        <v>73.314999999999998</v>
      </c>
    </row>
    <row r="169" spans="1:3" x14ac:dyDescent="0.25">
      <c r="A169" s="1">
        <v>43937</v>
      </c>
      <c r="B169" t="s">
        <v>3</v>
      </c>
      <c r="C169">
        <v>73.714500000000001</v>
      </c>
    </row>
    <row r="170" spans="1:3" x14ac:dyDescent="0.25">
      <c r="A170" s="1">
        <v>43938</v>
      </c>
      <c r="B170" t="s">
        <v>3</v>
      </c>
      <c r="C170">
        <v>74.7119</v>
      </c>
    </row>
    <row r="171" spans="1:3" x14ac:dyDescent="0.25">
      <c r="A171" s="1">
        <v>43939</v>
      </c>
      <c r="B171" t="s">
        <v>3</v>
      </c>
      <c r="C171">
        <v>73.944100000000006</v>
      </c>
    </row>
    <row r="172" spans="1:3" x14ac:dyDescent="0.25">
      <c r="A172" s="1">
        <v>43940</v>
      </c>
      <c r="B172" t="s">
        <v>3</v>
      </c>
      <c r="C172">
        <v>73.944100000000006</v>
      </c>
    </row>
    <row r="173" spans="1:3" x14ac:dyDescent="0.25">
      <c r="A173" s="1">
        <v>43941</v>
      </c>
      <c r="B173" t="s">
        <v>3</v>
      </c>
      <c r="C173">
        <v>73.944100000000006</v>
      </c>
    </row>
    <row r="174" spans="1:3" x14ac:dyDescent="0.25">
      <c r="A174" s="1">
        <v>43942</v>
      </c>
      <c r="B174" t="s">
        <v>3</v>
      </c>
      <c r="C174">
        <v>74.665700000000001</v>
      </c>
    </row>
    <row r="175" spans="1:3" x14ac:dyDescent="0.25">
      <c r="A175" s="1">
        <v>43943</v>
      </c>
      <c r="B175" t="s">
        <v>3</v>
      </c>
      <c r="C175">
        <v>76.256200000000007</v>
      </c>
    </row>
    <row r="176" spans="1:3" x14ac:dyDescent="0.25">
      <c r="A176" s="1">
        <v>43944</v>
      </c>
      <c r="B176" t="s">
        <v>3</v>
      </c>
      <c r="C176">
        <v>77.041600000000003</v>
      </c>
    </row>
    <row r="177" spans="1:3" x14ac:dyDescent="0.25">
      <c r="A177" s="1">
        <v>43945</v>
      </c>
      <c r="B177" t="s">
        <v>3</v>
      </c>
      <c r="C177">
        <v>75.129000000000005</v>
      </c>
    </row>
    <row r="178" spans="1:3" x14ac:dyDescent="0.25">
      <c r="A178" s="1">
        <v>43946</v>
      </c>
      <c r="B178" t="s">
        <v>3</v>
      </c>
      <c r="C178">
        <v>74.716300000000004</v>
      </c>
    </row>
    <row r="179" spans="1:3" x14ac:dyDescent="0.25">
      <c r="A179" s="1">
        <v>43947</v>
      </c>
      <c r="B179" t="s">
        <v>3</v>
      </c>
      <c r="C179">
        <v>74.716300000000004</v>
      </c>
    </row>
    <row r="180" spans="1:3" x14ac:dyDescent="0.25">
      <c r="A180" s="1">
        <v>43948</v>
      </c>
      <c r="B180" t="s">
        <v>3</v>
      </c>
      <c r="C180">
        <v>74.716300000000004</v>
      </c>
    </row>
    <row r="181" spans="1:3" x14ac:dyDescent="0.25">
      <c r="A181" s="1">
        <v>43949</v>
      </c>
      <c r="B181" t="s">
        <v>3</v>
      </c>
      <c r="C181">
        <v>74.495999999999995</v>
      </c>
    </row>
    <row r="182" spans="1:3" x14ac:dyDescent="0.25">
      <c r="A182" s="1">
        <v>43950</v>
      </c>
      <c r="B182" t="s">
        <v>3</v>
      </c>
      <c r="C182">
        <v>74.570599999999999</v>
      </c>
    </row>
    <row r="183" spans="1:3" x14ac:dyDescent="0.25">
      <c r="A183" s="1">
        <v>43951</v>
      </c>
      <c r="B183" t="s">
        <v>3</v>
      </c>
      <c r="C183">
        <v>73.689400000000006</v>
      </c>
    </row>
    <row r="184" spans="1:3" x14ac:dyDescent="0.25">
      <c r="A184" s="1">
        <v>43952</v>
      </c>
      <c r="B184" t="s">
        <v>3</v>
      </c>
      <c r="C184">
        <v>72.726299999999995</v>
      </c>
    </row>
    <row r="185" spans="1:3" x14ac:dyDescent="0.25">
      <c r="A185" s="1">
        <v>43953</v>
      </c>
      <c r="B185" t="s">
        <v>3</v>
      </c>
      <c r="C185">
        <v>72.726299999999995</v>
      </c>
    </row>
    <row r="186" spans="1:3" x14ac:dyDescent="0.25">
      <c r="A186" s="1">
        <v>43954</v>
      </c>
      <c r="B186" t="s">
        <v>3</v>
      </c>
      <c r="C186">
        <v>72.726299999999995</v>
      </c>
    </row>
    <row r="187" spans="1:3" x14ac:dyDescent="0.25">
      <c r="A187" s="1">
        <v>43955</v>
      </c>
      <c r="B187" t="s">
        <v>3</v>
      </c>
      <c r="C187">
        <v>72.726299999999995</v>
      </c>
    </row>
    <row r="188" spans="1:3" x14ac:dyDescent="0.25">
      <c r="A188" s="1">
        <v>43956</v>
      </c>
      <c r="B188" t="s">
        <v>3</v>
      </c>
      <c r="C188">
        <v>72.726299999999995</v>
      </c>
    </row>
    <row r="189" spans="1:3" x14ac:dyDescent="0.25">
      <c r="A189" s="1">
        <v>43957</v>
      </c>
      <c r="B189" t="s">
        <v>3</v>
      </c>
      <c r="C189">
        <v>72.726299999999995</v>
      </c>
    </row>
    <row r="190" spans="1:3" x14ac:dyDescent="0.25">
      <c r="A190" s="1">
        <v>43958</v>
      </c>
      <c r="B190" t="s">
        <v>3</v>
      </c>
      <c r="C190">
        <v>73.971900000000005</v>
      </c>
    </row>
    <row r="191" spans="1:3" x14ac:dyDescent="0.25">
      <c r="A191" s="1">
        <v>43959</v>
      </c>
      <c r="B191" t="s">
        <v>3</v>
      </c>
      <c r="C191">
        <v>74.116900000000001</v>
      </c>
    </row>
    <row r="192" spans="1:3" x14ac:dyDescent="0.25">
      <c r="A192" s="1">
        <v>43960</v>
      </c>
      <c r="B192" t="s">
        <v>3</v>
      </c>
      <c r="C192">
        <v>73.872500000000002</v>
      </c>
    </row>
    <row r="193" spans="1:3" x14ac:dyDescent="0.25">
      <c r="A193" s="1">
        <v>43961</v>
      </c>
      <c r="B193" t="s">
        <v>3</v>
      </c>
      <c r="C193">
        <v>73.872500000000002</v>
      </c>
    </row>
    <row r="194" spans="1:3" x14ac:dyDescent="0.25">
      <c r="A194" s="1">
        <v>43962</v>
      </c>
      <c r="B194" t="s">
        <v>3</v>
      </c>
      <c r="C194">
        <v>73.872500000000002</v>
      </c>
    </row>
    <row r="195" spans="1:3" x14ac:dyDescent="0.25">
      <c r="A195" s="1">
        <v>43963</v>
      </c>
      <c r="B195" t="s">
        <v>3</v>
      </c>
      <c r="C195">
        <v>73.872500000000002</v>
      </c>
    </row>
    <row r="196" spans="1:3" x14ac:dyDescent="0.25">
      <c r="A196" s="1">
        <v>43964</v>
      </c>
      <c r="B196" t="s">
        <v>3</v>
      </c>
      <c r="C196">
        <v>73.432599999999994</v>
      </c>
    </row>
    <row r="197" spans="1:3" x14ac:dyDescent="0.25">
      <c r="A197" s="1">
        <v>43965</v>
      </c>
      <c r="B197" t="s">
        <v>3</v>
      </c>
      <c r="C197">
        <v>73.581900000000005</v>
      </c>
    </row>
    <row r="198" spans="1:3" x14ac:dyDescent="0.25">
      <c r="A198" s="1">
        <v>43966</v>
      </c>
      <c r="B198" t="s">
        <v>3</v>
      </c>
      <c r="C198">
        <v>73.9298</v>
      </c>
    </row>
    <row r="199" spans="1:3" x14ac:dyDescent="0.25">
      <c r="A199" s="1">
        <v>43967</v>
      </c>
      <c r="B199" t="s">
        <v>3</v>
      </c>
      <c r="C199">
        <v>73.205600000000004</v>
      </c>
    </row>
    <row r="200" spans="1:3" x14ac:dyDescent="0.25">
      <c r="A200" s="1">
        <v>43968</v>
      </c>
      <c r="B200" t="s">
        <v>3</v>
      </c>
      <c r="C200">
        <v>73.205600000000004</v>
      </c>
    </row>
    <row r="201" spans="1:3" x14ac:dyDescent="0.25">
      <c r="A201" s="1">
        <v>43969</v>
      </c>
      <c r="B201" t="s">
        <v>3</v>
      </c>
      <c r="C201">
        <v>73.205600000000004</v>
      </c>
    </row>
    <row r="202" spans="1:3" x14ac:dyDescent="0.25">
      <c r="A202" s="1">
        <v>43970</v>
      </c>
      <c r="B202" t="s">
        <v>3</v>
      </c>
      <c r="C202">
        <v>72.979799999999997</v>
      </c>
    </row>
    <row r="203" spans="1:3" x14ac:dyDescent="0.25">
      <c r="A203" s="1">
        <v>43971</v>
      </c>
      <c r="B203" t="s">
        <v>3</v>
      </c>
      <c r="C203">
        <v>72.391800000000003</v>
      </c>
    </row>
    <row r="204" spans="1:3" x14ac:dyDescent="0.25">
      <c r="A204" s="1">
        <v>43972</v>
      </c>
      <c r="B204" t="s">
        <v>3</v>
      </c>
      <c r="C204">
        <v>72.338099999999997</v>
      </c>
    </row>
    <row r="205" spans="1:3" x14ac:dyDescent="0.25">
      <c r="A205" s="1">
        <v>43973</v>
      </c>
      <c r="B205" t="s">
        <v>3</v>
      </c>
      <c r="C205">
        <v>70.924000000000007</v>
      </c>
    </row>
    <row r="206" spans="1:3" x14ac:dyDescent="0.25">
      <c r="A206" s="1">
        <v>43974</v>
      </c>
      <c r="B206" t="s">
        <v>3</v>
      </c>
      <c r="C206">
        <v>71.880399999999995</v>
      </c>
    </row>
    <row r="207" spans="1:3" x14ac:dyDescent="0.25">
      <c r="A207" s="1">
        <v>43975</v>
      </c>
      <c r="B207" t="s">
        <v>3</v>
      </c>
      <c r="C207">
        <v>71.880399999999995</v>
      </c>
    </row>
    <row r="208" spans="1:3" x14ac:dyDescent="0.25">
      <c r="A208" s="1">
        <v>43976</v>
      </c>
      <c r="B208" t="s">
        <v>3</v>
      </c>
      <c r="C208">
        <v>71.880399999999995</v>
      </c>
    </row>
    <row r="209" spans="1:3" x14ac:dyDescent="0.25">
      <c r="A209" s="1">
        <v>43977</v>
      </c>
      <c r="B209" t="s">
        <v>3</v>
      </c>
      <c r="C209">
        <v>71.596199999999996</v>
      </c>
    </row>
    <row r="210" spans="1:3" x14ac:dyDescent="0.25">
      <c r="A210" s="1">
        <v>43978</v>
      </c>
      <c r="B210" t="s">
        <v>3</v>
      </c>
      <c r="C210">
        <v>71.140799999999999</v>
      </c>
    </row>
    <row r="211" spans="1:3" x14ac:dyDescent="0.25">
      <c r="A211" s="1">
        <v>43979</v>
      </c>
      <c r="B211" t="s">
        <v>3</v>
      </c>
      <c r="C211">
        <v>71.063500000000005</v>
      </c>
    </row>
    <row r="212" spans="1:3" x14ac:dyDescent="0.25">
      <c r="A212" s="1">
        <v>43980</v>
      </c>
      <c r="B212" t="s">
        <v>3</v>
      </c>
      <c r="C212">
        <v>71.101200000000006</v>
      </c>
    </row>
    <row r="213" spans="1:3" x14ac:dyDescent="0.25">
      <c r="A213" s="1">
        <v>43981</v>
      </c>
      <c r="B213" t="s">
        <v>3</v>
      </c>
      <c r="C213">
        <v>70.751999999999995</v>
      </c>
    </row>
    <row r="214" spans="1:3" x14ac:dyDescent="0.25">
      <c r="A214" s="1">
        <v>43982</v>
      </c>
      <c r="B214" t="s">
        <v>3</v>
      </c>
      <c r="C214">
        <v>70.751999999999995</v>
      </c>
    </row>
    <row r="215" spans="1:3" x14ac:dyDescent="0.25">
      <c r="A215" s="1">
        <v>43983</v>
      </c>
      <c r="B215" t="s">
        <v>3</v>
      </c>
      <c r="C215">
        <v>70.751999999999995</v>
      </c>
    </row>
    <row r="216" spans="1:3" x14ac:dyDescent="0.25">
      <c r="A216" s="1">
        <v>43984</v>
      </c>
      <c r="B216" t="s">
        <v>3</v>
      </c>
      <c r="C216">
        <v>69.711399999999998</v>
      </c>
    </row>
    <row r="217" spans="1:3" x14ac:dyDescent="0.25">
      <c r="A217" s="1">
        <v>43985</v>
      </c>
      <c r="B217" t="s">
        <v>3</v>
      </c>
      <c r="C217">
        <v>68.983099999999993</v>
      </c>
    </row>
    <row r="218" spans="1:3" x14ac:dyDescent="0.25">
      <c r="A218" s="1">
        <v>43986</v>
      </c>
      <c r="B218" t="s">
        <v>3</v>
      </c>
      <c r="C218">
        <v>68.341300000000004</v>
      </c>
    </row>
    <row r="219" spans="1:3" x14ac:dyDescent="0.25">
      <c r="A219" s="1">
        <v>43987</v>
      </c>
      <c r="B219" t="s">
        <v>3</v>
      </c>
      <c r="C219">
        <v>69.015100000000004</v>
      </c>
    </row>
    <row r="220" spans="1:3" x14ac:dyDescent="0.25">
      <c r="A220" s="1">
        <v>43988</v>
      </c>
      <c r="B220" t="s">
        <v>3</v>
      </c>
      <c r="C220">
        <v>68.631900000000002</v>
      </c>
    </row>
    <row r="221" spans="1:3" x14ac:dyDescent="0.25">
      <c r="A221" s="1">
        <v>43989</v>
      </c>
      <c r="B221" t="s">
        <v>3</v>
      </c>
      <c r="C221">
        <v>68.631900000000002</v>
      </c>
    </row>
    <row r="222" spans="1:3" x14ac:dyDescent="0.25">
      <c r="A222" s="1">
        <v>43990</v>
      </c>
      <c r="B222" t="s">
        <v>3</v>
      </c>
      <c r="C222">
        <v>68.631900000000002</v>
      </c>
    </row>
    <row r="223" spans="1:3" x14ac:dyDescent="0.25">
      <c r="A223" s="1">
        <v>43991</v>
      </c>
      <c r="B223" t="s">
        <v>3</v>
      </c>
      <c r="C223">
        <v>68.312299999999993</v>
      </c>
    </row>
    <row r="224" spans="1:3" x14ac:dyDescent="0.25">
      <c r="A224" s="1">
        <v>43992</v>
      </c>
      <c r="B224" t="s">
        <v>3</v>
      </c>
      <c r="C224">
        <v>68.674499999999995</v>
      </c>
    </row>
    <row r="225" spans="1:3" x14ac:dyDescent="0.25">
      <c r="A225" s="1">
        <v>43993</v>
      </c>
      <c r="B225" t="s">
        <v>3</v>
      </c>
      <c r="C225">
        <v>68.618300000000005</v>
      </c>
    </row>
    <row r="226" spans="1:3" x14ac:dyDescent="0.25">
      <c r="A226" s="1">
        <v>43994</v>
      </c>
      <c r="B226" t="s">
        <v>3</v>
      </c>
      <c r="C226">
        <v>69.121899999999997</v>
      </c>
    </row>
    <row r="227" spans="1:3" x14ac:dyDescent="0.25">
      <c r="A227" s="1">
        <v>43995</v>
      </c>
      <c r="B227" t="s">
        <v>3</v>
      </c>
      <c r="C227">
        <v>69.121899999999997</v>
      </c>
    </row>
    <row r="228" spans="1:3" x14ac:dyDescent="0.25">
      <c r="A228" s="1">
        <v>43996</v>
      </c>
      <c r="B228" t="s">
        <v>3</v>
      </c>
      <c r="C228">
        <v>69.121899999999997</v>
      </c>
    </row>
    <row r="229" spans="1:3" x14ac:dyDescent="0.25">
      <c r="A229" s="1">
        <v>43997</v>
      </c>
      <c r="B229" t="s">
        <v>3</v>
      </c>
      <c r="C229">
        <v>69.121899999999997</v>
      </c>
    </row>
    <row r="230" spans="1:3" x14ac:dyDescent="0.25">
      <c r="A230" s="1">
        <v>43998</v>
      </c>
      <c r="B230" t="s">
        <v>3</v>
      </c>
      <c r="C230">
        <v>70.394999999999996</v>
      </c>
    </row>
    <row r="231" spans="1:3" x14ac:dyDescent="0.25">
      <c r="A231" s="1">
        <v>43999</v>
      </c>
      <c r="B231" t="s">
        <v>3</v>
      </c>
      <c r="C231">
        <v>69.752399999999994</v>
      </c>
    </row>
    <row r="232" spans="1:3" x14ac:dyDescent="0.25">
      <c r="A232" s="1">
        <v>44000</v>
      </c>
      <c r="B232" t="s">
        <v>3</v>
      </c>
      <c r="C232">
        <v>69.482200000000006</v>
      </c>
    </row>
    <row r="233" spans="1:3" x14ac:dyDescent="0.25">
      <c r="A233" s="1">
        <v>44001</v>
      </c>
      <c r="B233" t="s">
        <v>3</v>
      </c>
      <c r="C233">
        <v>69.617999999999995</v>
      </c>
    </row>
    <row r="234" spans="1:3" x14ac:dyDescent="0.25">
      <c r="A234" s="1">
        <v>44002</v>
      </c>
      <c r="B234" t="s">
        <v>3</v>
      </c>
      <c r="C234">
        <v>69.572500000000005</v>
      </c>
    </row>
    <row r="235" spans="1:3" x14ac:dyDescent="0.25">
      <c r="A235" s="1">
        <v>44003</v>
      </c>
      <c r="B235" t="s">
        <v>3</v>
      </c>
      <c r="C235">
        <v>69.572500000000005</v>
      </c>
    </row>
    <row r="236" spans="1:3" x14ac:dyDescent="0.25">
      <c r="A236" s="1">
        <v>44004</v>
      </c>
      <c r="B236" t="s">
        <v>3</v>
      </c>
      <c r="C236">
        <v>69.572500000000005</v>
      </c>
    </row>
    <row r="237" spans="1:3" x14ac:dyDescent="0.25">
      <c r="A237" s="1">
        <v>44005</v>
      </c>
      <c r="B237" t="s">
        <v>3</v>
      </c>
      <c r="C237">
        <v>69.483500000000006</v>
      </c>
    </row>
    <row r="238" spans="1:3" x14ac:dyDescent="0.25">
      <c r="A238" s="1">
        <v>44006</v>
      </c>
      <c r="B238" t="s">
        <v>3</v>
      </c>
      <c r="C238">
        <v>68.837599999999995</v>
      </c>
    </row>
    <row r="239" spans="1:3" x14ac:dyDescent="0.25">
      <c r="A239" s="1">
        <v>44007</v>
      </c>
      <c r="B239" t="s">
        <v>3</v>
      </c>
      <c r="C239">
        <v>68.837599999999995</v>
      </c>
    </row>
    <row r="240" spans="1:3" x14ac:dyDescent="0.25">
      <c r="A240" s="1">
        <v>44008</v>
      </c>
      <c r="B240" t="s">
        <v>3</v>
      </c>
      <c r="C240">
        <v>69.465999999999994</v>
      </c>
    </row>
    <row r="241" spans="1:3" x14ac:dyDescent="0.25">
      <c r="A241" s="1">
        <v>44009</v>
      </c>
      <c r="B241" t="s">
        <v>3</v>
      </c>
      <c r="C241">
        <v>69.128399999999999</v>
      </c>
    </row>
    <row r="242" spans="1:3" x14ac:dyDescent="0.25">
      <c r="A242" s="1">
        <v>44010</v>
      </c>
      <c r="B242" t="s">
        <v>3</v>
      </c>
      <c r="C242">
        <v>69.128399999999999</v>
      </c>
    </row>
    <row r="243" spans="1:3" x14ac:dyDescent="0.25">
      <c r="A243" s="1">
        <v>44011</v>
      </c>
      <c r="B243" t="s">
        <v>3</v>
      </c>
      <c r="C243">
        <v>69.128399999999999</v>
      </c>
    </row>
    <row r="244" spans="1:3" x14ac:dyDescent="0.25">
      <c r="A244" s="1">
        <v>44012</v>
      </c>
      <c r="B244" t="s">
        <v>3</v>
      </c>
      <c r="C244">
        <v>69.951300000000003</v>
      </c>
    </row>
    <row r="245" spans="1:3" x14ac:dyDescent="0.25">
      <c r="A245" s="1">
        <v>44013</v>
      </c>
      <c r="B245" t="s">
        <v>3</v>
      </c>
      <c r="C245">
        <v>70.441299999999998</v>
      </c>
    </row>
    <row r="246" spans="1:3" x14ac:dyDescent="0.25">
      <c r="A246" s="1">
        <v>44014</v>
      </c>
      <c r="B246" t="s">
        <v>3</v>
      </c>
      <c r="C246">
        <v>70.441299999999998</v>
      </c>
    </row>
    <row r="247" spans="1:3" x14ac:dyDescent="0.25">
      <c r="A247" s="1">
        <v>44015</v>
      </c>
      <c r="B247" t="s">
        <v>3</v>
      </c>
      <c r="C247">
        <v>70.519800000000004</v>
      </c>
    </row>
    <row r="248" spans="1:3" x14ac:dyDescent="0.25">
      <c r="A248" s="1">
        <v>44016</v>
      </c>
      <c r="B248" t="s">
        <v>3</v>
      </c>
      <c r="C248">
        <v>70.499899999999997</v>
      </c>
    </row>
    <row r="249" spans="1:3" x14ac:dyDescent="0.25">
      <c r="A249" s="1">
        <v>44017</v>
      </c>
      <c r="B249" t="s">
        <v>3</v>
      </c>
      <c r="C249">
        <v>70.499899999999997</v>
      </c>
    </row>
    <row r="250" spans="1:3" x14ac:dyDescent="0.25">
      <c r="A250" s="1">
        <v>44018</v>
      </c>
      <c r="B250" t="s">
        <v>3</v>
      </c>
      <c r="C250">
        <v>70.499899999999997</v>
      </c>
    </row>
    <row r="251" spans="1:3" x14ac:dyDescent="0.25">
      <c r="A251" s="1">
        <v>44019</v>
      </c>
      <c r="B251" t="s">
        <v>3</v>
      </c>
      <c r="C251">
        <v>71.340900000000005</v>
      </c>
    </row>
    <row r="252" spans="1:3" x14ac:dyDescent="0.25">
      <c r="A252" s="1">
        <v>44020</v>
      </c>
      <c r="B252" t="s">
        <v>3</v>
      </c>
      <c r="C252">
        <v>72.171899999999994</v>
      </c>
    </row>
    <row r="253" spans="1:3" x14ac:dyDescent="0.25">
      <c r="A253" s="1">
        <v>44021</v>
      </c>
      <c r="B253" t="s">
        <v>3</v>
      </c>
      <c r="C253">
        <v>71.237899999999996</v>
      </c>
    </row>
    <row r="254" spans="1:3" x14ac:dyDescent="0.25">
      <c r="A254" s="1">
        <v>44022</v>
      </c>
      <c r="B254" t="s">
        <v>3</v>
      </c>
      <c r="C254">
        <v>70.88</v>
      </c>
    </row>
    <row r="255" spans="1:3" x14ac:dyDescent="0.25">
      <c r="A255" s="1">
        <v>44023</v>
      </c>
      <c r="B255" t="s">
        <v>3</v>
      </c>
      <c r="C255">
        <v>71.229799999999997</v>
      </c>
    </row>
    <row r="256" spans="1:3" x14ac:dyDescent="0.25">
      <c r="A256" s="1">
        <v>44024</v>
      </c>
      <c r="B256" t="s">
        <v>3</v>
      </c>
      <c r="C256">
        <v>71.229799999999997</v>
      </c>
    </row>
    <row r="257" spans="1:3" x14ac:dyDescent="0.25">
      <c r="A257" s="1">
        <v>44025</v>
      </c>
      <c r="B257" t="s">
        <v>3</v>
      </c>
      <c r="C257">
        <v>71.229799999999997</v>
      </c>
    </row>
    <row r="258" spans="1:3" x14ac:dyDescent="0.25">
      <c r="A258" s="1">
        <v>44026</v>
      </c>
      <c r="B258" t="s">
        <v>3</v>
      </c>
      <c r="C258">
        <v>70.747900000000001</v>
      </c>
    </row>
    <row r="259" spans="1:3" x14ac:dyDescent="0.25">
      <c r="A259" s="1">
        <v>44027</v>
      </c>
      <c r="B259" t="s">
        <v>3</v>
      </c>
      <c r="C259">
        <v>71.127499999999998</v>
      </c>
    </row>
    <row r="260" spans="1:3" x14ac:dyDescent="0.25">
      <c r="A260" s="1">
        <v>44028</v>
      </c>
      <c r="B260" t="s">
        <v>3</v>
      </c>
      <c r="C260">
        <v>70.799800000000005</v>
      </c>
    </row>
    <row r="261" spans="1:3" x14ac:dyDescent="0.25">
      <c r="A261" s="1">
        <v>44029</v>
      </c>
      <c r="B261" t="s">
        <v>3</v>
      </c>
      <c r="C261">
        <v>71.230999999999995</v>
      </c>
    </row>
    <row r="262" spans="1:3" x14ac:dyDescent="0.25">
      <c r="A262" s="1">
        <v>44030</v>
      </c>
      <c r="B262" t="s">
        <v>3</v>
      </c>
      <c r="C262">
        <v>71.713899999999995</v>
      </c>
    </row>
    <row r="263" spans="1:3" x14ac:dyDescent="0.25">
      <c r="A263" s="1">
        <v>44031</v>
      </c>
      <c r="B263" t="s">
        <v>3</v>
      </c>
      <c r="C263">
        <v>71.713899999999995</v>
      </c>
    </row>
    <row r="264" spans="1:3" x14ac:dyDescent="0.25">
      <c r="A264" s="1">
        <v>44032</v>
      </c>
      <c r="B264" t="s">
        <v>3</v>
      </c>
      <c r="C264">
        <v>71.713899999999995</v>
      </c>
    </row>
    <row r="265" spans="1:3" x14ac:dyDescent="0.25">
      <c r="A265" s="1">
        <v>44033</v>
      </c>
      <c r="B265" t="s">
        <v>3</v>
      </c>
      <c r="C265">
        <v>71.962800000000001</v>
      </c>
    </row>
    <row r="266" spans="1:3" x14ac:dyDescent="0.25">
      <c r="A266" s="1">
        <v>44034</v>
      </c>
      <c r="B266" t="s">
        <v>3</v>
      </c>
      <c r="C266">
        <v>70.966800000000006</v>
      </c>
    </row>
    <row r="267" spans="1:3" x14ac:dyDescent="0.25">
      <c r="A267" s="1">
        <v>44035</v>
      </c>
      <c r="B267" t="s">
        <v>3</v>
      </c>
      <c r="C267">
        <v>70.7881</v>
      </c>
    </row>
    <row r="268" spans="1:3" x14ac:dyDescent="0.25">
      <c r="A268" s="1">
        <v>44036</v>
      </c>
      <c r="B268" t="s">
        <v>3</v>
      </c>
      <c r="C268">
        <v>70.962999999999994</v>
      </c>
    </row>
    <row r="269" spans="1:3" x14ac:dyDescent="0.25">
      <c r="A269" s="1">
        <v>44037</v>
      </c>
      <c r="B269" t="s">
        <v>3</v>
      </c>
      <c r="C269">
        <v>71.597399999999993</v>
      </c>
    </row>
    <row r="270" spans="1:3" x14ac:dyDescent="0.25">
      <c r="A270" s="1">
        <v>44038</v>
      </c>
      <c r="B270" t="s">
        <v>3</v>
      </c>
      <c r="C270">
        <v>71.597399999999993</v>
      </c>
    </row>
    <row r="271" spans="1:3" x14ac:dyDescent="0.25">
      <c r="A271" s="1">
        <v>44039</v>
      </c>
      <c r="B271" t="s">
        <v>3</v>
      </c>
      <c r="C271">
        <v>71.597399999999993</v>
      </c>
    </row>
    <row r="272" spans="1:3" x14ac:dyDescent="0.25">
      <c r="A272" s="1">
        <v>44040</v>
      </c>
      <c r="B272" t="s">
        <v>3</v>
      </c>
      <c r="C272">
        <v>71.584999999999994</v>
      </c>
    </row>
    <row r="273" spans="1:3" x14ac:dyDescent="0.25">
      <c r="A273" s="1">
        <v>44041</v>
      </c>
      <c r="B273" t="s">
        <v>3</v>
      </c>
      <c r="C273">
        <v>71.919600000000003</v>
      </c>
    </row>
    <row r="274" spans="1:3" x14ac:dyDescent="0.25">
      <c r="A274" s="1">
        <v>44042</v>
      </c>
      <c r="B274" t="s">
        <v>3</v>
      </c>
      <c r="C274">
        <v>72.234800000000007</v>
      </c>
    </row>
    <row r="275" spans="1:3" x14ac:dyDescent="0.25">
      <c r="A275" s="1">
        <v>44043</v>
      </c>
      <c r="B275" t="s">
        <v>3</v>
      </c>
      <c r="C275">
        <v>73.363299999999995</v>
      </c>
    </row>
    <row r="276" spans="1:3" x14ac:dyDescent="0.25">
      <c r="A276" s="1">
        <v>44044</v>
      </c>
      <c r="B276" t="s">
        <v>3</v>
      </c>
      <c r="C276">
        <v>73.426100000000005</v>
      </c>
    </row>
    <row r="277" spans="1:3" x14ac:dyDescent="0.25">
      <c r="A277" s="1">
        <v>44045</v>
      </c>
      <c r="B277" t="s">
        <v>3</v>
      </c>
      <c r="C277">
        <v>73.426100000000005</v>
      </c>
    </row>
    <row r="278" spans="1:3" x14ac:dyDescent="0.25">
      <c r="A278" s="1">
        <v>44046</v>
      </c>
      <c r="B278" t="s">
        <v>3</v>
      </c>
      <c r="C278">
        <v>73.426100000000005</v>
      </c>
    </row>
    <row r="279" spans="1:3" x14ac:dyDescent="0.25">
      <c r="A279" s="1">
        <v>44047</v>
      </c>
      <c r="B279" t="s">
        <v>3</v>
      </c>
      <c r="C279">
        <v>74.158600000000007</v>
      </c>
    </row>
    <row r="280" spans="1:3" x14ac:dyDescent="0.25">
      <c r="A280" s="1">
        <v>44048</v>
      </c>
      <c r="B280" t="s">
        <v>3</v>
      </c>
      <c r="C280">
        <v>73.380600000000001</v>
      </c>
    </row>
    <row r="281" spans="1:3" x14ac:dyDescent="0.25">
      <c r="A281" s="1">
        <v>44049</v>
      </c>
      <c r="B281" t="s">
        <v>3</v>
      </c>
      <c r="C281">
        <v>73.280600000000007</v>
      </c>
    </row>
    <row r="282" spans="1:3" x14ac:dyDescent="0.25">
      <c r="A282" s="1">
        <v>44050</v>
      </c>
      <c r="B282" t="s">
        <v>3</v>
      </c>
      <c r="C282">
        <v>73.039699999999996</v>
      </c>
    </row>
    <row r="283" spans="1:3" x14ac:dyDescent="0.25">
      <c r="A283" s="1">
        <v>44051</v>
      </c>
      <c r="B283" t="s">
        <v>3</v>
      </c>
      <c r="C283">
        <v>73.637600000000006</v>
      </c>
    </row>
    <row r="284" spans="1:3" x14ac:dyDescent="0.25">
      <c r="A284" s="1">
        <v>44052</v>
      </c>
      <c r="B284" t="s">
        <v>3</v>
      </c>
      <c r="C284">
        <v>73.637600000000006</v>
      </c>
    </row>
    <row r="285" spans="1:3" x14ac:dyDescent="0.25">
      <c r="A285" s="1">
        <v>44053</v>
      </c>
      <c r="B285" t="s">
        <v>3</v>
      </c>
      <c r="C285">
        <v>73.637600000000006</v>
      </c>
    </row>
    <row r="286" spans="1:3" x14ac:dyDescent="0.25">
      <c r="A286" s="1">
        <v>44054</v>
      </c>
      <c r="B286" t="s">
        <v>3</v>
      </c>
      <c r="C286">
        <v>73.775000000000006</v>
      </c>
    </row>
    <row r="287" spans="1:3" x14ac:dyDescent="0.25">
      <c r="A287" s="1">
        <v>44055</v>
      </c>
      <c r="B287" t="s">
        <v>3</v>
      </c>
      <c r="C287">
        <v>73.152199999999993</v>
      </c>
    </row>
    <row r="288" spans="1:3" x14ac:dyDescent="0.25">
      <c r="A288" s="1">
        <v>44056</v>
      </c>
      <c r="B288" t="s">
        <v>3</v>
      </c>
      <c r="C288">
        <v>73.235100000000003</v>
      </c>
    </row>
    <row r="289" spans="1:3" x14ac:dyDescent="0.25">
      <c r="A289" s="1">
        <v>44057</v>
      </c>
      <c r="B289" t="s">
        <v>3</v>
      </c>
      <c r="C289">
        <v>73.606700000000004</v>
      </c>
    </row>
    <row r="290" spans="1:3" x14ac:dyDescent="0.25">
      <c r="A290" s="1">
        <v>44058</v>
      </c>
      <c r="B290" t="s">
        <v>3</v>
      </c>
      <c r="C290">
        <v>73.215699999999998</v>
      </c>
    </row>
    <row r="291" spans="1:3" x14ac:dyDescent="0.25">
      <c r="A291" s="1">
        <v>44059</v>
      </c>
      <c r="B291" t="s">
        <v>3</v>
      </c>
      <c r="C291">
        <v>73.215699999999998</v>
      </c>
    </row>
    <row r="292" spans="1:3" x14ac:dyDescent="0.25">
      <c r="A292" s="1">
        <v>44060</v>
      </c>
      <c r="B292" t="s">
        <v>3</v>
      </c>
      <c r="C292">
        <v>73.215699999999998</v>
      </c>
    </row>
    <row r="293" spans="1:3" x14ac:dyDescent="0.25">
      <c r="A293" s="1">
        <v>44061</v>
      </c>
      <c r="B293" t="s">
        <v>3</v>
      </c>
      <c r="C293">
        <v>72.967600000000004</v>
      </c>
    </row>
    <row r="294" spans="1:3" x14ac:dyDescent="0.25">
      <c r="A294" s="1">
        <v>44062</v>
      </c>
      <c r="B294" t="s">
        <v>3</v>
      </c>
      <c r="C294">
        <v>73.432100000000005</v>
      </c>
    </row>
    <row r="295" spans="1:3" x14ac:dyDescent="0.25">
      <c r="A295" s="1">
        <v>44063</v>
      </c>
      <c r="B295" t="s">
        <v>3</v>
      </c>
      <c r="C295">
        <v>73.239199999999997</v>
      </c>
    </row>
    <row r="296" spans="1:3" x14ac:dyDescent="0.25">
      <c r="A296" s="1">
        <v>44064</v>
      </c>
      <c r="B296" t="s">
        <v>3</v>
      </c>
      <c r="C296">
        <v>73.771100000000004</v>
      </c>
    </row>
    <row r="297" spans="1:3" x14ac:dyDescent="0.25">
      <c r="A297" s="1">
        <v>44065</v>
      </c>
      <c r="B297" t="s">
        <v>3</v>
      </c>
      <c r="C297">
        <v>74.099900000000005</v>
      </c>
    </row>
    <row r="298" spans="1:3" x14ac:dyDescent="0.25">
      <c r="A298" s="1">
        <v>44066</v>
      </c>
      <c r="B298" t="s">
        <v>3</v>
      </c>
      <c r="C298">
        <v>74.099900000000005</v>
      </c>
    </row>
    <row r="299" spans="1:3" x14ac:dyDescent="0.25">
      <c r="A299" s="1">
        <v>44067</v>
      </c>
      <c r="B299" t="s">
        <v>3</v>
      </c>
      <c r="C299">
        <v>74.099900000000005</v>
      </c>
    </row>
    <row r="300" spans="1:3" x14ac:dyDescent="0.25">
      <c r="A300" s="1">
        <v>44068</v>
      </c>
      <c r="B300" t="s">
        <v>3</v>
      </c>
      <c r="C300">
        <v>74.418400000000005</v>
      </c>
    </row>
    <row r="301" spans="1:3" x14ac:dyDescent="0.25">
      <c r="A301" s="1">
        <v>44069</v>
      </c>
      <c r="B301" t="s">
        <v>3</v>
      </c>
      <c r="C301">
        <v>74.512600000000006</v>
      </c>
    </row>
    <row r="302" spans="1:3" x14ac:dyDescent="0.25">
      <c r="A302" s="1">
        <v>44070</v>
      </c>
      <c r="B302" t="s">
        <v>3</v>
      </c>
      <c r="C302">
        <v>75.537899999999993</v>
      </c>
    </row>
    <row r="303" spans="1:3" x14ac:dyDescent="0.25">
      <c r="A303" s="1">
        <v>44071</v>
      </c>
      <c r="B303" t="s">
        <v>3</v>
      </c>
      <c r="C303">
        <v>75.235399999999998</v>
      </c>
    </row>
    <row r="304" spans="1:3" x14ac:dyDescent="0.25">
      <c r="A304" s="1">
        <v>44072</v>
      </c>
      <c r="B304" t="s">
        <v>3</v>
      </c>
      <c r="C304">
        <v>74.638199999999998</v>
      </c>
    </row>
    <row r="305" spans="1:3" x14ac:dyDescent="0.25">
      <c r="A305" s="1">
        <v>44073</v>
      </c>
      <c r="B305" t="s">
        <v>3</v>
      </c>
      <c r="C305">
        <v>74.638199999999998</v>
      </c>
    </row>
    <row r="306" spans="1:3" x14ac:dyDescent="0.25">
      <c r="A306" s="1">
        <v>44074</v>
      </c>
      <c r="B306" t="s">
        <v>3</v>
      </c>
      <c r="C306">
        <v>74.638199999999998</v>
      </c>
    </row>
    <row r="307" spans="1:3" x14ac:dyDescent="0.25">
      <c r="A307" s="1">
        <v>44075</v>
      </c>
      <c r="B307" t="s">
        <v>3</v>
      </c>
      <c r="C307">
        <v>73.803899999999999</v>
      </c>
    </row>
    <row r="308" spans="1:3" x14ac:dyDescent="0.25">
      <c r="A308" s="1">
        <v>44076</v>
      </c>
      <c r="B308" t="s">
        <v>3</v>
      </c>
      <c r="C308">
        <v>73.584900000000005</v>
      </c>
    </row>
    <row r="309" spans="1:3" x14ac:dyDescent="0.25">
      <c r="A309" s="1">
        <v>44077</v>
      </c>
      <c r="B309" t="s">
        <v>3</v>
      </c>
      <c r="C309">
        <v>73.858800000000002</v>
      </c>
    </row>
    <row r="310" spans="1:3" x14ac:dyDescent="0.25">
      <c r="A310" s="1">
        <v>44078</v>
      </c>
      <c r="B310" t="s">
        <v>3</v>
      </c>
      <c r="C310">
        <v>75.468000000000004</v>
      </c>
    </row>
    <row r="311" spans="1:3" x14ac:dyDescent="0.25">
      <c r="A311" s="1">
        <v>44079</v>
      </c>
      <c r="B311" t="s">
        <v>3</v>
      </c>
      <c r="C311">
        <v>75.182299999999998</v>
      </c>
    </row>
    <row r="312" spans="1:3" x14ac:dyDescent="0.25">
      <c r="A312" s="1">
        <v>44080</v>
      </c>
      <c r="B312" t="s">
        <v>3</v>
      </c>
      <c r="C312">
        <v>75.182299999999998</v>
      </c>
    </row>
    <row r="313" spans="1:3" x14ac:dyDescent="0.25">
      <c r="A313" s="1">
        <v>44081</v>
      </c>
      <c r="B313" t="s">
        <v>3</v>
      </c>
      <c r="C313">
        <v>75.182299999999998</v>
      </c>
    </row>
    <row r="314" spans="1:3" x14ac:dyDescent="0.25">
      <c r="A314" s="1">
        <v>44082</v>
      </c>
      <c r="B314" t="s">
        <v>3</v>
      </c>
      <c r="C314">
        <v>75.590999999999994</v>
      </c>
    </row>
    <row r="315" spans="1:3" x14ac:dyDescent="0.25">
      <c r="A315" s="1">
        <v>44083</v>
      </c>
      <c r="B315" t="s">
        <v>3</v>
      </c>
      <c r="C315">
        <v>75.964500000000001</v>
      </c>
    </row>
    <row r="316" spans="1:3" x14ac:dyDescent="0.25">
      <c r="A316" s="1">
        <v>44084</v>
      </c>
      <c r="B316" t="s">
        <v>3</v>
      </c>
      <c r="C316">
        <v>76.071299999999994</v>
      </c>
    </row>
    <row r="317" spans="1:3" x14ac:dyDescent="0.25">
      <c r="A317" s="1">
        <v>44085</v>
      </c>
      <c r="B317" t="s">
        <v>3</v>
      </c>
      <c r="C317">
        <v>75.5274</v>
      </c>
    </row>
    <row r="318" spans="1:3" x14ac:dyDescent="0.25">
      <c r="A318" s="1">
        <v>44086</v>
      </c>
      <c r="B318" t="s">
        <v>3</v>
      </c>
      <c r="C318">
        <v>74.889600000000002</v>
      </c>
    </row>
    <row r="319" spans="1:3" x14ac:dyDescent="0.25">
      <c r="A319" s="1">
        <v>44087</v>
      </c>
      <c r="B319" t="s">
        <v>3</v>
      </c>
      <c r="C319">
        <v>74.889600000000002</v>
      </c>
    </row>
    <row r="320" spans="1:3" x14ac:dyDescent="0.25">
      <c r="A320" s="1">
        <v>44088</v>
      </c>
      <c r="B320" t="s">
        <v>3</v>
      </c>
      <c r="C320">
        <v>74.889600000000002</v>
      </c>
    </row>
    <row r="321" spans="1:3" x14ac:dyDescent="0.25">
      <c r="A321" s="1">
        <v>44089</v>
      </c>
      <c r="B321" t="s">
        <v>3</v>
      </c>
      <c r="C321">
        <v>74.714799999999997</v>
      </c>
    </row>
    <row r="322" spans="1:3" x14ac:dyDescent="0.25">
      <c r="A322" s="1">
        <v>44090</v>
      </c>
      <c r="B322" t="s">
        <v>3</v>
      </c>
      <c r="C322">
        <v>75.188400000000001</v>
      </c>
    </row>
    <row r="323" spans="1:3" x14ac:dyDescent="0.25">
      <c r="A323" s="1">
        <v>44091</v>
      </c>
      <c r="B323" t="s">
        <v>3</v>
      </c>
      <c r="C323">
        <v>74.927800000000005</v>
      </c>
    </row>
    <row r="324" spans="1:3" x14ac:dyDescent="0.25">
      <c r="A324" s="1">
        <v>44092</v>
      </c>
      <c r="B324" t="s">
        <v>3</v>
      </c>
      <c r="C324">
        <v>75.194100000000006</v>
      </c>
    </row>
    <row r="325" spans="1:3" x14ac:dyDescent="0.25">
      <c r="A325" s="1">
        <v>44093</v>
      </c>
      <c r="B325" t="s">
        <v>3</v>
      </c>
      <c r="C325">
        <v>75.031899999999993</v>
      </c>
    </row>
    <row r="326" spans="1:3" x14ac:dyDescent="0.25">
      <c r="A326" s="1">
        <v>44094</v>
      </c>
      <c r="B326" t="s">
        <v>3</v>
      </c>
      <c r="C326">
        <v>75.031899999999993</v>
      </c>
    </row>
    <row r="327" spans="1:3" x14ac:dyDescent="0.25">
      <c r="A327" s="1">
        <v>44095</v>
      </c>
      <c r="B327" t="s">
        <v>3</v>
      </c>
      <c r="C327">
        <v>75.031899999999993</v>
      </c>
    </row>
    <row r="328" spans="1:3" x14ac:dyDescent="0.25">
      <c r="A328" s="1">
        <v>44096</v>
      </c>
      <c r="B328" t="s">
        <v>3</v>
      </c>
      <c r="C328">
        <v>76.0381</v>
      </c>
    </row>
    <row r="329" spans="1:3" x14ac:dyDescent="0.25">
      <c r="A329" s="1">
        <v>44097</v>
      </c>
      <c r="B329" t="s">
        <v>3</v>
      </c>
      <c r="C329">
        <v>76.271100000000004</v>
      </c>
    </row>
    <row r="330" spans="1:3" x14ac:dyDescent="0.25">
      <c r="A330" s="1">
        <v>44098</v>
      </c>
      <c r="B330" t="s">
        <v>3</v>
      </c>
      <c r="C330">
        <v>76.354500000000002</v>
      </c>
    </row>
    <row r="331" spans="1:3" x14ac:dyDescent="0.25">
      <c r="A331" s="1">
        <v>44099</v>
      </c>
      <c r="B331" t="s">
        <v>3</v>
      </c>
      <c r="C331">
        <v>77.177999999999997</v>
      </c>
    </row>
    <row r="332" spans="1:3" x14ac:dyDescent="0.25">
      <c r="A332" s="1">
        <v>44100</v>
      </c>
      <c r="B332" t="s">
        <v>3</v>
      </c>
      <c r="C332">
        <v>76.819500000000005</v>
      </c>
    </row>
    <row r="333" spans="1:3" x14ac:dyDescent="0.25">
      <c r="A333" s="1">
        <v>44101</v>
      </c>
      <c r="B333" t="s">
        <v>3</v>
      </c>
      <c r="C333">
        <v>76.819500000000005</v>
      </c>
    </row>
    <row r="334" spans="1:3" x14ac:dyDescent="0.25">
      <c r="A334" s="1">
        <v>44102</v>
      </c>
      <c r="B334" t="s">
        <v>3</v>
      </c>
      <c r="C334">
        <v>76.819500000000005</v>
      </c>
    </row>
    <row r="335" spans="1:3" x14ac:dyDescent="0.25">
      <c r="A335" s="1">
        <v>44103</v>
      </c>
      <c r="B335" t="s">
        <v>3</v>
      </c>
      <c r="C335">
        <v>78.671300000000002</v>
      </c>
    </row>
    <row r="336" spans="1:3" x14ac:dyDescent="0.25">
      <c r="A336" s="1">
        <v>44104</v>
      </c>
      <c r="B336" t="s">
        <v>3</v>
      </c>
      <c r="C336">
        <v>79.6845</v>
      </c>
    </row>
    <row r="337" spans="1:3" x14ac:dyDescent="0.25">
      <c r="A337" s="1">
        <v>44105</v>
      </c>
      <c r="B337" t="s">
        <v>3</v>
      </c>
      <c r="C337">
        <v>78.784700000000001</v>
      </c>
    </row>
    <row r="338" spans="1:3" x14ac:dyDescent="0.25">
      <c r="A338" s="1">
        <v>44106</v>
      </c>
      <c r="B338" t="s">
        <v>3</v>
      </c>
      <c r="C338">
        <v>77.2774</v>
      </c>
    </row>
    <row r="339" spans="1:3" x14ac:dyDescent="0.25">
      <c r="A339" s="1">
        <v>44107</v>
      </c>
      <c r="B339" t="s">
        <v>3</v>
      </c>
      <c r="C339">
        <v>78.091499999999996</v>
      </c>
    </row>
    <row r="340" spans="1:3" x14ac:dyDescent="0.25">
      <c r="A340" s="1">
        <v>44108</v>
      </c>
      <c r="B340" t="s">
        <v>3</v>
      </c>
      <c r="C340">
        <v>78.091499999999996</v>
      </c>
    </row>
    <row r="341" spans="1:3" x14ac:dyDescent="0.25">
      <c r="A341" s="1">
        <v>44109</v>
      </c>
      <c r="B341" t="s">
        <v>3</v>
      </c>
      <c r="C341">
        <v>78.091499999999996</v>
      </c>
    </row>
    <row r="342" spans="1:3" x14ac:dyDescent="0.25">
      <c r="A342" s="1">
        <v>44110</v>
      </c>
      <c r="B342" t="s">
        <v>3</v>
      </c>
      <c r="C342">
        <v>78.128100000000003</v>
      </c>
    </row>
    <row r="343" spans="1:3" x14ac:dyDescent="0.25">
      <c r="A343" s="1">
        <v>44111</v>
      </c>
      <c r="B343" t="s">
        <v>3</v>
      </c>
      <c r="C343">
        <v>78.511899999999997</v>
      </c>
    </row>
    <row r="344" spans="1:3" x14ac:dyDescent="0.25">
      <c r="A344" s="1">
        <v>44112</v>
      </c>
      <c r="B344" t="s">
        <v>3</v>
      </c>
      <c r="C344">
        <v>78.092100000000002</v>
      </c>
    </row>
    <row r="345" spans="1:3" x14ac:dyDescent="0.25">
      <c r="A345" s="1">
        <v>44113</v>
      </c>
      <c r="B345" t="s">
        <v>3</v>
      </c>
      <c r="C345">
        <v>77.915700000000001</v>
      </c>
    </row>
    <row r="346" spans="1:3" x14ac:dyDescent="0.25">
      <c r="A346" s="1">
        <v>44114</v>
      </c>
      <c r="B346" t="s">
        <v>3</v>
      </c>
      <c r="C346">
        <v>77.028400000000005</v>
      </c>
    </row>
    <row r="347" spans="1:3" x14ac:dyDescent="0.25">
      <c r="A347" s="1">
        <v>44115</v>
      </c>
      <c r="B347" t="s">
        <v>3</v>
      </c>
      <c r="C347">
        <v>77.028400000000005</v>
      </c>
    </row>
    <row r="348" spans="1:3" x14ac:dyDescent="0.25">
      <c r="A348" s="1">
        <v>44116</v>
      </c>
      <c r="B348" t="s">
        <v>3</v>
      </c>
      <c r="C348">
        <v>77.028400000000005</v>
      </c>
    </row>
    <row r="349" spans="1:3" x14ac:dyDescent="0.25">
      <c r="A349" s="1">
        <v>44117</v>
      </c>
      <c r="B349" t="s">
        <v>3</v>
      </c>
      <c r="C349">
        <v>77.023899999999998</v>
      </c>
    </row>
    <row r="350" spans="1:3" x14ac:dyDescent="0.25">
      <c r="A350" s="1">
        <v>44118</v>
      </c>
      <c r="B350" t="s">
        <v>3</v>
      </c>
      <c r="C350">
        <v>77.285499999999999</v>
      </c>
    </row>
    <row r="351" spans="1:3" x14ac:dyDescent="0.25">
      <c r="A351" s="1">
        <v>44119</v>
      </c>
      <c r="B351" t="s">
        <v>3</v>
      </c>
      <c r="C351">
        <v>77.275899999999993</v>
      </c>
    </row>
    <row r="352" spans="1:3" x14ac:dyDescent="0.25">
      <c r="A352" s="1">
        <v>44120</v>
      </c>
      <c r="B352" t="s">
        <v>3</v>
      </c>
      <c r="C352">
        <v>77.946100000000001</v>
      </c>
    </row>
    <row r="353" spans="1:3" x14ac:dyDescent="0.25">
      <c r="A353" s="1">
        <v>44121</v>
      </c>
      <c r="B353" t="s">
        <v>3</v>
      </c>
      <c r="C353">
        <v>77.964399999999998</v>
      </c>
    </row>
    <row r="354" spans="1:3" x14ac:dyDescent="0.25">
      <c r="A354" s="1">
        <v>44122</v>
      </c>
      <c r="B354" t="s">
        <v>3</v>
      </c>
      <c r="C354">
        <v>77.964399999999998</v>
      </c>
    </row>
    <row r="355" spans="1:3" x14ac:dyDescent="0.25">
      <c r="A355" s="1">
        <v>44123</v>
      </c>
      <c r="B355" t="s">
        <v>3</v>
      </c>
      <c r="C355">
        <v>77.964399999999998</v>
      </c>
    </row>
    <row r="356" spans="1:3" x14ac:dyDescent="0.25">
      <c r="A356" s="1">
        <v>44124</v>
      </c>
      <c r="B356" t="s">
        <v>3</v>
      </c>
      <c r="C356">
        <v>77.924099999999996</v>
      </c>
    </row>
    <row r="357" spans="1:3" x14ac:dyDescent="0.25">
      <c r="A357" s="1">
        <v>44125</v>
      </c>
      <c r="B357" t="s">
        <v>3</v>
      </c>
      <c r="C357">
        <v>77.778000000000006</v>
      </c>
    </row>
    <row r="358" spans="1:3" x14ac:dyDescent="0.25">
      <c r="A358" s="1">
        <v>44126</v>
      </c>
      <c r="B358" t="s">
        <v>3</v>
      </c>
      <c r="C358">
        <v>77.032200000000003</v>
      </c>
    </row>
    <row r="359" spans="1:3" x14ac:dyDescent="0.25">
      <c r="A359" s="1">
        <v>44127</v>
      </c>
      <c r="B359" t="s">
        <v>3</v>
      </c>
      <c r="C359">
        <v>77.0809</v>
      </c>
    </row>
    <row r="360" spans="1:3" x14ac:dyDescent="0.25">
      <c r="A360" s="1">
        <v>44128</v>
      </c>
      <c r="B360" t="s">
        <v>3</v>
      </c>
      <c r="C360">
        <v>76.466700000000003</v>
      </c>
    </row>
    <row r="361" spans="1:3" x14ac:dyDescent="0.25">
      <c r="A361" s="1">
        <v>44129</v>
      </c>
      <c r="B361" t="s">
        <v>3</v>
      </c>
      <c r="C361">
        <v>76.466700000000003</v>
      </c>
    </row>
    <row r="362" spans="1:3" x14ac:dyDescent="0.25">
      <c r="A362" s="1">
        <v>44130</v>
      </c>
      <c r="B362" t="s">
        <v>3</v>
      </c>
      <c r="C362">
        <v>76.466700000000003</v>
      </c>
    </row>
    <row r="363" spans="1:3" x14ac:dyDescent="0.25">
      <c r="A363" s="1">
        <v>44131</v>
      </c>
      <c r="B363" t="s">
        <v>3</v>
      </c>
      <c r="C363">
        <v>76.444299999999998</v>
      </c>
    </row>
    <row r="364" spans="1:3" x14ac:dyDescent="0.25">
      <c r="A364" s="1">
        <v>44132</v>
      </c>
      <c r="B364" t="s">
        <v>3</v>
      </c>
      <c r="C364">
        <v>76.455600000000004</v>
      </c>
    </row>
    <row r="365" spans="1:3" x14ac:dyDescent="0.25">
      <c r="A365" s="1">
        <v>44133</v>
      </c>
      <c r="B365" t="s">
        <v>3</v>
      </c>
      <c r="C365">
        <v>77.552000000000007</v>
      </c>
    </row>
    <row r="366" spans="1:3" x14ac:dyDescent="0.25">
      <c r="A366" s="1">
        <v>44134</v>
      </c>
      <c r="B366" t="s">
        <v>3</v>
      </c>
      <c r="C366">
        <v>78.869900000000001</v>
      </c>
    </row>
    <row r="367" spans="1:3" x14ac:dyDescent="0.25">
      <c r="A367" s="1">
        <v>44135</v>
      </c>
      <c r="B367" t="s">
        <v>3</v>
      </c>
      <c r="C367">
        <v>79.332300000000004</v>
      </c>
    </row>
    <row r="368" spans="1:3" x14ac:dyDescent="0.25">
      <c r="A368" s="1">
        <v>44136</v>
      </c>
      <c r="B368" t="s">
        <v>3</v>
      </c>
      <c r="C368">
        <v>79.332300000000004</v>
      </c>
    </row>
    <row r="369" spans="1:3" x14ac:dyDescent="0.25">
      <c r="A369" s="1">
        <v>44137</v>
      </c>
      <c r="B369" t="s">
        <v>3</v>
      </c>
      <c r="C369">
        <v>79.332300000000004</v>
      </c>
    </row>
    <row r="370" spans="1:3" x14ac:dyDescent="0.25">
      <c r="A370" s="1">
        <v>44138</v>
      </c>
      <c r="B370" t="s">
        <v>3</v>
      </c>
      <c r="C370">
        <v>80.5749</v>
      </c>
    </row>
    <row r="371" spans="1:3" x14ac:dyDescent="0.25">
      <c r="A371" s="1">
        <v>44139</v>
      </c>
      <c r="B371" t="s">
        <v>3</v>
      </c>
      <c r="C371">
        <v>80.000600000000006</v>
      </c>
    </row>
    <row r="372" spans="1:3" x14ac:dyDescent="0.25">
      <c r="A372" s="1">
        <v>44140</v>
      </c>
      <c r="B372" t="s">
        <v>3</v>
      </c>
      <c r="C372">
        <v>80.000600000000006</v>
      </c>
    </row>
    <row r="373" spans="1:3" x14ac:dyDescent="0.25">
      <c r="A373" s="1">
        <v>44141</v>
      </c>
      <c r="B373" t="s">
        <v>3</v>
      </c>
      <c r="C373">
        <v>78.4559</v>
      </c>
    </row>
    <row r="374" spans="1:3" x14ac:dyDescent="0.25">
      <c r="A374" s="1">
        <v>44142</v>
      </c>
      <c r="B374" t="s">
        <v>3</v>
      </c>
      <c r="C374">
        <v>77.1875</v>
      </c>
    </row>
    <row r="375" spans="1:3" x14ac:dyDescent="0.25">
      <c r="A375" s="1">
        <v>44143</v>
      </c>
      <c r="B375" t="s">
        <v>3</v>
      </c>
      <c r="C375">
        <v>77.1875</v>
      </c>
    </row>
    <row r="376" spans="1:3" x14ac:dyDescent="0.25">
      <c r="A376" s="1">
        <v>44144</v>
      </c>
      <c r="B376" t="s">
        <v>3</v>
      </c>
      <c r="C376">
        <v>77.1875</v>
      </c>
    </row>
    <row r="377" spans="1:3" x14ac:dyDescent="0.25">
      <c r="A377" s="1">
        <v>44145</v>
      </c>
      <c r="B377" t="s">
        <v>3</v>
      </c>
      <c r="C377">
        <v>76.951499999999996</v>
      </c>
    </row>
    <row r="378" spans="1:3" x14ac:dyDescent="0.25">
      <c r="A378" s="1">
        <v>44146</v>
      </c>
      <c r="B378" t="s">
        <v>3</v>
      </c>
      <c r="C378">
        <v>76.397800000000004</v>
      </c>
    </row>
    <row r="379" spans="1:3" x14ac:dyDescent="0.25">
      <c r="A379" s="1">
        <v>44147</v>
      </c>
      <c r="B379" t="s">
        <v>3</v>
      </c>
      <c r="C379">
        <v>76.207499999999996</v>
      </c>
    </row>
    <row r="380" spans="1:3" x14ac:dyDescent="0.25">
      <c r="A380" s="1">
        <v>44148</v>
      </c>
      <c r="B380" t="s">
        <v>3</v>
      </c>
      <c r="C380">
        <v>77.114800000000002</v>
      </c>
    </row>
    <row r="381" spans="1:3" x14ac:dyDescent="0.25">
      <c r="A381" s="1">
        <v>44149</v>
      </c>
      <c r="B381" t="s">
        <v>3</v>
      </c>
      <c r="C381">
        <v>77.3262</v>
      </c>
    </row>
    <row r="382" spans="1:3" x14ac:dyDescent="0.25">
      <c r="A382" s="1">
        <v>44150</v>
      </c>
      <c r="B382" t="s">
        <v>3</v>
      </c>
      <c r="C382">
        <v>77.3262</v>
      </c>
    </row>
    <row r="383" spans="1:3" x14ac:dyDescent="0.25">
      <c r="A383" s="1">
        <v>44151</v>
      </c>
      <c r="B383" t="s">
        <v>3</v>
      </c>
      <c r="C383">
        <v>77.3262</v>
      </c>
    </row>
    <row r="384" spans="1:3" x14ac:dyDescent="0.25">
      <c r="A384" s="1">
        <v>44152</v>
      </c>
      <c r="B384" t="s">
        <v>3</v>
      </c>
      <c r="C384">
        <v>76.919700000000006</v>
      </c>
    </row>
    <row r="385" spans="1:3" x14ac:dyDescent="0.25">
      <c r="A385" s="1">
        <v>44153</v>
      </c>
      <c r="B385" t="s">
        <v>3</v>
      </c>
      <c r="C385">
        <v>76.253</v>
      </c>
    </row>
    <row r="386" spans="1:3" x14ac:dyDescent="0.25">
      <c r="A386" s="1">
        <v>44154</v>
      </c>
      <c r="B386" t="s">
        <v>3</v>
      </c>
      <c r="C386">
        <v>75.9268</v>
      </c>
    </row>
    <row r="387" spans="1:3" x14ac:dyDescent="0.25">
      <c r="A387" s="1">
        <v>44155</v>
      </c>
      <c r="B387" t="s">
        <v>3</v>
      </c>
      <c r="C387">
        <v>76.262699999999995</v>
      </c>
    </row>
    <row r="388" spans="1:3" x14ac:dyDescent="0.25">
      <c r="A388" s="1">
        <v>44156</v>
      </c>
      <c r="B388" t="s">
        <v>3</v>
      </c>
      <c r="C388">
        <v>76.012</v>
      </c>
    </row>
    <row r="389" spans="1:3" x14ac:dyDescent="0.25">
      <c r="A389" s="1">
        <v>44157</v>
      </c>
      <c r="B389" t="s">
        <v>3</v>
      </c>
      <c r="C389">
        <v>76.012</v>
      </c>
    </row>
    <row r="390" spans="1:3" x14ac:dyDescent="0.25">
      <c r="A390" s="1">
        <v>44158</v>
      </c>
      <c r="B390" t="s">
        <v>3</v>
      </c>
      <c r="C390">
        <v>76.012</v>
      </c>
    </row>
    <row r="391" spans="1:3" x14ac:dyDescent="0.25">
      <c r="A391" s="1">
        <v>44159</v>
      </c>
      <c r="B391" t="s">
        <v>3</v>
      </c>
      <c r="C391">
        <v>75.760000000000005</v>
      </c>
    </row>
    <row r="392" spans="1:3" x14ac:dyDescent="0.25">
      <c r="A392" s="1">
        <v>44160</v>
      </c>
      <c r="B392" t="s">
        <v>3</v>
      </c>
      <c r="C392">
        <v>75.814599999999999</v>
      </c>
    </row>
    <row r="393" spans="1:3" x14ac:dyDescent="0.25">
      <c r="A393" s="1">
        <v>44161</v>
      </c>
      <c r="B393" t="s">
        <v>3</v>
      </c>
      <c r="C393">
        <v>75.472700000000003</v>
      </c>
    </row>
    <row r="394" spans="1:3" x14ac:dyDescent="0.25">
      <c r="A394" s="1">
        <v>44162</v>
      </c>
      <c r="B394" t="s">
        <v>3</v>
      </c>
      <c r="C394">
        <v>75.451800000000006</v>
      </c>
    </row>
    <row r="395" spans="1:3" x14ac:dyDescent="0.25">
      <c r="A395" s="1">
        <v>44163</v>
      </c>
      <c r="B395" t="s">
        <v>3</v>
      </c>
      <c r="C395">
        <v>75.859899999999996</v>
      </c>
    </row>
    <row r="396" spans="1:3" x14ac:dyDescent="0.25">
      <c r="A396" s="1">
        <v>44164</v>
      </c>
      <c r="B396" t="s">
        <v>3</v>
      </c>
      <c r="C396">
        <v>75.859899999999996</v>
      </c>
    </row>
    <row r="397" spans="1:3" x14ac:dyDescent="0.25">
      <c r="A397" s="1">
        <v>44165</v>
      </c>
      <c r="B397" t="s">
        <v>3</v>
      </c>
      <c r="C397">
        <v>75.859899999999996</v>
      </c>
    </row>
    <row r="398" spans="1:3" x14ac:dyDescent="0.25">
      <c r="A398" s="1">
        <v>44166</v>
      </c>
      <c r="B398" t="s">
        <v>3</v>
      </c>
      <c r="C398">
        <v>76.1999</v>
      </c>
    </row>
    <row r="399" spans="1:3" x14ac:dyDescent="0.25">
      <c r="A399" s="1">
        <v>44167</v>
      </c>
      <c r="B399" t="s">
        <v>3</v>
      </c>
      <c r="C399">
        <v>76.320300000000003</v>
      </c>
    </row>
    <row r="400" spans="1:3" x14ac:dyDescent="0.25">
      <c r="A400" s="1">
        <v>44168</v>
      </c>
      <c r="B400" t="s">
        <v>3</v>
      </c>
      <c r="C400">
        <v>75.615099999999998</v>
      </c>
    </row>
    <row r="401" spans="1:3" x14ac:dyDescent="0.25">
      <c r="A401" s="1">
        <v>44169</v>
      </c>
      <c r="B401" t="s">
        <v>3</v>
      </c>
      <c r="C401">
        <v>75.199600000000004</v>
      </c>
    </row>
    <row r="402" spans="1:3" x14ac:dyDescent="0.25">
      <c r="A402" s="1">
        <v>44170</v>
      </c>
      <c r="B402" t="s">
        <v>3</v>
      </c>
      <c r="C402">
        <v>74.252899999999997</v>
      </c>
    </row>
    <row r="403" spans="1:3" x14ac:dyDescent="0.25">
      <c r="A403" s="1">
        <v>44171</v>
      </c>
      <c r="B403" t="s">
        <v>3</v>
      </c>
      <c r="C403">
        <v>74.252899999999997</v>
      </c>
    </row>
    <row r="404" spans="1:3" x14ac:dyDescent="0.25">
      <c r="A404" s="1">
        <v>44172</v>
      </c>
      <c r="B404" t="s">
        <v>3</v>
      </c>
      <c r="C404">
        <v>74.252899999999997</v>
      </c>
    </row>
    <row r="405" spans="1:3" x14ac:dyDescent="0.25">
      <c r="A405" s="1">
        <v>44173</v>
      </c>
      <c r="B405" t="s">
        <v>3</v>
      </c>
      <c r="C405">
        <v>74.250600000000006</v>
      </c>
    </row>
    <row r="406" spans="1:3" x14ac:dyDescent="0.25">
      <c r="A406" s="1">
        <v>44174</v>
      </c>
      <c r="B406" t="s">
        <v>3</v>
      </c>
      <c r="C406">
        <v>73.661799999999999</v>
      </c>
    </row>
    <row r="407" spans="1:3" x14ac:dyDescent="0.25">
      <c r="A407" s="1">
        <v>44175</v>
      </c>
      <c r="B407" t="s">
        <v>3</v>
      </c>
      <c r="C407">
        <v>73.305700000000002</v>
      </c>
    </row>
    <row r="408" spans="1:3" x14ac:dyDescent="0.25">
      <c r="A408" s="1">
        <v>44176</v>
      </c>
      <c r="B408" t="s">
        <v>3</v>
      </c>
      <c r="C408">
        <v>73.712400000000002</v>
      </c>
    </row>
    <row r="409" spans="1:3" x14ac:dyDescent="0.25">
      <c r="A409" s="1">
        <v>44177</v>
      </c>
      <c r="B409" t="s">
        <v>3</v>
      </c>
      <c r="C409">
        <v>73.119500000000002</v>
      </c>
    </row>
    <row r="410" spans="1:3" x14ac:dyDescent="0.25">
      <c r="A410" s="1">
        <v>44178</v>
      </c>
      <c r="B410" t="s">
        <v>3</v>
      </c>
      <c r="C410">
        <v>73.119500000000002</v>
      </c>
    </row>
    <row r="411" spans="1:3" x14ac:dyDescent="0.25">
      <c r="A411" s="1">
        <v>44179</v>
      </c>
      <c r="B411" t="s">
        <v>3</v>
      </c>
      <c r="C411">
        <v>73.119500000000002</v>
      </c>
    </row>
    <row r="412" spans="1:3" x14ac:dyDescent="0.25">
      <c r="A412" s="1">
        <v>44180</v>
      </c>
      <c r="B412" t="s">
        <v>3</v>
      </c>
      <c r="C412">
        <v>72.927199999999999</v>
      </c>
    </row>
    <row r="413" spans="1:3" x14ac:dyDescent="0.25">
      <c r="A413" s="1">
        <v>44181</v>
      </c>
      <c r="B413" t="s">
        <v>3</v>
      </c>
      <c r="C413">
        <v>73.445300000000003</v>
      </c>
    </row>
    <row r="414" spans="1:3" x14ac:dyDescent="0.25">
      <c r="A414" s="1">
        <v>44182</v>
      </c>
      <c r="B414" t="s">
        <v>3</v>
      </c>
      <c r="C414">
        <v>73.420100000000005</v>
      </c>
    </row>
    <row r="415" spans="1:3" x14ac:dyDescent="0.25">
      <c r="A415" s="1">
        <v>44183</v>
      </c>
      <c r="B415" t="s">
        <v>3</v>
      </c>
      <c r="C415">
        <v>72.978099999999998</v>
      </c>
    </row>
    <row r="416" spans="1:3" x14ac:dyDescent="0.25">
      <c r="A416" s="1">
        <v>44184</v>
      </c>
      <c r="B416" t="s">
        <v>3</v>
      </c>
      <c r="C416">
        <v>73.3155</v>
      </c>
    </row>
    <row r="417" spans="1:3" x14ac:dyDescent="0.25">
      <c r="A417" s="1">
        <v>44185</v>
      </c>
      <c r="B417" t="s">
        <v>3</v>
      </c>
      <c r="C417">
        <v>73.3155</v>
      </c>
    </row>
    <row r="418" spans="1:3" x14ac:dyDescent="0.25">
      <c r="A418" s="1">
        <v>44186</v>
      </c>
      <c r="B418" t="s">
        <v>3</v>
      </c>
      <c r="C418">
        <v>73.3155</v>
      </c>
    </row>
    <row r="419" spans="1:3" x14ac:dyDescent="0.25">
      <c r="A419" s="1">
        <v>44187</v>
      </c>
      <c r="B419" t="s">
        <v>3</v>
      </c>
      <c r="C419">
        <v>74.6721</v>
      </c>
    </row>
    <row r="420" spans="1:3" x14ac:dyDescent="0.25">
      <c r="A420" s="1">
        <v>44188</v>
      </c>
      <c r="B420" t="s">
        <v>3</v>
      </c>
      <c r="C420">
        <v>75.349800000000002</v>
      </c>
    </row>
    <row r="421" spans="1:3" x14ac:dyDescent="0.25">
      <c r="A421" s="1">
        <v>44189</v>
      </c>
      <c r="B421" t="s">
        <v>3</v>
      </c>
      <c r="C421">
        <v>75.457099999999997</v>
      </c>
    </row>
    <row r="422" spans="1:3" x14ac:dyDescent="0.25">
      <c r="A422" s="1">
        <v>44190</v>
      </c>
      <c r="B422" t="s">
        <v>3</v>
      </c>
      <c r="C422">
        <v>74.839200000000005</v>
      </c>
    </row>
    <row r="423" spans="1:3" x14ac:dyDescent="0.25">
      <c r="A423" s="1">
        <v>44191</v>
      </c>
      <c r="B423" t="s">
        <v>3</v>
      </c>
      <c r="C423">
        <v>73.692099999999996</v>
      </c>
    </row>
    <row r="424" spans="1:3" x14ac:dyDescent="0.25">
      <c r="A424" s="1">
        <v>44192</v>
      </c>
      <c r="B424" t="s">
        <v>3</v>
      </c>
      <c r="C424">
        <v>73.692099999999996</v>
      </c>
    </row>
    <row r="425" spans="1:3" x14ac:dyDescent="0.25">
      <c r="A425" s="1">
        <v>44193</v>
      </c>
      <c r="B425" t="s">
        <v>3</v>
      </c>
      <c r="C425">
        <v>73.692099999999996</v>
      </c>
    </row>
    <row r="426" spans="1:3" x14ac:dyDescent="0.25">
      <c r="A426" s="1">
        <v>44194</v>
      </c>
      <c r="B426" t="s">
        <v>3</v>
      </c>
      <c r="C426">
        <v>73.717500000000001</v>
      </c>
    </row>
    <row r="427" spans="1:3" x14ac:dyDescent="0.25">
      <c r="A427" s="1">
        <v>44195</v>
      </c>
      <c r="B427" t="s">
        <v>3</v>
      </c>
      <c r="C427">
        <v>73.656700000000001</v>
      </c>
    </row>
    <row r="428" spans="1:3" x14ac:dyDescent="0.25">
      <c r="A428" s="1">
        <v>44196</v>
      </c>
      <c r="B428" t="s">
        <v>3</v>
      </c>
      <c r="C428">
        <v>73.875699999999995</v>
      </c>
    </row>
    <row r="429" spans="1:3" x14ac:dyDescent="0.25">
      <c r="A429" s="1">
        <v>44197</v>
      </c>
      <c r="B429" t="s">
        <v>3</v>
      </c>
      <c r="C429">
        <v>73.875699999999995</v>
      </c>
    </row>
    <row r="430" spans="1:3" x14ac:dyDescent="0.25">
      <c r="A430" s="1">
        <v>44198</v>
      </c>
      <c r="B430" t="s">
        <v>3</v>
      </c>
      <c r="C430">
        <v>73.875699999999995</v>
      </c>
    </row>
    <row r="431" spans="1:3" x14ac:dyDescent="0.25">
      <c r="A431" s="1">
        <v>44199</v>
      </c>
      <c r="B431" t="s">
        <v>3</v>
      </c>
      <c r="C431">
        <v>73.875699999999995</v>
      </c>
    </row>
    <row r="432" spans="1:3" x14ac:dyDescent="0.25">
      <c r="A432" s="1">
        <v>44200</v>
      </c>
      <c r="B432" t="s">
        <v>3</v>
      </c>
      <c r="C432">
        <v>73.875699999999995</v>
      </c>
    </row>
    <row r="433" spans="1:3" x14ac:dyDescent="0.25">
      <c r="A433" s="1">
        <v>44201</v>
      </c>
      <c r="B433" t="s">
        <v>3</v>
      </c>
      <c r="C433">
        <v>73.875699999999995</v>
      </c>
    </row>
    <row r="434" spans="1:3" x14ac:dyDescent="0.25">
      <c r="A434" s="1">
        <v>44202</v>
      </c>
      <c r="B434" t="s">
        <v>3</v>
      </c>
      <c r="C434">
        <v>73.875699999999995</v>
      </c>
    </row>
    <row r="435" spans="1:3" x14ac:dyDescent="0.25">
      <c r="A435" s="1">
        <v>44203</v>
      </c>
      <c r="B435" t="s">
        <v>3</v>
      </c>
      <c r="C435">
        <v>73.875699999999995</v>
      </c>
    </row>
    <row r="436" spans="1:3" x14ac:dyDescent="0.25">
      <c r="A436" s="1">
        <v>44204</v>
      </c>
      <c r="B436" t="s">
        <v>3</v>
      </c>
      <c r="C436">
        <v>73.875699999999995</v>
      </c>
    </row>
    <row r="437" spans="1:3" x14ac:dyDescent="0.25">
      <c r="A437" s="1">
        <v>44205</v>
      </c>
      <c r="B437" t="s">
        <v>3</v>
      </c>
      <c r="C437">
        <v>73.875699999999995</v>
      </c>
    </row>
    <row r="438" spans="1:3" x14ac:dyDescent="0.25">
      <c r="A438" s="1">
        <v>44206</v>
      </c>
      <c r="B438" t="s">
        <v>3</v>
      </c>
      <c r="C438">
        <v>73.875699999999995</v>
      </c>
    </row>
    <row r="439" spans="1:3" x14ac:dyDescent="0.25">
      <c r="A439" s="1">
        <v>44207</v>
      </c>
      <c r="B439" t="s">
        <v>3</v>
      </c>
      <c r="C439">
        <v>73.875699999999995</v>
      </c>
    </row>
    <row r="440" spans="1:3" x14ac:dyDescent="0.25">
      <c r="A440" s="1">
        <v>44208</v>
      </c>
      <c r="B440" t="s">
        <v>3</v>
      </c>
      <c r="C440">
        <v>74.515699999999995</v>
      </c>
    </row>
    <row r="441" spans="1:3" x14ac:dyDescent="0.25">
      <c r="A441" s="1">
        <v>44209</v>
      </c>
      <c r="B441" t="s">
        <v>3</v>
      </c>
      <c r="C441">
        <v>74.266300000000001</v>
      </c>
    </row>
    <row r="442" spans="1:3" x14ac:dyDescent="0.25">
      <c r="A442" s="1">
        <v>44210</v>
      </c>
      <c r="B442" t="s">
        <v>3</v>
      </c>
      <c r="C442">
        <v>73.526399999999995</v>
      </c>
    </row>
    <row r="443" spans="1:3" x14ac:dyDescent="0.25">
      <c r="A443" s="1">
        <v>44211</v>
      </c>
      <c r="B443" t="s">
        <v>3</v>
      </c>
      <c r="C443">
        <v>73.796099999999996</v>
      </c>
    </row>
    <row r="444" spans="1:3" x14ac:dyDescent="0.25">
      <c r="A444" s="1">
        <v>44212</v>
      </c>
      <c r="B444" t="s">
        <v>3</v>
      </c>
      <c r="C444">
        <v>73.545299999999997</v>
      </c>
    </row>
    <row r="445" spans="1:3" x14ac:dyDescent="0.25">
      <c r="A445" s="1">
        <v>44213</v>
      </c>
      <c r="B445" t="s">
        <v>3</v>
      </c>
      <c r="C445">
        <v>73.545299999999997</v>
      </c>
    </row>
    <row r="446" spans="1:3" x14ac:dyDescent="0.25">
      <c r="A446" s="1">
        <v>44214</v>
      </c>
      <c r="B446" t="s">
        <v>3</v>
      </c>
      <c r="C446">
        <v>73.545299999999997</v>
      </c>
    </row>
    <row r="447" spans="1:3" x14ac:dyDescent="0.25">
      <c r="A447" s="1">
        <v>44215</v>
      </c>
      <c r="B447" t="s">
        <v>3</v>
      </c>
      <c r="C447">
        <v>73.973500000000001</v>
      </c>
    </row>
    <row r="448" spans="1:3" x14ac:dyDescent="0.25">
      <c r="A448" s="1">
        <v>44216</v>
      </c>
      <c r="B448" t="s">
        <v>3</v>
      </c>
      <c r="C448">
        <v>73.724299999999999</v>
      </c>
    </row>
    <row r="449" spans="1:3" x14ac:dyDescent="0.25">
      <c r="A449" s="1">
        <v>44217</v>
      </c>
      <c r="B449" t="s">
        <v>3</v>
      </c>
      <c r="C449">
        <v>73.355000000000004</v>
      </c>
    </row>
    <row r="450" spans="1:3" x14ac:dyDescent="0.25">
      <c r="A450" s="1">
        <v>44218</v>
      </c>
      <c r="B450" t="s">
        <v>3</v>
      </c>
      <c r="C450">
        <v>73.369399999999999</v>
      </c>
    </row>
    <row r="451" spans="1:3" x14ac:dyDescent="0.25">
      <c r="A451" s="1">
        <v>44219</v>
      </c>
      <c r="B451" t="s">
        <v>3</v>
      </c>
      <c r="C451">
        <v>74.361500000000007</v>
      </c>
    </row>
    <row r="452" spans="1:3" x14ac:dyDescent="0.25">
      <c r="A452" s="1">
        <v>44220</v>
      </c>
      <c r="B452" t="s">
        <v>3</v>
      </c>
      <c r="C452">
        <v>74.361500000000007</v>
      </c>
    </row>
    <row r="453" spans="1:3" x14ac:dyDescent="0.25">
      <c r="A453" s="1">
        <v>44221</v>
      </c>
      <c r="B453" t="s">
        <v>3</v>
      </c>
      <c r="C453">
        <v>74.361500000000007</v>
      </c>
    </row>
    <row r="454" spans="1:3" x14ac:dyDescent="0.25">
      <c r="A454" s="1">
        <v>44222</v>
      </c>
      <c r="B454" t="s">
        <v>3</v>
      </c>
      <c r="C454">
        <v>74.856899999999996</v>
      </c>
    </row>
    <row r="455" spans="1:3" x14ac:dyDescent="0.25">
      <c r="A455" s="1">
        <v>44223</v>
      </c>
      <c r="B455" t="s">
        <v>3</v>
      </c>
      <c r="C455">
        <v>75.635400000000004</v>
      </c>
    </row>
    <row r="456" spans="1:3" x14ac:dyDescent="0.25">
      <c r="A456" s="1">
        <v>44224</v>
      </c>
      <c r="B456" t="s">
        <v>3</v>
      </c>
      <c r="C456">
        <v>75.040000000000006</v>
      </c>
    </row>
    <row r="457" spans="1:3" x14ac:dyDescent="0.25">
      <c r="A457" s="1">
        <v>44225</v>
      </c>
      <c r="B457" t="s">
        <v>3</v>
      </c>
      <c r="C457">
        <v>76.185400000000001</v>
      </c>
    </row>
    <row r="458" spans="1:3" x14ac:dyDescent="0.25">
      <c r="A458" s="1">
        <v>44226</v>
      </c>
      <c r="B458" t="s">
        <v>3</v>
      </c>
      <c r="C458">
        <v>76.252700000000004</v>
      </c>
    </row>
    <row r="459" spans="1:3" x14ac:dyDescent="0.25">
      <c r="A459" s="1">
        <v>44227</v>
      </c>
      <c r="B459" t="s">
        <v>3</v>
      </c>
      <c r="C459">
        <v>76.252700000000004</v>
      </c>
    </row>
    <row r="460" spans="1:3" x14ac:dyDescent="0.25">
      <c r="A460" s="1">
        <v>44228</v>
      </c>
      <c r="B460" t="s">
        <v>3</v>
      </c>
      <c r="C460">
        <v>76.252700000000004</v>
      </c>
    </row>
    <row r="461" spans="1:3" x14ac:dyDescent="0.25">
      <c r="A461" s="1">
        <v>44229</v>
      </c>
      <c r="B461" t="s">
        <v>3</v>
      </c>
      <c r="C461">
        <v>75.505300000000005</v>
      </c>
    </row>
    <row r="462" spans="1:3" x14ac:dyDescent="0.25">
      <c r="A462" s="1">
        <v>44230</v>
      </c>
      <c r="B462" t="s">
        <v>3</v>
      </c>
      <c r="C462">
        <v>75.905100000000004</v>
      </c>
    </row>
    <row r="463" spans="1:3" x14ac:dyDescent="0.25">
      <c r="A463" s="1">
        <v>44231</v>
      </c>
      <c r="B463" t="s">
        <v>3</v>
      </c>
      <c r="C463">
        <v>76.080100000000002</v>
      </c>
    </row>
    <row r="464" spans="1:3" x14ac:dyDescent="0.25">
      <c r="A464" s="1">
        <v>44232</v>
      </c>
      <c r="B464" t="s">
        <v>3</v>
      </c>
      <c r="C464">
        <v>75.729299999999995</v>
      </c>
    </row>
    <row r="465" spans="1:3" x14ac:dyDescent="0.25">
      <c r="A465" s="1">
        <v>44233</v>
      </c>
      <c r="B465" t="s">
        <v>3</v>
      </c>
      <c r="C465">
        <v>75.110699999999994</v>
      </c>
    </row>
    <row r="466" spans="1:3" x14ac:dyDescent="0.25">
      <c r="A466" s="1">
        <v>44234</v>
      </c>
      <c r="B466" t="s">
        <v>3</v>
      </c>
      <c r="C466">
        <v>75.110699999999994</v>
      </c>
    </row>
    <row r="467" spans="1:3" x14ac:dyDescent="0.25">
      <c r="A467" s="1">
        <v>44235</v>
      </c>
      <c r="B467" t="s">
        <v>3</v>
      </c>
      <c r="C467">
        <v>75.110699999999994</v>
      </c>
    </row>
    <row r="468" spans="1:3" x14ac:dyDescent="0.25">
      <c r="A468" s="1">
        <v>44236</v>
      </c>
      <c r="B468" t="s">
        <v>3</v>
      </c>
      <c r="C468">
        <v>74.260199999999998</v>
      </c>
    </row>
    <row r="469" spans="1:3" x14ac:dyDescent="0.25">
      <c r="A469" s="1">
        <v>44237</v>
      </c>
      <c r="B469" t="s">
        <v>3</v>
      </c>
      <c r="C469">
        <v>74.119200000000006</v>
      </c>
    </row>
    <row r="470" spans="1:3" x14ac:dyDescent="0.25">
      <c r="A470" s="1">
        <v>44238</v>
      </c>
      <c r="B470" t="s">
        <v>3</v>
      </c>
      <c r="C470">
        <v>73.852599999999995</v>
      </c>
    </row>
    <row r="471" spans="1:3" x14ac:dyDescent="0.25">
      <c r="A471" s="1">
        <v>44239</v>
      </c>
      <c r="B471" t="s">
        <v>3</v>
      </c>
      <c r="C471">
        <v>73.757900000000006</v>
      </c>
    </row>
    <row r="472" spans="1:3" x14ac:dyDescent="0.25">
      <c r="A472" s="1">
        <v>44240</v>
      </c>
      <c r="B472" t="s">
        <v>3</v>
      </c>
      <c r="C472">
        <v>73.937799999999996</v>
      </c>
    </row>
    <row r="473" spans="1:3" x14ac:dyDescent="0.25">
      <c r="A473" s="1">
        <v>44241</v>
      </c>
      <c r="B473" t="s">
        <v>3</v>
      </c>
      <c r="C473">
        <v>73.937799999999996</v>
      </c>
    </row>
    <row r="474" spans="1:3" x14ac:dyDescent="0.25">
      <c r="A474" s="1">
        <v>44242</v>
      </c>
      <c r="B474" t="s">
        <v>3</v>
      </c>
      <c r="C474">
        <v>73.937799999999996</v>
      </c>
    </row>
    <row r="475" spans="1:3" x14ac:dyDescent="0.25">
      <c r="A475" s="1">
        <v>44243</v>
      </c>
      <c r="B475" t="s">
        <v>3</v>
      </c>
      <c r="C475">
        <v>73.309200000000004</v>
      </c>
    </row>
    <row r="476" spans="1:3" x14ac:dyDescent="0.25">
      <c r="A476" s="1">
        <v>44244</v>
      </c>
      <c r="B476" t="s">
        <v>3</v>
      </c>
      <c r="C476">
        <v>73.289500000000004</v>
      </c>
    </row>
    <row r="477" spans="1:3" x14ac:dyDescent="0.25">
      <c r="A477" s="1">
        <v>44245</v>
      </c>
      <c r="B477" t="s">
        <v>3</v>
      </c>
      <c r="C477">
        <v>73.766900000000007</v>
      </c>
    </row>
    <row r="478" spans="1:3" x14ac:dyDescent="0.25">
      <c r="A478" s="1">
        <v>44246</v>
      </c>
      <c r="B478" t="s">
        <v>3</v>
      </c>
      <c r="C478">
        <v>73.775499999999994</v>
      </c>
    </row>
    <row r="479" spans="1:3" x14ac:dyDescent="0.25">
      <c r="A479" s="1">
        <v>44247</v>
      </c>
      <c r="B479" t="s">
        <v>3</v>
      </c>
      <c r="C479">
        <v>73.971699999999998</v>
      </c>
    </row>
    <row r="480" spans="1:3" x14ac:dyDescent="0.25">
      <c r="A480" s="1">
        <v>44248</v>
      </c>
      <c r="B480" t="s">
        <v>3</v>
      </c>
      <c r="C480">
        <v>73.9833</v>
      </c>
    </row>
    <row r="481" spans="1:3" x14ac:dyDescent="0.25">
      <c r="A481" s="1">
        <v>44249</v>
      </c>
      <c r="B481" t="s">
        <v>3</v>
      </c>
      <c r="C481">
        <v>73.9833</v>
      </c>
    </row>
    <row r="482" spans="1:3" x14ac:dyDescent="0.25">
      <c r="A482" s="1">
        <v>44250</v>
      </c>
      <c r="B482" t="s">
        <v>3</v>
      </c>
      <c r="C482">
        <v>73.9833</v>
      </c>
    </row>
    <row r="483" spans="1:3" x14ac:dyDescent="0.25">
      <c r="A483" s="1">
        <v>44251</v>
      </c>
      <c r="B483" t="s">
        <v>3</v>
      </c>
      <c r="C483">
        <v>73.9833</v>
      </c>
    </row>
    <row r="484" spans="1:3" x14ac:dyDescent="0.25">
      <c r="A484" s="1">
        <v>44252</v>
      </c>
      <c r="B484" t="s">
        <v>3</v>
      </c>
      <c r="C484">
        <v>73.753200000000007</v>
      </c>
    </row>
    <row r="485" spans="1:3" x14ac:dyDescent="0.25">
      <c r="A485" s="1">
        <v>44253</v>
      </c>
      <c r="B485" t="s">
        <v>3</v>
      </c>
      <c r="C485">
        <v>73.474699999999999</v>
      </c>
    </row>
    <row r="486" spans="1:3" x14ac:dyDescent="0.25">
      <c r="A486" s="1">
        <v>44254</v>
      </c>
      <c r="B486" t="s">
        <v>3</v>
      </c>
      <c r="C486">
        <v>74.437299999999993</v>
      </c>
    </row>
    <row r="487" spans="1:3" x14ac:dyDescent="0.25">
      <c r="A487" s="1">
        <v>44255</v>
      </c>
      <c r="B487" t="s">
        <v>3</v>
      </c>
      <c r="C487">
        <v>74.437299999999993</v>
      </c>
    </row>
    <row r="488" spans="1:3" x14ac:dyDescent="0.25">
      <c r="A488" s="1">
        <v>44256</v>
      </c>
      <c r="B488" t="s">
        <v>3</v>
      </c>
      <c r="C488">
        <v>74.437299999999993</v>
      </c>
    </row>
    <row r="489" spans="1:3" x14ac:dyDescent="0.25">
      <c r="A489" s="1">
        <v>44257</v>
      </c>
      <c r="B489" t="s">
        <v>3</v>
      </c>
      <c r="C489">
        <v>74.044799999999995</v>
      </c>
    </row>
    <row r="490" spans="1:3" x14ac:dyDescent="0.25">
      <c r="A490" s="1">
        <v>44258</v>
      </c>
      <c r="B490" t="s">
        <v>3</v>
      </c>
      <c r="C490">
        <v>74.575500000000005</v>
      </c>
    </row>
    <row r="491" spans="1:3" x14ac:dyDescent="0.25">
      <c r="A491" s="1">
        <v>44259</v>
      </c>
      <c r="B491" t="s">
        <v>3</v>
      </c>
      <c r="C491">
        <v>73.518699999999995</v>
      </c>
    </row>
    <row r="492" spans="1:3" x14ac:dyDescent="0.25">
      <c r="A492" s="1">
        <v>44260</v>
      </c>
      <c r="B492" t="s">
        <v>3</v>
      </c>
      <c r="C492">
        <v>73.7864</v>
      </c>
    </row>
    <row r="493" spans="1:3" x14ac:dyDescent="0.25">
      <c r="A493" s="1">
        <v>44261</v>
      </c>
      <c r="B493" t="s">
        <v>3</v>
      </c>
      <c r="C493">
        <v>74.427499999999995</v>
      </c>
    </row>
    <row r="494" spans="1:3" x14ac:dyDescent="0.25">
      <c r="A494" s="1">
        <v>44262</v>
      </c>
      <c r="B494" t="s">
        <v>3</v>
      </c>
      <c r="C494">
        <v>74.427499999999995</v>
      </c>
    </row>
    <row r="495" spans="1:3" x14ac:dyDescent="0.25">
      <c r="A495" s="1">
        <v>44263</v>
      </c>
      <c r="B495" t="s">
        <v>3</v>
      </c>
      <c r="C495">
        <v>74.427499999999995</v>
      </c>
    </row>
    <row r="496" spans="1:3" x14ac:dyDescent="0.25">
      <c r="A496" s="1">
        <v>44264</v>
      </c>
      <c r="B496" t="s">
        <v>3</v>
      </c>
      <c r="C496">
        <v>74.427499999999995</v>
      </c>
    </row>
    <row r="497" spans="1:3" x14ac:dyDescent="0.25">
      <c r="A497" s="1">
        <v>44265</v>
      </c>
      <c r="B497" t="s">
        <v>3</v>
      </c>
      <c r="C497">
        <v>74.263999999999996</v>
      </c>
    </row>
    <row r="498" spans="1:3" x14ac:dyDescent="0.25">
      <c r="A498" s="1">
        <v>44266</v>
      </c>
      <c r="B498" t="s">
        <v>3</v>
      </c>
      <c r="C498">
        <v>74.039299999999997</v>
      </c>
    </row>
    <row r="499" spans="1:3" x14ac:dyDescent="0.25">
      <c r="A499" s="1">
        <v>44267</v>
      </c>
      <c r="B499" t="s">
        <v>3</v>
      </c>
      <c r="C499">
        <v>73.499600000000001</v>
      </c>
    </row>
    <row r="500" spans="1:3" x14ac:dyDescent="0.25">
      <c r="A500" s="1">
        <v>44268</v>
      </c>
      <c r="B500" t="s">
        <v>3</v>
      </c>
      <c r="C500">
        <v>73.508099999999999</v>
      </c>
    </row>
    <row r="501" spans="1:3" x14ac:dyDescent="0.25">
      <c r="A501" s="1">
        <v>44269</v>
      </c>
      <c r="B501" t="s">
        <v>3</v>
      </c>
      <c r="C501">
        <v>73.508099999999999</v>
      </c>
    </row>
    <row r="502" spans="1:3" x14ac:dyDescent="0.25">
      <c r="A502" s="1">
        <v>44270</v>
      </c>
      <c r="B502" t="s">
        <v>3</v>
      </c>
      <c r="C502">
        <v>73.508099999999999</v>
      </c>
    </row>
    <row r="503" spans="1:3" x14ac:dyDescent="0.25">
      <c r="A503" s="1">
        <v>44271</v>
      </c>
      <c r="B503" t="s">
        <v>3</v>
      </c>
      <c r="C503">
        <v>73.231700000000004</v>
      </c>
    </row>
    <row r="504" spans="1:3" x14ac:dyDescent="0.25">
      <c r="A504" s="1">
        <v>44272</v>
      </c>
      <c r="B504" t="s">
        <v>3</v>
      </c>
      <c r="C504">
        <v>72.9619</v>
      </c>
    </row>
    <row r="505" spans="1:3" x14ac:dyDescent="0.25">
      <c r="A505" s="1">
        <v>44273</v>
      </c>
      <c r="B505" t="s">
        <v>3</v>
      </c>
      <c r="C505">
        <v>73.101900000000001</v>
      </c>
    </row>
    <row r="506" spans="1:3" x14ac:dyDescent="0.25">
      <c r="A506" s="1">
        <v>44274</v>
      </c>
      <c r="B506" t="s">
        <v>3</v>
      </c>
      <c r="C506">
        <v>73.658199999999994</v>
      </c>
    </row>
    <row r="507" spans="1:3" x14ac:dyDescent="0.25">
      <c r="A507" s="1">
        <v>44275</v>
      </c>
      <c r="B507" t="s">
        <v>3</v>
      </c>
      <c r="C507">
        <v>74.138999999999996</v>
      </c>
    </row>
    <row r="508" spans="1:3" x14ac:dyDescent="0.25">
      <c r="A508" s="1">
        <v>44276</v>
      </c>
      <c r="B508" t="s">
        <v>3</v>
      </c>
      <c r="C508">
        <v>74.138999999999996</v>
      </c>
    </row>
    <row r="509" spans="1:3" x14ac:dyDescent="0.25">
      <c r="A509" s="1">
        <v>44277</v>
      </c>
      <c r="B509" t="s">
        <v>3</v>
      </c>
      <c r="C509">
        <v>74.138999999999996</v>
      </c>
    </row>
    <row r="510" spans="1:3" x14ac:dyDescent="0.25">
      <c r="A510" s="1">
        <v>44278</v>
      </c>
      <c r="B510" t="s">
        <v>3</v>
      </c>
      <c r="C510">
        <v>74.608500000000006</v>
      </c>
    </row>
    <row r="511" spans="1:3" x14ac:dyDescent="0.25">
      <c r="A511" s="1">
        <v>44279</v>
      </c>
      <c r="B511" t="s">
        <v>3</v>
      </c>
      <c r="C511">
        <v>75.358500000000006</v>
      </c>
    </row>
    <row r="512" spans="1:3" x14ac:dyDescent="0.25">
      <c r="A512" s="1">
        <v>44280</v>
      </c>
      <c r="B512" t="s">
        <v>3</v>
      </c>
      <c r="C512">
        <v>76.153499999999994</v>
      </c>
    </row>
    <row r="513" spans="1:3" x14ac:dyDescent="0.25">
      <c r="A513" s="1">
        <v>44281</v>
      </c>
      <c r="B513" t="s">
        <v>3</v>
      </c>
      <c r="C513">
        <v>76.174099999999996</v>
      </c>
    </row>
    <row r="514" spans="1:3" x14ac:dyDescent="0.25">
      <c r="A514" s="1">
        <v>44282</v>
      </c>
      <c r="B514" t="s">
        <v>3</v>
      </c>
      <c r="C514">
        <v>75.757599999999996</v>
      </c>
    </row>
    <row r="515" spans="1:3" x14ac:dyDescent="0.25">
      <c r="A515" s="1">
        <v>44283</v>
      </c>
      <c r="B515" t="s">
        <v>3</v>
      </c>
      <c r="C515">
        <v>75.757599999999996</v>
      </c>
    </row>
    <row r="516" spans="1:3" x14ac:dyDescent="0.25">
      <c r="A516" s="1">
        <v>44284</v>
      </c>
      <c r="B516" t="s">
        <v>3</v>
      </c>
      <c r="C516">
        <v>75.757599999999996</v>
      </c>
    </row>
    <row r="517" spans="1:3" x14ac:dyDescent="0.25">
      <c r="A517" s="1">
        <v>44285</v>
      </c>
      <c r="B517" t="s">
        <v>3</v>
      </c>
      <c r="C517">
        <v>75.828699999999998</v>
      </c>
    </row>
    <row r="518" spans="1:3" x14ac:dyDescent="0.25">
      <c r="A518" s="1">
        <v>44286</v>
      </c>
      <c r="B518" t="s">
        <v>3</v>
      </c>
      <c r="C518">
        <v>75.702299999999994</v>
      </c>
    </row>
    <row r="519" spans="1:3" x14ac:dyDescent="0.25">
      <c r="A519" s="1">
        <v>44287</v>
      </c>
      <c r="B519" t="s">
        <v>3</v>
      </c>
      <c r="C519">
        <v>75.637299999999996</v>
      </c>
    </row>
    <row r="520" spans="1:3" x14ac:dyDescent="0.25">
      <c r="A520" s="1">
        <v>44288</v>
      </c>
      <c r="B520" t="s">
        <v>3</v>
      </c>
      <c r="C520">
        <v>75.807299999999998</v>
      </c>
    </row>
    <row r="521" spans="1:3" x14ac:dyDescent="0.25">
      <c r="A521" s="1">
        <v>44289</v>
      </c>
      <c r="B521" t="s">
        <v>3</v>
      </c>
      <c r="C521">
        <v>76.073400000000007</v>
      </c>
    </row>
    <row r="522" spans="1:3" x14ac:dyDescent="0.25">
      <c r="A522" s="1">
        <v>44290</v>
      </c>
      <c r="B522" t="s">
        <v>3</v>
      </c>
      <c r="C522">
        <v>76.073400000000007</v>
      </c>
    </row>
    <row r="523" spans="1:3" x14ac:dyDescent="0.25">
      <c r="A523" s="1">
        <v>44291</v>
      </c>
      <c r="B523" t="s">
        <v>3</v>
      </c>
      <c r="C523">
        <v>76.073400000000007</v>
      </c>
    </row>
    <row r="524" spans="1:3" x14ac:dyDescent="0.25">
      <c r="A524" s="1">
        <v>44292</v>
      </c>
      <c r="B524" t="s">
        <v>3</v>
      </c>
      <c r="C524">
        <v>76.605199999999996</v>
      </c>
    </row>
    <row r="525" spans="1:3" x14ac:dyDescent="0.25">
      <c r="A525" s="1">
        <v>44293</v>
      </c>
      <c r="B525" t="s">
        <v>3</v>
      </c>
      <c r="C525">
        <v>76.380200000000002</v>
      </c>
    </row>
    <row r="526" spans="1:3" x14ac:dyDescent="0.25">
      <c r="A526" s="1">
        <v>44294</v>
      </c>
      <c r="B526" t="s">
        <v>3</v>
      </c>
      <c r="C526">
        <v>77.772999999999996</v>
      </c>
    </row>
    <row r="527" spans="1:3" x14ac:dyDescent="0.25">
      <c r="A527" s="1">
        <v>44295</v>
      </c>
      <c r="B527" t="s">
        <v>3</v>
      </c>
      <c r="C527">
        <v>77.101100000000002</v>
      </c>
    </row>
    <row r="528" spans="1:3" x14ac:dyDescent="0.25">
      <c r="A528" s="1">
        <v>44296</v>
      </c>
      <c r="B528" t="s">
        <v>3</v>
      </c>
      <c r="C528">
        <v>77.165700000000001</v>
      </c>
    </row>
    <row r="529" spans="1:3" x14ac:dyDescent="0.25">
      <c r="A529" s="1">
        <v>44297</v>
      </c>
      <c r="B529" t="s">
        <v>3</v>
      </c>
      <c r="C529">
        <v>77.165700000000001</v>
      </c>
    </row>
    <row r="530" spans="1:3" x14ac:dyDescent="0.25">
      <c r="A530" s="1">
        <v>44298</v>
      </c>
      <c r="B530" t="s">
        <v>3</v>
      </c>
      <c r="C530">
        <v>77.165700000000001</v>
      </c>
    </row>
    <row r="531" spans="1:3" x14ac:dyDescent="0.25">
      <c r="A531" s="1">
        <v>44299</v>
      </c>
      <c r="B531" t="s">
        <v>3</v>
      </c>
      <c r="C531">
        <v>77.510400000000004</v>
      </c>
    </row>
    <row r="532" spans="1:3" x14ac:dyDescent="0.25">
      <c r="A532" s="1">
        <v>44300</v>
      </c>
      <c r="B532" t="s">
        <v>3</v>
      </c>
      <c r="C532">
        <v>77.253500000000003</v>
      </c>
    </row>
    <row r="533" spans="1:3" x14ac:dyDescent="0.25">
      <c r="A533" s="1">
        <v>44301</v>
      </c>
      <c r="B533" t="s">
        <v>3</v>
      </c>
      <c r="C533">
        <v>75.682599999999994</v>
      </c>
    </row>
    <row r="534" spans="1:3" x14ac:dyDescent="0.25">
      <c r="A534" s="1">
        <v>44302</v>
      </c>
      <c r="B534" t="s">
        <v>3</v>
      </c>
      <c r="C534">
        <v>76.980800000000002</v>
      </c>
    </row>
    <row r="535" spans="1:3" x14ac:dyDescent="0.25">
      <c r="A535" s="1">
        <v>44303</v>
      </c>
      <c r="B535" t="s">
        <v>3</v>
      </c>
      <c r="C535">
        <v>75.5535</v>
      </c>
    </row>
    <row r="536" spans="1:3" x14ac:dyDescent="0.25">
      <c r="A536" s="1">
        <v>44304</v>
      </c>
      <c r="B536" t="s">
        <v>3</v>
      </c>
      <c r="C536">
        <v>75.5535</v>
      </c>
    </row>
    <row r="537" spans="1:3" x14ac:dyDescent="0.25">
      <c r="A537" s="1">
        <v>44305</v>
      </c>
      <c r="B537" t="s">
        <v>3</v>
      </c>
      <c r="C537">
        <v>75.5535</v>
      </c>
    </row>
    <row r="538" spans="1:3" x14ac:dyDescent="0.25">
      <c r="A538" s="1">
        <v>44306</v>
      </c>
      <c r="B538" t="s">
        <v>3</v>
      </c>
      <c r="C538">
        <v>76.249099999999999</v>
      </c>
    </row>
    <row r="539" spans="1:3" x14ac:dyDescent="0.25">
      <c r="A539" s="1">
        <v>44307</v>
      </c>
      <c r="B539" t="s">
        <v>3</v>
      </c>
      <c r="C539">
        <v>76.015500000000003</v>
      </c>
    </row>
    <row r="540" spans="1:3" x14ac:dyDescent="0.25">
      <c r="A540" s="1">
        <v>44308</v>
      </c>
      <c r="B540" t="s">
        <v>3</v>
      </c>
      <c r="C540">
        <v>76.819800000000001</v>
      </c>
    </row>
    <row r="541" spans="1:3" x14ac:dyDescent="0.25">
      <c r="A541" s="1">
        <v>44309</v>
      </c>
      <c r="B541" t="s">
        <v>3</v>
      </c>
      <c r="C541">
        <v>76.421700000000001</v>
      </c>
    </row>
    <row r="542" spans="1:3" x14ac:dyDescent="0.25">
      <c r="A542" s="1">
        <v>44310</v>
      </c>
      <c r="B542" t="s">
        <v>3</v>
      </c>
      <c r="C542">
        <v>75.089299999999994</v>
      </c>
    </row>
    <row r="543" spans="1:3" x14ac:dyDescent="0.25">
      <c r="A543" s="1">
        <v>44311</v>
      </c>
      <c r="B543" t="s">
        <v>3</v>
      </c>
      <c r="C543">
        <v>75.089299999999994</v>
      </c>
    </row>
    <row r="544" spans="1:3" x14ac:dyDescent="0.25">
      <c r="A544" s="1">
        <v>44312</v>
      </c>
      <c r="B544" t="s">
        <v>3</v>
      </c>
      <c r="C544">
        <v>75.089299999999994</v>
      </c>
    </row>
    <row r="545" spans="1:3" x14ac:dyDescent="0.25">
      <c r="A545" s="1">
        <v>44313</v>
      </c>
      <c r="B545" t="s">
        <v>3</v>
      </c>
      <c r="C545">
        <v>74.768000000000001</v>
      </c>
    </row>
    <row r="546" spans="1:3" x14ac:dyDescent="0.25">
      <c r="A546" s="1">
        <v>44314</v>
      </c>
      <c r="B546" t="s">
        <v>3</v>
      </c>
      <c r="C546">
        <v>74.957800000000006</v>
      </c>
    </row>
    <row r="547" spans="1:3" x14ac:dyDescent="0.25">
      <c r="A547" s="1">
        <v>44315</v>
      </c>
      <c r="B547" t="s">
        <v>3</v>
      </c>
      <c r="C547">
        <v>74.938999999999993</v>
      </c>
    </row>
    <row r="548" spans="1:3" x14ac:dyDescent="0.25">
      <c r="A548" s="1">
        <v>44316</v>
      </c>
      <c r="B548" t="s">
        <v>3</v>
      </c>
      <c r="C548">
        <v>74.382300000000001</v>
      </c>
    </row>
    <row r="549" spans="1:3" x14ac:dyDescent="0.25">
      <c r="A549" s="1">
        <v>44317</v>
      </c>
      <c r="B549" t="s">
        <v>3</v>
      </c>
      <c r="C549">
        <v>74.845100000000002</v>
      </c>
    </row>
    <row r="550" spans="1:3" x14ac:dyDescent="0.25">
      <c r="A550" s="1">
        <v>44318</v>
      </c>
      <c r="B550" t="s">
        <v>3</v>
      </c>
      <c r="C550">
        <v>74.845100000000002</v>
      </c>
    </row>
    <row r="551" spans="1:3" x14ac:dyDescent="0.25">
      <c r="A551" s="1">
        <v>44319</v>
      </c>
      <c r="B551" t="s">
        <v>3</v>
      </c>
      <c r="C551">
        <v>74.845100000000002</v>
      </c>
    </row>
    <row r="552" spans="1:3" x14ac:dyDescent="0.25">
      <c r="A552" s="1">
        <v>44320</v>
      </c>
      <c r="B552" t="s">
        <v>3</v>
      </c>
      <c r="C552">
        <v>74.845100000000002</v>
      </c>
    </row>
    <row r="553" spans="1:3" x14ac:dyDescent="0.25">
      <c r="A553" s="1">
        <v>44321</v>
      </c>
      <c r="B553" t="s">
        <v>3</v>
      </c>
      <c r="C553">
        <v>75.256699999999995</v>
      </c>
    </row>
    <row r="554" spans="1:3" x14ac:dyDescent="0.25">
      <c r="A554" s="1">
        <v>44322</v>
      </c>
      <c r="B554" t="s">
        <v>3</v>
      </c>
      <c r="C554">
        <v>74.861699999999999</v>
      </c>
    </row>
    <row r="555" spans="1:3" x14ac:dyDescent="0.25">
      <c r="A555" s="1">
        <v>44323</v>
      </c>
      <c r="B555" t="s">
        <v>3</v>
      </c>
      <c r="C555">
        <v>74.576999999999998</v>
      </c>
    </row>
    <row r="556" spans="1:3" x14ac:dyDescent="0.25">
      <c r="A556" s="1">
        <v>44324</v>
      </c>
      <c r="B556" t="s">
        <v>3</v>
      </c>
      <c r="C556">
        <v>74.137299999999996</v>
      </c>
    </row>
    <row r="557" spans="1:3" x14ac:dyDescent="0.25">
      <c r="A557" s="1">
        <v>44325</v>
      </c>
      <c r="B557" t="s">
        <v>3</v>
      </c>
      <c r="C557">
        <v>74.137299999999996</v>
      </c>
    </row>
    <row r="558" spans="1:3" x14ac:dyDescent="0.25">
      <c r="A558" s="1">
        <v>44326</v>
      </c>
      <c r="B558" t="s">
        <v>3</v>
      </c>
      <c r="C558">
        <v>74.137299999999996</v>
      </c>
    </row>
    <row r="559" spans="1:3" x14ac:dyDescent="0.25">
      <c r="A559" s="1">
        <v>44327</v>
      </c>
      <c r="B559" t="s">
        <v>3</v>
      </c>
      <c r="C559">
        <v>74.137299999999996</v>
      </c>
    </row>
    <row r="560" spans="1:3" x14ac:dyDescent="0.25">
      <c r="A560" s="1">
        <v>44328</v>
      </c>
      <c r="B560" t="s">
        <v>3</v>
      </c>
      <c r="C560">
        <v>74.156700000000001</v>
      </c>
    </row>
    <row r="561" spans="1:3" x14ac:dyDescent="0.25">
      <c r="A561" s="1">
        <v>44329</v>
      </c>
      <c r="B561" t="s">
        <v>3</v>
      </c>
      <c r="C561">
        <v>74.040000000000006</v>
      </c>
    </row>
    <row r="562" spans="1:3" x14ac:dyDescent="0.25">
      <c r="A562" s="1">
        <v>44330</v>
      </c>
      <c r="B562" t="s">
        <v>3</v>
      </c>
      <c r="C562">
        <v>74.3566</v>
      </c>
    </row>
    <row r="563" spans="1:3" x14ac:dyDescent="0.25">
      <c r="A563" s="1">
        <v>44331</v>
      </c>
      <c r="B563" t="s">
        <v>3</v>
      </c>
      <c r="C563">
        <v>73.996799999999993</v>
      </c>
    </row>
    <row r="564" spans="1:3" x14ac:dyDescent="0.25">
      <c r="A564" s="1">
        <v>44332</v>
      </c>
      <c r="B564" t="s">
        <v>3</v>
      </c>
      <c r="C564">
        <v>73.996799999999993</v>
      </c>
    </row>
    <row r="565" spans="1:3" x14ac:dyDescent="0.25">
      <c r="A565" s="1">
        <v>44333</v>
      </c>
      <c r="B565" t="s">
        <v>3</v>
      </c>
      <c r="C565">
        <v>73.996799999999993</v>
      </c>
    </row>
    <row r="566" spans="1:3" x14ac:dyDescent="0.25">
      <c r="A566" s="1">
        <v>44334</v>
      </c>
      <c r="B566" t="s">
        <v>3</v>
      </c>
      <c r="C566">
        <v>73.853700000000003</v>
      </c>
    </row>
    <row r="567" spans="1:3" x14ac:dyDescent="0.25">
      <c r="A567" s="1">
        <v>44335</v>
      </c>
      <c r="B567" t="s">
        <v>3</v>
      </c>
      <c r="C567">
        <v>73.699200000000005</v>
      </c>
    </row>
    <row r="568" spans="1:3" x14ac:dyDescent="0.25">
      <c r="A568" s="1">
        <v>44336</v>
      </c>
      <c r="B568" t="s">
        <v>3</v>
      </c>
      <c r="C568">
        <v>73.677800000000005</v>
      </c>
    </row>
    <row r="569" spans="1:3" x14ac:dyDescent="0.25">
      <c r="A569" s="1">
        <v>44337</v>
      </c>
      <c r="B569" t="s">
        <v>3</v>
      </c>
      <c r="C569">
        <v>73.600700000000003</v>
      </c>
    </row>
    <row r="570" spans="1:3" x14ac:dyDescent="0.25">
      <c r="A570" s="1">
        <v>44338</v>
      </c>
      <c r="B570" t="s">
        <v>3</v>
      </c>
      <c r="C570">
        <v>73.580299999999994</v>
      </c>
    </row>
    <row r="571" spans="1:3" x14ac:dyDescent="0.25">
      <c r="A571" s="1">
        <v>44339</v>
      </c>
      <c r="B571" t="s">
        <v>3</v>
      </c>
      <c r="C571">
        <v>73.580299999999994</v>
      </c>
    </row>
    <row r="572" spans="1:3" x14ac:dyDescent="0.25">
      <c r="A572" s="1">
        <v>44340</v>
      </c>
      <c r="B572" t="s">
        <v>3</v>
      </c>
      <c r="C572">
        <v>73.580299999999994</v>
      </c>
    </row>
    <row r="573" spans="1:3" x14ac:dyDescent="0.25">
      <c r="A573" s="1">
        <v>44341</v>
      </c>
      <c r="B573" t="s">
        <v>3</v>
      </c>
      <c r="C573">
        <v>73.526600000000002</v>
      </c>
    </row>
    <row r="574" spans="1:3" x14ac:dyDescent="0.25">
      <c r="A574" s="1">
        <v>44342</v>
      </c>
      <c r="B574" t="s">
        <v>3</v>
      </c>
      <c r="C574">
        <v>73.396299999999997</v>
      </c>
    </row>
    <row r="575" spans="1:3" x14ac:dyDescent="0.25">
      <c r="A575" s="1">
        <v>44343</v>
      </c>
      <c r="B575" t="s">
        <v>3</v>
      </c>
      <c r="C575">
        <v>73.473699999999994</v>
      </c>
    </row>
    <row r="576" spans="1:3" x14ac:dyDescent="0.25">
      <c r="A576" s="1">
        <v>44344</v>
      </c>
      <c r="B576" t="s">
        <v>3</v>
      </c>
      <c r="C576">
        <v>73.457999999999998</v>
      </c>
    </row>
    <row r="577" spans="1:3" x14ac:dyDescent="0.25">
      <c r="A577" s="1">
        <v>44345</v>
      </c>
      <c r="B577" t="s">
        <v>3</v>
      </c>
      <c r="C577">
        <v>73.587000000000003</v>
      </c>
    </row>
    <row r="578" spans="1:3" x14ac:dyDescent="0.25">
      <c r="A578" s="1">
        <v>44346</v>
      </c>
      <c r="B578" t="s">
        <v>3</v>
      </c>
      <c r="C578">
        <v>73.587000000000003</v>
      </c>
    </row>
    <row r="579" spans="1:3" x14ac:dyDescent="0.25">
      <c r="A579" s="1">
        <v>44347</v>
      </c>
      <c r="B579" t="s">
        <v>3</v>
      </c>
      <c r="C579">
        <v>73.587000000000003</v>
      </c>
    </row>
    <row r="580" spans="1:3" x14ac:dyDescent="0.25">
      <c r="A580" s="1">
        <v>44348</v>
      </c>
      <c r="B580" t="s">
        <v>3</v>
      </c>
      <c r="C580">
        <v>73.296499999999995</v>
      </c>
    </row>
    <row r="581" spans="1:3" x14ac:dyDescent="0.25">
      <c r="A581" s="1">
        <v>44349</v>
      </c>
      <c r="B581" t="s">
        <v>3</v>
      </c>
      <c r="C581">
        <v>73.241100000000003</v>
      </c>
    </row>
    <row r="582" spans="1:3" x14ac:dyDescent="0.25">
      <c r="A582" s="1">
        <v>44350</v>
      </c>
      <c r="B582" t="s">
        <v>3</v>
      </c>
      <c r="C582">
        <v>73.497900000000001</v>
      </c>
    </row>
    <row r="583" spans="1:3" x14ac:dyDescent="0.25">
      <c r="A583" s="1">
        <v>44351</v>
      </c>
      <c r="B583" t="s">
        <v>3</v>
      </c>
      <c r="C583">
        <v>73.263599999999997</v>
      </c>
    </row>
    <row r="584" spans="1:3" x14ac:dyDescent="0.25">
      <c r="A584" s="1">
        <v>44352</v>
      </c>
      <c r="B584" t="s">
        <v>3</v>
      </c>
      <c r="C584">
        <v>73.272099999999995</v>
      </c>
    </row>
    <row r="585" spans="1:3" x14ac:dyDescent="0.25">
      <c r="A585" s="1">
        <v>44353</v>
      </c>
      <c r="B585" t="s">
        <v>3</v>
      </c>
      <c r="C585">
        <v>73.272099999999995</v>
      </c>
    </row>
    <row r="586" spans="1:3" x14ac:dyDescent="0.25">
      <c r="A586" s="1">
        <v>44354</v>
      </c>
      <c r="B586" t="s">
        <v>3</v>
      </c>
      <c r="C586">
        <v>73.272099999999995</v>
      </c>
    </row>
    <row r="587" spans="1:3" x14ac:dyDescent="0.25">
      <c r="A587" s="1">
        <v>44355</v>
      </c>
      <c r="B587" t="s">
        <v>3</v>
      </c>
      <c r="C587">
        <v>72.929400000000001</v>
      </c>
    </row>
    <row r="588" spans="1:3" x14ac:dyDescent="0.25">
      <c r="A588" s="1">
        <v>44356</v>
      </c>
      <c r="B588" t="s">
        <v>3</v>
      </c>
      <c r="C588">
        <v>72.825599999999994</v>
      </c>
    </row>
    <row r="589" spans="1:3" x14ac:dyDescent="0.25">
      <c r="A589" s="1">
        <v>44357</v>
      </c>
      <c r="B589" t="s">
        <v>3</v>
      </c>
      <c r="C589">
        <v>72.082899999999995</v>
      </c>
    </row>
    <row r="590" spans="1:3" x14ac:dyDescent="0.25">
      <c r="A590" s="1">
        <v>44358</v>
      </c>
      <c r="B590" t="s">
        <v>3</v>
      </c>
      <c r="C590">
        <v>72.197400000000002</v>
      </c>
    </row>
    <row r="591" spans="1:3" x14ac:dyDescent="0.25">
      <c r="A591" s="1">
        <v>44359</v>
      </c>
      <c r="B591" t="s">
        <v>3</v>
      </c>
      <c r="C591">
        <v>71.679699999999997</v>
      </c>
    </row>
    <row r="592" spans="1:3" x14ac:dyDescent="0.25">
      <c r="A592" s="1">
        <v>44360</v>
      </c>
      <c r="B592" t="s">
        <v>3</v>
      </c>
      <c r="C592">
        <v>71.679699999999997</v>
      </c>
    </row>
    <row r="593" spans="1:3" x14ac:dyDescent="0.25">
      <c r="A593" s="1">
        <v>44361</v>
      </c>
      <c r="B593" t="s">
        <v>3</v>
      </c>
      <c r="C593">
        <v>71.679699999999997</v>
      </c>
    </row>
    <row r="594" spans="1:3" x14ac:dyDescent="0.25">
      <c r="A594" s="1">
        <v>44362</v>
      </c>
      <c r="B594" t="s">
        <v>3</v>
      </c>
      <c r="C594">
        <v>71.679699999999997</v>
      </c>
    </row>
    <row r="595" spans="1:3" x14ac:dyDescent="0.25">
      <c r="A595" s="1">
        <v>44363</v>
      </c>
      <c r="B595" t="s">
        <v>3</v>
      </c>
      <c r="C595">
        <v>71.831800000000001</v>
      </c>
    </row>
    <row r="596" spans="1:3" x14ac:dyDescent="0.25">
      <c r="A596" s="1">
        <v>44364</v>
      </c>
      <c r="B596" t="s">
        <v>3</v>
      </c>
      <c r="C596">
        <v>72.032300000000006</v>
      </c>
    </row>
    <row r="597" spans="1:3" x14ac:dyDescent="0.25">
      <c r="A597" s="1">
        <v>44365</v>
      </c>
      <c r="B597" t="s">
        <v>3</v>
      </c>
      <c r="C597">
        <v>72.504800000000003</v>
      </c>
    </row>
    <row r="598" spans="1:3" x14ac:dyDescent="0.25">
      <c r="A598" s="1">
        <v>44366</v>
      </c>
      <c r="B598" t="s">
        <v>3</v>
      </c>
      <c r="C598">
        <v>72.221599999999995</v>
      </c>
    </row>
    <row r="599" spans="1:3" x14ac:dyDescent="0.25">
      <c r="A599" s="1">
        <v>44367</v>
      </c>
      <c r="B599" t="s">
        <v>3</v>
      </c>
      <c r="C599">
        <v>72.221599999999995</v>
      </c>
    </row>
    <row r="600" spans="1:3" x14ac:dyDescent="0.25">
      <c r="A600" s="1">
        <v>44368</v>
      </c>
      <c r="B600" t="s">
        <v>3</v>
      </c>
      <c r="C600">
        <v>72.221599999999995</v>
      </c>
    </row>
    <row r="601" spans="1:3" x14ac:dyDescent="0.25">
      <c r="A601" s="1">
        <v>44369</v>
      </c>
      <c r="B601" t="s">
        <v>3</v>
      </c>
      <c r="C601">
        <v>73.198700000000002</v>
      </c>
    </row>
    <row r="602" spans="1:3" x14ac:dyDescent="0.25">
      <c r="A602" s="1">
        <v>44370</v>
      </c>
      <c r="B602" t="s">
        <v>3</v>
      </c>
      <c r="C602">
        <v>73.1661</v>
      </c>
    </row>
    <row r="603" spans="1:3" x14ac:dyDescent="0.25">
      <c r="A603" s="1">
        <v>44371</v>
      </c>
      <c r="B603" t="s">
        <v>3</v>
      </c>
      <c r="C603">
        <v>72.667100000000005</v>
      </c>
    </row>
    <row r="604" spans="1:3" x14ac:dyDescent="0.25">
      <c r="A604" s="1">
        <v>44372</v>
      </c>
      <c r="B604" t="s">
        <v>3</v>
      </c>
      <c r="C604">
        <v>72.325999999999993</v>
      </c>
    </row>
    <row r="605" spans="1:3" x14ac:dyDescent="0.25">
      <c r="A605" s="1">
        <v>44373</v>
      </c>
      <c r="B605" t="s">
        <v>3</v>
      </c>
      <c r="C605">
        <v>72.169399999999996</v>
      </c>
    </row>
    <row r="606" spans="1:3" x14ac:dyDescent="0.25">
      <c r="A606" s="1">
        <v>44374</v>
      </c>
      <c r="B606" t="s">
        <v>3</v>
      </c>
      <c r="C606">
        <v>72.169399999999996</v>
      </c>
    </row>
    <row r="607" spans="1:3" x14ac:dyDescent="0.25">
      <c r="A607" s="1">
        <v>44375</v>
      </c>
      <c r="B607" t="s">
        <v>3</v>
      </c>
      <c r="C607">
        <v>72.169399999999996</v>
      </c>
    </row>
    <row r="608" spans="1:3" x14ac:dyDescent="0.25">
      <c r="A608" s="1">
        <v>44376</v>
      </c>
      <c r="B608" t="s">
        <v>3</v>
      </c>
      <c r="C608">
        <v>72.177700000000002</v>
      </c>
    </row>
    <row r="609" spans="1:3" x14ac:dyDescent="0.25">
      <c r="A609" s="1">
        <v>44377</v>
      </c>
      <c r="B609" t="s">
        <v>3</v>
      </c>
      <c r="C609">
        <v>72.372299999999996</v>
      </c>
    </row>
    <row r="610" spans="1:3" x14ac:dyDescent="0.25">
      <c r="A610" s="1">
        <v>44378</v>
      </c>
      <c r="B610" t="s">
        <v>3</v>
      </c>
      <c r="C610">
        <v>72.723399999999998</v>
      </c>
    </row>
    <row r="611" spans="1:3" x14ac:dyDescent="0.25">
      <c r="A611" s="1">
        <v>44379</v>
      </c>
      <c r="B611" t="s">
        <v>3</v>
      </c>
      <c r="C611">
        <v>72.908600000000007</v>
      </c>
    </row>
    <row r="612" spans="1:3" x14ac:dyDescent="0.25">
      <c r="A612" s="1">
        <v>44380</v>
      </c>
      <c r="B612" t="s">
        <v>3</v>
      </c>
      <c r="C612">
        <v>73.617500000000007</v>
      </c>
    </row>
    <row r="613" spans="1:3" x14ac:dyDescent="0.25">
      <c r="A613" s="1">
        <v>44381</v>
      </c>
      <c r="B613" t="s">
        <v>3</v>
      </c>
      <c r="C613">
        <v>73.617500000000007</v>
      </c>
    </row>
    <row r="614" spans="1:3" x14ac:dyDescent="0.25">
      <c r="A614" s="1">
        <v>44382</v>
      </c>
      <c r="B614" t="s">
        <v>3</v>
      </c>
      <c r="C614">
        <v>73.617500000000007</v>
      </c>
    </row>
    <row r="615" spans="1:3" x14ac:dyDescent="0.25">
      <c r="A615" s="1">
        <v>44383</v>
      </c>
      <c r="B615" t="s">
        <v>3</v>
      </c>
      <c r="C615">
        <v>73.353999999999999</v>
      </c>
    </row>
    <row r="616" spans="1:3" x14ac:dyDescent="0.25">
      <c r="A616" s="1">
        <v>44384</v>
      </c>
      <c r="B616" t="s">
        <v>3</v>
      </c>
      <c r="C616">
        <v>73.266000000000005</v>
      </c>
    </row>
    <row r="617" spans="1:3" x14ac:dyDescent="0.25">
      <c r="A617" s="1">
        <v>44385</v>
      </c>
      <c r="B617" t="s">
        <v>3</v>
      </c>
      <c r="C617">
        <v>74.058000000000007</v>
      </c>
    </row>
    <row r="618" spans="1:3" x14ac:dyDescent="0.25">
      <c r="A618" s="1">
        <v>44386</v>
      </c>
      <c r="B618" t="s">
        <v>3</v>
      </c>
      <c r="C618">
        <v>75.1952</v>
      </c>
    </row>
    <row r="619" spans="1:3" x14ac:dyDescent="0.25">
      <c r="A619" s="1">
        <v>44387</v>
      </c>
      <c r="B619" t="s">
        <v>3</v>
      </c>
      <c r="C619">
        <v>74.467500000000001</v>
      </c>
    </row>
    <row r="620" spans="1:3" x14ac:dyDescent="0.25">
      <c r="A620" s="1">
        <v>44388</v>
      </c>
      <c r="B620" t="s">
        <v>3</v>
      </c>
      <c r="C620">
        <v>74.467500000000001</v>
      </c>
    </row>
    <row r="621" spans="1:3" x14ac:dyDescent="0.25">
      <c r="A621" s="1">
        <v>44389</v>
      </c>
      <c r="B621" t="s">
        <v>3</v>
      </c>
      <c r="C621">
        <v>74.467500000000001</v>
      </c>
    </row>
    <row r="622" spans="1:3" x14ac:dyDescent="0.25">
      <c r="A622" s="1">
        <v>44390</v>
      </c>
      <c r="B622" t="s">
        <v>3</v>
      </c>
      <c r="C622">
        <v>74.633600000000001</v>
      </c>
    </row>
    <row r="623" spans="1:3" x14ac:dyDescent="0.25">
      <c r="A623" s="1">
        <v>44391</v>
      </c>
      <c r="B623" t="s">
        <v>3</v>
      </c>
      <c r="C623">
        <v>74.058899999999994</v>
      </c>
    </row>
    <row r="624" spans="1:3" x14ac:dyDescent="0.25">
      <c r="A624" s="1">
        <v>44392</v>
      </c>
      <c r="B624" t="s">
        <v>3</v>
      </c>
      <c r="C624">
        <v>74.123599999999996</v>
      </c>
    </row>
    <row r="625" spans="1:3" x14ac:dyDescent="0.25">
      <c r="A625" s="1">
        <v>44393</v>
      </c>
      <c r="B625" t="s">
        <v>3</v>
      </c>
      <c r="C625">
        <v>74.219700000000003</v>
      </c>
    </row>
    <row r="626" spans="1:3" x14ac:dyDescent="0.25">
      <c r="A626" s="1">
        <v>44394</v>
      </c>
      <c r="B626" t="s">
        <v>3</v>
      </c>
      <c r="C626">
        <v>74.165599999999998</v>
      </c>
    </row>
    <row r="627" spans="1:3" x14ac:dyDescent="0.25">
      <c r="A627" s="1">
        <v>44395</v>
      </c>
      <c r="B627" t="s">
        <v>3</v>
      </c>
      <c r="C627">
        <v>74.165599999999998</v>
      </c>
    </row>
    <row r="628" spans="1:3" x14ac:dyDescent="0.25">
      <c r="A628" s="1">
        <v>44396</v>
      </c>
      <c r="B628" t="s">
        <v>3</v>
      </c>
      <c r="C628">
        <v>74.165599999999998</v>
      </c>
    </row>
    <row r="629" spans="1:3" x14ac:dyDescent="0.25">
      <c r="A629" s="1">
        <v>44397</v>
      </c>
      <c r="B629" t="s">
        <v>3</v>
      </c>
      <c r="C629">
        <v>74.346299999999999</v>
      </c>
    </row>
    <row r="630" spans="1:3" x14ac:dyDescent="0.25">
      <c r="A630" s="1">
        <v>44398</v>
      </c>
      <c r="B630" t="s">
        <v>3</v>
      </c>
      <c r="C630">
        <v>74.491</v>
      </c>
    </row>
    <row r="631" spans="1:3" x14ac:dyDescent="0.25">
      <c r="A631" s="1">
        <v>44399</v>
      </c>
      <c r="B631" t="s">
        <v>3</v>
      </c>
      <c r="C631">
        <v>74.494699999999995</v>
      </c>
    </row>
    <row r="632" spans="1:3" x14ac:dyDescent="0.25">
      <c r="A632" s="1">
        <v>44400</v>
      </c>
      <c r="B632" t="s">
        <v>3</v>
      </c>
      <c r="C632">
        <v>73.694500000000005</v>
      </c>
    </row>
    <row r="633" spans="1:3" x14ac:dyDescent="0.25">
      <c r="A633" s="1">
        <v>44401</v>
      </c>
      <c r="B633" t="s">
        <v>3</v>
      </c>
      <c r="C633">
        <v>73.766300000000001</v>
      </c>
    </row>
    <row r="634" spans="1:3" x14ac:dyDescent="0.25">
      <c r="A634" s="1">
        <v>44402</v>
      </c>
      <c r="B634" t="s">
        <v>3</v>
      </c>
      <c r="C634">
        <v>73.766300000000001</v>
      </c>
    </row>
    <row r="635" spans="1:3" x14ac:dyDescent="0.25">
      <c r="A635" s="1">
        <v>44403</v>
      </c>
      <c r="B635" t="s">
        <v>3</v>
      </c>
      <c r="C635">
        <v>73.766300000000001</v>
      </c>
    </row>
    <row r="636" spans="1:3" x14ac:dyDescent="0.25">
      <c r="A636" s="1">
        <v>44404</v>
      </c>
      <c r="B636" t="s">
        <v>3</v>
      </c>
      <c r="C636">
        <v>74.097999999999999</v>
      </c>
    </row>
    <row r="637" spans="1:3" x14ac:dyDescent="0.25">
      <c r="A637" s="1">
        <v>44405</v>
      </c>
      <c r="B637" t="s">
        <v>3</v>
      </c>
      <c r="C637">
        <v>73.847099999999998</v>
      </c>
    </row>
    <row r="638" spans="1:3" x14ac:dyDescent="0.25">
      <c r="A638" s="1">
        <v>44406</v>
      </c>
      <c r="B638" t="s">
        <v>3</v>
      </c>
      <c r="C638">
        <v>73.608800000000002</v>
      </c>
    </row>
    <row r="639" spans="1:3" x14ac:dyDescent="0.25">
      <c r="A639" s="1">
        <v>44407</v>
      </c>
      <c r="B639" t="s">
        <v>3</v>
      </c>
      <c r="C639">
        <v>73.190399999999997</v>
      </c>
    </row>
    <row r="640" spans="1:3" x14ac:dyDescent="0.25">
      <c r="A640" s="1">
        <v>44408</v>
      </c>
      <c r="B640" t="s">
        <v>3</v>
      </c>
      <c r="C640">
        <v>73.138800000000003</v>
      </c>
    </row>
    <row r="641" spans="1:3" x14ac:dyDescent="0.25">
      <c r="A641" s="1">
        <v>44409</v>
      </c>
      <c r="B641" t="s">
        <v>3</v>
      </c>
      <c r="C641">
        <v>73.138800000000003</v>
      </c>
    </row>
    <row r="642" spans="1:3" x14ac:dyDescent="0.25">
      <c r="A642" s="1">
        <v>44410</v>
      </c>
      <c r="B642" t="s">
        <v>3</v>
      </c>
      <c r="C642">
        <v>73.138800000000003</v>
      </c>
    </row>
    <row r="643" spans="1:3" x14ac:dyDescent="0.25">
      <c r="A643" s="1">
        <v>44411</v>
      </c>
      <c r="B643" t="s">
        <v>3</v>
      </c>
      <c r="C643">
        <v>73.015600000000006</v>
      </c>
    </row>
    <row r="644" spans="1:3" x14ac:dyDescent="0.25">
      <c r="A644" s="1">
        <v>44412</v>
      </c>
      <c r="B644" t="s">
        <v>3</v>
      </c>
      <c r="C644">
        <v>72.872399999999999</v>
      </c>
    </row>
    <row r="645" spans="1:3" x14ac:dyDescent="0.25">
      <c r="A645" s="1">
        <v>44413</v>
      </c>
      <c r="B645" t="s">
        <v>3</v>
      </c>
      <c r="C645">
        <v>72.785700000000006</v>
      </c>
    </row>
    <row r="646" spans="1:3" x14ac:dyDescent="0.25">
      <c r="A646" s="1">
        <v>44414</v>
      </c>
      <c r="B646" t="s">
        <v>3</v>
      </c>
      <c r="C646">
        <v>73.168000000000006</v>
      </c>
    </row>
    <row r="647" spans="1:3" x14ac:dyDescent="0.25">
      <c r="A647" s="1">
        <v>44415</v>
      </c>
      <c r="B647" t="s">
        <v>3</v>
      </c>
      <c r="C647">
        <v>73.130399999999995</v>
      </c>
    </row>
    <row r="648" spans="1:3" x14ac:dyDescent="0.25">
      <c r="A648" s="1">
        <v>44416</v>
      </c>
      <c r="B648" t="s">
        <v>3</v>
      </c>
      <c r="C648">
        <v>73.130399999999995</v>
      </c>
    </row>
    <row r="649" spans="1:3" x14ac:dyDescent="0.25">
      <c r="A649" s="1">
        <v>44417</v>
      </c>
      <c r="B649" t="s">
        <v>3</v>
      </c>
      <c r="C649">
        <v>73.130399999999995</v>
      </c>
    </row>
    <row r="650" spans="1:3" x14ac:dyDescent="0.25">
      <c r="A650" s="1">
        <v>44418</v>
      </c>
      <c r="B650" t="s">
        <v>3</v>
      </c>
      <c r="C650">
        <v>73.507800000000003</v>
      </c>
    </row>
    <row r="651" spans="1:3" x14ac:dyDescent="0.25">
      <c r="A651" s="1">
        <v>44419</v>
      </c>
      <c r="B651" t="s">
        <v>3</v>
      </c>
      <c r="C651">
        <v>73.596199999999996</v>
      </c>
    </row>
    <row r="652" spans="1:3" x14ac:dyDescent="0.25">
      <c r="A652" s="1">
        <v>44420</v>
      </c>
      <c r="B652" t="s">
        <v>3</v>
      </c>
      <c r="C652">
        <v>73.969499999999996</v>
      </c>
    </row>
    <row r="653" spans="1:3" x14ac:dyDescent="0.25">
      <c r="A653" s="1">
        <v>44421</v>
      </c>
      <c r="B653" t="s">
        <v>3</v>
      </c>
      <c r="C653">
        <v>73.567099999999996</v>
      </c>
    </row>
    <row r="654" spans="1:3" x14ac:dyDescent="0.25">
      <c r="A654" s="1">
        <v>44422</v>
      </c>
      <c r="B654" t="s">
        <v>3</v>
      </c>
      <c r="C654">
        <v>73.472099999999998</v>
      </c>
    </row>
    <row r="655" spans="1:3" x14ac:dyDescent="0.25">
      <c r="A655" s="1">
        <v>44423</v>
      </c>
      <c r="B655" t="s">
        <v>3</v>
      </c>
      <c r="C655">
        <v>73.472099999999998</v>
      </c>
    </row>
    <row r="656" spans="1:3" x14ac:dyDescent="0.25">
      <c r="A656" s="1">
        <v>44424</v>
      </c>
      <c r="B656" t="s">
        <v>3</v>
      </c>
      <c r="C656">
        <v>73.472099999999998</v>
      </c>
    </row>
    <row r="657" spans="1:3" x14ac:dyDescent="0.25">
      <c r="A657" s="1">
        <v>44425</v>
      </c>
      <c r="B657" t="s">
        <v>3</v>
      </c>
      <c r="C657">
        <v>73.391999999999996</v>
      </c>
    </row>
    <row r="658" spans="1:3" x14ac:dyDescent="0.25">
      <c r="A658" s="1">
        <v>44426</v>
      </c>
      <c r="B658" t="s">
        <v>3</v>
      </c>
      <c r="C658">
        <v>73.475300000000004</v>
      </c>
    </row>
    <row r="659" spans="1:3" x14ac:dyDescent="0.25">
      <c r="A659" s="1">
        <v>44427</v>
      </c>
      <c r="B659" t="s">
        <v>3</v>
      </c>
      <c r="C659">
        <v>73.463300000000004</v>
      </c>
    </row>
    <row r="660" spans="1:3" x14ac:dyDescent="0.25">
      <c r="A660" s="1">
        <v>44428</v>
      </c>
      <c r="B660" t="s">
        <v>3</v>
      </c>
      <c r="C660">
        <v>74.150300000000001</v>
      </c>
    </row>
    <row r="661" spans="1:3" x14ac:dyDescent="0.25">
      <c r="A661" s="1">
        <v>44429</v>
      </c>
      <c r="B661" t="s">
        <v>3</v>
      </c>
      <c r="C661">
        <v>74.364000000000004</v>
      </c>
    </row>
    <row r="662" spans="1:3" x14ac:dyDescent="0.25">
      <c r="A662" s="1">
        <v>44430</v>
      </c>
      <c r="B662" t="s">
        <v>3</v>
      </c>
      <c r="C662">
        <v>74.364000000000004</v>
      </c>
    </row>
    <row r="663" spans="1:3" x14ac:dyDescent="0.25">
      <c r="A663" s="1">
        <v>44431</v>
      </c>
      <c r="B663" t="s">
        <v>3</v>
      </c>
      <c r="C663">
        <v>74.364000000000004</v>
      </c>
    </row>
    <row r="664" spans="1:3" x14ac:dyDescent="0.25">
      <c r="A664" s="1">
        <v>44432</v>
      </c>
      <c r="B664" t="s">
        <v>3</v>
      </c>
      <c r="C664">
        <v>74.066599999999994</v>
      </c>
    </row>
    <row r="665" spans="1:3" x14ac:dyDescent="0.25">
      <c r="A665" s="1">
        <v>44433</v>
      </c>
      <c r="B665" t="s">
        <v>3</v>
      </c>
      <c r="C665">
        <v>73.9465</v>
      </c>
    </row>
    <row r="666" spans="1:3" x14ac:dyDescent="0.25">
      <c r="A666" s="1">
        <v>44434</v>
      </c>
      <c r="B666" t="s">
        <v>3</v>
      </c>
      <c r="C666">
        <v>73.742800000000003</v>
      </c>
    </row>
    <row r="667" spans="1:3" x14ac:dyDescent="0.25">
      <c r="A667" s="1">
        <v>44435</v>
      </c>
      <c r="B667" t="s">
        <v>3</v>
      </c>
      <c r="C667">
        <v>73.990799999999993</v>
      </c>
    </row>
    <row r="668" spans="1:3" x14ac:dyDescent="0.25">
      <c r="A668" s="1">
        <v>44436</v>
      </c>
      <c r="B668" t="s">
        <v>3</v>
      </c>
      <c r="C668">
        <v>73.986599999999996</v>
      </c>
    </row>
    <row r="669" spans="1:3" x14ac:dyDescent="0.25">
      <c r="A669" s="1">
        <v>44437</v>
      </c>
      <c r="B669" t="s">
        <v>3</v>
      </c>
      <c r="C669">
        <v>73.986599999999996</v>
      </c>
    </row>
    <row r="670" spans="1:3" x14ac:dyDescent="0.25">
      <c r="A670" s="1">
        <v>44438</v>
      </c>
      <c r="B670" t="s">
        <v>3</v>
      </c>
      <c r="C670">
        <v>73.986599999999996</v>
      </c>
    </row>
    <row r="671" spans="1:3" x14ac:dyDescent="0.25">
      <c r="A671" s="1">
        <v>44439</v>
      </c>
      <c r="B671" t="s">
        <v>3</v>
      </c>
      <c r="C671">
        <v>73.574399999999997</v>
      </c>
    </row>
    <row r="672" spans="1:3" x14ac:dyDescent="0.25">
      <c r="A672" s="1">
        <v>44440</v>
      </c>
      <c r="B672" t="s">
        <v>3</v>
      </c>
      <c r="C672">
        <v>73.278099999999995</v>
      </c>
    </row>
    <row r="673" spans="1:3" x14ac:dyDescent="0.25">
      <c r="A673" s="1">
        <v>44441</v>
      </c>
      <c r="B673" t="s">
        <v>3</v>
      </c>
      <c r="C673">
        <v>73.191199999999995</v>
      </c>
    </row>
    <row r="674" spans="1:3" x14ac:dyDescent="0.25">
      <c r="A674" s="1">
        <v>44442</v>
      </c>
      <c r="B674" t="s">
        <v>3</v>
      </c>
      <c r="C674">
        <v>72.849100000000007</v>
      </c>
    </row>
    <row r="675" spans="1:3" x14ac:dyDescent="0.25">
      <c r="A675" s="1">
        <v>44443</v>
      </c>
      <c r="B675" t="s">
        <v>3</v>
      </c>
      <c r="C675">
        <v>72.854500000000002</v>
      </c>
    </row>
    <row r="676" spans="1:3" x14ac:dyDescent="0.25">
      <c r="A676" s="1">
        <v>44444</v>
      </c>
      <c r="B676" t="s">
        <v>3</v>
      </c>
      <c r="C676">
        <v>72.854500000000002</v>
      </c>
    </row>
    <row r="677" spans="1:3" x14ac:dyDescent="0.25">
      <c r="A677" s="1">
        <v>44445</v>
      </c>
      <c r="B677" t="s">
        <v>3</v>
      </c>
      <c r="C677">
        <v>72.854500000000002</v>
      </c>
    </row>
    <row r="678" spans="1:3" x14ac:dyDescent="0.25">
      <c r="A678" s="1">
        <v>44446</v>
      </c>
      <c r="B678" t="s">
        <v>3</v>
      </c>
      <c r="C678">
        <v>72.953800000000001</v>
      </c>
    </row>
    <row r="679" spans="1:3" x14ac:dyDescent="0.25">
      <c r="A679" s="1">
        <v>44447</v>
      </c>
      <c r="B679" t="s">
        <v>3</v>
      </c>
      <c r="C679">
        <v>73.190899999999999</v>
      </c>
    </row>
    <row r="680" spans="1:3" x14ac:dyDescent="0.25">
      <c r="A680" s="1">
        <v>44448</v>
      </c>
      <c r="B680" t="s">
        <v>3</v>
      </c>
      <c r="C680">
        <v>73.442099999999996</v>
      </c>
    </row>
    <row r="681" spans="1:3" x14ac:dyDescent="0.25">
      <c r="A681" s="1">
        <v>44449</v>
      </c>
      <c r="B681" t="s">
        <v>3</v>
      </c>
      <c r="C681">
        <v>73.129000000000005</v>
      </c>
    </row>
    <row r="682" spans="1:3" x14ac:dyDescent="0.25">
      <c r="A682" s="1">
        <v>44450</v>
      </c>
      <c r="B682" t="s">
        <v>3</v>
      </c>
      <c r="C682">
        <v>72.760000000000005</v>
      </c>
    </row>
    <row r="683" spans="1:3" x14ac:dyDescent="0.25">
      <c r="A683" s="1">
        <v>44451</v>
      </c>
      <c r="B683" t="s">
        <v>3</v>
      </c>
      <c r="C683">
        <v>72.760000000000005</v>
      </c>
    </row>
    <row r="684" spans="1:3" x14ac:dyDescent="0.25">
      <c r="A684" s="1">
        <v>44452</v>
      </c>
      <c r="B684" t="s">
        <v>3</v>
      </c>
      <c r="C684">
        <v>72.760000000000005</v>
      </c>
    </row>
    <row r="685" spans="1:3" x14ac:dyDescent="0.25">
      <c r="A685" s="1">
        <v>44453</v>
      </c>
      <c r="B685" t="s">
        <v>3</v>
      </c>
      <c r="C685">
        <v>73.084100000000007</v>
      </c>
    </row>
    <row r="686" spans="1:3" x14ac:dyDescent="0.25">
      <c r="A686" s="1">
        <v>44454</v>
      </c>
      <c r="B686" t="s">
        <v>3</v>
      </c>
      <c r="C686">
        <v>72.717100000000002</v>
      </c>
    </row>
    <row r="687" spans="1:3" x14ac:dyDescent="0.25">
      <c r="A687" s="1">
        <v>44455</v>
      </c>
      <c r="B687" t="s">
        <v>3</v>
      </c>
      <c r="C687">
        <v>72.852000000000004</v>
      </c>
    </row>
    <row r="688" spans="1:3" x14ac:dyDescent="0.25">
      <c r="A688" s="1">
        <v>44456</v>
      </c>
      <c r="B688" t="s">
        <v>3</v>
      </c>
      <c r="C688">
        <v>72.432900000000004</v>
      </c>
    </row>
    <row r="689" spans="1:3" x14ac:dyDescent="0.25">
      <c r="A689" s="1">
        <v>44457</v>
      </c>
      <c r="B689" t="s">
        <v>3</v>
      </c>
      <c r="C689">
        <v>72.560199999999995</v>
      </c>
    </row>
    <row r="690" spans="1:3" x14ac:dyDescent="0.25">
      <c r="A690" s="1">
        <v>44458</v>
      </c>
      <c r="B690" t="s">
        <v>3</v>
      </c>
      <c r="C690">
        <v>72.560199999999995</v>
      </c>
    </row>
    <row r="691" spans="1:3" x14ac:dyDescent="0.25">
      <c r="A691" s="1">
        <v>44459</v>
      </c>
      <c r="B691" t="s">
        <v>3</v>
      </c>
      <c r="C691">
        <v>72.560199999999995</v>
      </c>
    </row>
    <row r="692" spans="1:3" x14ac:dyDescent="0.25">
      <c r="A692" s="1">
        <v>44460</v>
      </c>
      <c r="B692" t="s">
        <v>3</v>
      </c>
      <c r="C692">
        <v>73.331500000000005</v>
      </c>
    </row>
    <row r="693" spans="1:3" x14ac:dyDescent="0.25">
      <c r="A693" s="1">
        <v>44461</v>
      </c>
      <c r="B693" t="s">
        <v>3</v>
      </c>
      <c r="C693">
        <v>73.206699999999998</v>
      </c>
    </row>
    <row r="694" spans="1:3" x14ac:dyDescent="0.25">
      <c r="A694" s="1">
        <v>44462</v>
      </c>
      <c r="B694" t="s">
        <v>3</v>
      </c>
      <c r="C694">
        <v>72.880600000000001</v>
      </c>
    </row>
    <row r="695" spans="1:3" x14ac:dyDescent="0.25">
      <c r="A695" s="1">
        <v>44463</v>
      </c>
      <c r="B695" t="s">
        <v>3</v>
      </c>
      <c r="C695">
        <v>72.724500000000006</v>
      </c>
    </row>
    <row r="696" spans="1:3" x14ac:dyDescent="0.25">
      <c r="A696" s="1">
        <v>44464</v>
      </c>
      <c r="B696" t="s">
        <v>3</v>
      </c>
      <c r="C696">
        <v>73.008099999999999</v>
      </c>
    </row>
    <row r="697" spans="1:3" x14ac:dyDescent="0.25">
      <c r="A697" s="1">
        <v>44465</v>
      </c>
      <c r="B697" t="s">
        <v>3</v>
      </c>
      <c r="C697">
        <v>73.008099999999999</v>
      </c>
    </row>
    <row r="698" spans="1:3" x14ac:dyDescent="0.25">
      <c r="A698" s="1">
        <v>44466</v>
      </c>
      <c r="B698" t="s">
        <v>3</v>
      </c>
      <c r="C698">
        <v>73.008099999999999</v>
      </c>
    </row>
    <row r="699" spans="1:3" x14ac:dyDescent="0.25">
      <c r="A699" s="1">
        <v>44467</v>
      </c>
      <c r="B699" t="s">
        <v>3</v>
      </c>
      <c r="C699">
        <v>72.661299999999997</v>
      </c>
    </row>
    <row r="700" spans="1:3" x14ac:dyDescent="0.25">
      <c r="A700" s="1">
        <v>44468</v>
      </c>
      <c r="B700" t="s">
        <v>3</v>
      </c>
      <c r="C700">
        <v>72.508300000000006</v>
      </c>
    </row>
    <row r="701" spans="1:3" x14ac:dyDescent="0.25">
      <c r="A701" s="1">
        <v>44469</v>
      </c>
      <c r="B701" t="s">
        <v>3</v>
      </c>
      <c r="C701">
        <v>72.760800000000003</v>
      </c>
    </row>
    <row r="702" spans="1:3" x14ac:dyDescent="0.25">
      <c r="A702" s="1">
        <v>44470</v>
      </c>
      <c r="B702" t="s">
        <v>3</v>
      </c>
      <c r="C702">
        <v>72.664199999999994</v>
      </c>
    </row>
    <row r="703" spans="1:3" x14ac:dyDescent="0.25">
      <c r="A703" s="1">
        <v>44471</v>
      </c>
      <c r="B703" t="s">
        <v>3</v>
      </c>
      <c r="C703">
        <v>72.921499999999995</v>
      </c>
    </row>
    <row r="704" spans="1:3" x14ac:dyDescent="0.25">
      <c r="A704" s="1">
        <v>44472</v>
      </c>
      <c r="B704" t="s">
        <v>3</v>
      </c>
      <c r="C704">
        <v>72.921499999999995</v>
      </c>
    </row>
    <row r="705" spans="1:3" x14ac:dyDescent="0.25">
      <c r="A705" s="1">
        <v>44473</v>
      </c>
      <c r="B705" t="s">
        <v>3</v>
      </c>
      <c r="C705">
        <v>72.921499999999995</v>
      </c>
    </row>
    <row r="706" spans="1:3" x14ac:dyDescent="0.25">
      <c r="A706" s="1">
        <v>44474</v>
      </c>
      <c r="B706" t="s">
        <v>3</v>
      </c>
      <c r="C706">
        <v>72.923900000000003</v>
      </c>
    </row>
    <row r="707" spans="1:3" x14ac:dyDescent="0.25">
      <c r="A707" s="1">
        <v>44475</v>
      </c>
      <c r="B707" t="s">
        <v>3</v>
      </c>
      <c r="C707">
        <v>72.568600000000004</v>
      </c>
    </row>
    <row r="708" spans="1:3" x14ac:dyDescent="0.25">
      <c r="A708" s="1">
        <v>44476</v>
      </c>
      <c r="B708" t="s">
        <v>3</v>
      </c>
      <c r="C708">
        <v>72.568200000000004</v>
      </c>
    </row>
    <row r="709" spans="1:3" x14ac:dyDescent="0.25">
      <c r="A709" s="1">
        <v>44477</v>
      </c>
      <c r="B709" t="s">
        <v>3</v>
      </c>
      <c r="C709">
        <v>72.285399999999996</v>
      </c>
    </row>
    <row r="710" spans="1:3" x14ac:dyDescent="0.25">
      <c r="A710" s="1">
        <v>44478</v>
      </c>
      <c r="B710" t="s">
        <v>3</v>
      </c>
      <c r="C710">
        <v>71.988200000000006</v>
      </c>
    </row>
    <row r="711" spans="1:3" x14ac:dyDescent="0.25">
      <c r="A711" s="1">
        <v>44479</v>
      </c>
      <c r="B711" t="s">
        <v>3</v>
      </c>
      <c r="C711">
        <v>71.988200000000006</v>
      </c>
    </row>
    <row r="712" spans="1:3" x14ac:dyDescent="0.25">
      <c r="A712" s="1">
        <v>44480</v>
      </c>
      <c r="B712" t="s">
        <v>3</v>
      </c>
      <c r="C712">
        <v>71.988200000000006</v>
      </c>
    </row>
    <row r="713" spans="1:3" x14ac:dyDescent="0.25">
      <c r="A713" s="1">
        <v>44481</v>
      </c>
      <c r="B713" t="s">
        <v>3</v>
      </c>
      <c r="C713">
        <v>71.637299999999996</v>
      </c>
    </row>
    <row r="714" spans="1:3" x14ac:dyDescent="0.25">
      <c r="A714" s="1">
        <v>44482</v>
      </c>
      <c r="B714" t="s">
        <v>3</v>
      </c>
      <c r="C714">
        <v>71.880099999999999</v>
      </c>
    </row>
    <row r="715" spans="1:3" x14ac:dyDescent="0.25">
      <c r="A715" s="1">
        <v>44483</v>
      </c>
      <c r="B715" t="s">
        <v>3</v>
      </c>
      <c r="C715">
        <v>71.857699999999994</v>
      </c>
    </row>
    <row r="716" spans="1:3" x14ac:dyDescent="0.25">
      <c r="A716" s="1">
        <v>44484</v>
      </c>
      <c r="B716" t="s">
        <v>3</v>
      </c>
      <c r="C716">
        <v>71.784599999999998</v>
      </c>
    </row>
    <row r="717" spans="1:3" x14ac:dyDescent="0.25">
      <c r="A717" s="1">
        <v>44485</v>
      </c>
      <c r="B717" t="s">
        <v>3</v>
      </c>
      <c r="C717">
        <v>71.237099999999998</v>
      </c>
    </row>
    <row r="718" spans="1:3" x14ac:dyDescent="0.25">
      <c r="A718" s="1">
        <v>44486</v>
      </c>
      <c r="B718" t="s">
        <v>3</v>
      </c>
      <c r="C718">
        <v>71.237099999999998</v>
      </c>
    </row>
    <row r="719" spans="1:3" x14ac:dyDescent="0.25">
      <c r="A719" s="1">
        <v>44487</v>
      </c>
      <c r="B719" t="s">
        <v>3</v>
      </c>
      <c r="C719">
        <v>71.237099999999998</v>
      </c>
    </row>
    <row r="720" spans="1:3" x14ac:dyDescent="0.25">
      <c r="A720" s="1">
        <v>44488</v>
      </c>
      <c r="B720" t="s">
        <v>3</v>
      </c>
      <c r="C720">
        <v>71.171400000000006</v>
      </c>
    </row>
    <row r="721" spans="1:3" x14ac:dyDescent="0.25">
      <c r="A721" s="1">
        <v>44489</v>
      </c>
      <c r="B721" t="s">
        <v>3</v>
      </c>
      <c r="C721">
        <v>70.967399999999998</v>
      </c>
    </row>
    <row r="722" spans="1:3" x14ac:dyDescent="0.25">
      <c r="A722" s="1">
        <v>44490</v>
      </c>
      <c r="B722" t="s">
        <v>3</v>
      </c>
      <c r="C722">
        <v>71.055499999999995</v>
      </c>
    </row>
    <row r="723" spans="1:3" x14ac:dyDescent="0.25">
      <c r="A723" s="1">
        <v>44491</v>
      </c>
      <c r="B723" t="s">
        <v>3</v>
      </c>
      <c r="C723">
        <v>70.990399999999994</v>
      </c>
    </row>
    <row r="724" spans="1:3" x14ac:dyDescent="0.25">
      <c r="A724" s="1">
        <v>44492</v>
      </c>
      <c r="B724" t="s">
        <v>3</v>
      </c>
      <c r="C724">
        <v>70.862300000000005</v>
      </c>
    </row>
    <row r="725" spans="1:3" x14ac:dyDescent="0.25">
      <c r="A725" s="1">
        <v>44493</v>
      </c>
      <c r="B725" t="s">
        <v>3</v>
      </c>
      <c r="C725">
        <v>70.862300000000005</v>
      </c>
    </row>
    <row r="726" spans="1:3" x14ac:dyDescent="0.25">
      <c r="A726" s="1">
        <v>44494</v>
      </c>
      <c r="B726" t="s">
        <v>3</v>
      </c>
      <c r="C726">
        <v>70.862300000000005</v>
      </c>
    </row>
    <row r="727" spans="1:3" x14ac:dyDescent="0.25">
      <c r="A727" s="1">
        <v>44495</v>
      </c>
      <c r="B727" t="s">
        <v>3</v>
      </c>
      <c r="C727">
        <v>70.134500000000003</v>
      </c>
    </row>
    <row r="728" spans="1:3" x14ac:dyDescent="0.25">
      <c r="A728" s="1">
        <v>44496</v>
      </c>
      <c r="B728" t="s">
        <v>3</v>
      </c>
      <c r="C728">
        <v>69.552599999999998</v>
      </c>
    </row>
    <row r="729" spans="1:3" x14ac:dyDescent="0.25">
      <c r="A729" s="1">
        <v>44497</v>
      </c>
      <c r="B729" t="s">
        <v>3</v>
      </c>
      <c r="C729">
        <v>69.810400000000001</v>
      </c>
    </row>
    <row r="730" spans="1:3" x14ac:dyDescent="0.25">
      <c r="A730" s="1">
        <v>44498</v>
      </c>
      <c r="B730" t="s">
        <v>3</v>
      </c>
      <c r="C730">
        <v>70.520700000000005</v>
      </c>
    </row>
    <row r="731" spans="1:3" x14ac:dyDescent="0.25">
      <c r="A731" s="1">
        <v>44499</v>
      </c>
      <c r="B731" t="s">
        <v>3</v>
      </c>
      <c r="C731">
        <v>70.52</v>
      </c>
    </row>
    <row r="732" spans="1:3" x14ac:dyDescent="0.25">
      <c r="A732" s="1">
        <v>44500</v>
      </c>
      <c r="B732" t="s">
        <v>3</v>
      </c>
      <c r="C732">
        <v>70.52</v>
      </c>
    </row>
    <row r="733" spans="1:3" x14ac:dyDescent="0.25">
      <c r="A733" s="1">
        <v>44501</v>
      </c>
      <c r="B733" t="s">
        <v>3</v>
      </c>
      <c r="C733">
        <v>70.52</v>
      </c>
    </row>
    <row r="734" spans="1:3" x14ac:dyDescent="0.25">
      <c r="A734" s="1">
        <v>44502</v>
      </c>
      <c r="B734" t="s">
        <v>3</v>
      </c>
      <c r="C734">
        <v>71.086299999999994</v>
      </c>
    </row>
    <row r="735" spans="1:3" x14ac:dyDescent="0.25">
      <c r="A735" s="1">
        <v>44503</v>
      </c>
      <c r="B735" t="s">
        <v>3</v>
      </c>
      <c r="C735">
        <v>71.478300000000004</v>
      </c>
    </row>
    <row r="736" spans="1:3" x14ac:dyDescent="0.25">
      <c r="A736" s="1">
        <v>44504</v>
      </c>
      <c r="B736" t="s">
        <v>3</v>
      </c>
      <c r="C736">
        <v>71.4876</v>
      </c>
    </row>
    <row r="737" spans="1:3" x14ac:dyDescent="0.25">
      <c r="A737" s="1">
        <v>44505</v>
      </c>
      <c r="B737" t="s">
        <v>3</v>
      </c>
      <c r="C737">
        <v>71.4876</v>
      </c>
    </row>
    <row r="738" spans="1:3" x14ac:dyDescent="0.25">
      <c r="A738" s="1">
        <v>44506</v>
      </c>
      <c r="B738" t="s">
        <v>3</v>
      </c>
      <c r="C738">
        <v>71.4876</v>
      </c>
    </row>
    <row r="739" spans="1:3" x14ac:dyDescent="0.25">
      <c r="A739" s="1">
        <v>44507</v>
      </c>
      <c r="B739" t="s">
        <v>3</v>
      </c>
      <c r="C739">
        <v>71.4876</v>
      </c>
    </row>
    <row r="740" spans="1:3" x14ac:dyDescent="0.25">
      <c r="A740" s="1">
        <v>44508</v>
      </c>
      <c r="B740" t="s">
        <v>3</v>
      </c>
      <c r="C740">
        <v>71.4876</v>
      </c>
    </row>
    <row r="741" spans="1:3" x14ac:dyDescent="0.25">
      <c r="A741" s="1">
        <v>44509</v>
      </c>
      <c r="B741" t="s">
        <v>3</v>
      </c>
      <c r="C741">
        <v>71.397499999999994</v>
      </c>
    </row>
    <row r="742" spans="1:3" x14ac:dyDescent="0.25">
      <c r="A742" s="1">
        <v>44510</v>
      </c>
      <c r="B742" t="s">
        <v>3</v>
      </c>
      <c r="C742">
        <v>71.286600000000007</v>
      </c>
    </row>
    <row r="743" spans="1:3" x14ac:dyDescent="0.25">
      <c r="A743" s="1">
        <v>44511</v>
      </c>
      <c r="B743" t="s">
        <v>3</v>
      </c>
      <c r="C743">
        <v>70.694999999999993</v>
      </c>
    </row>
    <row r="744" spans="1:3" x14ac:dyDescent="0.25">
      <c r="A744" s="1">
        <v>44512</v>
      </c>
      <c r="B744" t="s">
        <v>3</v>
      </c>
      <c r="C744">
        <v>71.196399999999997</v>
      </c>
    </row>
    <row r="745" spans="1:3" x14ac:dyDescent="0.25">
      <c r="A745" s="1">
        <v>44513</v>
      </c>
      <c r="B745" t="s">
        <v>3</v>
      </c>
      <c r="C745">
        <v>71.811800000000005</v>
      </c>
    </row>
    <row r="746" spans="1:3" x14ac:dyDescent="0.25">
      <c r="A746" s="1">
        <v>44514</v>
      </c>
      <c r="B746" t="s">
        <v>3</v>
      </c>
      <c r="C746">
        <v>71.811800000000005</v>
      </c>
    </row>
    <row r="747" spans="1:3" x14ac:dyDescent="0.25">
      <c r="A747" s="1">
        <v>44515</v>
      </c>
      <c r="B747" t="s">
        <v>3</v>
      </c>
      <c r="C747">
        <v>71.811800000000005</v>
      </c>
    </row>
    <row r="748" spans="1:3" x14ac:dyDescent="0.25">
      <c r="A748" s="1">
        <v>44516</v>
      </c>
      <c r="B748" t="s">
        <v>3</v>
      </c>
      <c r="C748">
        <v>72.272400000000005</v>
      </c>
    </row>
    <row r="749" spans="1:3" x14ac:dyDescent="0.25">
      <c r="A749" s="1">
        <v>44517</v>
      </c>
      <c r="B749" t="s">
        <v>3</v>
      </c>
      <c r="C749">
        <v>72.555300000000003</v>
      </c>
    </row>
    <row r="750" spans="1:3" x14ac:dyDescent="0.25">
      <c r="A750" s="1">
        <v>44518</v>
      </c>
      <c r="B750" t="s">
        <v>3</v>
      </c>
      <c r="C750">
        <v>72.822800000000001</v>
      </c>
    </row>
    <row r="751" spans="1:3" x14ac:dyDescent="0.25">
      <c r="A751" s="1">
        <v>44519</v>
      </c>
      <c r="B751" t="s">
        <v>3</v>
      </c>
      <c r="C751">
        <v>72.602199999999996</v>
      </c>
    </row>
    <row r="752" spans="1:3" x14ac:dyDescent="0.25">
      <c r="A752" s="1">
        <v>44520</v>
      </c>
      <c r="B752" t="s">
        <v>3</v>
      </c>
      <c r="C752">
        <v>72.761700000000005</v>
      </c>
    </row>
    <row r="753" spans="1:3" x14ac:dyDescent="0.25">
      <c r="A753" s="1">
        <v>44521</v>
      </c>
      <c r="B753" t="s">
        <v>3</v>
      </c>
      <c r="C753">
        <v>72.761700000000005</v>
      </c>
    </row>
    <row r="754" spans="1:3" x14ac:dyDescent="0.25">
      <c r="A754" s="1">
        <v>44522</v>
      </c>
      <c r="B754" t="s">
        <v>3</v>
      </c>
      <c r="C754">
        <v>72.761700000000005</v>
      </c>
    </row>
    <row r="755" spans="1:3" x14ac:dyDescent="0.25">
      <c r="A755" s="1">
        <v>44523</v>
      </c>
      <c r="B755" t="s">
        <v>3</v>
      </c>
      <c r="C755">
        <v>73.450599999999994</v>
      </c>
    </row>
    <row r="756" spans="1:3" x14ac:dyDescent="0.25">
      <c r="A756" s="1">
        <v>44524</v>
      </c>
      <c r="B756" t="s">
        <v>3</v>
      </c>
      <c r="C756">
        <v>74.832700000000003</v>
      </c>
    </row>
    <row r="757" spans="1:3" x14ac:dyDescent="0.25">
      <c r="A757" s="1">
        <v>44525</v>
      </c>
      <c r="B757" t="s">
        <v>3</v>
      </c>
      <c r="C757">
        <v>74.372600000000006</v>
      </c>
    </row>
    <row r="758" spans="1:3" x14ac:dyDescent="0.25">
      <c r="A758" s="1">
        <v>44526</v>
      </c>
      <c r="B758" t="s">
        <v>3</v>
      </c>
      <c r="C758">
        <v>74.600399999999993</v>
      </c>
    </row>
    <row r="759" spans="1:3" x14ac:dyDescent="0.25">
      <c r="A759" s="1">
        <v>44527</v>
      </c>
      <c r="B759" t="s">
        <v>3</v>
      </c>
      <c r="C759">
        <v>75.587299999999999</v>
      </c>
    </row>
    <row r="760" spans="1:3" x14ac:dyDescent="0.25">
      <c r="A760" s="1">
        <v>44528</v>
      </c>
      <c r="B760" t="s">
        <v>3</v>
      </c>
      <c r="C760">
        <v>75.587299999999999</v>
      </c>
    </row>
    <row r="761" spans="1:3" x14ac:dyDescent="0.25">
      <c r="A761" s="1">
        <v>44529</v>
      </c>
      <c r="B761" t="s">
        <v>3</v>
      </c>
      <c r="C761">
        <v>75.587299999999999</v>
      </c>
    </row>
    <row r="762" spans="1:3" x14ac:dyDescent="0.25">
      <c r="A762" s="1">
        <v>44530</v>
      </c>
      <c r="B762" t="s">
        <v>3</v>
      </c>
      <c r="C762">
        <v>74.981800000000007</v>
      </c>
    </row>
    <row r="763" spans="1:3" x14ac:dyDescent="0.25">
      <c r="A763" s="1">
        <v>44531</v>
      </c>
      <c r="B763" t="s">
        <v>3</v>
      </c>
      <c r="C763">
        <v>74.892600000000002</v>
      </c>
    </row>
    <row r="764" spans="1:3" x14ac:dyDescent="0.25">
      <c r="A764" s="1">
        <v>44532</v>
      </c>
      <c r="B764" t="s">
        <v>3</v>
      </c>
      <c r="C764">
        <v>73.974599999999995</v>
      </c>
    </row>
    <row r="765" spans="1:3" x14ac:dyDescent="0.25">
      <c r="A765" s="1">
        <v>44533</v>
      </c>
      <c r="B765" t="s">
        <v>3</v>
      </c>
      <c r="C765">
        <v>74.063699999999997</v>
      </c>
    </row>
    <row r="766" spans="1:3" x14ac:dyDescent="0.25">
      <c r="A766" s="1">
        <v>44534</v>
      </c>
      <c r="B766" t="s">
        <v>3</v>
      </c>
      <c r="C766">
        <v>73.742599999999996</v>
      </c>
    </row>
    <row r="767" spans="1:3" x14ac:dyDescent="0.25">
      <c r="A767" s="1">
        <v>44535</v>
      </c>
      <c r="B767" t="s">
        <v>3</v>
      </c>
      <c r="C767">
        <v>73.742599999999996</v>
      </c>
    </row>
    <row r="768" spans="1:3" x14ac:dyDescent="0.25">
      <c r="A768" s="1">
        <v>44536</v>
      </c>
      <c r="B768" t="s">
        <v>3</v>
      </c>
      <c r="C768">
        <v>73.742599999999996</v>
      </c>
    </row>
    <row r="769" spans="1:3" x14ac:dyDescent="0.25">
      <c r="A769" s="1">
        <v>44537</v>
      </c>
      <c r="B769" t="s">
        <v>3</v>
      </c>
      <c r="C769">
        <v>73.669399999999996</v>
      </c>
    </row>
    <row r="770" spans="1:3" x14ac:dyDescent="0.25">
      <c r="A770" s="1">
        <v>44538</v>
      </c>
      <c r="B770" t="s">
        <v>3</v>
      </c>
      <c r="C770">
        <v>74.139899999999997</v>
      </c>
    </row>
    <row r="771" spans="1:3" x14ac:dyDescent="0.25">
      <c r="A771" s="1">
        <v>44539</v>
      </c>
      <c r="B771" t="s">
        <v>3</v>
      </c>
      <c r="C771">
        <v>73.845299999999995</v>
      </c>
    </row>
    <row r="772" spans="1:3" x14ac:dyDescent="0.25">
      <c r="A772" s="1">
        <v>44540</v>
      </c>
      <c r="B772" t="s">
        <v>3</v>
      </c>
      <c r="C772">
        <v>73.599800000000002</v>
      </c>
    </row>
    <row r="773" spans="1:3" x14ac:dyDescent="0.25">
      <c r="A773" s="1">
        <v>44541</v>
      </c>
      <c r="B773" t="s">
        <v>3</v>
      </c>
      <c r="C773">
        <v>73.605900000000005</v>
      </c>
    </row>
    <row r="774" spans="1:3" x14ac:dyDescent="0.25">
      <c r="A774" s="1">
        <v>44542</v>
      </c>
      <c r="B774" t="s">
        <v>3</v>
      </c>
      <c r="C774">
        <v>73.605900000000005</v>
      </c>
    </row>
    <row r="775" spans="1:3" x14ac:dyDescent="0.25">
      <c r="A775" s="1">
        <v>44543</v>
      </c>
      <c r="B775" t="s">
        <v>3</v>
      </c>
      <c r="C775">
        <v>73.605900000000005</v>
      </c>
    </row>
    <row r="776" spans="1:3" x14ac:dyDescent="0.25">
      <c r="A776" s="1">
        <v>44544</v>
      </c>
      <c r="B776" t="s">
        <v>3</v>
      </c>
      <c r="C776">
        <v>73.410700000000006</v>
      </c>
    </row>
    <row r="777" spans="1:3" x14ac:dyDescent="0.25">
      <c r="A777" s="1">
        <v>44545</v>
      </c>
      <c r="B777" t="s">
        <v>3</v>
      </c>
      <c r="C777">
        <v>73.469800000000006</v>
      </c>
    </row>
    <row r="778" spans="1:3" x14ac:dyDescent="0.25">
      <c r="A778" s="1">
        <v>44546</v>
      </c>
      <c r="B778" t="s">
        <v>3</v>
      </c>
      <c r="C778">
        <v>73.850999999999999</v>
      </c>
    </row>
    <row r="779" spans="1:3" x14ac:dyDescent="0.25">
      <c r="A779" s="1">
        <v>44547</v>
      </c>
      <c r="B779" t="s">
        <v>3</v>
      </c>
      <c r="C779">
        <v>73.570800000000006</v>
      </c>
    </row>
    <row r="780" spans="1:3" x14ac:dyDescent="0.25">
      <c r="A780" s="1">
        <v>44548</v>
      </c>
      <c r="B780" t="s">
        <v>3</v>
      </c>
      <c r="C780">
        <v>73.733000000000004</v>
      </c>
    </row>
    <row r="781" spans="1:3" x14ac:dyDescent="0.25">
      <c r="A781" s="1">
        <v>44549</v>
      </c>
      <c r="B781" t="s">
        <v>3</v>
      </c>
      <c r="C781">
        <v>73.733000000000004</v>
      </c>
    </row>
    <row r="782" spans="1:3" x14ac:dyDescent="0.25">
      <c r="A782" s="1">
        <v>44550</v>
      </c>
      <c r="B782" t="s">
        <v>3</v>
      </c>
      <c r="C782">
        <v>73.733000000000004</v>
      </c>
    </row>
    <row r="783" spans="1:3" x14ac:dyDescent="0.25">
      <c r="A783" s="1">
        <v>44551</v>
      </c>
      <c r="B783" t="s">
        <v>3</v>
      </c>
      <c r="C783">
        <v>74.294700000000006</v>
      </c>
    </row>
    <row r="784" spans="1:3" x14ac:dyDescent="0.25">
      <c r="A784" s="1">
        <v>44552</v>
      </c>
      <c r="B784" t="s">
        <v>3</v>
      </c>
      <c r="C784">
        <v>73.820599999999999</v>
      </c>
    </row>
    <row r="785" spans="1:3" x14ac:dyDescent="0.25">
      <c r="A785" s="1">
        <v>44553</v>
      </c>
      <c r="B785" t="s">
        <v>3</v>
      </c>
      <c r="C785">
        <v>73.790099999999995</v>
      </c>
    </row>
    <row r="786" spans="1:3" x14ac:dyDescent="0.25">
      <c r="A786" s="1">
        <v>44554</v>
      </c>
      <c r="B786" t="s">
        <v>3</v>
      </c>
      <c r="C786">
        <v>73.3583</v>
      </c>
    </row>
    <row r="787" spans="1:3" x14ac:dyDescent="0.25">
      <c r="A787" s="1">
        <v>44555</v>
      </c>
      <c r="B787" t="s">
        <v>3</v>
      </c>
      <c r="C787">
        <v>73.188599999999994</v>
      </c>
    </row>
    <row r="788" spans="1:3" x14ac:dyDescent="0.25">
      <c r="A788" s="1">
        <v>44556</v>
      </c>
      <c r="B788" t="s">
        <v>3</v>
      </c>
      <c r="C788">
        <v>73.188599999999994</v>
      </c>
    </row>
    <row r="789" spans="1:3" x14ac:dyDescent="0.25">
      <c r="A789" s="1">
        <v>44557</v>
      </c>
      <c r="B789" t="s">
        <v>3</v>
      </c>
      <c r="C789">
        <v>73.188599999999994</v>
      </c>
    </row>
    <row r="790" spans="1:3" x14ac:dyDescent="0.25">
      <c r="A790" s="1">
        <v>44558</v>
      </c>
      <c r="B790" t="s">
        <v>3</v>
      </c>
      <c r="C790">
        <v>73.232900000000001</v>
      </c>
    </row>
    <row r="791" spans="1:3" x14ac:dyDescent="0.25">
      <c r="A791" s="1">
        <v>44559</v>
      </c>
      <c r="B791" t="s">
        <v>3</v>
      </c>
      <c r="C791">
        <v>73.495900000000006</v>
      </c>
    </row>
    <row r="792" spans="1:3" x14ac:dyDescent="0.25">
      <c r="A792" s="1">
        <v>44560</v>
      </c>
      <c r="B792" t="s">
        <v>3</v>
      </c>
      <c r="C792">
        <v>73.651399999999995</v>
      </c>
    </row>
    <row r="793" spans="1:3" x14ac:dyDescent="0.25">
      <c r="A793" s="1">
        <v>44561</v>
      </c>
      <c r="B793" t="s">
        <v>3</v>
      </c>
      <c r="C793">
        <v>74.292599999999993</v>
      </c>
    </row>
    <row r="794" spans="1:3" x14ac:dyDescent="0.25">
      <c r="A794" s="1">
        <v>44562</v>
      </c>
      <c r="B794" t="s">
        <v>3</v>
      </c>
      <c r="C794">
        <v>74.292599999999993</v>
      </c>
    </row>
    <row r="795" spans="1:3" x14ac:dyDescent="0.25">
      <c r="A795" s="1">
        <v>44563</v>
      </c>
      <c r="B795" t="s">
        <v>3</v>
      </c>
      <c r="C795">
        <v>74.292599999999993</v>
      </c>
    </row>
    <row r="796" spans="1:3" x14ac:dyDescent="0.25">
      <c r="A796" s="1">
        <v>44564</v>
      </c>
      <c r="B796" t="s">
        <v>3</v>
      </c>
      <c r="C796">
        <v>74.292599999999993</v>
      </c>
    </row>
    <row r="797" spans="1:3" x14ac:dyDescent="0.25">
      <c r="A797" s="1">
        <v>44565</v>
      </c>
      <c r="B797" t="s">
        <v>3</v>
      </c>
      <c r="C797">
        <v>74.292599999999993</v>
      </c>
    </row>
    <row r="798" spans="1:3" x14ac:dyDescent="0.25">
      <c r="A798" s="1">
        <v>44566</v>
      </c>
      <c r="B798" t="s">
        <v>3</v>
      </c>
      <c r="C798">
        <v>74.292599999999993</v>
      </c>
    </row>
    <row r="799" spans="1:3" x14ac:dyDescent="0.25">
      <c r="A799" s="1">
        <v>44567</v>
      </c>
      <c r="B799" t="s">
        <v>3</v>
      </c>
      <c r="C799">
        <v>74.292599999999993</v>
      </c>
    </row>
    <row r="800" spans="1:3" x14ac:dyDescent="0.25">
      <c r="A800" s="1">
        <v>44568</v>
      </c>
      <c r="B800" t="s">
        <v>3</v>
      </c>
      <c r="C800">
        <v>74.292599999999993</v>
      </c>
    </row>
    <row r="801" spans="1:3" x14ac:dyDescent="0.25">
      <c r="A801" s="1">
        <v>44569</v>
      </c>
      <c r="B801" t="s">
        <v>3</v>
      </c>
      <c r="C801">
        <v>74.292599999999993</v>
      </c>
    </row>
    <row r="802" spans="1:3" x14ac:dyDescent="0.25">
      <c r="A802" s="1">
        <v>44570</v>
      </c>
      <c r="B802" t="s">
        <v>3</v>
      </c>
      <c r="C802">
        <v>74.292599999999993</v>
      </c>
    </row>
    <row r="803" spans="1:3" x14ac:dyDescent="0.25">
      <c r="A803" s="1">
        <v>44571</v>
      </c>
      <c r="B803" t="s">
        <v>3</v>
      </c>
      <c r="C803">
        <v>74.292599999999993</v>
      </c>
    </row>
    <row r="804" spans="1:3" x14ac:dyDescent="0.25">
      <c r="A804" s="1">
        <v>44572</v>
      </c>
      <c r="B804" t="s">
        <v>3</v>
      </c>
      <c r="C804">
        <v>75.131500000000003</v>
      </c>
    </row>
    <row r="805" spans="1:3" x14ac:dyDescent="0.25">
      <c r="A805" s="1">
        <v>44573</v>
      </c>
      <c r="B805" t="s">
        <v>3</v>
      </c>
      <c r="C805">
        <v>74.835499999999996</v>
      </c>
    </row>
    <row r="806" spans="1:3" x14ac:dyDescent="0.25">
      <c r="A806" s="1">
        <v>44574</v>
      </c>
      <c r="B806" t="s">
        <v>3</v>
      </c>
      <c r="C806">
        <v>74.527699999999996</v>
      </c>
    </row>
    <row r="807" spans="1:3" x14ac:dyDescent="0.25">
      <c r="A807" s="1">
        <v>44575</v>
      </c>
      <c r="B807" t="s">
        <v>3</v>
      </c>
      <c r="C807">
        <v>74.568600000000004</v>
      </c>
    </row>
    <row r="808" spans="1:3" x14ac:dyDescent="0.25">
      <c r="A808" s="1">
        <v>44576</v>
      </c>
      <c r="B808" t="s">
        <v>3</v>
      </c>
      <c r="C808">
        <v>75.766800000000003</v>
      </c>
    </row>
    <row r="809" spans="1:3" x14ac:dyDescent="0.25">
      <c r="A809" s="1">
        <v>44577</v>
      </c>
      <c r="B809" t="s">
        <v>3</v>
      </c>
      <c r="C809">
        <v>75.766800000000003</v>
      </c>
    </row>
    <row r="810" spans="1:3" x14ac:dyDescent="0.25">
      <c r="A810" s="1">
        <v>44578</v>
      </c>
      <c r="B810" t="s">
        <v>3</v>
      </c>
      <c r="C810">
        <v>75.766800000000003</v>
      </c>
    </row>
    <row r="811" spans="1:3" x14ac:dyDescent="0.25">
      <c r="A811" s="1">
        <v>44579</v>
      </c>
      <c r="B811" t="s">
        <v>3</v>
      </c>
      <c r="C811">
        <v>76.040400000000005</v>
      </c>
    </row>
    <row r="812" spans="1:3" x14ac:dyDescent="0.25">
      <c r="A812" s="1">
        <v>44580</v>
      </c>
      <c r="B812" t="s">
        <v>3</v>
      </c>
      <c r="C812">
        <v>76.334699999999998</v>
      </c>
    </row>
    <row r="813" spans="1:3" x14ac:dyDescent="0.25">
      <c r="A813" s="1">
        <v>44581</v>
      </c>
      <c r="B813" t="s">
        <v>3</v>
      </c>
      <c r="C813">
        <v>76.869699999999995</v>
      </c>
    </row>
    <row r="814" spans="1:3" x14ac:dyDescent="0.25">
      <c r="A814" s="1">
        <v>44582</v>
      </c>
      <c r="B814" t="s">
        <v>3</v>
      </c>
      <c r="C814">
        <v>76.440799999999996</v>
      </c>
    </row>
    <row r="815" spans="1:3" x14ac:dyDescent="0.25">
      <c r="A815" s="1">
        <v>44583</v>
      </c>
      <c r="B815" t="s">
        <v>3</v>
      </c>
      <c r="C815">
        <v>76.690299999999993</v>
      </c>
    </row>
    <row r="816" spans="1:3" x14ac:dyDescent="0.25">
      <c r="A816" s="1">
        <v>44584</v>
      </c>
      <c r="B816" t="s">
        <v>3</v>
      </c>
      <c r="C816">
        <v>76.690299999999993</v>
      </c>
    </row>
    <row r="817" spans="1:3" x14ac:dyDescent="0.25">
      <c r="A817" s="1">
        <v>44585</v>
      </c>
      <c r="B817" t="s">
        <v>3</v>
      </c>
      <c r="C817">
        <v>76.690299999999993</v>
      </c>
    </row>
    <row r="818" spans="1:3" x14ac:dyDescent="0.25">
      <c r="A818" s="1">
        <v>44586</v>
      </c>
      <c r="B818" t="s">
        <v>3</v>
      </c>
      <c r="C818">
        <v>77.364900000000006</v>
      </c>
    </row>
    <row r="819" spans="1:3" x14ac:dyDescent="0.25">
      <c r="A819" s="1">
        <v>44587</v>
      </c>
      <c r="B819" t="s">
        <v>3</v>
      </c>
      <c r="C819">
        <v>78.642200000000003</v>
      </c>
    </row>
    <row r="820" spans="1:3" x14ac:dyDescent="0.25">
      <c r="A820" s="1">
        <v>44588</v>
      </c>
      <c r="B820" t="s">
        <v>3</v>
      </c>
      <c r="C820">
        <v>78.943700000000007</v>
      </c>
    </row>
    <row r="821" spans="1:3" x14ac:dyDescent="0.25">
      <c r="A821" s="1">
        <v>44589</v>
      </c>
      <c r="B821" t="s">
        <v>3</v>
      </c>
      <c r="C821">
        <v>78.947000000000003</v>
      </c>
    </row>
    <row r="822" spans="1:3" x14ac:dyDescent="0.25">
      <c r="A822" s="1">
        <v>44590</v>
      </c>
      <c r="B822" t="s">
        <v>3</v>
      </c>
      <c r="C822">
        <v>77.817400000000006</v>
      </c>
    </row>
    <row r="823" spans="1:3" x14ac:dyDescent="0.25">
      <c r="A823" s="1">
        <v>44591</v>
      </c>
      <c r="B823" t="s">
        <v>3</v>
      </c>
      <c r="C823">
        <v>77.817400000000006</v>
      </c>
    </row>
    <row r="824" spans="1:3" x14ac:dyDescent="0.25">
      <c r="A824" s="1">
        <v>44592</v>
      </c>
      <c r="B824" t="s">
        <v>3</v>
      </c>
      <c r="C824">
        <v>77.817400000000006</v>
      </c>
    </row>
    <row r="825" spans="1:3" x14ac:dyDescent="0.25">
      <c r="A825" s="1">
        <v>44593</v>
      </c>
      <c r="B825" t="s">
        <v>3</v>
      </c>
      <c r="C825">
        <v>77.470200000000006</v>
      </c>
    </row>
    <row r="826" spans="1:3" x14ac:dyDescent="0.25">
      <c r="A826" s="1">
        <v>44594</v>
      </c>
      <c r="B826" t="s">
        <v>3</v>
      </c>
      <c r="C826">
        <v>77.130200000000002</v>
      </c>
    </row>
    <row r="827" spans="1:3" x14ac:dyDescent="0.25">
      <c r="A827" s="1">
        <v>44595</v>
      </c>
      <c r="B827" t="s">
        <v>3</v>
      </c>
      <c r="C827">
        <v>76.484899999999996</v>
      </c>
    </row>
    <row r="828" spans="1:3" x14ac:dyDescent="0.25">
      <c r="A828" s="1">
        <v>44596</v>
      </c>
      <c r="B828" t="s">
        <v>3</v>
      </c>
      <c r="C828">
        <v>76.650099999999995</v>
      </c>
    </row>
    <row r="829" spans="1:3" x14ac:dyDescent="0.25">
      <c r="A829" s="1">
        <v>44597</v>
      </c>
      <c r="B829" t="s">
        <v>3</v>
      </c>
      <c r="C829">
        <v>76.050899999999999</v>
      </c>
    </row>
    <row r="830" spans="1:3" x14ac:dyDescent="0.25">
      <c r="A830" s="1">
        <v>44598</v>
      </c>
      <c r="B830" t="s">
        <v>3</v>
      </c>
      <c r="C830">
        <v>76.050899999999999</v>
      </c>
    </row>
    <row r="831" spans="1:3" x14ac:dyDescent="0.25">
      <c r="A831" s="1">
        <v>44599</v>
      </c>
      <c r="B831" t="s">
        <v>3</v>
      </c>
      <c r="C831">
        <v>76.050899999999999</v>
      </c>
    </row>
    <row r="832" spans="1:3" x14ac:dyDescent="0.25">
      <c r="A832" s="1">
        <v>44600</v>
      </c>
      <c r="B832" t="s">
        <v>3</v>
      </c>
      <c r="C832">
        <v>75.680599999999998</v>
      </c>
    </row>
    <row r="833" spans="1:3" x14ac:dyDescent="0.25">
      <c r="A833" s="1">
        <v>44601</v>
      </c>
      <c r="B833" t="s">
        <v>3</v>
      </c>
      <c r="C833">
        <v>75.304199999999994</v>
      </c>
    </row>
    <row r="834" spans="1:3" x14ac:dyDescent="0.25">
      <c r="A834" s="1">
        <v>44602</v>
      </c>
      <c r="B834" t="s">
        <v>3</v>
      </c>
      <c r="C834">
        <v>74.801500000000004</v>
      </c>
    </row>
    <row r="835" spans="1:3" x14ac:dyDescent="0.25">
      <c r="A835" s="1">
        <v>44603</v>
      </c>
      <c r="B835" t="s">
        <v>3</v>
      </c>
      <c r="C835">
        <v>74.724100000000007</v>
      </c>
    </row>
    <row r="836" spans="1:3" x14ac:dyDescent="0.25">
      <c r="A836" s="1">
        <v>44604</v>
      </c>
      <c r="B836" t="s">
        <v>3</v>
      </c>
      <c r="C836">
        <v>74.986699999999999</v>
      </c>
    </row>
    <row r="837" spans="1:3" x14ac:dyDescent="0.25">
      <c r="A837" s="1">
        <v>44605</v>
      </c>
      <c r="B837" t="s">
        <v>3</v>
      </c>
      <c r="C837">
        <v>74.986699999999999</v>
      </c>
    </row>
    <row r="838" spans="1:3" x14ac:dyDescent="0.25">
      <c r="A838" s="1">
        <v>44606</v>
      </c>
      <c r="B838" t="s">
        <v>3</v>
      </c>
      <c r="C838">
        <v>74.986699999999999</v>
      </c>
    </row>
    <row r="839" spans="1:3" x14ac:dyDescent="0.25">
      <c r="A839" s="1">
        <v>44607</v>
      </c>
      <c r="B839" t="s">
        <v>3</v>
      </c>
      <c r="C839">
        <v>76.5762</v>
      </c>
    </row>
    <row r="840" spans="1:3" x14ac:dyDescent="0.25">
      <c r="A840" s="1">
        <v>44608</v>
      </c>
      <c r="B840" t="s">
        <v>3</v>
      </c>
      <c r="C840">
        <v>76.165999999999997</v>
      </c>
    </row>
    <row r="841" spans="1:3" x14ac:dyDescent="0.25">
      <c r="A841" s="1">
        <v>44609</v>
      </c>
      <c r="B841" t="s">
        <v>3</v>
      </c>
      <c r="C841">
        <v>75.014099999999999</v>
      </c>
    </row>
    <row r="842" spans="1:3" x14ac:dyDescent="0.25">
      <c r="A842" s="1">
        <v>44610</v>
      </c>
      <c r="B842" t="s">
        <v>3</v>
      </c>
      <c r="C842">
        <v>75.752700000000004</v>
      </c>
    </row>
    <row r="843" spans="1:3" x14ac:dyDescent="0.25">
      <c r="A843" s="1">
        <v>44611</v>
      </c>
      <c r="B843" t="s">
        <v>3</v>
      </c>
      <c r="C843">
        <v>75.761899999999997</v>
      </c>
    </row>
    <row r="844" spans="1:3" x14ac:dyDescent="0.25">
      <c r="A844" s="1">
        <v>44612</v>
      </c>
      <c r="B844" t="s">
        <v>3</v>
      </c>
      <c r="C844">
        <v>75.761899999999997</v>
      </c>
    </row>
    <row r="845" spans="1:3" x14ac:dyDescent="0.25">
      <c r="A845" s="1">
        <v>44613</v>
      </c>
      <c r="B845" t="s">
        <v>3</v>
      </c>
      <c r="C845">
        <v>75.761899999999997</v>
      </c>
    </row>
    <row r="846" spans="1:3" x14ac:dyDescent="0.25">
      <c r="A846" s="1">
        <v>44614</v>
      </c>
      <c r="B846" t="s">
        <v>3</v>
      </c>
      <c r="C846">
        <v>76.767099999999999</v>
      </c>
    </row>
    <row r="847" spans="1:3" x14ac:dyDescent="0.25">
      <c r="A847" s="1">
        <v>44615</v>
      </c>
      <c r="B847" t="s">
        <v>3</v>
      </c>
      <c r="C847">
        <v>80.419399999999996</v>
      </c>
    </row>
    <row r="848" spans="1:3" x14ac:dyDescent="0.25">
      <c r="A848" s="1">
        <v>44616</v>
      </c>
      <c r="B848" t="s">
        <v>3</v>
      </c>
      <c r="C848">
        <v>87.5</v>
      </c>
    </row>
    <row r="849" spans="1:3" x14ac:dyDescent="0.25">
      <c r="A849" s="1">
        <v>44617</v>
      </c>
      <c r="B849" t="s">
        <v>3</v>
      </c>
      <c r="C849">
        <v>86.928799999999995</v>
      </c>
    </row>
    <row r="850" spans="1:3" x14ac:dyDescent="0.25">
      <c r="A850" s="1">
        <v>44618</v>
      </c>
      <c r="B850" t="s">
        <v>3</v>
      </c>
      <c r="C850">
        <v>83.548500000000004</v>
      </c>
    </row>
    <row r="851" spans="1:3" x14ac:dyDescent="0.25">
      <c r="A851" s="1">
        <v>44619</v>
      </c>
      <c r="B851" t="s">
        <v>3</v>
      </c>
      <c r="C851">
        <v>83.548500000000004</v>
      </c>
    </row>
    <row r="852" spans="1:3" x14ac:dyDescent="0.25">
      <c r="A852" s="1">
        <v>44620</v>
      </c>
      <c r="B852" t="s">
        <v>3</v>
      </c>
      <c r="C852">
        <v>83.548500000000004</v>
      </c>
    </row>
    <row r="853" spans="1:3" x14ac:dyDescent="0.25">
      <c r="A853" s="1">
        <v>44621</v>
      </c>
      <c r="B853" t="s">
        <v>3</v>
      </c>
      <c r="C853">
        <v>93.558899999999994</v>
      </c>
    </row>
    <row r="854" spans="1:3" x14ac:dyDescent="0.25">
      <c r="A854" s="1">
        <v>44622</v>
      </c>
      <c r="B854" t="s">
        <v>3</v>
      </c>
      <c r="C854">
        <v>91.745699999999999</v>
      </c>
    </row>
    <row r="855" spans="1:3" x14ac:dyDescent="0.25">
      <c r="A855" s="1">
        <v>44623</v>
      </c>
      <c r="B855" t="s">
        <v>3</v>
      </c>
      <c r="C855">
        <v>103.2487</v>
      </c>
    </row>
    <row r="856" spans="1:3" x14ac:dyDescent="0.25">
      <c r="A856" s="1">
        <v>44624</v>
      </c>
      <c r="B856" t="s">
        <v>3</v>
      </c>
      <c r="C856">
        <v>111.7564</v>
      </c>
    </row>
    <row r="857" spans="1:3" x14ac:dyDescent="0.25">
      <c r="A857" s="1">
        <v>44625</v>
      </c>
      <c r="B857" t="s">
        <v>3</v>
      </c>
      <c r="C857">
        <v>105.8124</v>
      </c>
    </row>
    <row r="858" spans="1:3" x14ac:dyDescent="0.25">
      <c r="A858" s="1">
        <v>44626</v>
      </c>
      <c r="B858" t="s">
        <v>3</v>
      </c>
      <c r="C858">
        <v>105.8124</v>
      </c>
    </row>
    <row r="859" spans="1:3" x14ac:dyDescent="0.25">
      <c r="A859" s="1">
        <v>44627</v>
      </c>
      <c r="B859" t="s">
        <v>3</v>
      </c>
      <c r="C859">
        <v>105.8124</v>
      </c>
    </row>
    <row r="860" spans="1:3" x14ac:dyDescent="0.25">
      <c r="A860" s="1">
        <v>44628</v>
      </c>
      <c r="B860" t="s">
        <v>3</v>
      </c>
      <c r="C860">
        <v>105.8124</v>
      </c>
    </row>
    <row r="861" spans="1:3" x14ac:dyDescent="0.25">
      <c r="A861" s="1">
        <v>44629</v>
      </c>
      <c r="B861" t="s">
        <v>3</v>
      </c>
      <c r="C861">
        <v>120.8124</v>
      </c>
    </row>
    <row r="862" spans="1:3" x14ac:dyDescent="0.25">
      <c r="A862" s="1">
        <v>44630</v>
      </c>
      <c r="B862" t="s">
        <v>3</v>
      </c>
      <c r="C862">
        <v>116.0847</v>
      </c>
    </row>
    <row r="863" spans="1:3" x14ac:dyDescent="0.25">
      <c r="A863" s="1">
        <v>44631</v>
      </c>
      <c r="B863" t="s">
        <v>3</v>
      </c>
      <c r="C863">
        <v>120.3785</v>
      </c>
    </row>
    <row r="864" spans="1:3" x14ac:dyDescent="0.25">
      <c r="A864" s="1">
        <v>44632</v>
      </c>
      <c r="B864" t="s">
        <v>3</v>
      </c>
      <c r="C864">
        <v>116.7517</v>
      </c>
    </row>
    <row r="865" spans="1:3" x14ac:dyDescent="0.25">
      <c r="A865" s="1">
        <v>44633</v>
      </c>
      <c r="B865" t="s">
        <v>3</v>
      </c>
      <c r="C865">
        <v>116.7517</v>
      </c>
    </row>
    <row r="866" spans="1:3" x14ac:dyDescent="0.25">
      <c r="A866" s="1">
        <v>44634</v>
      </c>
      <c r="B866" t="s">
        <v>3</v>
      </c>
      <c r="C866">
        <v>116.7517</v>
      </c>
    </row>
    <row r="867" spans="1:3" x14ac:dyDescent="0.25">
      <c r="A867" s="1">
        <v>44635</v>
      </c>
      <c r="B867" t="s">
        <v>3</v>
      </c>
      <c r="C867">
        <v>115.19629999999999</v>
      </c>
    </row>
    <row r="868" spans="1:3" x14ac:dyDescent="0.25">
      <c r="A868" s="1">
        <v>44636</v>
      </c>
      <c r="B868" t="s">
        <v>3</v>
      </c>
      <c r="C868">
        <v>111.4823</v>
      </c>
    </row>
    <row r="869" spans="1:3" x14ac:dyDescent="0.25">
      <c r="A869" s="1">
        <v>44637</v>
      </c>
      <c r="B869" t="s">
        <v>3</v>
      </c>
      <c r="C869">
        <v>108.0521</v>
      </c>
    </row>
    <row r="870" spans="1:3" x14ac:dyDescent="0.25">
      <c r="A870" s="1">
        <v>44638</v>
      </c>
      <c r="B870" t="s">
        <v>3</v>
      </c>
      <c r="C870">
        <v>104.80119999999999</v>
      </c>
    </row>
    <row r="871" spans="1:3" x14ac:dyDescent="0.25">
      <c r="A871" s="1">
        <v>44639</v>
      </c>
      <c r="B871" t="s">
        <v>3</v>
      </c>
      <c r="C871">
        <v>103.9524</v>
      </c>
    </row>
    <row r="872" spans="1:3" x14ac:dyDescent="0.25">
      <c r="A872" s="1">
        <v>44640</v>
      </c>
      <c r="B872" t="s">
        <v>3</v>
      </c>
      <c r="C872">
        <v>103.9524</v>
      </c>
    </row>
    <row r="873" spans="1:3" x14ac:dyDescent="0.25">
      <c r="A873" s="1">
        <v>44641</v>
      </c>
      <c r="B873" t="s">
        <v>3</v>
      </c>
      <c r="C873">
        <v>103.9524</v>
      </c>
    </row>
    <row r="874" spans="1:3" x14ac:dyDescent="0.25">
      <c r="A874" s="1">
        <v>44642</v>
      </c>
      <c r="B874" t="s">
        <v>3</v>
      </c>
      <c r="C874">
        <v>104.6819</v>
      </c>
    </row>
    <row r="875" spans="1:3" x14ac:dyDescent="0.25">
      <c r="A875" s="1">
        <v>44643</v>
      </c>
      <c r="B875" t="s">
        <v>3</v>
      </c>
      <c r="C875">
        <v>104.0741</v>
      </c>
    </row>
    <row r="876" spans="1:3" x14ac:dyDescent="0.25">
      <c r="A876" s="1">
        <v>44644</v>
      </c>
      <c r="B876" t="s">
        <v>3</v>
      </c>
      <c r="C876">
        <v>103.1618</v>
      </c>
    </row>
    <row r="877" spans="1:3" x14ac:dyDescent="0.25">
      <c r="A877" s="1">
        <v>44645</v>
      </c>
      <c r="B877" t="s">
        <v>3</v>
      </c>
      <c r="C877">
        <v>96.0458</v>
      </c>
    </row>
    <row r="878" spans="1:3" x14ac:dyDescent="0.25">
      <c r="A878" s="1">
        <v>44646</v>
      </c>
      <c r="B878" t="s">
        <v>3</v>
      </c>
      <c r="C878">
        <v>95.661799999999999</v>
      </c>
    </row>
    <row r="879" spans="1:3" x14ac:dyDescent="0.25">
      <c r="A879" s="1">
        <v>44647</v>
      </c>
      <c r="B879" t="s">
        <v>3</v>
      </c>
      <c r="C879">
        <v>95.661799999999999</v>
      </c>
    </row>
    <row r="880" spans="1:3" x14ac:dyDescent="0.25">
      <c r="A880" s="1">
        <v>44648</v>
      </c>
      <c r="B880" t="s">
        <v>3</v>
      </c>
      <c r="C880">
        <v>95.661799999999999</v>
      </c>
    </row>
    <row r="881" spans="1:3" x14ac:dyDescent="0.25">
      <c r="A881" s="1">
        <v>44649</v>
      </c>
      <c r="B881" t="s">
        <v>3</v>
      </c>
      <c r="C881">
        <v>93.712500000000006</v>
      </c>
    </row>
    <row r="882" spans="1:3" x14ac:dyDescent="0.25">
      <c r="A882" s="1">
        <v>44650</v>
      </c>
      <c r="B882" t="s">
        <v>3</v>
      </c>
      <c r="C882">
        <v>86.284300000000002</v>
      </c>
    </row>
    <row r="883" spans="1:3" x14ac:dyDescent="0.25">
      <c r="A883" s="1">
        <v>44651</v>
      </c>
      <c r="B883" t="s">
        <v>3</v>
      </c>
      <c r="C883">
        <v>84.085099999999997</v>
      </c>
    </row>
    <row r="884" spans="1:3" x14ac:dyDescent="0.25">
      <c r="A884" s="1">
        <v>44652</v>
      </c>
      <c r="B884" t="s">
        <v>3</v>
      </c>
      <c r="C884">
        <v>83.409700000000001</v>
      </c>
    </row>
    <row r="885" spans="1:3" x14ac:dyDescent="0.25">
      <c r="A885" s="1">
        <v>44653</v>
      </c>
      <c r="B885" t="s">
        <v>3</v>
      </c>
      <c r="C885">
        <v>83.4285</v>
      </c>
    </row>
    <row r="886" spans="1:3" x14ac:dyDescent="0.25">
      <c r="A886" s="1">
        <v>44654</v>
      </c>
      <c r="B886" t="s">
        <v>3</v>
      </c>
      <c r="C886">
        <v>83.4285</v>
      </c>
    </row>
    <row r="887" spans="1:3" x14ac:dyDescent="0.25">
      <c r="A887" s="1">
        <v>44655</v>
      </c>
      <c r="B887" t="s">
        <v>3</v>
      </c>
      <c r="C887">
        <v>83.4285</v>
      </c>
    </row>
    <row r="888" spans="1:3" x14ac:dyDescent="0.25">
      <c r="A888" s="1">
        <v>44656</v>
      </c>
      <c r="B888" t="s">
        <v>3</v>
      </c>
      <c r="C888">
        <v>83.593199999999996</v>
      </c>
    </row>
    <row r="889" spans="1:3" x14ac:dyDescent="0.25">
      <c r="A889" s="1">
        <v>44657</v>
      </c>
      <c r="B889" t="s">
        <v>3</v>
      </c>
      <c r="C889">
        <v>83.352000000000004</v>
      </c>
    </row>
    <row r="890" spans="1:3" x14ac:dyDescent="0.25">
      <c r="A890" s="1">
        <v>44658</v>
      </c>
      <c r="B890" t="s">
        <v>3</v>
      </c>
      <c r="C890">
        <v>82.596199999999996</v>
      </c>
    </row>
    <row r="891" spans="1:3" x14ac:dyDescent="0.25">
      <c r="A891" s="1">
        <v>44659</v>
      </c>
      <c r="B891" t="s">
        <v>3</v>
      </c>
      <c r="C891">
        <v>76.2547</v>
      </c>
    </row>
    <row r="892" spans="1:3" x14ac:dyDescent="0.25">
      <c r="A892" s="1">
        <v>44660</v>
      </c>
      <c r="B892" t="s">
        <v>3</v>
      </c>
      <c r="C892">
        <v>74.850099999999998</v>
      </c>
    </row>
    <row r="893" spans="1:3" x14ac:dyDescent="0.25">
      <c r="A893" s="1">
        <v>44661</v>
      </c>
      <c r="B893" t="s">
        <v>3</v>
      </c>
      <c r="C893">
        <v>74.850099999999998</v>
      </c>
    </row>
    <row r="894" spans="1:3" x14ac:dyDescent="0.25">
      <c r="A894" s="1">
        <v>44662</v>
      </c>
      <c r="B894" t="s">
        <v>3</v>
      </c>
      <c r="C894">
        <v>74.850099999999998</v>
      </c>
    </row>
    <row r="895" spans="1:3" x14ac:dyDescent="0.25">
      <c r="A895" s="1">
        <v>44663</v>
      </c>
      <c r="B895" t="s">
        <v>3</v>
      </c>
      <c r="C895">
        <v>79.159599999999998</v>
      </c>
    </row>
    <row r="896" spans="1:3" x14ac:dyDescent="0.25">
      <c r="A896" s="1">
        <v>44664</v>
      </c>
      <c r="B896" t="s">
        <v>3</v>
      </c>
      <c r="C896">
        <v>79.627399999999994</v>
      </c>
    </row>
    <row r="897" spans="1:3" x14ac:dyDescent="0.25">
      <c r="A897" s="1">
        <v>44665</v>
      </c>
      <c r="B897" t="s">
        <v>3</v>
      </c>
      <c r="C897">
        <v>79.847099999999998</v>
      </c>
    </row>
    <row r="898" spans="1:3" x14ac:dyDescent="0.25">
      <c r="A898" s="1">
        <v>44666</v>
      </c>
      <c r="B898" t="s">
        <v>3</v>
      </c>
      <c r="C898">
        <v>81.287999999999997</v>
      </c>
    </row>
    <row r="899" spans="1:3" x14ac:dyDescent="0.25">
      <c r="A899" s="1">
        <v>44667</v>
      </c>
      <c r="B899" t="s">
        <v>3</v>
      </c>
      <c r="C899">
        <v>80.043700000000001</v>
      </c>
    </row>
    <row r="900" spans="1:3" x14ac:dyDescent="0.25">
      <c r="A900" s="1">
        <v>44668</v>
      </c>
      <c r="B900" t="s">
        <v>3</v>
      </c>
      <c r="C900">
        <v>80.043700000000001</v>
      </c>
    </row>
    <row r="901" spans="1:3" x14ac:dyDescent="0.25">
      <c r="A901" s="1">
        <v>44669</v>
      </c>
      <c r="B901" t="s">
        <v>3</v>
      </c>
      <c r="C901">
        <v>80.043700000000001</v>
      </c>
    </row>
    <row r="902" spans="1:3" x14ac:dyDescent="0.25">
      <c r="A902" s="1">
        <v>44670</v>
      </c>
      <c r="B902" t="s">
        <v>3</v>
      </c>
      <c r="C902">
        <v>79.4529</v>
      </c>
    </row>
    <row r="903" spans="1:3" x14ac:dyDescent="0.25">
      <c r="A903" s="1">
        <v>44671</v>
      </c>
      <c r="B903" t="s">
        <v>3</v>
      </c>
      <c r="C903">
        <v>79.028700000000001</v>
      </c>
    </row>
    <row r="904" spans="1:3" x14ac:dyDescent="0.25">
      <c r="A904" s="1">
        <v>44672</v>
      </c>
      <c r="B904" t="s">
        <v>3</v>
      </c>
      <c r="C904">
        <v>77.0809</v>
      </c>
    </row>
    <row r="905" spans="1:3" x14ac:dyDescent="0.25">
      <c r="A905" s="1">
        <v>44673</v>
      </c>
      <c r="B905" t="s">
        <v>3</v>
      </c>
      <c r="C905">
        <v>74.998999999999995</v>
      </c>
    </row>
    <row r="906" spans="1:3" x14ac:dyDescent="0.25">
      <c r="A906" s="1">
        <v>44674</v>
      </c>
      <c r="B906" t="s">
        <v>3</v>
      </c>
      <c r="C906">
        <v>73.504999999999995</v>
      </c>
    </row>
    <row r="907" spans="1:3" x14ac:dyDescent="0.25">
      <c r="A907" s="1">
        <v>44675</v>
      </c>
      <c r="B907" t="s">
        <v>3</v>
      </c>
      <c r="C907">
        <v>73.504999999999995</v>
      </c>
    </row>
    <row r="908" spans="1:3" x14ac:dyDescent="0.25">
      <c r="A908" s="1">
        <v>44676</v>
      </c>
      <c r="B908" t="s">
        <v>3</v>
      </c>
      <c r="C908">
        <v>73.504999999999995</v>
      </c>
    </row>
    <row r="909" spans="1:3" x14ac:dyDescent="0.25">
      <c r="A909" s="1">
        <v>44677</v>
      </c>
      <c r="B909" t="s">
        <v>3</v>
      </c>
      <c r="C909">
        <v>73.361099999999993</v>
      </c>
    </row>
    <row r="910" spans="1:3" x14ac:dyDescent="0.25">
      <c r="A910" s="1">
        <v>44678</v>
      </c>
      <c r="B910" t="s">
        <v>3</v>
      </c>
      <c r="C910">
        <v>72.7089</v>
      </c>
    </row>
    <row r="911" spans="1:3" x14ac:dyDescent="0.25">
      <c r="A911" s="1">
        <v>44679</v>
      </c>
      <c r="B911" t="s">
        <v>3</v>
      </c>
      <c r="C911">
        <v>72.876400000000004</v>
      </c>
    </row>
    <row r="912" spans="1:3" x14ac:dyDescent="0.25">
      <c r="A912" s="1">
        <v>44680</v>
      </c>
      <c r="B912" t="s">
        <v>3</v>
      </c>
      <c r="C912">
        <v>72.295299999999997</v>
      </c>
    </row>
    <row r="913" spans="1:3" x14ac:dyDescent="0.25">
      <c r="A913" s="1">
        <v>44681</v>
      </c>
      <c r="B913" t="s">
        <v>3</v>
      </c>
      <c r="C913">
        <v>71.023700000000005</v>
      </c>
    </row>
    <row r="914" spans="1:3" x14ac:dyDescent="0.25">
      <c r="A914" s="1">
        <v>44682</v>
      </c>
      <c r="B914" t="s">
        <v>3</v>
      </c>
      <c r="C914">
        <v>71.023700000000005</v>
      </c>
    </row>
    <row r="915" spans="1:3" x14ac:dyDescent="0.25">
      <c r="A915" s="1">
        <v>44683</v>
      </c>
      <c r="B915" t="s">
        <v>3</v>
      </c>
      <c r="C915">
        <v>71.023700000000005</v>
      </c>
    </row>
    <row r="916" spans="1:3" x14ac:dyDescent="0.25">
      <c r="A916" s="1">
        <v>44684</v>
      </c>
      <c r="B916" t="s">
        <v>3</v>
      </c>
      <c r="C916">
        <v>71.023700000000005</v>
      </c>
    </row>
    <row r="917" spans="1:3" x14ac:dyDescent="0.25">
      <c r="A917" s="1">
        <v>44685</v>
      </c>
      <c r="B917" t="s">
        <v>3</v>
      </c>
      <c r="C917">
        <v>71.023700000000005</v>
      </c>
    </row>
    <row r="918" spans="1:3" x14ac:dyDescent="0.25">
      <c r="A918" s="1">
        <v>44686</v>
      </c>
      <c r="B918" t="s">
        <v>3</v>
      </c>
      <c r="C918">
        <v>69.415999999999997</v>
      </c>
    </row>
    <row r="919" spans="1:3" x14ac:dyDescent="0.25">
      <c r="A919" s="1">
        <v>44687</v>
      </c>
      <c r="B919" t="s">
        <v>3</v>
      </c>
      <c r="C919">
        <v>66.237799999999993</v>
      </c>
    </row>
    <row r="920" spans="1:3" x14ac:dyDescent="0.25">
      <c r="A920" s="1">
        <v>44688</v>
      </c>
      <c r="B920" t="s">
        <v>3</v>
      </c>
      <c r="C920">
        <v>67.384299999999996</v>
      </c>
    </row>
    <row r="921" spans="1:3" x14ac:dyDescent="0.25">
      <c r="A921" s="1">
        <v>44689</v>
      </c>
      <c r="B921" t="s">
        <v>3</v>
      </c>
      <c r="C921">
        <v>67.384299999999996</v>
      </c>
    </row>
    <row r="922" spans="1:3" x14ac:dyDescent="0.25">
      <c r="A922" s="1">
        <v>44690</v>
      </c>
      <c r="B922" t="s">
        <v>3</v>
      </c>
      <c r="C922">
        <v>72</v>
      </c>
    </row>
    <row r="923" spans="1:3" x14ac:dyDescent="0.25">
      <c r="A923" s="1">
        <v>44691</v>
      </c>
      <c r="B923" t="s">
        <v>3</v>
      </c>
      <c r="C923">
        <v>72</v>
      </c>
    </row>
    <row r="924" spans="1:3" x14ac:dyDescent="0.25">
      <c r="A924" s="1">
        <v>44692</v>
      </c>
      <c r="B924" t="s">
        <v>3</v>
      </c>
      <c r="C924">
        <v>72</v>
      </c>
    </row>
    <row r="925" spans="1:3" x14ac:dyDescent="0.25">
      <c r="A925" s="1">
        <v>44693</v>
      </c>
      <c r="B925" t="s">
        <v>3</v>
      </c>
      <c r="C925">
        <v>72</v>
      </c>
    </row>
    <row r="926" spans="1:3" x14ac:dyDescent="0.25">
      <c r="A926" s="1">
        <v>44694</v>
      </c>
      <c r="B926" t="s">
        <v>3</v>
      </c>
      <c r="C926">
        <v>72</v>
      </c>
    </row>
    <row r="927" spans="1:3" x14ac:dyDescent="0.25">
      <c r="A927" s="1">
        <v>44695</v>
      </c>
      <c r="B927" t="s">
        <v>3</v>
      </c>
      <c r="C927">
        <v>72</v>
      </c>
    </row>
    <row r="928" spans="1:3" x14ac:dyDescent="0.25">
      <c r="A928" s="1">
        <v>44696</v>
      </c>
      <c r="B928" t="s">
        <v>3</v>
      </c>
      <c r="C928">
        <v>72</v>
      </c>
    </row>
    <row r="929" spans="1:3" x14ac:dyDescent="0.25">
      <c r="A929" s="1">
        <v>44697</v>
      </c>
      <c r="B929" t="s">
        <v>3</v>
      </c>
      <c r="C929">
        <v>72</v>
      </c>
    </row>
    <row r="930" spans="1:3" x14ac:dyDescent="0.25">
      <c r="A930" s="1">
        <v>44698</v>
      </c>
      <c r="B930" t="s">
        <v>3</v>
      </c>
      <c r="C930">
        <v>72</v>
      </c>
    </row>
    <row r="931" spans="1:3" x14ac:dyDescent="0.25">
      <c r="A931" s="1">
        <v>44699</v>
      </c>
      <c r="B931" t="s">
        <v>3</v>
      </c>
      <c r="C931">
        <v>72</v>
      </c>
    </row>
    <row r="932" spans="1:3" x14ac:dyDescent="0.25">
      <c r="A932" s="1">
        <v>44700</v>
      </c>
      <c r="B932" t="s">
        <v>3</v>
      </c>
      <c r="C932">
        <v>72</v>
      </c>
    </row>
    <row r="933" spans="1:3" x14ac:dyDescent="0.25">
      <c r="A933" s="1">
        <v>44701</v>
      </c>
      <c r="B933" t="s">
        <v>3</v>
      </c>
      <c r="C933">
        <v>72</v>
      </c>
    </row>
    <row r="934" spans="1:3" x14ac:dyDescent="0.25">
      <c r="A934" s="1">
        <v>44702</v>
      </c>
      <c r="B934" t="s">
        <v>3</v>
      </c>
      <c r="C934">
        <v>72</v>
      </c>
    </row>
    <row r="935" spans="1:3" x14ac:dyDescent="0.25">
      <c r="A935" s="1">
        <v>44703</v>
      </c>
      <c r="B935" t="s">
        <v>3</v>
      </c>
      <c r="C935">
        <v>72</v>
      </c>
    </row>
    <row r="936" spans="1:3" x14ac:dyDescent="0.25">
      <c r="A936" s="1">
        <v>44704</v>
      </c>
      <c r="B936" t="s">
        <v>3</v>
      </c>
      <c r="C936">
        <v>72</v>
      </c>
    </row>
    <row r="937" spans="1:3" x14ac:dyDescent="0.25">
      <c r="A937" s="1">
        <v>44705</v>
      </c>
      <c r="B937" t="s">
        <v>3</v>
      </c>
      <c r="C937">
        <v>72</v>
      </c>
    </row>
    <row r="938" spans="1:3" x14ac:dyDescent="0.25">
      <c r="A938" s="1">
        <v>44706</v>
      </c>
      <c r="B938" t="s">
        <v>3</v>
      </c>
      <c r="C938">
        <v>72</v>
      </c>
    </row>
    <row r="939" spans="1:3" x14ac:dyDescent="0.25">
      <c r="A939" s="1">
        <v>44707</v>
      </c>
      <c r="B939" t="s">
        <v>3</v>
      </c>
      <c r="C939">
        <v>72</v>
      </c>
    </row>
    <row r="940" spans="1:3" x14ac:dyDescent="0.25">
      <c r="A940" s="1">
        <v>44708</v>
      </c>
      <c r="B940" t="s">
        <v>3</v>
      </c>
      <c r="C940">
        <v>72</v>
      </c>
    </row>
    <row r="941" spans="1:3" x14ac:dyDescent="0.25">
      <c r="A941" s="1">
        <v>44709</v>
      </c>
      <c r="B941" t="s">
        <v>3</v>
      </c>
      <c r="C941">
        <v>72</v>
      </c>
    </row>
    <row r="942" spans="1:3" x14ac:dyDescent="0.25">
      <c r="A942" s="1">
        <v>44710</v>
      </c>
      <c r="B942" t="s">
        <v>3</v>
      </c>
      <c r="C942">
        <v>72</v>
      </c>
    </row>
    <row r="943" spans="1:3" x14ac:dyDescent="0.25">
      <c r="A943" s="1">
        <v>44711</v>
      </c>
      <c r="B943" t="s">
        <v>3</v>
      </c>
      <c r="C943">
        <v>72</v>
      </c>
    </row>
    <row r="944" spans="1:3" x14ac:dyDescent="0.25">
      <c r="A944" s="1">
        <v>44712</v>
      </c>
      <c r="B944" t="s">
        <v>3</v>
      </c>
      <c r="C944">
        <v>72</v>
      </c>
    </row>
    <row r="945" spans="1:3" x14ac:dyDescent="0.25">
      <c r="A945" s="1">
        <v>44713</v>
      </c>
      <c r="B945" t="s">
        <v>3</v>
      </c>
      <c r="C945">
        <v>68</v>
      </c>
    </row>
    <row r="946" spans="1:3" x14ac:dyDescent="0.25">
      <c r="A946" s="1">
        <v>44714</v>
      </c>
      <c r="B946" t="s">
        <v>3</v>
      </c>
      <c r="C946">
        <v>68</v>
      </c>
    </row>
    <row r="947" spans="1:3" x14ac:dyDescent="0.25">
      <c r="A947" s="1">
        <v>44715</v>
      </c>
      <c r="B947" t="s">
        <v>3</v>
      </c>
      <c r="C947">
        <v>68</v>
      </c>
    </row>
    <row r="948" spans="1:3" x14ac:dyDescent="0.25">
      <c r="A948" s="1">
        <v>44716</v>
      </c>
      <c r="B948" t="s">
        <v>3</v>
      </c>
      <c r="C948">
        <v>68</v>
      </c>
    </row>
    <row r="949" spans="1:3" x14ac:dyDescent="0.25">
      <c r="A949" s="1">
        <v>44717</v>
      </c>
      <c r="B949" t="s">
        <v>3</v>
      </c>
      <c r="C949">
        <v>68</v>
      </c>
    </row>
    <row r="950" spans="1:3" x14ac:dyDescent="0.25">
      <c r="A950" s="1">
        <v>44718</v>
      </c>
      <c r="B950" t="s">
        <v>3</v>
      </c>
      <c r="C950">
        <v>68</v>
      </c>
    </row>
    <row r="951" spans="1:3" x14ac:dyDescent="0.25">
      <c r="A951" s="1">
        <v>44719</v>
      </c>
      <c r="B951" t="s">
        <v>3</v>
      </c>
      <c r="C951">
        <v>68</v>
      </c>
    </row>
    <row r="952" spans="1:3" x14ac:dyDescent="0.25">
      <c r="A952" s="1">
        <v>44720</v>
      </c>
      <c r="B952" t="s">
        <v>3</v>
      </c>
      <c r="C952">
        <v>68</v>
      </c>
    </row>
    <row r="953" spans="1:3" x14ac:dyDescent="0.25">
      <c r="A953" s="1">
        <v>44721</v>
      </c>
      <c r="B953" t="s">
        <v>3</v>
      </c>
      <c r="C953">
        <v>68</v>
      </c>
    </row>
    <row r="954" spans="1:3" x14ac:dyDescent="0.25">
      <c r="A954" s="1">
        <v>44722</v>
      </c>
      <c r="B954" t="s">
        <v>3</v>
      </c>
      <c r="C954">
        <v>68</v>
      </c>
    </row>
    <row r="955" spans="1:3" x14ac:dyDescent="0.25">
      <c r="A955" s="1">
        <v>44723</v>
      </c>
      <c r="B955" t="s">
        <v>3</v>
      </c>
      <c r="C955">
        <v>68</v>
      </c>
    </row>
    <row r="956" spans="1:3" x14ac:dyDescent="0.25">
      <c r="A956" s="1">
        <v>44724</v>
      </c>
      <c r="B956" t="s">
        <v>3</v>
      </c>
      <c r="C956">
        <v>68</v>
      </c>
    </row>
    <row r="957" spans="1:3" x14ac:dyDescent="0.25">
      <c r="A957" s="1">
        <v>44725</v>
      </c>
      <c r="B957" t="s">
        <v>3</v>
      </c>
      <c r="C957">
        <v>68</v>
      </c>
    </row>
    <row r="958" spans="1:3" x14ac:dyDescent="0.25">
      <c r="A958" s="1">
        <v>44726</v>
      </c>
      <c r="B958" t="s">
        <v>3</v>
      </c>
      <c r="C958">
        <v>68</v>
      </c>
    </row>
    <row r="959" spans="1:3" x14ac:dyDescent="0.25">
      <c r="A959" s="1">
        <v>44727</v>
      </c>
      <c r="B959" t="s">
        <v>3</v>
      </c>
      <c r="C959">
        <v>68</v>
      </c>
    </row>
    <row r="960" spans="1:3" x14ac:dyDescent="0.25">
      <c r="A960" s="1">
        <v>44728</v>
      </c>
      <c r="B960" t="s">
        <v>3</v>
      </c>
      <c r="C960">
        <v>68</v>
      </c>
    </row>
    <row r="961" spans="1:3" x14ac:dyDescent="0.25">
      <c r="A961" s="1">
        <v>44729</v>
      </c>
      <c r="B961" t="s">
        <v>3</v>
      </c>
      <c r="C961">
        <v>68</v>
      </c>
    </row>
    <row r="962" spans="1:3" x14ac:dyDescent="0.25">
      <c r="A962" s="1">
        <v>44730</v>
      </c>
      <c r="B962" t="s">
        <v>3</v>
      </c>
      <c r="C962">
        <v>68</v>
      </c>
    </row>
    <row r="963" spans="1:3" x14ac:dyDescent="0.25">
      <c r="A963" s="1">
        <v>44731</v>
      </c>
      <c r="B963" t="s">
        <v>3</v>
      </c>
      <c r="C963">
        <v>68</v>
      </c>
    </row>
    <row r="964" spans="1:3" x14ac:dyDescent="0.25">
      <c r="A964" s="1">
        <v>44732</v>
      </c>
      <c r="B964" t="s">
        <v>3</v>
      </c>
      <c r="C964">
        <v>68</v>
      </c>
    </row>
    <row r="965" spans="1:3" x14ac:dyDescent="0.25">
      <c r="A965" s="1">
        <v>44733</v>
      </c>
      <c r="B965" t="s">
        <v>3</v>
      </c>
      <c r="C965">
        <v>68</v>
      </c>
    </row>
    <row r="966" spans="1:3" x14ac:dyDescent="0.25">
      <c r="A966" s="1">
        <v>44734</v>
      </c>
      <c r="B966" t="s">
        <v>3</v>
      </c>
      <c r="C966">
        <v>65</v>
      </c>
    </row>
    <row r="967" spans="1:3" x14ac:dyDescent="0.25">
      <c r="A967" s="1">
        <v>44735</v>
      </c>
      <c r="B967" t="s">
        <v>3</v>
      </c>
      <c r="C967">
        <v>65</v>
      </c>
    </row>
    <row r="968" spans="1:3" x14ac:dyDescent="0.25">
      <c r="A968" s="1">
        <v>44736</v>
      </c>
      <c r="B968" t="s">
        <v>3</v>
      </c>
      <c r="C968">
        <v>65</v>
      </c>
    </row>
    <row r="969" spans="1:3" x14ac:dyDescent="0.25">
      <c r="A969" s="1">
        <v>44737</v>
      </c>
      <c r="B969" t="s">
        <v>3</v>
      </c>
      <c r="C969">
        <v>65</v>
      </c>
    </row>
    <row r="970" spans="1:3" x14ac:dyDescent="0.25">
      <c r="A970" s="1">
        <v>44738</v>
      </c>
      <c r="B970" t="s">
        <v>3</v>
      </c>
      <c r="C970">
        <v>65</v>
      </c>
    </row>
    <row r="971" spans="1:3" x14ac:dyDescent="0.25">
      <c r="A971" s="1">
        <v>44739</v>
      </c>
      <c r="B971" t="s">
        <v>3</v>
      </c>
      <c r="C971">
        <v>65</v>
      </c>
    </row>
    <row r="972" spans="1:3" x14ac:dyDescent="0.25">
      <c r="A972" s="1">
        <v>44740</v>
      </c>
      <c r="B972" t="s">
        <v>3</v>
      </c>
      <c r="C972">
        <v>60</v>
      </c>
    </row>
    <row r="973" spans="1:3" x14ac:dyDescent="0.25">
      <c r="A973" s="1">
        <v>44741</v>
      </c>
      <c r="B973" t="s">
        <v>3</v>
      </c>
      <c r="C973">
        <v>60</v>
      </c>
    </row>
    <row r="974" spans="1:3" x14ac:dyDescent="0.25">
      <c r="A974" s="1">
        <v>44742</v>
      </c>
      <c r="B974" t="s">
        <v>3</v>
      </c>
      <c r="C974">
        <v>60</v>
      </c>
    </row>
    <row r="975" spans="1:3" x14ac:dyDescent="0.25">
      <c r="A975" s="1">
        <v>44743</v>
      </c>
      <c r="B975" t="s">
        <v>3</v>
      </c>
      <c r="C975">
        <v>60</v>
      </c>
    </row>
    <row r="976" spans="1:3" x14ac:dyDescent="0.25">
      <c r="A976" s="1">
        <v>44744</v>
      </c>
      <c r="B976" t="s">
        <v>3</v>
      </c>
      <c r="C976">
        <v>60</v>
      </c>
    </row>
    <row r="977" spans="1:3" x14ac:dyDescent="0.25">
      <c r="A977" s="1">
        <v>44745</v>
      </c>
      <c r="B977" t="s">
        <v>3</v>
      </c>
      <c r="C977">
        <v>60</v>
      </c>
    </row>
    <row r="978" spans="1:3" x14ac:dyDescent="0.25">
      <c r="A978" s="1">
        <v>44746</v>
      </c>
      <c r="B978" t="s">
        <v>3</v>
      </c>
      <c r="C978">
        <v>60</v>
      </c>
    </row>
    <row r="979" spans="1:3" x14ac:dyDescent="0.25">
      <c r="A979" s="1">
        <v>44747</v>
      </c>
      <c r="B979" t="s">
        <v>3</v>
      </c>
      <c r="C979">
        <v>60</v>
      </c>
    </row>
    <row r="980" spans="1:3" x14ac:dyDescent="0.25">
      <c r="A980" s="1">
        <v>44748</v>
      </c>
      <c r="B980" t="s">
        <v>3</v>
      </c>
      <c r="C980">
        <v>60</v>
      </c>
    </row>
    <row r="981" spans="1:3" x14ac:dyDescent="0.25">
      <c r="A981" s="1">
        <v>44749</v>
      </c>
      <c r="B981" t="s">
        <v>3</v>
      </c>
      <c r="C981">
        <v>62.911000000000001</v>
      </c>
    </row>
    <row r="982" spans="1:3" x14ac:dyDescent="0.25">
      <c r="A982" s="1">
        <v>44750</v>
      </c>
      <c r="B982" t="s">
        <v>3</v>
      </c>
      <c r="C982">
        <v>63.142699999999998</v>
      </c>
    </row>
    <row r="983" spans="1:3" x14ac:dyDescent="0.25">
      <c r="A983" s="1">
        <v>44753</v>
      </c>
      <c r="B983" t="s">
        <v>3</v>
      </c>
      <c r="C983">
        <v>61.266399999999997</v>
      </c>
    </row>
    <row r="984" spans="1:3" x14ac:dyDescent="0.25">
      <c r="A984" s="1">
        <v>44754</v>
      </c>
      <c r="B984" t="s">
        <v>3</v>
      </c>
      <c r="C984">
        <v>61.304499999999997</v>
      </c>
    </row>
    <row r="985" spans="1:3" x14ac:dyDescent="0.25">
      <c r="A985" s="1">
        <v>44755</v>
      </c>
      <c r="B985" t="s">
        <v>3</v>
      </c>
      <c r="C985">
        <v>60</v>
      </c>
    </row>
    <row r="986" spans="1:3" x14ac:dyDescent="0.25">
      <c r="A986" s="1">
        <v>44756</v>
      </c>
      <c r="B986" t="s">
        <v>3</v>
      </c>
      <c r="C986">
        <v>60</v>
      </c>
    </row>
    <row r="987" spans="1:3" x14ac:dyDescent="0.25">
      <c r="A987" s="1">
        <v>44757</v>
      </c>
      <c r="B987" t="s">
        <v>3</v>
      </c>
      <c r="C987">
        <v>60</v>
      </c>
    </row>
    <row r="988" spans="1:3" x14ac:dyDescent="0.25">
      <c r="A988" s="1">
        <v>44760</v>
      </c>
      <c r="B988" t="s">
        <v>3</v>
      </c>
      <c r="C988">
        <v>60</v>
      </c>
    </row>
    <row r="989" spans="1:3" x14ac:dyDescent="0.25">
      <c r="A989" s="1">
        <v>44761</v>
      </c>
      <c r="B989" t="s">
        <v>3</v>
      </c>
      <c r="C989">
        <v>60</v>
      </c>
    </row>
    <row r="990" spans="1:3" x14ac:dyDescent="0.25">
      <c r="A990" s="1">
        <v>44762</v>
      </c>
      <c r="B990" t="s">
        <v>3</v>
      </c>
      <c r="C990">
        <v>60</v>
      </c>
    </row>
    <row r="991" spans="1:3" x14ac:dyDescent="0.25">
      <c r="A991" s="1">
        <v>44763</v>
      </c>
      <c r="B991" t="s">
        <v>3</v>
      </c>
      <c r="C991">
        <v>60</v>
      </c>
    </row>
    <row r="992" spans="1:3" x14ac:dyDescent="0.25">
      <c r="A992" s="1">
        <v>44764</v>
      </c>
      <c r="B992" t="s">
        <v>3</v>
      </c>
      <c r="C992">
        <v>60</v>
      </c>
    </row>
    <row r="993" spans="1:3" x14ac:dyDescent="0.25">
      <c r="A993" s="1">
        <v>44765</v>
      </c>
      <c r="B993" t="s">
        <v>3</v>
      </c>
      <c r="C993">
        <v>60</v>
      </c>
    </row>
    <row r="994" spans="1:3" x14ac:dyDescent="0.25">
      <c r="A994" s="1">
        <v>44766</v>
      </c>
      <c r="B994" t="s">
        <v>3</v>
      </c>
      <c r="C994">
        <v>60</v>
      </c>
    </row>
    <row r="995" spans="1:3" x14ac:dyDescent="0.25">
      <c r="A995" s="1">
        <v>44767</v>
      </c>
      <c r="B995" t="s">
        <v>3</v>
      </c>
      <c r="C995">
        <v>60</v>
      </c>
    </row>
    <row r="996" spans="1:3" x14ac:dyDescent="0.25">
      <c r="A996" s="1">
        <v>44770</v>
      </c>
      <c r="B996" t="s">
        <v>3</v>
      </c>
      <c r="C996">
        <v>60.219799999999999</v>
      </c>
    </row>
    <row r="997" spans="1:3" x14ac:dyDescent="0.25">
      <c r="A997" s="1">
        <v>44771</v>
      </c>
      <c r="B997" t="s">
        <v>3</v>
      </c>
      <c r="C997">
        <v>60.203099999999999</v>
      </c>
    </row>
    <row r="998" spans="1:3" x14ac:dyDescent="0.25">
      <c r="A998" s="1">
        <v>44774</v>
      </c>
      <c r="B998" t="s">
        <v>3</v>
      </c>
      <c r="C998">
        <v>61.310099999999998</v>
      </c>
    </row>
    <row r="999" spans="1:3" x14ac:dyDescent="0.25">
      <c r="A999" s="1">
        <v>44775</v>
      </c>
      <c r="B999" t="s">
        <v>3</v>
      </c>
      <c r="C999">
        <v>62.050600000000003</v>
      </c>
    </row>
    <row r="1000" spans="1:3" x14ac:dyDescent="0.25">
      <c r="A1000" s="1">
        <v>44776</v>
      </c>
      <c r="B1000" t="s">
        <v>3</v>
      </c>
      <c r="C1000">
        <v>60.159500000000001</v>
      </c>
    </row>
    <row r="1001" spans="1:3" x14ac:dyDescent="0.25">
      <c r="A1001" s="1">
        <v>44777</v>
      </c>
      <c r="B1001" t="s">
        <v>3</v>
      </c>
      <c r="C1001">
        <v>60.237400000000001</v>
      </c>
    </row>
    <row r="1002" spans="1:3" x14ac:dyDescent="0.25">
      <c r="A1002" s="1">
        <v>44778</v>
      </c>
      <c r="B1002" t="s">
        <v>3</v>
      </c>
      <c r="C1002">
        <v>60.258000000000003</v>
      </c>
    </row>
    <row r="1003" spans="1:3" x14ac:dyDescent="0.25">
      <c r="A1003" s="1">
        <v>44781</v>
      </c>
      <c r="B1003" t="s">
        <v>3</v>
      </c>
      <c r="C1003">
        <v>60.369599999999998</v>
      </c>
    </row>
    <row r="1004" spans="1:3" x14ac:dyDescent="0.25">
      <c r="A1004" s="1">
        <v>44782</v>
      </c>
      <c r="B1004" t="s">
        <v>3</v>
      </c>
      <c r="C1004">
        <v>60.316400000000002</v>
      </c>
    </row>
    <row r="1005" spans="1:3" x14ac:dyDescent="0.25">
      <c r="A1005" s="1">
        <v>44783</v>
      </c>
      <c r="B1005" t="s">
        <v>3</v>
      </c>
      <c r="C1005">
        <v>60.381399999999999</v>
      </c>
    </row>
    <row r="1006" spans="1:3" x14ac:dyDescent="0.25">
      <c r="A1006" s="1">
        <v>44784</v>
      </c>
      <c r="B1006" t="s">
        <v>3</v>
      </c>
      <c r="C1006">
        <v>60.4542</v>
      </c>
    </row>
    <row r="1007" spans="1:3" x14ac:dyDescent="0.25">
      <c r="A1007" s="1">
        <v>44785</v>
      </c>
      <c r="B1007" t="s">
        <v>3</v>
      </c>
      <c r="C1007">
        <v>60.622900000000001</v>
      </c>
    </row>
    <row r="1008" spans="1:3" x14ac:dyDescent="0.25">
      <c r="A1008" s="1">
        <v>44788</v>
      </c>
      <c r="B1008" t="s">
        <v>3</v>
      </c>
      <c r="C1008">
        <v>60.899299999999997</v>
      </c>
    </row>
    <row r="1009" spans="1:3" x14ac:dyDescent="0.25">
      <c r="A1009" s="1">
        <v>44791</v>
      </c>
      <c r="B1009" t="s">
        <v>3</v>
      </c>
      <c r="C1009">
        <v>60.755200000000002</v>
      </c>
    </row>
    <row r="1010" spans="1:3" x14ac:dyDescent="0.25">
      <c r="A1010" s="1">
        <v>44792</v>
      </c>
      <c r="B1010" t="s">
        <v>3</v>
      </c>
      <c r="C1010">
        <v>60</v>
      </c>
    </row>
    <row r="1011" spans="1:3" x14ac:dyDescent="0.25">
      <c r="A1011" s="1">
        <v>44795</v>
      </c>
      <c r="B1011" t="s">
        <v>3</v>
      </c>
      <c r="C1011">
        <v>60</v>
      </c>
    </row>
    <row r="1012" spans="1:3" x14ac:dyDescent="0.25">
      <c r="A1012" s="1">
        <v>44796</v>
      </c>
      <c r="B1012" t="s">
        <v>3</v>
      </c>
      <c r="C1012">
        <v>60</v>
      </c>
    </row>
    <row r="1013" spans="1:3" x14ac:dyDescent="0.25">
      <c r="A1013" s="1">
        <v>44803</v>
      </c>
      <c r="B1013" t="s">
        <v>3</v>
      </c>
      <c r="C1013">
        <v>60.363599999999998</v>
      </c>
    </row>
    <row r="1014" spans="1:3" x14ac:dyDescent="0.25">
      <c r="A1014" s="1">
        <v>44804</v>
      </c>
      <c r="B1014" t="s">
        <v>3</v>
      </c>
      <c r="C1014">
        <v>60.367699999999999</v>
      </c>
    </row>
    <row r="1015" spans="1:3" x14ac:dyDescent="0.25">
      <c r="A1015" s="1">
        <v>44805</v>
      </c>
      <c r="B1015" t="s">
        <v>3</v>
      </c>
      <c r="C1015">
        <v>60.238599999999998</v>
      </c>
    </row>
    <row r="1016" spans="1:3" x14ac:dyDescent="0.25">
      <c r="A1016" s="1">
        <v>44806</v>
      </c>
      <c r="B1016" t="s">
        <v>3</v>
      </c>
      <c r="C1016">
        <v>60.237000000000002</v>
      </c>
    </row>
    <row r="1017" spans="1:3" x14ac:dyDescent="0.25">
      <c r="A1017" s="1">
        <v>44809</v>
      </c>
      <c r="B1017" t="s">
        <v>3</v>
      </c>
      <c r="C1017">
        <v>60.371299999999998</v>
      </c>
    </row>
    <row r="1018" spans="1:3" x14ac:dyDescent="0.25">
      <c r="A1018" s="1">
        <v>44810</v>
      </c>
      <c r="B1018" t="s">
        <v>3</v>
      </c>
      <c r="C1018">
        <v>60.903300000000002</v>
      </c>
    </row>
    <row r="1019" spans="1:3" x14ac:dyDescent="0.25">
      <c r="A1019" s="1">
        <v>44811</v>
      </c>
      <c r="B1019" t="s">
        <v>3</v>
      </c>
      <c r="C1019">
        <v>60.854399999999998</v>
      </c>
    </row>
    <row r="1020" spans="1:3" x14ac:dyDescent="0.25">
      <c r="A1020" s="1">
        <v>44812</v>
      </c>
      <c r="B1020" t="s">
        <v>3</v>
      </c>
      <c r="C1020">
        <v>61.181399999999996</v>
      </c>
    </row>
    <row r="1021" spans="1:3" x14ac:dyDescent="0.25">
      <c r="A1021" s="1">
        <v>44813</v>
      </c>
      <c r="B1021" t="s">
        <v>3</v>
      </c>
      <c r="C1021">
        <v>60.801000000000002</v>
      </c>
    </row>
    <row r="1022" spans="1:3" x14ac:dyDescent="0.25">
      <c r="A1022" s="1">
        <v>44816</v>
      </c>
      <c r="B1022" t="s">
        <v>3</v>
      </c>
      <c r="C1022">
        <v>60.4696</v>
      </c>
    </row>
    <row r="1023" spans="1:3" x14ac:dyDescent="0.25">
      <c r="A1023" s="1">
        <v>44817</v>
      </c>
      <c r="B1023" t="s">
        <v>3</v>
      </c>
      <c r="C1023">
        <v>60.456800000000001</v>
      </c>
    </row>
    <row r="1024" spans="1:3" x14ac:dyDescent="0.25">
      <c r="A1024" s="1">
        <v>44818</v>
      </c>
      <c r="B1024" t="s">
        <v>3</v>
      </c>
      <c r="C1024">
        <v>60.067599999999999</v>
      </c>
    </row>
    <row r="1025" spans="1:3" x14ac:dyDescent="0.25">
      <c r="A1025" s="1">
        <v>44819</v>
      </c>
      <c r="B1025" t="s">
        <v>3</v>
      </c>
      <c r="C1025">
        <v>60</v>
      </c>
    </row>
    <row r="1026" spans="1:3" x14ac:dyDescent="0.25">
      <c r="A1026" s="1">
        <v>44823</v>
      </c>
      <c r="B1026" t="s">
        <v>3</v>
      </c>
      <c r="C1026">
        <v>60.031599999999997</v>
      </c>
    </row>
    <row r="1027" spans="1:3" x14ac:dyDescent="0.25">
      <c r="A1027" s="1">
        <v>44824</v>
      </c>
      <c r="B1027" t="s">
        <v>3</v>
      </c>
      <c r="C1027">
        <v>60.166200000000003</v>
      </c>
    </row>
    <row r="1028" spans="1:3" x14ac:dyDescent="0.25">
      <c r="A1028" s="1">
        <v>44825</v>
      </c>
      <c r="B1028" t="s">
        <v>3</v>
      </c>
      <c r="C1028">
        <v>60.015799999999999</v>
      </c>
    </row>
    <row r="1029" spans="1:3" x14ac:dyDescent="0.25">
      <c r="A1029" s="1">
        <v>44826</v>
      </c>
      <c r="B1029" t="s">
        <v>3</v>
      </c>
      <c r="C1029">
        <v>60.868499999999997</v>
      </c>
    </row>
    <row r="1030" spans="1:3" x14ac:dyDescent="0.25">
      <c r="A1030" s="1">
        <v>44827</v>
      </c>
      <c r="B1030" t="s">
        <v>3</v>
      </c>
      <c r="C1030">
        <v>60</v>
      </c>
    </row>
    <row r="1031" spans="1:3" x14ac:dyDescent="0.25">
      <c r="A1031" s="1">
        <v>44830</v>
      </c>
      <c r="B1031" t="s">
        <v>3</v>
      </c>
      <c r="C1031">
        <v>60</v>
      </c>
    </row>
    <row r="1032" spans="1:3" x14ac:dyDescent="0.25">
      <c r="A1032" s="1">
        <v>44831</v>
      </c>
      <c r="B1032" t="s">
        <v>3</v>
      </c>
      <c r="C1032">
        <v>60</v>
      </c>
    </row>
    <row r="1033" spans="1:3" x14ac:dyDescent="0.25">
      <c r="A1033" s="1">
        <v>44832</v>
      </c>
      <c r="B1033" t="s">
        <v>3</v>
      </c>
      <c r="C1033">
        <v>60</v>
      </c>
    </row>
    <row r="1034" spans="1:3" x14ac:dyDescent="0.25">
      <c r="A1034" s="1">
        <v>44833</v>
      </c>
      <c r="B1034" t="s">
        <v>3</v>
      </c>
      <c r="C1034">
        <v>60</v>
      </c>
    </row>
    <row r="1035" spans="1:3" x14ac:dyDescent="0.25">
      <c r="A1035" s="1">
        <v>44834</v>
      </c>
      <c r="B1035" t="s">
        <v>3</v>
      </c>
      <c r="C1035">
        <v>60</v>
      </c>
    </row>
    <row r="1036" spans="1:3" x14ac:dyDescent="0.25">
      <c r="A1036" s="1">
        <v>44837</v>
      </c>
      <c r="B1036" t="s">
        <v>3</v>
      </c>
      <c r="C1036">
        <v>60</v>
      </c>
    </row>
    <row r="1037" spans="1:3" x14ac:dyDescent="0.25">
      <c r="A1037" s="1">
        <v>44838</v>
      </c>
      <c r="B1037" t="s">
        <v>3</v>
      </c>
      <c r="C1037">
        <v>60</v>
      </c>
    </row>
    <row r="1038" spans="1:3" x14ac:dyDescent="0.25">
      <c r="A1038" s="1">
        <v>44839</v>
      </c>
      <c r="B1038" t="s">
        <v>3</v>
      </c>
      <c r="C1038">
        <v>60</v>
      </c>
    </row>
    <row r="1039" spans="1:3" x14ac:dyDescent="0.25">
      <c r="A1039" s="1">
        <v>44840</v>
      </c>
      <c r="B1039" t="s">
        <v>3</v>
      </c>
      <c r="C1039">
        <v>60</v>
      </c>
    </row>
    <row r="1040" spans="1:3" x14ac:dyDescent="0.25">
      <c r="A1040" s="1">
        <v>44841</v>
      </c>
      <c r="B1040" t="s">
        <v>3</v>
      </c>
      <c r="C1040">
        <v>60.253399999999999</v>
      </c>
    </row>
    <row r="1041" spans="1:3" x14ac:dyDescent="0.25">
      <c r="A1041" s="1">
        <v>44844</v>
      </c>
      <c r="B1041" t="s">
        <v>3</v>
      </c>
      <c r="C1041">
        <v>61.247500000000002</v>
      </c>
    </row>
    <row r="1042" spans="1:3" x14ac:dyDescent="0.25">
      <c r="A1042" s="1">
        <v>44845</v>
      </c>
      <c r="B1042" t="s">
        <v>3</v>
      </c>
      <c r="C1042">
        <v>62.312600000000003</v>
      </c>
    </row>
    <row r="1043" spans="1:3" x14ac:dyDescent="0.25">
      <c r="A1043" s="1">
        <v>44846</v>
      </c>
      <c r="B1043" t="s">
        <v>3</v>
      </c>
      <c r="C1043">
        <v>63.683999999999997</v>
      </c>
    </row>
    <row r="1044" spans="1:3" x14ac:dyDescent="0.25">
      <c r="A1044" s="1">
        <v>44847</v>
      </c>
      <c r="B1044" t="s">
        <v>3</v>
      </c>
      <c r="C1044">
        <v>63.755899999999997</v>
      </c>
    </row>
    <row r="1045" spans="1:3" x14ac:dyDescent="0.25">
      <c r="A1045" s="1">
        <v>44848</v>
      </c>
      <c r="B1045" t="s">
        <v>3</v>
      </c>
      <c r="C1045">
        <v>63.491700000000002</v>
      </c>
    </row>
    <row r="1046" spans="1:3" x14ac:dyDescent="0.25">
      <c r="A1046" s="1">
        <v>44851</v>
      </c>
      <c r="B1046" t="s">
        <v>3</v>
      </c>
      <c r="C1046">
        <v>63.055799999999998</v>
      </c>
    </row>
    <row r="1047" spans="1:3" x14ac:dyDescent="0.25">
      <c r="A1047" s="1">
        <v>44852</v>
      </c>
      <c r="B1047" t="s">
        <v>3</v>
      </c>
      <c r="C1047">
        <v>61.763399999999997</v>
      </c>
    </row>
    <row r="1048" spans="1:3" x14ac:dyDescent="0.25">
      <c r="A1048" s="1">
        <v>44853</v>
      </c>
      <c r="B1048" t="s">
        <v>3</v>
      </c>
      <c r="C1048">
        <v>61.703200000000002</v>
      </c>
    </row>
    <row r="1049" spans="1:3" x14ac:dyDescent="0.25">
      <c r="A1049" s="1">
        <v>44854</v>
      </c>
      <c r="B1049" t="s">
        <v>3</v>
      </c>
      <c r="C1049">
        <v>61.590499999999999</v>
      </c>
    </row>
    <row r="1050" spans="1:3" x14ac:dyDescent="0.25">
      <c r="A1050" s="1">
        <v>44855</v>
      </c>
      <c r="B1050" t="s">
        <v>3</v>
      </c>
      <c r="C1050">
        <v>61.501800000000003</v>
      </c>
    </row>
    <row r="1051" spans="1:3" x14ac:dyDescent="0.25">
      <c r="A1051" s="1">
        <v>44858</v>
      </c>
      <c r="B1051" t="s">
        <v>3</v>
      </c>
      <c r="C1051">
        <v>61.195799999999998</v>
      </c>
    </row>
    <row r="1052" spans="1:3" x14ac:dyDescent="0.25">
      <c r="A1052" s="1">
        <v>44859</v>
      </c>
      <c r="B1052" t="s">
        <v>3</v>
      </c>
      <c r="C1052">
        <v>61.1629</v>
      </c>
    </row>
    <row r="1053" spans="1:3" x14ac:dyDescent="0.25">
      <c r="A1053" s="1">
        <v>44860</v>
      </c>
      <c r="B1053" t="s">
        <v>3</v>
      </c>
      <c r="C1053">
        <v>61.332599999999999</v>
      </c>
    </row>
    <row r="1054" spans="1:3" x14ac:dyDescent="0.25">
      <c r="A1054" s="1">
        <v>44861</v>
      </c>
      <c r="B1054" t="s">
        <v>3</v>
      </c>
      <c r="C1054">
        <v>61.427700000000002</v>
      </c>
    </row>
    <row r="1055" spans="1:3" x14ac:dyDescent="0.25">
      <c r="A1055" s="1">
        <v>44862</v>
      </c>
      <c r="B1055" t="s">
        <v>3</v>
      </c>
      <c r="C1055">
        <v>61.358899999999998</v>
      </c>
    </row>
    <row r="1056" spans="1:3" x14ac:dyDescent="0.25">
      <c r="A1056" s="1">
        <v>44865</v>
      </c>
      <c r="B1056" t="s">
        <v>3</v>
      </c>
      <c r="C1056">
        <v>61.534300000000002</v>
      </c>
    </row>
    <row r="1057" spans="1:3" x14ac:dyDescent="0.25">
      <c r="A1057" s="1">
        <v>44866</v>
      </c>
      <c r="B1057" t="s">
        <v>3</v>
      </c>
      <c r="C1057">
        <v>61.622900000000001</v>
      </c>
    </row>
    <row r="1058" spans="1:3" x14ac:dyDescent="0.25">
      <c r="A1058" s="1">
        <v>44867</v>
      </c>
      <c r="B1058" t="s">
        <v>3</v>
      </c>
      <c r="C1058">
        <v>61.427500000000002</v>
      </c>
    </row>
    <row r="1059" spans="1:3" x14ac:dyDescent="0.25">
      <c r="A1059" s="1">
        <v>44868</v>
      </c>
      <c r="B1059" t="s">
        <v>3</v>
      </c>
      <c r="C1059">
        <v>61.6175</v>
      </c>
    </row>
    <row r="1060" spans="1:3" x14ac:dyDescent="0.25">
      <c r="A1060" s="1">
        <v>44872</v>
      </c>
      <c r="B1060" t="s">
        <v>3</v>
      </c>
      <c r="C1060">
        <v>62.095500000000001</v>
      </c>
    </row>
    <row r="1061" spans="1:3" x14ac:dyDescent="0.25">
      <c r="A1061" s="1">
        <v>44873</v>
      </c>
      <c r="B1061" t="s">
        <v>3</v>
      </c>
      <c r="C1061">
        <v>61.236699999999999</v>
      </c>
    </row>
    <row r="1062" spans="1:3" x14ac:dyDescent="0.25">
      <c r="A1062" s="1">
        <v>44874</v>
      </c>
      <c r="B1062" t="s">
        <v>3</v>
      </c>
      <c r="C1062">
        <v>60.977400000000003</v>
      </c>
    </row>
    <row r="1063" spans="1:3" x14ac:dyDescent="0.25">
      <c r="A1063" s="1">
        <v>44875</v>
      </c>
      <c r="B1063" t="s">
        <v>3</v>
      </c>
      <c r="C1063">
        <v>61.061100000000003</v>
      </c>
    </row>
    <row r="1064" spans="1:3" x14ac:dyDescent="0.25">
      <c r="A1064" s="1">
        <v>44876</v>
      </c>
      <c r="B1064" t="s">
        <v>3</v>
      </c>
      <c r="C1064">
        <v>61.243400000000001</v>
      </c>
    </row>
    <row r="1065" spans="1:3" x14ac:dyDescent="0.25">
      <c r="A1065" s="1">
        <v>44879</v>
      </c>
      <c r="B1065" t="s">
        <v>3</v>
      </c>
      <c r="C1065">
        <v>60.2179</v>
      </c>
    </row>
    <row r="1066" spans="1:3" x14ac:dyDescent="0.25">
      <c r="A1066" s="1">
        <v>44880</v>
      </c>
      <c r="B1066" t="s">
        <v>3</v>
      </c>
      <c r="C1066">
        <v>60.398200000000003</v>
      </c>
    </row>
    <row r="1067" spans="1:3" x14ac:dyDescent="0.25">
      <c r="A1067" s="1">
        <v>44881</v>
      </c>
      <c r="B1067" t="s">
        <v>3</v>
      </c>
      <c r="C1067">
        <v>60.311599999999999</v>
      </c>
    </row>
    <row r="1068" spans="1:3" x14ac:dyDescent="0.25">
      <c r="A1068" s="1">
        <v>44882</v>
      </c>
      <c r="B1068" t="s">
        <v>3</v>
      </c>
      <c r="C1068">
        <v>60.348399999999998</v>
      </c>
    </row>
    <row r="1069" spans="1:3" x14ac:dyDescent="0.25">
      <c r="A1069" s="1">
        <v>44883</v>
      </c>
      <c r="B1069" t="s">
        <v>3</v>
      </c>
      <c r="C1069">
        <v>60.389400000000002</v>
      </c>
    </row>
    <row r="1070" spans="1:3" x14ac:dyDescent="0.25">
      <c r="A1070" s="1">
        <v>44886</v>
      </c>
      <c r="B1070" t="s">
        <v>3</v>
      </c>
      <c r="C1070">
        <v>60.374099999999999</v>
      </c>
    </row>
    <row r="1071" spans="1:3" x14ac:dyDescent="0.25">
      <c r="A1071" s="1">
        <v>44887</v>
      </c>
      <c r="B1071" t="s">
        <v>3</v>
      </c>
      <c r="C1071">
        <v>60.737900000000003</v>
      </c>
    </row>
    <row r="1072" spans="1:3" x14ac:dyDescent="0.25">
      <c r="A1072" s="1">
        <v>44888</v>
      </c>
      <c r="B1072" t="s">
        <v>3</v>
      </c>
      <c r="C1072">
        <v>60.656599999999997</v>
      </c>
    </row>
    <row r="1073" spans="1:3" x14ac:dyDescent="0.25">
      <c r="A1073" s="1">
        <v>44889</v>
      </c>
      <c r="B1073" t="s">
        <v>3</v>
      </c>
      <c r="C1073">
        <v>60.504300000000001</v>
      </c>
    </row>
    <row r="1074" spans="1:3" x14ac:dyDescent="0.25">
      <c r="A1074" s="1">
        <v>44890</v>
      </c>
      <c r="B1074" t="s">
        <v>3</v>
      </c>
      <c r="C1074">
        <v>60.386600000000001</v>
      </c>
    </row>
    <row r="1075" spans="1:3" x14ac:dyDescent="0.25">
      <c r="A1075" s="1">
        <v>44893</v>
      </c>
      <c r="B1075" t="s">
        <v>3</v>
      </c>
      <c r="C1075">
        <v>60.479700000000001</v>
      </c>
    </row>
    <row r="1076" spans="1:3" x14ac:dyDescent="0.25">
      <c r="A1076" s="1">
        <v>44894</v>
      </c>
      <c r="B1076" t="s">
        <v>3</v>
      </c>
      <c r="C1076">
        <v>60.752000000000002</v>
      </c>
    </row>
    <row r="1077" spans="1:3" x14ac:dyDescent="0.25">
      <c r="A1077" s="1">
        <v>44895</v>
      </c>
      <c r="B1077" t="s">
        <v>3</v>
      </c>
      <c r="C1077">
        <v>61.074199999999998</v>
      </c>
    </row>
    <row r="1078" spans="1:3" x14ac:dyDescent="0.25">
      <c r="A1078" s="1">
        <v>44896</v>
      </c>
      <c r="B1078" t="s">
        <v>3</v>
      </c>
      <c r="C1078">
        <v>60.880299999999998</v>
      </c>
    </row>
    <row r="1079" spans="1:3" x14ac:dyDescent="0.25">
      <c r="A1079" s="1">
        <v>44897</v>
      </c>
      <c r="B1079" t="s">
        <v>3</v>
      </c>
      <c r="C1079">
        <v>61.1479</v>
      </c>
    </row>
    <row r="1080" spans="1:3" x14ac:dyDescent="0.25">
      <c r="A1080" s="1">
        <v>44900</v>
      </c>
      <c r="B1080" t="s">
        <v>3</v>
      </c>
      <c r="C1080">
        <v>61.774900000000002</v>
      </c>
    </row>
    <row r="1081" spans="1:3" x14ac:dyDescent="0.25">
      <c r="A1081" s="1">
        <v>44901</v>
      </c>
      <c r="B1081" t="s">
        <v>3</v>
      </c>
      <c r="C1081">
        <v>62.184899999999999</v>
      </c>
    </row>
    <row r="1082" spans="1:3" x14ac:dyDescent="0.25">
      <c r="A1082" s="1">
        <v>44902</v>
      </c>
      <c r="B1082" t="s">
        <v>3</v>
      </c>
      <c r="C1082">
        <v>62.910299999999999</v>
      </c>
    </row>
    <row r="1083" spans="1:3" x14ac:dyDescent="0.25">
      <c r="A1083" s="1">
        <v>44904</v>
      </c>
      <c r="B1083" t="s">
        <v>3</v>
      </c>
      <c r="C1083">
        <v>62.572200000000002</v>
      </c>
    </row>
    <row r="1084" spans="1:3" x14ac:dyDescent="0.25">
      <c r="A1084" s="1">
        <v>44907</v>
      </c>
      <c r="B1084" t="s">
        <v>3</v>
      </c>
      <c r="C1084">
        <v>62.381300000000003</v>
      </c>
    </row>
    <row r="1085" spans="1:3" x14ac:dyDescent="0.25">
      <c r="A1085" s="1">
        <v>44908</v>
      </c>
      <c r="B1085" t="s">
        <v>3</v>
      </c>
      <c r="C1085">
        <v>62.767400000000002</v>
      </c>
    </row>
    <row r="1086" spans="1:3" x14ac:dyDescent="0.25">
      <c r="A1086" s="1">
        <v>44909</v>
      </c>
      <c r="B1086" t="s">
        <v>3</v>
      </c>
      <c r="C1086">
        <v>63.212000000000003</v>
      </c>
    </row>
    <row r="1087" spans="1:3" x14ac:dyDescent="0.25">
      <c r="A1087" s="1">
        <v>44910</v>
      </c>
      <c r="B1087" t="s">
        <v>3</v>
      </c>
      <c r="C1087">
        <v>63.359000000000002</v>
      </c>
    </row>
    <row r="1088" spans="1:3" x14ac:dyDescent="0.25">
      <c r="A1088" s="1">
        <v>44911</v>
      </c>
      <c r="B1088" t="s">
        <v>3</v>
      </c>
      <c r="C1088">
        <v>64.301500000000004</v>
      </c>
    </row>
    <row r="1089" spans="1:3" x14ac:dyDescent="0.25">
      <c r="A1089" s="1">
        <v>44914</v>
      </c>
      <c r="B1089" t="s">
        <v>3</v>
      </c>
      <c r="C1089">
        <v>64.607799999999997</v>
      </c>
    </row>
    <row r="1090" spans="1:3" x14ac:dyDescent="0.25">
      <c r="A1090" s="1">
        <v>44915</v>
      </c>
      <c r="B1090" t="s">
        <v>3</v>
      </c>
      <c r="C1090">
        <v>66.347399999999993</v>
      </c>
    </row>
    <row r="1091" spans="1:3" x14ac:dyDescent="0.25">
      <c r="A1091" s="1">
        <v>44916</v>
      </c>
      <c r="B1091" t="s">
        <v>3</v>
      </c>
      <c r="C1091">
        <v>69.003699999999995</v>
      </c>
    </row>
    <row r="1092" spans="1:3" x14ac:dyDescent="0.25">
      <c r="A1092" s="1">
        <v>44917</v>
      </c>
      <c r="B1092" t="s">
        <v>3</v>
      </c>
      <c r="C1092">
        <v>70.525599999999997</v>
      </c>
    </row>
    <row r="1093" spans="1:3" x14ac:dyDescent="0.25">
      <c r="A1093" s="1">
        <v>44918</v>
      </c>
      <c r="B1093" t="s">
        <v>3</v>
      </c>
      <c r="C1093">
        <v>72.130600000000001</v>
      </c>
    </row>
    <row r="1094" spans="1:3" x14ac:dyDescent="0.25">
      <c r="A1094" s="1">
        <v>44921</v>
      </c>
      <c r="B1094" t="s">
        <v>3</v>
      </c>
      <c r="C1094">
        <v>68.676000000000002</v>
      </c>
    </row>
    <row r="1095" spans="1:3" x14ac:dyDescent="0.25">
      <c r="A1095" s="1">
        <v>44922</v>
      </c>
      <c r="B1095" t="s">
        <v>3</v>
      </c>
      <c r="C1095">
        <v>68.448700000000002</v>
      </c>
    </row>
    <row r="1096" spans="1:3" x14ac:dyDescent="0.25">
      <c r="A1096" s="1">
        <v>44923</v>
      </c>
      <c r="B1096" t="s">
        <v>3</v>
      </c>
      <c r="C1096">
        <v>69.934600000000003</v>
      </c>
    </row>
    <row r="1097" spans="1:3" x14ac:dyDescent="0.25">
      <c r="A1097" s="1">
        <v>44924</v>
      </c>
      <c r="B1097" t="s">
        <v>3</v>
      </c>
      <c r="C1097">
        <v>71.326099999999997</v>
      </c>
    </row>
    <row r="1098" spans="1:3" x14ac:dyDescent="0.25">
      <c r="A1098" s="1">
        <v>44925</v>
      </c>
      <c r="B1098" t="s">
        <v>3</v>
      </c>
      <c r="C1098">
        <v>71.977800000000002</v>
      </c>
    </row>
    <row r="1099" spans="1:3" x14ac:dyDescent="0.25">
      <c r="A1099" s="1">
        <v>44935</v>
      </c>
      <c r="B1099" t="s">
        <v>3</v>
      </c>
      <c r="C1099">
        <v>70.337500000000006</v>
      </c>
    </row>
    <row r="1100" spans="1:3" x14ac:dyDescent="0.25">
      <c r="A1100" s="1">
        <v>44936</v>
      </c>
      <c r="B1100" t="s">
        <v>3</v>
      </c>
      <c r="C1100">
        <v>70.300200000000004</v>
      </c>
    </row>
    <row r="1101" spans="1:3" x14ac:dyDescent="0.25">
      <c r="A1101" s="1">
        <v>44937</v>
      </c>
      <c r="B1101" t="s">
        <v>3</v>
      </c>
      <c r="C1101">
        <v>69.609399999999994</v>
      </c>
    </row>
    <row r="1102" spans="1:3" x14ac:dyDescent="0.25">
      <c r="A1102" s="1">
        <v>44938</v>
      </c>
      <c r="B1102" t="s">
        <v>3</v>
      </c>
      <c r="C1102">
        <v>69.020200000000003</v>
      </c>
    </row>
    <row r="1103" spans="1:3" x14ac:dyDescent="0.25">
      <c r="A1103" s="1">
        <v>44939</v>
      </c>
      <c r="B1103" t="s">
        <v>3</v>
      </c>
      <c r="C1103">
        <v>67.777500000000003</v>
      </c>
    </row>
    <row r="1104" spans="1:3" x14ac:dyDescent="0.25">
      <c r="A1104" s="1">
        <v>44942</v>
      </c>
      <c r="B1104" t="s">
        <v>3</v>
      </c>
      <c r="C1104">
        <v>67.574399999999997</v>
      </c>
    </row>
    <row r="1105" spans="1:3" x14ac:dyDescent="0.25">
      <c r="A1105" s="1">
        <v>44943</v>
      </c>
      <c r="B1105" t="s">
        <v>3</v>
      </c>
      <c r="C1105">
        <v>68.289199999999994</v>
      </c>
    </row>
    <row r="1106" spans="1:3" x14ac:dyDescent="0.25">
      <c r="A1106" s="1">
        <v>44944</v>
      </c>
      <c r="B1106" t="s">
        <v>3</v>
      </c>
      <c r="C1106">
        <v>68.664400000000001</v>
      </c>
    </row>
    <row r="1107" spans="1:3" x14ac:dyDescent="0.25">
      <c r="A1107" s="1">
        <v>44945</v>
      </c>
      <c r="B1107" t="s">
        <v>3</v>
      </c>
      <c r="C1107">
        <v>68.872799999999998</v>
      </c>
    </row>
    <row r="1108" spans="1:3" x14ac:dyDescent="0.25">
      <c r="A1108" s="1">
        <v>44946</v>
      </c>
      <c r="B1108" t="s">
        <v>3</v>
      </c>
      <c r="C1108">
        <v>68.846699999999998</v>
      </c>
    </row>
    <row r="1109" spans="1:3" x14ac:dyDescent="0.25">
      <c r="A1109" s="1">
        <v>44949</v>
      </c>
      <c r="B1109" t="s">
        <v>3</v>
      </c>
      <c r="C1109">
        <v>68.665599999999998</v>
      </c>
    </row>
    <row r="1110" spans="1:3" x14ac:dyDescent="0.25">
      <c r="A1110" s="1">
        <v>44950</v>
      </c>
      <c r="B1110" t="s">
        <v>3</v>
      </c>
      <c r="C1110">
        <v>68.628799999999998</v>
      </c>
    </row>
    <row r="1111" spans="1:3" x14ac:dyDescent="0.25">
      <c r="A1111" s="1">
        <v>44951</v>
      </c>
      <c r="B1111" t="s">
        <v>3</v>
      </c>
      <c r="C1111">
        <v>68.752899999999997</v>
      </c>
    </row>
    <row r="1112" spans="1:3" x14ac:dyDescent="0.25">
      <c r="A1112" s="1">
        <v>44952</v>
      </c>
      <c r="B1112" t="s">
        <v>3</v>
      </c>
      <c r="C1112">
        <v>62</v>
      </c>
    </row>
    <row r="1113" spans="1:3" x14ac:dyDescent="0.25">
      <c r="A1113" s="1">
        <v>44953</v>
      </c>
      <c r="B1113" t="s">
        <v>2</v>
      </c>
      <c r="C1113">
        <v>69.126300000000001</v>
      </c>
    </row>
    <row r="1114" spans="1:3" x14ac:dyDescent="0.25">
      <c r="A1114" s="1">
        <v>44954</v>
      </c>
      <c r="B1114" t="s">
        <v>2</v>
      </c>
      <c r="C1114">
        <v>69.337199999999996</v>
      </c>
    </row>
    <row r="1115" spans="1:3" x14ac:dyDescent="0.25">
      <c r="A1115" s="1">
        <v>44955</v>
      </c>
      <c r="B1115" t="s">
        <v>2</v>
      </c>
      <c r="C1115">
        <v>69.337199999999996</v>
      </c>
    </row>
    <row r="1116" spans="1:3" x14ac:dyDescent="0.25">
      <c r="A1116" s="1">
        <v>44956</v>
      </c>
      <c r="B1116" t="s">
        <v>2</v>
      </c>
      <c r="C1116">
        <v>69.337199999999996</v>
      </c>
    </row>
    <row r="1117" spans="1:3" x14ac:dyDescent="0.25">
      <c r="A1117" s="1">
        <v>44957</v>
      </c>
      <c r="B1117" t="s">
        <v>2</v>
      </c>
      <c r="C1117">
        <v>69.592699999999994</v>
      </c>
    </row>
    <row r="1118" spans="1:3" x14ac:dyDescent="0.25">
      <c r="A1118" s="1">
        <v>44958</v>
      </c>
      <c r="B1118" t="s">
        <v>2</v>
      </c>
      <c r="C1118">
        <v>70.517399999999995</v>
      </c>
    </row>
    <row r="1119" spans="1:3" x14ac:dyDescent="0.25">
      <c r="A1119" s="1">
        <v>44959</v>
      </c>
      <c r="B1119" t="s">
        <v>2</v>
      </c>
      <c r="C1119">
        <v>70.121700000000004</v>
      </c>
    </row>
    <row r="1120" spans="1:3" x14ac:dyDescent="0.25">
      <c r="A1120" s="1">
        <v>44960</v>
      </c>
      <c r="B1120" t="s">
        <v>2</v>
      </c>
      <c r="C1120">
        <v>70.041399999999996</v>
      </c>
    </row>
    <row r="1121" spans="1:3" x14ac:dyDescent="0.25">
      <c r="A1121" s="1">
        <v>44961</v>
      </c>
      <c r="B1121" t="s">
        <v>2</v>
      </c>
      <c r="C1121">
        <v>70.384699999999995</v>
      </c>
    </row>
    <row r="1122" spans="1:3" x14ac:dyDescent="0.25">
      <c r="A1122" s="1">
        <v>44962</v>
      </c>
      <c r="B1122" t="s">
        <v>2</v>
      </c>
      <c r="C1122">
        <v>70.384699999999995</v>
      </c>
    </row>
    <row r="1123" spans="1:3" x14ac:dyDescent="0.25">
      <c r="A1123" s="1">
        <v>44963</v>
      </c>
      <c r="B1123" t="s">
        <v>2</v>
      </c>
      <c r="C1123">
        <v>70.384699999999995</v>
      </c>
    </row>
    <row r="1124" spans="1:3" x14ac:dyDescent="0.25">
      <c r="A1124" s="1">
        <v>44964</v>
      </c>
      <c r="B1124" t="s">
        <v>2</v>
      </c>
      <c r="C1124">
        <v>70.599100000000007</v>
      </c>
    </row>
    <row r="1125" spans="1:3" x14ac:dyDescent="0.25">
      <c r="A1125" s="1">
        <v>44965</v>
      </c>
      <c r="B1125" t="s">
        <v>2</v>
      </c>
      <c r="C1125">
        <v>70.892399999999995</v>
      </c>
    </row>
    <row r="1126" spans="1:3" x14ac:dyDescent="0.25">
      <c r="A1126" s="1">
        <v>44966</v>
      </c>
      <c r="B1126" t="s">
        <v>2</v>
      </c>
      <c r="C1126">
        <v>71.576300000000003</v>
      </c>
    </row>
    <row r="1127" spans="1:3" x14ac:dyDescent="0.25">
      <c r="A1127" s="1">
        <v>44967</v>
      </c>
      <c r="B1127" t="s">
        <v>2</v>
      </c>
      <c r="C1127">
        <v>72.894900000000007</v>
      </c>
    </row>
    <row r="1128" spans="1:3" x14ac:dyDescent="0.25">
      <c r="A1128" s="1">
        <v>44968</v>
      </c>
      <c r="B1128" t="s">
        <v>2</v>
      </c>
      <c r="C1128">
        <v>72.792299999999997</v>
      </c>
    </row>
    <row r="1129" spans="1:3" x14ac:dyDescent="0.25">
      <c r="A1129" s="1">
        <v>44969</v>
      </c>
      <c r="B1129" t="s">
        <v>2</v>
      </c>
      <c r="C1129">
        <v>72.792299999999997</v>
      </c>
    </row>
    <row r="1130" spans="1:3" x14ac:dyDescent="0.25">
      <c r="A1130" s="1">
        <v>44970</v>
      </c>
      <c r="B1130" t="s">
        <v>2</v>
      </c>
      <c r="C1130">
        <v>72.792299999999997</v>
      </c>
    </row>
    <row r="1131" spans="1:3" x14ac:dyDescent="0.25">
      <c r="A1131" s="1">
        <v>44971</v>
      </c>
      <c r="B1131" t="s">
        <v>2</v>
      </c>
      <c r="C1131">
        <v>73.630700000000004</v>
      </c>
    </row>
    <row r="1132" spans="1:3" x14ac:dyDescent="0.25">
      <c r="A1132" s="1">
        <v>44972</v>
      </c>
      <c r="B1132" t="s">
        <v>2</v>
      </c>
      <c r="C1132">
        <v>73.864500000000007</v>
      </c>
    </row>
    <row r="1133" spans="1:3" x14ac:dyDescent="0.25">
      <c r="A1133" s="1">
        <v>44973</v>
      </c>
      <c r="B1133" t="s">
        <v>2</v>
      </c>
      <c r="C1133">
        <v>74.207700000000003</v>
      </c>
    </row>
    <row r="1134" spans="1:3" x14ac:dyDescent="0.25">
      <c r="A1134" s="1">
        <v>44974</v>
      </c>
      <c r="B1134" t="s">
        <v>2</v>
      </c>
      <c r="C1134">
        <v>74.763800000000003</v>
      </c>
    </row>
    <row r="1135" spans="1:3" x14ac:dyDescent="0.25">
      <c r="A1135" s="1">
        <v>44975</v>
      </c>
      <c r="B1135" t="s">
        <v>2</v>
      </c>
      <c r="C1135">
        <v>74.758799999999994</v>
      </c>
    </row>
    <row r="1136" spans="1:3" x14ac:dyDescent="0.25">
      <c r="A1136" s="1">
        <v>44976</v>
      </c>
      <c r="B1136" t="s">
        <v>2</v>
      </c>
      <c r="C1136">
        <v>74.758799999999994</v>
      </c>
    </row>
    <row r="1137" spans="1:3" x14ac:dyDescent="0.25">
      <c r="A1137" s="1">
        <v>44977</v>
      </c>
      <c r="B1137" t="s">
        <v>2</v>
      </c>
      <c r="C1137">
        <v>74.758799999999994</v>
      </c>
    </row>
    <row r="1138" spans="1:3" x14ac:dyDescent="0.25">
      <c r="A1138" s="1">
        <v>44978</v>
      </c>
      <c r="B1138" t="s">
        <v>2</v>
      </c>
      <c r="C1138">
        <v>74.043199999999999</v>
      </c>
    </row>
    <row r="1139" spans="1:3" x14ac:dyDescent="0.25">
      <c r="A1139" s="1">
        <v>44979</v>
      </c>
      <c r="B1139" t="s">
        <v>2</v>
      </c>
      <c r="C1139">
        <v>74.8596</v>
      </c>
    </row>
    <row r="1140" spans="1:3" x14ac:dyDescent="0.25">
      <c r="A1140" s="1">
        <v>44980</v>
      </c>
      <c r="B1140" t="s">
        <v>2</v>
      </c>
      <c r="C1140">
        <v>74.708699999999993</v>
      </c>
    </row>
    <row r="1141" spans="1:3" x14ac:dyDescent="0.25">
      <c r="A1141" s="1">
        <v>44981</v>
      </c>
      <c r="B1141" t="s">
        <v>2</v>
      </c>
      <c r="C1141">
        <v>74.708699999999993</v>
      </c>
    </row>
    <row r="1142" spans="1:3" x14ac:dyDescent="0.25">
      <c r="A1142" s="1">
        <v>44982</v>
      </c>
      <c r="B1142" t="s">
        <v>2</v>
      </c>
      <c r="C1142">
        <v>74.708699999999993</v>
      </c>
    </row>
    <row r="1143" spans="1:3" x14ac:dyDescent="0.25">
      <c r="A1143" s="1">
        <v>44983</v>
      </c>
      <c r="B1143" t="s">
        <v>2</v>
      </c>
      <c r="C1143">
        <v>74.708699999999993</v>
      </c>
    </row>
    <row r="1144" spans="1:3" x14ac:dyDescent="0.25">
      <c r="A1144" s="1">
        <v>44984</v>
      </c>
      <c r="B1144" t="s">
        <v>2</v>
      </c>
      <c r="C1144">
        <v>74.708699999999993</v>
      </c>
    </row>
    <row r="1145" spans="1:3" x14ac:dyDescent="0.25">
      <c r="A1145" s="1">
        <v>44985</v>
      </c>
      <c r="B1145" t="s">
        <v>2</v>
      </c>
      <c r="C1145">
        <v>75.432299999999998</v>
      </c>
    </row>
    <row r="1146" spans="1:3" x14ac:dyDescent="0.25">
      <c r="A1146" s="1">
        <v>44986</v>
      </c>
      <c r="B1146" t="s">
        <v>2</v>
      </c>
      <c r="C1146">
        <v>74.893199999999993</v>
      </c>
    </row>
    <row r="1147" spans="1:3" x14ac:dyDescent="0.25">
      <c r="A1147" s="1">
        <v>44987</v>
      </c>
      <c r="B1147" t="s">
        <v>2</v>
      </c>
      <c r="C1147">
        <v>75.251300000000001</v>
      </c>
    </row>
    <row r="1148" spans="1:3" x14ac:dyDescent="0.25">
      <c r="A1148" s="1">
        <v>44988</v>
      </c>
      <c r="B1148" t="s">
        <v>2</v>
      </c>
      <c r="C1148">
        <v>75.472899999999996</v>
      </c>
    </row>
    <row r="1149" spans="1:3" x14ac:dyDescent="0.25">
      <c r="A1149" s="1">
        <v>44989</v>
      </c>
      <c r="B1149" t="s">
        <v>2</v>
      </c>
      <c r="C1149">
        <v>75.459199999999996</v>
      </c>
    </row>
    <row r="1150" spans="1:3" x14ac:dyDescent="0.25">
      <c r="A1150" s="1">
        <v>44990</v>
      </c>
      <c r="B1150" t="s">
        <v>2</v>
      </c>
      <c r="C1150">
        <v>75.459199999999996</v>
      </c>
    </row>
    <row r="1151" spans="1:3" x14ac:dyDescent="0.25">
      <c r="A1151" s="1">
        <v>44991</v>
      </c>
      <c r="B1151" t="s">
        <v>2</v>
      </c>
      <c r="C1151">
        <v>75.459199999999996</v>
      </c>
    </row>
    <row r="1152" spans="1:3" x14ac:dyDescent="0.25">
      <c r="A1152" s="1">
        <v>44992</v>
      </c>
      <c r="B1152" t="s">
        <v>2</v>
      </c>
      <c r="C1152">
        <v>75.472800000000007</v>
      </c>
    </row>
    <row r="1153" spans="1:3" x14ac:dyDescent="0.25">
      <c r="A1153" s="1">
        <v>44993</v>
      </c>
      <c r="B1153" t="s">
        <v>2</v>
      </c>
      <c r="C1153">
        <v>75.457700000000003</v>
      </c>
    </row>
    <row r="1154" spans="1:3" x14ac:dyDescent="0.25">
      <c r="A1154" s="1">
        <v>44994</v>
      </c>
      <c r="B1154" t="s">
        <v>2</v>
      </c>
      <c r="C1154">
        <v>75.457700000000003</v>
      </c>
    </row>
    <row r="1155" spans="1:3" x14ac:dyDescent="0.25">
      <c r="A1155" s="1">
        <v>44995</v>
      </c>
      <c r="B1155" t="s">
        <v>2</v>
      </c>
      <c r="C1155">
        <v>75.902799999999999</v>
      </c>
    </row>
    <row r="1156" spans="1:3" x14ac:dyDescent="0.25">
      <c r="A1156" s="1">
        <v>44996</v>
      </c>
      <c r="B1156" t="s">
        <v>2</v>
      </c>
      <c r="C1156">
        <v>75.940600000000003</v>
      </c>
    </row>
    <row r="1157" spans="1:3" x14ac:dyDescent="0.25">
      <c r="A1157" s="1">
        <v>44997</v>
      </c>
      <c r="B1157" t="s">
        <v>2</v>
      </c>
      <c r="C1157">
        <v>75.940600000000003</v>
      </c>
    </row>
    <row r="1158" spans="1:3" x14ac:dyDescent="0.25">
      <c r="A1158" s="1">
        <v>44998</v>
      </c>
      <c r="B1158" t="s">
        <v>2</v>
      </c>
      <c r="C1158">
        <v>75.940600000000003</v>
      </c>
    </row>
    <row r="1159" spans="1:3" x14ac:dyDescent="0.25">
      <c r="A1159" s="1">
        <v>44999</v>
      </c>
      <c r="B1159" t="s">
        <v>2</v>
      </c>
      <c r="C1159">
        <v>75.460899999999995</v>
      </c>
    </row>
    <row r="1160" spans="1:3" x14ac:dyDescent="0.25">
      <c r="A1160" s="1">
        <v>45000</v>
      </c>
      <c r="B1160" t="s">
        <v>2</v>
      </c>
      <c r="C1160">
        <v>75.192700000000002</v>
      </c>
    </row>
    <row r="1161" spans="1:3" x14ac:dyDescent="0.25">
      <c r="A1161" s="1">
        <v>45001</v>
      </c>
      <c r="B1161" t="s">
        <v>2</v>
      </c>
      <c r="C1161">
        <v>75.745699999999999</v>
      </c>
    </row>
    <row r="1162" spans="1:3" x14ac:dyDescent="0.25">
      <c r="A1162" s="1">
        <v>45002</v>
      </c>
      <c r="B1162" t="s">
        <v>2</v>
      </c>
      <c r="C1162">
        <v>76.409499999999994</v>
      </c>
    </row>
    <row r="1163" spans="1:3" x14ac:dyDescent="0.25">
      <c r="A1163" s="1">
        <v>45003</v>
      </c>
      <c r="B1163" t="s">
        <v>2</v>
      </c>
      <c r="C1163">
        <v>76.604399999999998</v>
      </c>
    </row>
    <row r="1164" spans="1:3" x14ac:dyDescent="0.25">
      <c r="A1164" s="1">
        <v>45007</v>
      </c>
      <c r="B1164" t="s">
        <v>2</v>
      </c>
      <c r="C1164">
        <v>76.837299999999999</v>
      </c>
    </row>
    <row r="1165" spans="1:3" x14ac:dyDescent="0.25">
      <c r="A1165" s="1">
        <v>45008</v>
      </c>
      <c r="B1165" t="s">
        <v>2</v>
      </c>
      <c r="C1165">
        <v>76.956100000000006</v>
      </c>
    </row>
    <row r="1166" spans="1:3" x14ac:dyDescent="0.25">
      <c r="A1166" s="1">
        <v>45009</v>
      </c>
      <c r="B1166" t="s">
        <v>2</v>
      </c>
      <c r="C1166">
        <v>76.307199999999995</v>
      </c>
    </row>
    <row r="1167" spans="1:3" x14ac:dyDescent="0.25">
      <c r="A1167" s="1">
        <v>45010</v>
      </c>
      <c r="B1167" t="s">
        <v>2</v>
      </c>
      <c r="C1167">
        <v>76.447900000000004</v>
      </c>
    </row>
    <row r="1168" spans="1:3" x14ac:dyDescent="0.25">
      <c r="A1168" s="1">
        <v>45011</v>
      </c>
      <c r="B1168" t="s">
        <v>2</v>
      </c>
      <c r="C1168">
        <v>76.447900000000004</v>
      </c>
    </row>
    <row r="1169" spans="1:3" x14ac:dyDescent="0.25">
      <c r="A1169" s="1">
        <v>45012</v>
      </c>
      <c r="B1169" t="s">
        <v>2</v>
      </c>
      <c r="C1169">
        <v>76.447900000000004</v>
      </c>
    </row>
    <row r="1170" spans="1:3" x14ac:dyDescent="0.25">
      <c r="A1170" s="1">
        <v>45013</v>
      </c>
      <c r="B1170" t="s">
        <v>2</v>
      </c>
      <c r="C1170">
        <v>76.566199999999995</v>
      </c>
    </row>
    <row r="1171" spans="1:3" x14ac:dyDescent="0.25">
      <c r="A1171" s="1">
        <v>45014</v>
      </c>
      <c r="B1171" t="s">
        <v>2</v>
      </c>
      <c r="C1171">
        <v>76.593900000000005</v>
      </c>
    </row>
    <row r="1172" spans="1:3" x14ac:dyDescent="0.25">
      <c r="A1172" s="1">
        <v>45015</v>
      </c>
      <c r="B1172" t="s">
        <v>2</v>
      </c>
      <c r="C1172">
        <v>76.978099999999998</v>
      </c>
    </row>
    <row r="1173" spans="1:3" x14ac:dyDescent="0.25">
      <c r="A1173" s="1">
        <v>45016</v>
      </c>
      <c r="B1173" t="s">
        <v>2</v>
      </c>
      <c r="C1173">
        <v>77.086299999999994</v>
      </c>
    </row>
    <row r="1174" spans="1:3" x14ac:dyDescent="0.25">
      <c r="A1174" s="1">
        <v>45017</v>
      </c>
      <c r="B1174" t="s">
        <v>2</v>
      </c>
      <c r="C1174">
        <v>77.323300000000003</v>
      </c>
    </row>
    <row r="1175" spans="1:3" x14ac:dyDescent="0.25">
      <c r="A1175" s="1">
        <v>45018</v>
      </c>
      <c r="B1175" t="s">
        <v>2</v>
      </c>
      <c r="C1175">
        <v>77.323300000000003</v>
      </c>
    </row>
    <row r="1176" spans="1:3" x14ac:dyDescent="0.25">
      <c r="A1176" s="1">
        <v>45019</v>
      </c>
      <c r="B1176" t="s">
        <v>2</v>
      </c>
      <c r="C1176">
        <v>77.323300000000003</v>
      </c>
    </row>
    <row r="1177" spans="1:3" x14ac:dyDescent="0.25">
      <c r="A1177" s="1">
        <v>45020</v>
      </c>
      <c r="B1177" t="s">
        <v>2</v>
      </c>
      <c r="C1177">
        <v>77.950999999999993</v>
      </c>
    </row>
    <row r="1178" spans="1:3" x14ac:dyDescent="0.25">
      <c r="A1178" s="1">
        <v>45021</v>
      </c>
      <c r="B1178" t="s">
        <v>2</v>
      </c>
      <c r="C1178">
        <v>79.356300000000005</v>
      </c>
    </row>
    <row r="1179" spans="1:3" x14ac:dyDescent="0.25">
      <c r="A1179" s="1">
        <v>45022</v>
      </c>
      <c r="B1179" t="s">
        <v>2</v>
      </c>
      <c r="C1179">
        <v>79.496099999999998</v>
      </c>
    </row>
    <row r="1180" spans="1:3" x14ac:dyDescent="0.25">
      <c r="A1180" s="1">
        <v>45023</v>
      </c>
      <c r="B1180" t="s">
        <v>2</v>
      </c>
      <c r="C1180">
        <v>80.671300000000002</v>
      </c>
    </row>
    <row r="1181" spans="1:3" x14ac:dyDescent="0.25">
      <c r="A1181" s="1">
        <v>45024</v>
      </c>
      <c r="B1181" t="s">
        <v>2</v>
      </c>
      <c r="C1181">
        <v>82.398799999999994</v>
      </c>
    </row>
    <row r="1182" spans="1:3" x14ac:dyDescent="0.25">
      <c r="A1182" s="1">
        <v>45025</v>
      </c>
      <c r="B1182" t="s">
        <v>2</v>
      </c>
      <c r="C1182">
        <v>82.398799999999994</v>
      </c>
    </row>
    <row r="1183" spans="1:3" x14ac:dyDescent="0.25">
      <c r="A1183" s="1">
        <v>45026</v>
      </c>
      <c r="B1183" t="s">
        <v>2</v>
      </c>
      <c r="C1183">
        <v>82.398799999999994</v>
      </c>
    </row>
    <row r="1184" spans="1:3" x14ac:dyDescent="0.25">
      <c r="A1184" s="1">
        <v>45027</v>
      </c>
      <c r="B1184" t="s">
        <v>2</v>
      </c>
      <c r="C1184">
        <v>81.744100000000003</v>
      </c>
    </row>
    <row r="1185" spans="1:3" x14ac:dyDescent="0.25">
      <c r="A1185" s="1">
        <v>45028</v>
      </c>
      <c r="B1185" t="s">
        <v>2</v>
      </c>
      <c r="C1185">
        <v>82.179900000000004</v>
      </c>
    </row>
    <row r="1186" spans="1:3" x14ac:dyDescent="0.25">
      <c r="A1186" s="1">
        <v>45029</v>
      </c>
      <c r="B1186" t="s">
        <v>2</v>
      </c>
      <c r="C1186">
        <v>82.093400000000003</v>
      </c>
    </row>
    <row r="1187" spans="1:3" x14ac:dyDescent="0.25">
      <c r="A1187" s="1">
        <v>45030</v>
      </c>
      <c r="B1187" t="s">
        <v>2</v>
      </c>
      <c r="C1187">
        <v>81.675799999999995</v>
      </c>
    </row>
    <row r="1188" spans="1:3" x14ac:dyDescent="0.25">
      <c r="A1188" s="1">
        <v>45031</v>
      </c>
      <c r="B1188" t="s">
        <v>2</v>
      </c>
      <c r="C1188">
        <v>81.504499999999993</v>
      </c>
    </row>
    <row r="1189" spans="1:3" x14ac:dyDescent="0.25">
      <c r="A1189" s="1">
        <v>45032</v>
      </c>
      <c r="B1189" t="s">
        <v>2</v>
      </c>
      <c r="C1189">
        <v>81.504499999999993</v>
      </c>
    </row>
    <row r="1190" spans="1:3" x14ac:dyDescent="0.25">
      <c r="A1190" s="1">
        <v>45033</v>
      </c>
      <c r="B1190" t="s">
        <v>2</v>
      </c>
      <c r="C1190">
        <v>81.504499999999993</v>
      </c>
    </row>
    <row r="1191" spans="1:3" x14ac:dyDescent="0.25">
      <c r="A1191" s="1">
        <v>45034</v>
      </c>
      <c r="B1191" t="s">
        <v>2</v>
      </c>
      <c r="C1191">
        <v>81.627899999999997</v>
      </c>
    </row>
    <row r="1192" spans="1:3" x14ac:dyDescent="0.25">
      <c r="A1192" s="1">
        <v>45035</v>
      </c>
      <c r="B1192" t="s">
        <v>2</v>
      </c>
      <c r="C1192">
        <v>81.602800000000002</v>
      </c>
    </row>
    <row r="1193" spans="1:3" x14ac:dyDescent="0.25">
      <c r="A1193" s="1">
        <v>45036</v>
      </c>
      <c r="B1193" t="s">
        <v>2</v>
      </c>
      <c r="C1193">
        <v>81.654899999999998</v>
      </c>
    </row>
    <row r="1194" spans="1:3" x14ac:dyDescent="0.25">
      <c r="A1194" s="1">
        <v>45037</v>
      </c>
      <c r="B1194" t="s">
        <v>2</v>
      </c>
      <c r="C1194">
        <v>81.618799999999993</v>
      </c>
    </row>
    <row r="1195" spans="1:3" x14ac:dyDescent="0.25">
      <c r="A1195" s="1">
        <v>45038</v>
      </c>
      <c r="B1195" t="s">
        <v>2</v>
      </c>
      <c r="C1195">
        <v>81.4863</v>
      </c>
    </row>
    <row r="1196" spans="1:3" x14ac:dyDescent="0.25">
      <c r="A1196" s="1">
        <v>45039</v>
      </c>
      <c r="B1196" t="s">
        <v>2</v>
      </c>
      <c r="C1196">
        <v>81.4863</v>
      </c>
    </row>
    <row r="1197" spans="1:3" x14ac:dyDescent="0.25">
      <c r="A1197" s="1">
        <v>45040</v>
      </c>
      <c r="B1197" t="s">
        <v>2</v>
      </c>
      <c r="C1197">
        <v>81.4863</v>
      </c>
    </row>
    <row r="1198" spans="1:3" x14ac:dyDescent="0.25">
      <c r="A1198" s="1">
        <v>45041</v>
      </c>
      <c r="B1198" t="s">
        <v>2</v>
      </c>
      <c r="C1198">
        <v>81.274500000000003</v>
      </c>
    </row>
    <row r="1199" spans="1:3" x14ac:dyDescent="0.25">
      <c r="A1199" s="1">
        <v>45042</v>
      </c>
      <c r="B1199" t="s">
        <v>2</v>
      </c>
      <c r="C1199">
        <v>81.549899999999994</v>
      </c>
    </row>
    <row r="1200" spans="1:3" x14ac:dyDescent="0.25">
      <c r="A1200" s="1">
        <v>45043</v>
      </c>
      <c r="B1200" t="s">
        <v>2</v>
      </c>
      <c r="C1200">
        <v>81.627399999999994</v>
      </c>
    </row>
    <row r="1201" spans="1:3" x14ac:dyDescent="0.25">
      <c r="A1201" s="1">
        <v>45044</v>
      </c>
      <c r="B1201" t="s">
        <v>2</v>
      </c>
      <c r="C1201">
        <v>81.560100000000006</v>
      </c>
    </row>
    <row r="1202" spans="1:3" x14ac:dyDescent="0.25">
      <c r="A1202" s="1">
        <v>45045</v>
      </c>
      <c r="B1202" t="s">
        <v>2</v>
      </c>
      <c r="C1202">
        <v>80.509299999999996</v>
      </c>
    </row>
    <row r="1203" spans="1:3" x14ac:dyDescent="0.25">
      <c r="A1203" s="1">
        <v>45046</v>
      </c>
      <c r="B1203" t="s">
        <v>2</v>
      </c>
      <c r="C1203">
        <v>80.509299999999996</v>
      </c>
    </row>
    <row r="1204" spans="1:3" x14ac:dyDescent="0.25">
      <c r="A1204" s="1">
        <v>45047</v>
      </c>
      <c r="B1204" t="s">
        <v>2</v>
      </c>
      <c r="C1204">
        <v>80.509299999999996</v>
      </c>
    </row>
    <row r="1205" spans="1:3" x14ac:dyDescent="0.25">
      <c r="A1205" s="1">
        <v>45048</v>
      </c>
      <c r="B1205" t="s">
        <v>2</v>
      </c>
      <c r="C1205">
        <v>80.509299999999996</v>
      </c>
    </row>
    <row r="1206" spans="1:3" x14ac:dyDescent="0.25">
      <c r="A1206" s="1">
        <v>45049</v>
      </c>
      <c r="B1206" t="s">
        <v>2</v>
      </c>
      <c r="C1206">
        <v>79.960899999999995</v>
      </c>
    </row>
    <row r="1207" spans="1:3" x14ac:dyDescent="0.25">
      <c r="A1207" s="1">
        <v>45050</v>
      </c>
      <c r="B1207" t="s">
        <v>2</v>
      </c>
      <c r="C1207">
        <v>79.307100000000005</v>
      </c>
    </row>
    <row r="1208" spans="1:3" x14ac:dyDescent="0.25">
      <c r="A1208" s="1">
        <v>45051</v>
      </c>
      <c r="B1208" t="s">
        <v>2</v>
      </c>
      <c r="C1208">
        <v>78.613900000000001</v>
      </c>
    </row>
    <row r="1209" spans="1:3" x14ac:dyDescent="0.25">
      <c r="A1209" s="1">
        <v>45052</v>
      </c>
      <c r="B1209" t="s">
        <v>2</v>
      </c>
      <c r="C1209">
        <v>76.820700000000002</v>
      </c>
    </row>
    <row r="1210" spans="1:3" x14ac:dyDescent="0.25">
      <c r="A1210" s="1">
        <v>45053</v>
      </c>
      <c r="B1210" t="s">
        <v>2</v>
      </c>
      <c r="C1210">
        <v>76.820700000000002</v>
      </c>
    </row>
    <row r="1211" spans="1:3" x14ac:dyDescent="0.25">
      <c r="A1211" s="1">
        <v>45054</v>
      </c>
      <c r="B1211" t="s">
        <v>2</v>
      </c>
      <c r="C1211">
        <v>76.820700000000002</v>
      </c>
    </row>
    <row r="1212" spans="1:3" x14ac:dyDescent="0.25">
      <c r="A1212" s="1">
        <v>45055</v>
      </c>
      <c r="B1212" t="s">
        <v>2</v>
      </c>
      <c r="C1212">
        <v>76.820700000000002</v>
      </c>
    </row>
    <row r="1213" spans="1:3" x14ac:dyDescent="0.25">
      <c r="A1213" s="1">
        <v>45056</v>
      </c>
      <c r="B1213" t="s">
        <v>2</v>
      </c>
      <c r="C1213">
        <v>76.820700000000002</v>
      </c>
    </row>
    <row r="1214" spans="1:3" x14ac:dyDescent="0.25">
      <c r="A1214" s="1">
        <v>45057</v>
      </c>
      <c r="B1214" t="s">
        <v>2</v>
      </c>
      <c r="C1214">
        <v>76.692899999999995</v>
      </c>
    </row>
    <row r="1215" spans="1:3" x14ac:dyDescent="0.25">
      <c r="A1215" s="1">
        <v>45058</v>
      </c>
      <c r="B1215" t="s">
        <v>2</v>
      </c>
      <c r="C1215">
        <v>75.884600000000006</v>
      </c>
    </row>
    <row r="1216" spans="1:3" x14ac:dyDescent="0.25">
      <c r="A1216" s="1">
        <v>45059</v>
      </c>
      <c r="B1216" t="s">
        <v>2</v>
      </c>
      <c r="C1216">
        <v>77.204099999999997</v>
      </c>
    </row>
    <row r="1217" spans="1:3" x14ac:dyDescent="0.25">
      <c r="A1217" s="1">
        <v>45060</v>
      </c>
      <c r="B1217" t="s">
        <v>2</v>
      </c>
      <c r="C1217">
        <v>77.204099999999997</v>
      </c>
    </row>
    <row r="1218" spans="1:3" x14ac:dyDescent="0.25">
      <c r="A1218" s="1">
        <v>45061</v>
      </c>
      <c r="B1218" t="s">
        <v>2</v>
      </c>
      <c r="C1218">
        <v>77.204099999999997</v>
      </c>
    </row>
    <row r="1219" spans="1:3" x14ac:dyDescent="0.25">
      <c r="A1219" s="1">
        <v>45062</v>
      </c>
      <c r="B1219" t="s">
        <v>2</v>
      </c>
      <c r="C1219">
        <v>79.100399999999993</v>
      </c>
    </row>
    <row r="1220" spans="1:3" x14ac:dyDescent="0.25">
      <c r="A1220" s="1">
        <v>45063</v>
      </c>
      <c r="B1220" t="s">
        <v>2</v>
      </c>
      <c r="C1220">
        <v>79.979799999999997</v>
      </c>
    </row>
    <row r="1221" spans="1:3" x14ac:dyDescent="0.25">
      <c r="A1221" s="1">
        <v>45064</v>
      </c>
      <c r="B1221" t="s">
        <v>2</v>
      </c>
      <c r="C1221">
        <v>80.764200000000002</v>
      </c>
    </row>
    <row r="1222" spans="1:3" x14ac:dyDescent="0.25">
      <c r="A1222" s="1">
        <v>45065</v>
      </c>
      <c r="B1222" t="s">
        <v>2</v>
      </c>
      <c r="C1222">
        <v>80.036600000000007</v>
      </c>
    </row>
    <row r="1223" spans="1:3" x14ac:dyDescent="0.25">
      <c r="A1223" s="1">
        <v>45066</v>
      </c>
      <c r="B1223" t="s">
        <v>2</v>
      </c>
      <c r="C1223">
        <v>79.909300000000002</v>
      </c>
    </row>
    <row r="1224" spans="1:3" x14ac:dyDescent="0.25">
      <c r="A1224" s="1">
        <v>45067</v>
      </c>
      <c r="B1224" t="s">
        <v>2</v>
      </c>
      <c r="C1224">
        <v>79.909300000000002</v>
      </c>
    </row>
    <row r="1225" spans="1:3" x14ac:dyDescent="0.25">
      <c r="A1225" s="1">
        <v>45068</v>
      </c>
      <c r="B1225" t="s">
        <v>2</v>
      </c>
      <c r="C1225">
        <v>79.909300000000002</v>
      </c>
    </row>
    <row r="1226" spans="1:3" x14ac:dyDescent="0.25">
      <c r="A1226" s="1">
        <v>45069</v>
      </c>
      <c r="B1226" t="s">
        <v>2</v>
      </c>
      <c r="C1226">
        <v>79.937899999999999</v>
      </c>
    </row>
    <row r="1227" spans="1:3" x14ac:dyDescent="0.25">
      <c r="A1227" s="1">
        <v>45070</v>
      </c>
      <c r="B1227" t="s">
        <v>2</v>
      </c>
      <c r="C1227">
        <v>80.166499999999999</v>
      </c>
    </row>
    <row r="1228" spans="1:3" x14ac:dyDescent="0.25">
      <c r="A1228" s="1">
        <v>45071</v>
      </c>
      <c r="B1228" t="s">
        <v>2</v>
      </c>
      <c r="C1228">
        <v>79.966899999999995</v>
      </c>
    </row>
    <row r="1229" spans="1:3" x14ac:dyDescent="0.25">
      <c r="A1229" s="1">
        <v>45072</v>
      </c>
      <c r="B1229" t="s">
        <v>2</v>
      </c>
      <c r="C1229">
        <v>79.984099999999998</v>
      </c>
    </row>
    <row r="1230" spans="1:3" x14ac:dyDescent="0.25">
      <c r="A1230" s="1">
        <v>45073</v>
      </c>
      <c r="B1230" t="s">
        <v>2</v>
      </c>
      <c r="C1230">
        <v>79.966700000000003</v>
      </c>
    </row>
    <row r="1231" spans="1:3" x14ac:dyDescent="0.25">
      <c r="A1231" s="1">
        <v>45074</v>
      </c>
      <c r="B1231" t="s">
        <v>2</v>
      </c>
      <c r="C1231">
        <v>79.966700000000003</v>
      </c>
    </row>
    <row r="1232" spans="1:3" x14ac:dyDescent="0.25">
      <c r="A1232" s="1">
        <v>45075</v>
      </c>
      <c r="B1232" t="s">
        <v>2</v>
      </c>
      <c r="C1232">
        <v>79.966700000000003</v>
      </c>
    </row>
    <row r="1233" spans="1:3" x14ac:dyDescent="0.25">
      <c r="A1233" s="1">
        <v>45076</v>
      </c>
      <c r="B1233" t="s">
        <v>2</v>
      </c>
      <c r="C1233">
        <v>80.055499999999995</v>
      </c>
    </row>
    <row r="1234" spans="1:3" x14ac:dyDescent="0.25">
      <c r="A1234" s="1">
        <v>45077</v>
      </c>
      <c r="B1234" t="s">
        <v>2</v>
      </c>
      <c r="C1234">
        <v>80.687200000000004</v>
      </c>
    </row>
    <row r="1235" spans="1:3" x14ac:dyDescent="0.25">
      <c r="A1235" s="1">
        <v>45078</v>
      </c>
      <c r="B1235" t="s">
        <v>2</v>
      </c>
      <c r="C1235">
        <v>80.994200000000006</v>
      </c>
    </row>
    <row r="1236" spans="1:3" x14ac:dyDescent="0.25">
      <c r="A1236" s="1">
        <v>45079</v>
      </c>
      <c r="B1236" t="s">
        <v>2</v>
      </c>
      <c r="C1236">
        <v>80.965699999999998</v>
      </c>
    </row>
    <row r="1237" spans="1:3" x14ac:dyDescent="0.25">
      <c r="A1237" s="1">
        <v>45080</v>
      </c>
      <c r="B1237" t="s">
        <v>2</v>
      </c>
      <c r="C1237">
        <v>80.875600000000006</v>
      </c>
    </row>
    <row r="1238" spans="1:3" x14ac:dyDescent="0.25">
      <c r="A1238" s="1">
        <v>45081</v>
      </c>
      <c r="B1238" t="s">
        <v>2</v>
      </c>
      <c r="C1238">
        <v>80.875600000000006</v>
      </c>
    </row>
    <row r="1239" spans="1:3" x14ac:dyDescent="0.25">
      <c r="A1239" s="1">
        <v>45082</v>
      </c>
      <c r="B1239" t="s">
        <v>2</v>
      </c>
      <c r="C1239">
        <v>80.875600000000006</v>
      </c>
    </row>
    <row r="1240" spans="1:3" x14ac:dyDescent="0.25">
      <c r="A1240" s="1">
        <v>45083</v>
      </c>
      <c r="B1240" t="s">
        <v>2</v>
      </c>
      <c r="C1240">
        <v>81.329400000000007</v>
      </c>
    </row>
    <row r="1241" spans="1:3" x14ac:dyDescent="0.25">
      <c r="A1241" s="1">
        <v>45084</v>
      </c>
      <c r="B1241" t="s">
        <v>2</v>
      </c>
      <c r="C1241">
        <v>81.250200000000007</v>
      </c>
    </row>
    <row r="1242" spans="1:3" x14ac:dyDescent="0.25">
      <c r="A1242" s="1">
        <v>45085</v>
      </c>
      <c r="B1242" t="s">
        <v>2</v>
      </c>
      <c r="C1242">
        <v>81.458100000000002</v>
      </c>
    </row>
    <row r="1243" spans="1:3" x14ac:dyDescent="0.25">
      <c r="A1243" s="1">
        <v>45086</v>
      </c>
      <c r="B1243" t="s">
        <v>2</v>
      </c>
      <c r="C1243">
        <v>82.093000000000004</v>
      </c>
    </row>
    <row r="1244" spans="1:3" x14ac:dyDescent="0.25">
      <c r="A1244" s="1">
        <v>45087</v>
      </c>
      <c r="B1244" t="s">
        <v>2</v>
      </c>
      <c r="C1244">
        <v>82.6417</v>
      </c>
    </row>
    <row r="1245" spans="1:3" x14ac:dyDescent="0.25">
      <c r="A1245" s="1">
        <v>45088</v>
      </c>
      <c r="B1245" t="s">
        <v>2</v>
      </c>
      <c r="C1245">
        <v>82.6417</v>
      </c>
    </row>
    <row r="1246" spans="1:3" x14ac:dyDescent="0.25">
      <c r="A1246" s="1">
        <v>45089</v>
      </c>
      <c r="B1246" t="s">
        <v>2</v>
      </c>
      <c r="C1246">
        <v>82.6417</v>
      </c>
    </row>
    <row r="1247" spans="1:3" x14ac:dyDescent="0.25">
      <c r="A1247" s="1">
        <v>45090</v>
      </c>
      <c r="B1247" t="s">
        <v>2</v>
      </c>
      <c r="C1247">
        <v>82.6417</v>
      </c>
    </row>
    <row r="1248" spans="1:3" x14ac:dyDescent="0.25">
      <c r="A1248" s="1">
        <v>45091</v>
      </c>
      <c r="B1248" t="s">
        <v>2</v>
      </c>
      <c r="C1248">
        <v>83.640500000000003</v>
      </c>
    </row>
    <row r="1249" spans="1:3" x14ac:dyDescent="0.25">
      <c r="A1249" s="1">
        <v>45092</v>
      </c>
      <c r="B1249" t="s">
        <v>2</v>
      </c>
      <c r="C1249">
        <v>84.3249</v>
      </c>
    </row>
    <row r="1250" spans="1:3" x14ac:dyDescent="0.25">
      <c r="A1250" s="1">
        <v>45093</v>
      </c>
      <c r="B1250" t="s">
        <v>2</v>
      </c>
      <c r="C1250">
        <v>83.961100000000002</v>
      </c>
    </row>
    <row r="1251" spans="1:3" x14ac:dyDescent="0.25">
      <c r="A1251" s="1">
        <v>45094</v>
      </c>
      <c r="B1251" t="s">
        <v>2</v>
      </c>
      <c r="C1251">
        <v>83.649799999999999</v>
      </c>
    </row>
    <row r="1252" spans="1:3" x14ac:dyDescent="0.25">
      <c r="A1252" s="1">
        <v>45095</v>
      </c>
      <c r="B1252" t="s">
        <v>2</v>
      </c>
      <c r="C1252">
        <v>83.649799999999999</v>
      </c>
    </row>
    <row r="1253" spans="1:3" x14ac:dyDescent="0.25">
      <c r="A1253" s="1">
        <v>45096</v>
      </c>
      <c r="B1253" t="s">
        <v>2</v>
      </c>
      <c r="C1253">
        <v>83.649799999999999</v>
      </c>
    </row>
    <row r="1254" spans="1:3" x14ac:dyDescent="0.25">
      <c r="A1254" s="1">
        <v>45097</v>
      </c>
      <c r="B1254" t="s">
        <v>2</v>
      </c>
      <c r="C1254">
        <v>83.986599999999996</v>
      </c>
    </row>
    <row r="1255" spans="1:3" x14ac:dyDescent="0.25">
      <c r="A1255" s="1">
        <v>45098</v>
      </c>
      <c r="B1255" t="s">
        <v>2</v>
      </c>
      <c r="C1255">
        <v>84.233599999999996</v>
      </c>
    </row>
    <row r="1256" spans="1:3" x14ac:dyDescent="0.25">
      <c r="A1256" s="1">
        <v>45099</v>
      </c>
      <c r="B1256" t="s">
        <v>2</v>
      </c>
      <c r="C1256">
        <v>84.246700000000004</v>
      </c>
    </row>
    <row r="1257" spans="1:3" x14ac:dyDescent="0.25">
      <c r="A1257" s="1">
        <v>45100</v>
      </c>
      <c r="B1257" t="s">
        <v>2</v>
      </c>
      <c r="C1257">
        <v>83.607699999999994</v>
      </c>
    </row>
    <row r="1258" spans="1:3" x14ac:dyDescent="0.25">
      <c r="A1258" s="1">
        <v>45101</v>
      </c>
      <c r="B1258" t="s">
        <v>2</v>
      </c>
      <c r="C1258">
        <v>84.079300000000003</v>
      </c>
    </row>
    <row r="1259" spans="1:3" x14ac:dyDescent="0.25">
      <c r="A1259" s="1">
        <v>45102</v>
      </c>
      <c r="B1259" t="s">
        <v>2</v>
      </c>
      <c r="C1259">
        <v>84.079300000000003</v>
      </c>
    </row>
    <row r="1260" spans="1:3" x14ac:dyDescent="0.25">
      <c r="A1260" s="1">
        <v>45103</v>
      </c>
      <c r="B1260" t="s">
        <v>2</v>
      </c>
      <c r="C1260">
        <v>84.079300000000003</v>
      </c>
    </row>
    <row r="1261" spans="1:3" x14ac:dyDescent="0.25">
      <c r="A1261" s="1">
        <v>45104</v>
      </c>
      <c r="B1261" t="s">
        <v>2</v>
      </c>
      <c r="C1261">
        <v>84.664199999999994</v>
      </c>
    </row>
    <row r="1262" spans="1:3" x14ac:dyDescent="0.25">
      <c r="A1262" s="1">
        <v>45105</v>
      </c>
      <c r="B1262" t="s">
        <v>2</v>
      </c>
      <c r="C1262">
        <v>85.050399999999996</v>
      </c>
    </row>
    <row r="1263" spans="1:3" x14ac:dyDescent="0.25">
      <c r="A1263" s="1">
        <v>45106</v>
      </c>
      <c r="B1263" t="s">
        <v>2</v>
      </c>
      <c r="C1263">
        <v>85.619200000000006</v>
      </c>
    </row>
    <row r="1264" spans="1:3" x14ac:dyDescent="0.25">
      <c r="A1264" s="1">
        <v>45107</v>
      </c>
      <c r="B1264" t="s">
        <v>2</v>
      </c>
      <c r="C1264">
        <v>87.034099999999995</v>
      </c>
    </row>
    <row r="1265" spans="1:3" x14ac:dyDescent="0.25">
      <c r="A1265" s="1">
        <v>45108</v>
      </c>
      <c r="B1265" t="s">
        <v>2</v>
      </c>
      <c r="C1265">
        <v>88.384399999999999</v>
      </c>
    </row>
    <row r="1266" spans="1:3" x14ac:dyDescent="0.25">
      <c r="A1266" s="1">
        <v>45109</v>
      </c>
      <c r="B1266" t="s">
        <v>2</v>
      </c>
      <c r="C1266">
        <v>88.384399999999999</v>
      </c>
    </row>
    <row r="1267" spans="1:3" x14ac:dyDescent="0.25">
      <c r="A1267" s="1">
        <v>45110</v>
      </c>
      <c r="B1267" t="s">
        <v>2</v>
      </c>
      <c r="C1267">
        <v>88.384399999999999</v>
      </c>
    </row>
    <row r="1268" spans="1:3" x14ac:dyDescent="0.25">
      <c r="A1268" s="1">
        <v>45111</v>
      </c>
      <c r="B1268" t="s">
        <v>2</v>
      </c>
      <c r="C1268">
        <v>89.325500000000005</v>
      </c>
    </row>
    <row r="1269" spans="1:3" x14ac:dyDescent="0.25">
      <c r="A1269" s="1">
        <v>45112</v>
      </c>
      <c r="B1269" t="s">
        <v>2</v>
      </c>
      <c r="C1269">
        <v>89.545000000000002</v>
      </c>
    </row>
    <row r="1270" spans="1:3" x14ac:dyDescent="0.25">
      <c r="A1270" s="1">
        <v>45113</v>
      </c>
      <c r="B1270" t="s">
        <v>2</v>
      </c>
      <c r="C1270">
        <v>90.337999999999994</v>
      </c>
    </row>
    <row r="1271" spans="1:3" x14ac:dyDescent="0.25">
      <c r="A1271" s="1">
        <v>45114</v>
      </c>
      <c r="B1271" t="s">
        <v>2</v>
      </c>
      <c r="C1271">
        <v>92.569500000000005</v>
      </c>
    </row>
    <row r="1272" spans="1:3" x14ac:dyDescent="0.25">
      <c r="A1272" s="1">
        <v>45115</v>
      </c>
      <c r="B1272" t="s">
        <v>2</v>
      </c>
      <c r="C1272">
        <v>91.687899999999999</v>
      </c>
    </row>
    <row r="1273" spans="1:3" x14ac:dyDescent="0.25">
      <c r="A1273" s="1">
        <v>45116</v>
      </c>
      <c r="B1273" t="s">
        <v>2</v>
      </c>
      <c r="C1273">
        <v>91.687899999999999</v>
      </c>
    </row>
    <row r="1274" spans="1:3" x14ac:dyDescent="0.25">
      <c r="A1274" s="1">
        <v>45117</v>
      </c>
      <c r="B1274" t="s">
        <v>2</v>
      </c>
      <c r="C1274">
        <v>91.687899999999999</v>
      </c>
    </row>
    <row r="1275" spans="1:3" x14ac:dyDescent="0.25">
      <c r="A1275" s="1">
        <v>45118</v>
      </c>
      <c r="B1275" t="s">
        <v>2</v>
      </c>
      <c r="C1275">
        <v>91.493099999999998</v>
      </c>
    </row>
    <row r="1276" spans="1:3" x14ac:dyDescent="0.25">
      <c r="A1276" s="1">
        <v>45119</v>
      </c>
      <c r="B1276" t="s">
        <v>2</v>
      </c>
      <c r="C1276">
        <v>90.504499999999993</v>
      </c>
    </row>
    <row r="1277" spans="1:3" x14ac:dyDescent="0.25">
      <c r="A1277" s="1">
        <v>45120</v>
      </c>
      <c r="B1277" t="s">
        <v>2</v>
      </c>
      <c r="C1277">
        <v>90.625299999999996</v>
      </c>
    </row>
    <row r="1278" spans="1:3" x14ac:dyDescent="0.25">
      <c r="A1278" s="1">
        <v>45121</v>
      </c>
      <c r="B1278" t="s">
        <v>2</v>
      </c>
      <c r="C1278">
        <v>90.175700000000006</v>
      </c>
    </row>
    <row r="1279" spans="1:3" x14ac:dyDescent="0.25">
      <c r="A1279" s="1">
        <v>45122</v>
      </c>
      <c r="B1279" t="s">
        <v>2</v>
      </c>
      <c r="C1279">
        <v>90.119</v>
      </c>
    </row>
    <row r="1280" spans="1:3" x14ac:dyDescent="0.25">
      <c r="A1280" s="1">
        <v>45123</v>
      </c>
      <c r="B1280" t="s">
        <v>2</v>
      </c>
      <c r="C1280">
        <v>90.119</v>
      </c>
    </row>
    <row r="1281" spans="1:3" x14ac:dyDescent="0.25">
      <c r="A1281" s="1">
        <v>45124</v>
      </c>
      <c r="B1281" t="s">
        <v>2</v>
      </c>
      <c r="C1281">
        <v>90.119</v>
      </c>
    </row>
    <row r="1282" spans="1:3" x14ac:dyDescent="0.25">
      <c r="A1282" s="1">
        <v>45125</v>
      </c>
      <c r="B1282" t="s">
        <v>2</v>
      </c>
      <c r="C1282">
        <v>90.421700000000001</v>
      </c>
    </row>
    <row r="1283" spans="1:3" x14ac:dyDescent="0.25">
      <c r="A1283" s="1">
        <v>45126</v>
      </c>
      <c r="B1283" t="s">
        <v>2</v>
      </c>
      <c r="C1283">
        <v>90.690600000000003</v>
      </c>
    </row>
    <row r="1284" spans="1:3" x14ac:dyDescent="0.25">
      <c r="A1284" s="1">
        <v>45127</v>
      </c>
      <c r="B1284" t="s">
        <v>2</v>
      </c>
      <c r="C1284">
        <v>91.204599999999999</v>
      </c>
    </row>
    <row r="1285" spans="1:3" x14ac:dyDescent="0.25">
      <c r="A1285" s="1">
        <v>45128</v>
      </c>
      <c r="B1285" t="s">
        <v>2</v>
      </c>
      <c r="C1285">
        <v>90.854500000000002</v>
      </c>
    </row>
    <row r="1286" spans="1:3" x14ac:dyDescent="0.25">
      <c r="A1286" s="1">
        <v>45129</v>
      </c>
      <c r="B1286" t="s">
        <v>2</v>
      </c>
      <c r="C1286">
        <v>90.384600000000006</v>
      </c>
    </row>
    <row r="1287" spans="1:3" x14ac:dyDescent="0.25">
      <c r="A1287" s="1">
        <v>45130</v>
      </c>
      <c r="B1287" t="s">
        <v>2</v>
      </c>
      <c r="C1287">
        <v>90.384600000000006</v>
      </c>
    </row>
    <row r="1288" spans="1:3" x14ac:dyDescent="0.25">
      <c r="A1288" s="1">
        <v>45131</v>
      </c>
      <c r="B1288" t="s">
        <v>2</v>
      </c>
      <c r="C1288">
        <v>90.384600000000006</v>
      </c>
    </row>
    <row r="1289" spans="1:3" x14ac:dyDescent="0.25">
      <c r="A1289" s="1">
        <v>45132</v>
      </c>
      <c r="B1289" t="s">
        <v>2</v>
      </c>
      <c r="C1289">
        <v>90.489000000000004</v>
      </c>
    </row>
    <row r="1290" spans="1:3" x14ac:dyDescent="0.25">
      <c r="A1290" s="1">
        <v>45133</v>
      </c>
      <c r="B1290" t="s">
        <v>2</v>
      </c>
      <c r="C1290">
        <v>90.094499999999996</v>
      </c>
    </row>
    <row r="1291" spans="1:3" x14ac:dyDescent="0.25">
      <c r="A1291" s="1">
        <v>45134</v>
      </c>
      <c r="B1291" t="s">
        <v>2</v>
      </c>
      <c r="C1291">
        <v>90.046800000000005</v>
      </c>
    </row>
    <row r="1292" spans="1:3" x14ac:dyDescent="0.25">
      <c r="A1292" s="1">
        <v>45135</v>
      </c>
      <c r="B1292" t="s">
        <v>2</v>
      </c>
      <c r="C1292">
        <v>90.022499999999994</v>
      </c>
    </row>
    <row r="1293" spans="1:3" x14ac:dyDescent="0.25">
      <c r="A1293" s="1">
        <v>45136</v>
      </c>
      <c r="B1293" t="s">
        <v>2</v>
      </c>
      <c r="C1293">
        <v>90.978300000000004</v>
      </c>
    </row>
    <row r="1294" spans="1:3" x14ac:dyDescent="0.25">
      <c r="A1294" s="1">
        <v>45137</v>
      </c>
      <c r="B1294" t="s">
        <v>2</v>
      </c>
      <c r="C1294">
        <v>90.978300000000004</v>
      </c>
    </row>
    <row r="1295" spans="1:3" x14ac:dyDescent="0.25">
      <c r="A1295" s="1">
        <v>45138</v>
      </c>
      <c r="B1295" t="s">
        <v>2</v>
      </c>
      <c r="C1295">
        <v>90.978300000000004</v>
      </c>
    </row>
    <row r="1296" spans="1:3" x14ac:dyDescent="0.25">
      <c r="A1296" s="1">
        <v>45139</v>
      </c>
      <c r="B1296" t="s">
        <v>2</v>
      </c>
      <c r="C1296">
        <v>91.592299999999994</v>
      </c>
    </row>
    <row r="1297" spans="1:3" x14ac:dyDescent="0.25">
      <c r="A1297" s="1">
        <v>45140</v>
      </c>
      <c r="B1297" t="s">
        <v>2</v>
      </c>
      <c r="C1297">
        <v>91.775499999999994</v>
      </c>
    </row>
    <row r="1298" spans="1:3" x14ac:dyDescent="0.25">
      <c r="A1298" s="1">
        <v>45141</v>
      </c>
      <c r="B1298" t="s">
        <v>2</v>
      </c>
      <c r="C1298">
        <v>92.840999999999994</v>
      </c>
    </row>
    <row r="1299" spans="1:3" x14ac:dyDescent="0.25">
      <c r="A1299" s="1">
        <v>45142</v>
      </c>
      <c r="B1299" t="s">
        <v>2</v>
      </c>
      <c r="C1299">
        <v>93.779200000000003</v>
      </c>
    </row>
    <row r="1300" spans="1:3" x14ac:dyDescent="0.25">
      <c r="A1300" s="1">
        <v>45143</v>
      </c>
      <c r="B1300" t="s">
        <v>2</v>
      </c>
      <c r="C1300">
        <v>94.807599999999994</v>
      </c>
    </row>
    <row r="1301" spans="1:3" x14ac:dyDescent="0.25">
      <c r="A1301" s="1">
        <v>45144</v>
      </c>
      <c r="B1301" t="s">
        <v>2</v>
      </c>
      <c r="C1301">
        <v>94.807599999999994</v>
      </c>
    </row>
    <row r="1302" spans="1:3" x14ac:dyDescent="0.25">
      <c r="A1302" s="1">
        <v>45145</v>
      </c>
      <c r="B1302" t="s">
        <v>2</v>
      </c>
      <c r="C1302">
        <v>94.807599999999994</v>
      </c>
    </row>
    <row r="1303" spans="1:3" x14ac:dyDescent="0.25">
      <c r="A1303" s="1">
        <v>45146</v>
      </c>
      <c r="B1303" t="s">
        <v>2</v>
      </c>
      <c r="C1303">
        <v>96.566800000000001</v>
      </c>
    </row>
    <row r="1304" spans="1:3" x14ac:dyDescent="0.25">
      <c r="A1304" s="1">
        <v>45147</v>
      </c>
      <c r="B1304" t="s">
        <v>2</v>
      </c>
      <c r="C1304">
        <v>96.075500000000005</v>
      </c>
    </row>
    <row r="1305" spans="1:3" x14ac:dyDescent="0.25">
      <c r="A1305" s="1">
        <v>45148</v>
      </c>
      <c r="B1305" t="s">
        <v>2</v>
      </c>
      <c r="C1305">
        <v>97.399900000000002</v>
      </c>
    </row>
    <row r="1306" spans="1:3" x14ac:dyDescent="0.25">
      <c r="A1306" s="1">
        <v>45149</v>
      </c>
      <c r="B1306" t="s">
        <v>2</v>
      </c>
      <c r="C1306">
        <v>97.279399999999995</v>
      </c>
    </row>
    <row r="1307" spans="1:3" x14ac:dyDescent="0.25">
      <c r="A1307" s="1">
        <v>45150</v>
      </c>
      <c r="B1307" t="s">
        <v>2</v>
      </c>
      <c r="C1307">
        <v>98.206599999999995</v>
      </c>
    </row>
    <row r="1308" spans="1:3" x14ac:dyDescent="0.25">
      <c r="A1308" s="1">
        <v>45151</v>
      </c>
      <c r="B1308" t="s">
        <v>2</v>
      </c>
      <c r="C1308">
        <v>98.206599999999995</v>
      </c>
    </row>
    <row r="1309" spans="1:3" x14ac:dyDescent="0.25">
      <c r="A1309" s="1">
        <v>45152</v>
      </c>
      <c r="B1309" t="s">
        <v>2</v>
      </c>
      <c r="C1309">
        <v>98.206599999999995</v>
      </c>
    </row>
    <row r="1310" spans="1:3" x14ac:dyDescent="0.25">
      <c r="A1310" s="1">
        <v>45153</v>
      </c>
      <c r="B1310" t="s">
        <v>2</v>
      </c>
      <c r="C1310">
        <v>101.0399</v>
      </c>
    </row>
    <row r="1311" spans="1:3" x14ac:dyDescent="0.25">
      <c r="A1311" s="1">
        <v>45154</v>
      </c>
      <c r="B1311" t="s">
        <v>2</v>
      </c>
      <c r="C1311">
        <v>97.421700000000001</v>
      </c>
    </row>
    <row r="1312" spans="1:3" x14ac:dyDescent="0.25">
      <c r="A1312" s="1">
        <v>45155</v>
      </c>
      <c r="B1312" t="s">
        <v>2</v>
      </c>
      <c r="C1312">
        <v>96.704499999999996</v>
      </c>
    </row>
    <row r="1313" spans="1:3" x14ac:dyDescent="0.25">
      <c r="A1313" s="1">
        <v>45156</v>
      </c>
      <c r="B1313" t="s">
        <v>2</v>
      </c>
      <c r="C1313">
        <v>93.745999999999995</v>
      </c>
    </row>
    <row r="1314" spans="1:3" x14ac:dyDescent="0.25">
      <c r="A1314" s="1">
        <v>45157</v>
      </c>
      <c r="B1314" t="s">
        <v>2</v>
      </c>
      <c r="C1314">
        <v>93.404700000000005</v>
      </c>
    </row>
    <row r="1315" spans="1:3" x14ac:dyDescent="0.25">
      <c r="A1315" s="1">
        <v>45158</v>
      </c>
      <c r="B1315" t="s">
        <v>2</v>
      </c>
      <c r="C1315">
        <v>93.404700000000005</v>
      </c>
    </row>
    <row r="1316" spans="1:3" x14ac:dyDescent="0.25">
      <c r="A1316" s="1">
        <v>45159</v>
      </c>
      <c r="B1316" t="s">
        <v>2</v>
      </c>
      <c r="C1316">
        <v>93.404700000000005</v>
      </c>
    </row>
    <row r="1317" spans="1:3" x14ac:dyDescent="0.25">
      <c r="A1317" s="1">
        <v>45160</v>
      </c>
      <c r="B1317" t="s">
        <v>2</v>
      </c>
      <c r="C1317">
        <v>94.142399999999995</v>
      </c>
    </row>
    <row r="1318" spans="1:3" x14ac:dyDescent="0.25">
      <c r="A1318" s="1">
        <v>45161</v>
      </c>
      <c r="B1318" t="s">
        <v>2</v>
      </c>
      <c r="C1318">
        <v>94.118499999999997</v>
      </c>
    </row>
    <row r="1319" spans="1:3" x14ac:dyDescent="0.25">
      <c r="A1319" s="1">
        <v>45162</v>
      </c>
      <c r="B1319" t="s">
        <v>2</v>
      </c>
      <c r="C1319">
        <v>94.442099999999996</v>
      </c>
    </row>
    <row r="1320" spans="1:3" x14ac:dyDescent="0.25">
      <c r="A1320" s="1">
        <v>45163</v>
      </c>
      <c r="B1320" t="s">
        <v>2</v>
      </c>
      <c r="C1320">
        <v>94.400700000000001</v>
      </c>
    </row>
    <row r="1321" spans="1:3" x14ac:dyDescent="0.25">
      <c r="A1321" s="1">
        <v>45164</v>
      </c>
      <c r="B1321" t="s">
        <v>2</v>
      </c>
      <c r="C1321">
        <v>94.711699999999993</v>
      </c>
    </row>
    <row r="1322" spans="1:3" x14ac:dyDescent="0.25">
      <c r="A1322" s="1">
        <v>45165</v>
      </c>
      <c r="B1322" t="s">
        <v>2</v>
      </c>
      <c r="C1322">
        <v>94.711699999999993</v>
      </c>
    </row>
    <row r="1323" spans="1:3" x14ac:dyDescent="0.25">
      <c r="A1323" s="1">
        <v>45166</v>
      </c>
      <c r="B1323" t="s">
        <v>2</v>
      </c>
      <c r="C1323">
        <v>94.711699999999993</v>
      </c>
    </row>
    <row r="1324" spans="1:3" x14ac:dyDescent="0.25">
      <c r="A1324" s="1">
        <v>45167</v>
      </c>
      <c r="B1324" t="s">
        <v>2</v>
      </c>
      <c r="C1324">
        <v>95.471699999999998</v>
      </c>
    </row>
    <row r="1325" spans="1:3" x14ac:dyDescent="0.25">
      <c r="A1325" s="1">
        <v>45168</v>
      </c>
      <c r="B1325" t="s">
        <v>2</v>
      </c>
      <c r="C1325">
        <v>95.706999999999994</v>
      </c>
    </row>
    <row r="1326" spans="1:3" x14ac:dyDescent="0.25">
      <c r="A1326" s="1">
        <v>45169</v>
      </c>
      <c r="B1326" t="s">
        <v>2</v>
      </c>
      <c r="C1326">
        <v>95.928299999999993</v>
      </c>
    </row>
    <row r="1327" spans="1:3" x14ac:dyDescent="0.25">
      <c r="A1327" s="1">
        <v>45170</v>
      </c>
      <c r="B1327" t="s">
        <v>2</v>
      </c>
      <c r="C1327">
        <v>96.334400000000002</v>
      </c>
    </row>
    <row r="1328" spans="1:3" x14ac:dyDescent="0.25">
      <c r="A1328" s="1">
        <v>45171</v>
      </c>
      <c r="B1328" t="s">
        <v>2</v>
      </c>
      <c r="C1328">
        <v>96.341099999999997</v>
      </c>
    </row>
    <row r="1329" spans="1:3" x14ac:dyDescent="0.25">
      <c r="A1329" s="1">
        <v>45172</v>
      </c>
      <c r="B1329" t="s">
        <v>2</v>
      </c>
      <c r="C1329">
        <v>96.341099999999997</v>
      </c>
    </row>
    <row r="1330" spans="1:3" x14ac:dyDescent="0.25">
      <c r="A1330" s="1">
        <v>45173</v>
      </c>
      <c r="B1330" t="s">
        <v>2</v>
      </c>
      <c r="C1330">
        <v>96.341099999999997</v>
      </c>
    </row>
    <row r="1331" spans="1:3" x14ac:dyDescent="0.25">
      <c r="A1331" s="1">
        <v>45174</v>
      </c>
      <c r="B1331" t="s">
        <v>2</v>
      </c>
      <c r="C1331">
        <v>96.619900000000001</v>
      </c>
    </row>
    <row r="1332" spans="1:3" x14ac:dyDescent="0.25">
      <c r="A1332" s="1">
        <v>45175</v>
      </c>
      <c r="B1332" t="s">
        <v>2</v>
      </c>
      <c r="C1332">
        <v>97.538300000000007</v>
      </c>
    </row>
    <row r="1333" spans="1:3" x14ac:dyDescent="0.25">
      <c r="A1333" s="1">
        <v>45176</v>
      </c>
      <c r="B1333" t="s">
        <v>2</v>
      </c>
      <c r="C1333">
        <v>97.843900000000005</v>
      </c>
    </row>
    <row r="1334" spans="1:3" x14ac:dyDescent="0.25">
      <c r="A1334" s="1">
        <v>45177</v>
      </c>
      <c r="B1334" t="s">
        <v>2</v>
      </c>
      <c r="C1334">
        <v>98.196100000000001</v>
      </c>
    </row>
    <row r="1335" spans="1:3" x14ac:dyDescent="0.25">
      <c r="A1335" s="1">
        <v>45178</v>
      </c>
      <c r="B1335" t="s">
        <v>2</v>
      </c>
      <c r="C1335">
        <v>97.924099999999996</v>
      </c>
    </row>
    <row r="1336" spans="1:3" x14ac:dyDescent="0.25">
      <c r="A1336" s="1">
        <v>45179</v>
      </c>
      <c r="B1336" t="s">
        <v>2</v>
      </c>
      <c r="C1336">
        <v>97.924099999999996</v>
      </c>
    </row>
    <row r="1337" spans="1:3" x14ac:dyDescent="0.25">
      <c r="A1337" s="1">
        <v>45180</v>
      </c>
      <c r="B1337" t="s">
        <v>2</v>
      </c>
      <c r="C1337">
        <v>97.924099999999996</v>
      </c>
    </row>
    <row r="1338" spans="1:3" x14ac:dyDescent="0.25">
      <c r="A1338" s="1">
        <v>45181</v>
      </c>
      <c r="B1338" t="s">
        <v>2</v>
      </c>
      <c r="C1338">
        <v>96.508300000000006</v>
      </c>
    </row>
    <row r="1339" spans="1:3" x14ac:dyDescent="0.25">
      <c r="A1339" s="1">
        <v>45182</v>
      </c>
      <c r="B1339" t="s">
        <v>2</v>
      </c>
      <c r="C1339">
        <v>94.703500000000005</v>
      </c>
    </row>
    <row r="1340" spans="1:3" x14ac:dyDescent="0.25">
      <c r="A1340" s="1">
        <v>45183</v>
      </c>
      <c r="B1340" t="s">
        <v>2</v>
      </c>
      <c r="C1340">
        <v>95.979399999999998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90BD-8AAF-4793-AD53-8393C014C480}">
  <dimension ref="B3:R44"/>
  <sheetViews>
    <sheetView tabSelected="1" workbookViewId="0">
      <selection activeCell="K9" sqref="K9"/>
    </sheetView>
  </sheetViews>
  <sheetFormatPr defaultRowHeight="15" x14ac:dyDescent="0.25"/>
  <cols>
    <col min="2" max="2" width="24" customWidth="1"/>
    <col min="3" max="3" width="13.140625" hidden="1" customWidth="1"/>
    <col min="4" max="16" width="15.140625" customWidth="1"/>
    <col min="17" max="17" width="13" customWidth="1"/>
    <col min="18" max="18" width="9.42578125" bestFit="1" customWidth="1"/>
  </cols>
  <sheetData>
    <row r="3" spans="2:16" s="15" customFormat="1" ht="50.25" customHeight="1" x14ac:dyDescent="0.25">
      <c r="B3" s="16" t="s">
        <v>45</v>
      </c>
      <c r="C3" s="16" t="s">
        <v>47</v>
      </c>
      <c r="D3" s="26" t="s">
        <v>57</v>
      </c>
      <c r="E3" s="26" t="s">
        <v>56</v>
      </c>
      <c r="F3" s="16" t="s">
        <v>52</v>
      </c>
      <c r="G3" s="16" t="s">
        <v>53</v>
      </c>
      <c r="H3" s="16" t="s">
        <v>46</v>
      </c>
      <c r="I3" s="16" t="s">
        <v>54</v>
      </c>
    </row>
    <row r="4" spans="2:16" x14ac:dyDescent="0.25">
      <c r="B4" t="str">
        <f>IF(OR(Свод!$B4="Общий итог",Свод!$B4=""),"",Свод!$B4)</f>
        <v>ПФО Овсянников</v>
      </c>
      <c r="D4" s="30">
        <f>IF(Свод_динамика_МР[[#This Row],[Итоговые балы]]="","",VLOOKUP(Свод_динамика_МР[[#This Row],[Итоговые балы]],Таблица6[#All],MATCH(Свод_динамика_МР[[#Headers],[Средняя динамика USD ]],Таблица6[#Headers],0)))</f>
        <v>2175.3938749999998</v>
      </c>
      <c r="E4" s="31">
        <f>IF(Свод_динамика_МР[[#This Row],[Итоговые балы]]="","",VLOOKUP(Свод_динамика_МР[[#This Row],[Итоговые балы]],Таблица6[#All],MATCH(Свод_динамика_МР[[#Headers],[Средняя динамика USD %%]],Таблица6[#Headers],0),0))</f>
        <v>3.3551950623037369E-2</v>
      </c>
      <c r="F4" s="30">
        <f>IF($B4="","",(1.1-0.1*_xlfn.RANK.EQ(Q35,$Q$35:$Q$42,0))*$Q$34)</f>
        <v>0.45000000000000007</v>
      </c>
      <c r="G4" s="30">
        <f>IF($B4="","",(1.1-0.1*_xlfn.RANK.EQ(P35,$P$35:$P$42,0))*$P$34)</f>
        <v>0.4</v>
      </c>
      <c r="H4" s="30">
        <f>SUM(F4:G4)</f>
        <v>0.85000000000000009</v>
      </c>
      <c r="I4" s="33">
        <f>_xlfn.RANK.EQ(Свод_динамика_МР[[#This Row],[Сумма баллов "ДИНАМИКА"]],Свод_динамика_МР[Сумма баллов "ДИНАМИКА"])</f>
        <v>3</v>
      </c>
    </row>
    <row r="5" spans="2:16" x14ac:dyDescent="0.25">
      <c r="B5" t="str">
        <f>IF(OR(Свод!$B5="Общий итог",Свод!$B5=""),"",Свод!$B5)</f>
        <v>ПФО Ручкин</v>
      </c>
      <c r="D5" s="30">
        <f>IF(Свод_динамика_МР[[#This Row],[Итоговые балы]]="","",VLOOKUP(Свод_динамика_МР[[#This Row],[Итоговые балы]],Таблица6[#All],MATCH(Свод_динамика_МР[[#Headers],[Средняя динамика USD ]],Таблица6[#Headers],0)))</f>
        <v>-1555.5958250000003</v>
      </c>
      <c r="E5" s="31">
        <f>IF(Свод_динамика_МР[[#This Row],[Итоговые балы]]="","",VLOOKUP(Свод_динамика_МР[[#This Row],[Итоговые балы]],Таблица6[#All],MATCH(Свод_динамика_МР[[#Headers],[Средняя динамика USD %%]],Таблица6[#Headers],0),0))</f>
        <v>-2.1795973986198446E-2</v>
      </c>
      <c r="F5" s="30">
        <f t="shared" ref="F5:F11" si="0">IF($B5="","",(1.1-0.1*_xlfn.RANK.EQ(Q36,$Q$35:$Q$42,0))*$Q$34)</f>
        <v>0.2</v>
      </c>
      <c r="G5" s="30">
        <f t="shared" ref="G4:G11" si="1">IF($B5="","",(1.1-0.1*_xlfn.RANK.EQ(P36,$P$35:$P$42,0))*$P$34)</f>
        <v>0.2</v>
      </c>
      <c r="H5" s="30">
        <f t="shared" ref="H5:H11" si="2">SUM(F5:G5)</f>
        <v>0.4</v>
      </c>
      <c r="I5" s="33">
        <f>_xlfn.RANK.EQ(Свод_динамика_МР[[#This Row],[Сумма баллов "ДИНАМИКА"]],Свод_динамика_МР[Сумма баллов "ДИНАМИКА"])</f>
        <v>7</v>
      </c>
    </row>
    <row r="6" spans="2:16" x14ac:dyDescent="0.25">
      <c r="B6" t="str">
        <f>IF(OR(Свод!$B6="Общий итог",Свод!$B6=""),"",Свод!$B6)</f>
        <v>ПФО Шашкина</v>
      </c>
      <c r="D6" s="30">
        <f>IF(Свод_динамика_МР[[#This Row],[Итоговые балы]]="","",VLOOKUP(Свод_динамика_МР[[#This Row],[Итоговые балы]],Таблица6[#All],MATCH(Свод_динамика_МР[[#Headers],[Средняя динамика USD ]],Таблица6[#Headers],0)))</f>
        <v>-814.92145000000073</v>
      </c>
      <c r="E6" s="31">
        <f>IF(Свод_динамика_МР[[#This Row],[Итоговые балы]]="","",VLOOKUP(Свод_динамика_МР[[#This Row],[Итоговые балы]],Таблица6[#All],MATCH(Свод_динамика_МР[[#Headers],[Средняя динамика USD %%]],Таблица6[#Headers],0),0))</f>
        <v>-1.40004610774748E-2</v>
      </c>
      <c r="F6" s="30">
        <f t="shared" si="0"/>
        <v>0.25</v>
      </c>
      <c r="G6" s="30">
        <f t="shared" si="1"/>
        <v>0.25</v>
      </c>
      <c r="H6" s="30">
        <f t="shared" si="2"/>
        <v>0.5</v>
      </c>
      <c r="I6" s="33">
        <f>_xlfn.RANK.EQ(Свод_динамика_МР[[#This Row],[Сумма баллов "ДИНАМИКА"]],Свод_динамика_МР[Сумма баллов "ДИНАМИКА"])</f>
        <v>6</v>
      </c>
    </row>
    <row r="7" spans="2:16" x14ac:dyDescent="0.25">
      <c r="B7" t="str">
        <f>IF(OR(Свод!$B7="Общий итог",Свод!$B7=""),"",Свод!$B7)</f>
        <v>СЗФО Разин</v>
      </c>
      <c r="D7" s="30">
        <f>IF(Свод_динамика_МР[[#This Row],[Итоговые балы]]="","",VLOOKUP(Свод_динамика_МР[[#This Row],[Итоговые балы]],Таблица6[#All],MATCH(Свод_динамика_МР[[#Headers],[Средняя динамика USD ]],Таблица6[#Headers],0)))</f>
        <v>-6342.0707624999995</v>
      </c>
      <c r="E7" s="31">
        <f>IF(Свод_динамика_МР[[#This Row],[Итоговые балы]]="","",VLOOKUP(Свод_динамика_МР[[#This Row],[Итоговые балы]],Таблица6[#All],MATCH(Свод_динамика_МР[[#Headers],[Средняя динамика USD %%]],Таблица6[#Headers],0),0))</f>
        <v>-5.5806126777470565E-2</v>
      </c>
      <c r="F7" s="30">
        <f t="shared" si="0"/>
        <v>0.15000000000000002</v>
      </c>
      <c r="G7" s="30">
        <f>IF($B7="","",(1.1-0.1*_xlfn.RANK.EQ(P38,$P$35:$P$42,0))*$P$34)</f>
        <v>0.15000000000000002</v>
      </c>
      <c r="H7" s="30">
        <f t="shared" si="2"/>
        <v>0.30000000000000004</v>
      </c>
      <c r="I7" s="33">
        <f>_xlfn.RANK.EQ(Свод_динамика_МР[[#This Row],[Сумма баллов "ДИНАМИКА"]],Свод_динамика_МР[Сумма баллов "ДИНАМИКА"])</f>
        <v>8</v>
      </c>
    </row>
    <row r="8" spans="2:16" x14ac:dyDescent="0.25">
      <c r="B8" t="str">
        <f>IF(OR(Свод!$B8="Общий итог",Свод!$B8=""),"",Свод!$B8)</f>
        <v>СНГ Фёдоров</v>
      </c>
      <c r="D8" s="30">
        <f>IF(Свод_динамика_МР[[#This Row],[Итоговые балы]]="","",VLOOKUP(Свод_динамика_МР[[#This Row],[Итоговые балы]],Таблица6[#All],MATCH(Свод_динамика_МР[[#Headers],[Средняя динамика USD ]],Таблица6[#Headers],0)))</f>
        <v>2799.9791875000001</v>
      </c>
      <c r="E8" s="31">
        <f>IF(Свод_динамика_МР[[#This Row],[Итоговые балы]]="","",VLOOKUP(Свод_динамика_МР[[#This Row],[Итоговые балы]],Таблица6[#All],MATCH(Свод_динамика_МР[[#Headers],[Средняя динамика USD %%]],Таблица6[#Headers],0),0))</f>
        <v>3.7525197213875053E-2</v>
      </c>
      <c r="F8" s="30">
        <f t="shared" si="0"/>
        <v>0.5</v>
      </c>
      <c r="G8" s="30">
        <f t="shared" si="1"/>
        <v>0.45000000000000007</v>
      </c>
      <c r="H8" s="30">
        <f t="shared" si="2"/>
        <v>0.95000000000000007</v>
      </c>
      <c r="I8" s="33">
        <f>_xlfn.RANK.EQ(Свод_динамика_МР[[#This Row],[Сумма баллов "ДИНАМИКА"]],Свод_динамика_МР[Сумма баллов "ДИНАМИКА"])</f>
        <v>1</v>
      </c>
    </row>
    <row r="9" spans="2:16" x14ac:dyDescent="0.25">
      <c r="B9" t="str">
        <f>IF(OR(Свод!$B9="Общий итог",Свод!$B9=""),"",Свод!$B9)</f>
        <v>СФО Томлоп</v>
      </c>
      <c r="D9" s="30">
        <f>IF(Свод_динамика_МР[[#This Row],[Итоговые балы]]="","",VLOOKUP(Свод_динамика_МР[[#This Row],[Итоговые балы]],Таблица6[#All],MATCH(Свод_динамика_МР[[#Headers],[Средняя динамика USD ]],Таблица6[#Headers],0)))</f>
        <v>1435.0596000000003</v>
      </c>
      <c r="E9" s="31">
        <f>IF(Свод_динамика_МР[[#This Row],[Итоговые балы]]="","",VLOOKUP(Свод_динамика_МР[[#This Row],[Итоговые балы]],Таблица6[#All],MATCH(Свод_динамика_МР[[#Headers],[Средняя динамика USD %%]],Таблица6[#Headers],0),0))</f>
        <v>4.9888293603490848E-2</v>
      </c>
      <c r="F9" s="30">
        <f t="shared" si="0"/>
        <v>0.4</v>
      </c>
      <c r="G9" s="30">
        <f t="shared" si="1"/>
        <v>0.5</v>
      </c>
      <c r="H9" s="30">
        <f t="shared" si="2"/>
        <v>0.9</v>
      </c>
      <c r="I9" s="33">
        <f>_xlfn.RANK.EQ(Свод_динамика_МР[[#This Row],[Сумма баллов "ДИНАМИКА"]],Свод_динамика_МР[Сумма баллов "ДИНАМИКА"])</f>
        <v>2</v>
      </c>
    </row>
    <row r="10" spans="2:16" ht="16.5" customHeight="1" x14ac:dyDescent="0.25">
      <c r="B10" t="str">
        <f>IF(OR(Свод!$B10="Общий итог",Свод!$B10=""),"",Свод!$B10)</f>
        <v>СФО Чучкалов</v>
      </c>
      <c r="D10" s="30">
        <f>IF(Свод_динамика_МР[[#This Row],[Итоговые балы]]="","",VLOOKUP(Свод_динамика_МР[[#This Row],[Итоговые балы]],Таблица6[#All],MATCH(Свод_динамика_МР[[#Headers],[Средняя динамика USD ]],Таблица6[#Headers],0)))</f>
        <v>615.34285</v>
      </c>
      <c r="E10" s="31">
        <f>IF(Свод_динамика_МР[[#This Row],[Итоговые балы]]="","",VLOOKUP(Свод_динамика_МР[[#This Row],[Итоговые балы]],Таблица6[#All],MATCH(Свод_динамика_МР[[#Headers],[Средняя динамика USD %%]],Таблица6[#Headers],0),0))</f>
        <v>1.5544969239447357E-2</v>
      </c>
      <c r="F10" s="30">
        <f t="shared" si="0"/>
        <v>0.35000000000000003</v>
      </c>
      <c r="G10" s="30">
        <f t="shared" si="1"/>
        <v>0.35000000000000003</v>
      </c>
      <c r="H10" s="30">
        <f t="shared" si="2"/>
        <v>0.70000000000000007</v>
      </c>
      <c r="I10" s="33">
        <f>_xlfn.RANK.EQ(Свод_динамика_МР[[#This Row],[Сумма баллов "ДИНАМИКА"]],Свод_динамика_МР[Сумма баллов "ДИНАМИКА"])</f>
        <v>4</v>
      </c>
    </row>
    <row r="11" spans="2:16" x14ac:dyDescent="0.25">
      <c r="B11" t="str">
        <f>IF(OR(Свод!$B11="Общий итог",Свод!$B11=""),"",Свод!$B11)</f>
        <v>УФО Маринич</v>
      </c>
      <c r="D11" s="30">
        <f>IF(Свод_динамика_МР[[#This Row],[Итоговые балы]]="","",VLOOKUP(Свод_динамика_МР[[#This Row],[Итоговые балы]],Таблица6[#All],MATCH(Свод_динамика_МР[[#Headers],[Средняя динамика USD ]],Таблица6[#Headers],0)))</f>
        <v>-25.792675000000145</v>
      </c>
      <c r="E11" s="31">
        <f>IF(Свод_динамика_МР[[#This Row],[Итоговые балы]]="","",VLOOKUP(Свод_динамика_МР[[#This Row],[Итоговые балы]],Таблица6[#All],MATCH(Свод_динамика_МР[[#Headers],[Средняя динамика USD %%]],Таблица6[#Headers],0),0))</f>
        <v>-9.8980118256521967E-4</v>
      </c>
      <c r="F11" s="30">
        <f t="shared" si="0"/>
        <v>0.30000000000000004</v>
      </c>
      <c r="G11" s="30">
        <f t="shared" si="1"/>
        <v>0.30000000000000004</v>
      </c>
      <c r="H11" s="30">
        <f t="shared" si="2"/>
        <v>0.60000000000000009</v>
      </c>
      <c r="I11" s="33">
        <f>_xlfn.RANK.EQ(Свод_динамика_МР[[#This Row],[Сумма баллов "ДИНАМИКА"]],Свод_динамика_МР[Сумма баллов "ДИНАМИКА"])</f>
        <v>5</v>
      </c>
    </row>
    <row r="12" spans="2:16" x14ac:dyDescent="0.25">
      <c r="B12" t="str">
        <f>IF(OR(Свод!$B12="Общий итог",Свод!$B12=""),"",Свод!$B12)</f>
        <v/>
      </c>
    </row>
    <row r="13" spans="2:16" hidden="1" x14ac:dyDescent="0.25"/>
    <row r="14" spans="2:16" hidden="1" x14ac:dyDescent="0.25"/>
    <row r="15" spans="2:16" ht="23.25" customHeight="1" x14ac:dyDescent="0.25"/>
    <row r="16" spans="2:16" s="15" customFormat="1" ht="30" x14ac:dyDescent="0.25">
      <c r="B16" s="24" t="s">
        <v>31</v>
      </c>
      <c r="C16" s="25" t="s">
        <v>32</v>
      </c>
      <c r="D16" s="25" t="s">
        <v>33</v>
      </c>
      <c r="E16" s="25" t="s">
        <v>34</v>
      </c>
      <c r="F16" s="25" t="s">
        <v>35</v>
      </c>
      <c r="G16" s="25" t="s">
        <v>36</v>
      </c>
      <c r="H16" s="25" t="s">
        <v>37</v>
      </c>
      <c r="I16" s="25" t="s">
        <v>38</v>
      </c>
      <c r="J16" s="25" t="s">
        <v>39</v>
      </c>
      <c r="K16" s="25" t="s">
        <v>40</v>
      </c>
      <c r="L16" s="25" t="s">
        <v>41</v>
      </c>
      <c r="M16" s="25" t="s">
        <v>42</v>
      </c>
      <c r="N16" s="25" t="s">
        <v>43</v>
      </c>
      <c r="O16" s="25" t="s">
        <v>44</v>
      </c>
      <c r="P16" s="26" t="s">
        <v>55</v>
      </c>
    </row>
    <row r="17" spans="2:17" hidden="1" x14ac:dyDescent="0.25">
      <c r="B17" s="21"/>
      <c r="C17" s="18">
        <f>IF(Свод!C$3="","",Свод!C$3)</f>
        <v>44866</v>
      </c>
      <c r="D17" s="18">
        <f>IF(Свод!D$3="","",Свод!D$3)</f>
        <v>44896</v>
      </c>
      <c r="E17" s="18">
        <f>IF(Свод!E$3="","",Свод!E$3)</f>
        <v>44927</v>
      </c>
      <c r="F17" s="18">
        <f>IF(Свод!F$3="","",Свод!F$3)</f>
        <v>44958</v>
      </c>
      <c r="G17" s="18">
        <f>IF(Свод!G$3="","",Свод!G$3)</f>
        <v>44986</v>
      </c>
      <c r="H17" s="18">
        <f>IF(Свод!H$3="","",Свод!H$3)</f>
        <v>45017</v>
      </c>
      <c r="I17" s="18">
        <f>IF(Свод!I$3="","",Свод!I$3)</f>
        <v>45047</v>
      </c>
      <c r="J17" s="18">
        <f>IF(Свод!J$3="","",Свод!J$3)</f>
        <v>45078</v>
      </c>
      <c r="K17" s="18">
        <f>IF(Свод!K$3="","",Свод!K$3)</f>
        <v>45108</v>
      </c>
      <c r="L17" s="18" t="str">
        <f>IF(Свод!L$3="","",Свод!L$3)</f>
        <v/>
      </c>
      <c r="M17" s="18" t="str">
        <f>IF(Свод!M$3="","",Свод!M$3)</f>
        <v/>
      </c>
      <c r="N17" s="18" t="str">
        <f>IF(Свод!N$3="","",Свод!N$3)</f>
        <v/>
      </c>
      <c r="O17" s="18" t="str">
        <f>IF(Свод!O$3="","",Свод!O$3)</f>
        <v/>
      </c>
      <c r="P17" s="22"/>
    </row>
    <row r="18" spans="2:17" hidden="1" x14ac:dyDescent="0.25">
      <c r="B18" s="21"/>
      <c r="C18" s="19" t="str">
        <f>IFERROR(TEXT(MONTH(C$32),"00"),"")</f>
        <v>11</v>
      </c>
      <c r="D18" s="19" t="str">
        <f t="shared" ref="D18:O18" si="3">IFERROR(TEXT(MONTH(D$32),"00"),"")</f>
        <v>12</v>
      </c>
      <c r="E18" s="19" t="str">
        <f t="shared" si="3"/>
        <v>01</v>
      </c>
      <c r="F18" s="19" t="str">
        <f t="shared" si="3"/>
        <v>02</v>
      </c>
      <c r="G18" s="19" t="str">
        <f t="shared" si="3"/>
        <v>03</v>
      </c>
      <c r="H18" s="19" t="str">
        <f t="shared" si="3"/>
        <v>04</v>
      </c>
      <c r="I18" s="19" t="str">
        <f t="shared" si="3"/>
        <v>05</v>
      </c>
      <c r="J18" s="19" t="str">
        <f t="shared" si="3"/>
        <v>06</v>
      </c>
      <c r="K18" s="19" t="str">
        <f t="shared" si="3"/>
        <v>07</v>
      </c>
      <c r="L18" s="19" t="str">
        <f t="shared" si="3"/>
        <v/>
      </c>
      <c r="M18" s="19" t="str">
        <f t="shared" si="3"/>
        <v/>
      </c>
      <c r="N18" s="19" t="str">
        <f t="shared" si="3"/>
        <v/>
      </c>
      <c r="O18" s="19" t="str">
        <f t="shared" si="3"/>
        <v/>
      </c>
      <c r="P18" s="22"/>
    </row>
    <row r="19" spans="2:17" hidden="1" x14ac:dyDescent="0.25">
      <c r="B19" s="21"/>
      <c r="C19" s="19">
        <f>IFERROR(YEAR(C$32),"")</f>
        <v>2022</v>
      </c>
      <c r="D19" s="19">
        <f t="shared" ref="D19:O19" si="4">IFERROR(YEAR(D$32),"")</f>
        <v>2022</v>
      </c>
      <c r="E19" s="19">
        <f t="shared" si="4"/>
        <v>2023</v>
      </c>
      <c r="F19" s="19">
        <f t="shared" si="4"/>
        <v>2023</v>
      </c>
      <c r="G19" s="19">
        <f t="shared" si="4"/>
        <v>2023</v>
      </c>
      <c r="H19" s="19">
        <f t="shared" si="4"/>
        <v>2023</v>
      </c>
      <c r="I19" s="19">
        <f t="shared" si="4"/>
        <v>2023</v>
      </c>
      <c r="J19" s="19">
        <f t="shared" si="4"/>
        <v>2023</v>
      </c>
      <c r="K19" s="19">
        <f t="shared" si="4"/>
        <v>2023</v>
      </c>
      <c r="L19" s="19" t="str">
        <f t="shared" si="4"/>
        <v/>
      </c>
      <c r="M19" s="19" t="str">
        <f t="shared" si="4"/>
        <v/>
      </c>
      <c r="N19" s="19" t="str">
        <f t="shared" si="4"/>
        <v/>
      </c>
      <c r="O19" s="19" t="str">
        <f t="shared" si="4"/>
        <v/>
      </c>
      <c r="P19" s="22"/>
    </row>
    <row r="20" spans="2:17" x14ac:dyDescent="0.25">
      <c r="B20" s="21" t="str">
        <f>IF(OR(Свод!$B4="Общий итог",Свод!$B4=""),"",Свод!$B4)</f>
        <v>ПФО Овсянников</v>
      </c>
      <c r="C20" s="20">
        <f>GETPIVOTDATA("[Measures].[Сумма по столбцу Выручка USD]",Свод!$B$2,"[Продажи_Б_НДС_ссылка].[Группа доступа]","[Продажи_Б_НДС_ссылка].[Группа доступа].&amp;["&amp;$B20&amp;"]","[Продажи_Б_НДС_ссылка].[Период, месяц]","[Продажи_Б_НДС_ссылка].[Период, месяц].&amp;["&amp;C$34&amp;"-"&amp;C$33&amp;"-01T00:00:00]")</f>
        <v>64481.1008</v>
      </c>
      <c r="D20" s="20">
        <f>IFERROR(GETPIVOTDATA("[Measures].[Сумма по столбцу Выручка USD]",Свод!$B$2,"[Продажи_Б_НДС_ссылка].[Группа доступа]","[Продажи_Б_НДС_ссылка].[Группа доступа].&amp;["&amp;$B20&amp;"]","[Продажи_Б_НДС_ссылка].[Период, месяц]","[Продажи_Б_НДС_ссылка].[Период, месяц].&amp;["&amp;D$34&amp;"-"&amp;D$33&amp;"-01T00:00:00]"),"")</f>
        <v>67927.306299999997</v>
      </c>
      <c r="E20" s="20">
        <f>IFERROR(GETPIVOTDATA("[Measures].[Сумма по столбцу Выручка USD]",Свод!$B$2,"[Продажи_Б_НДС_ссылка].[Группа доступа]","[Продажи_Б_НДС_ссылка].[Группа доступа].&amp;["&amp;$B20&amp;"]","[Продажи_Б_НДС_ссылка].[Период, месяц]","[Продажи_Б_НДС_ссылка].[Период, месяц].&amp;["&amp;E$34&amp;"-"&amp;E$33&amp;"-01T00:00:00]"),"")</f>
        <v>32159.184600000001</v>
      </c>
      <c r="F20" s="20">
        <f>IFERROR(GETPIVOTDATA("[Measures].[Сумма по столбцу Выручка USD]",Свод!$B$2,"[Продажи_Б_НДС_ссылка].[Группа доступа]","[Продажи_Б_НДС_ссылка].[Группа доступа].&amp;["&amp;$B20&amp;"]","[Продажи_Б_НДС_ссылка].[Период, месяц]","[Продажи_Б_НДС_ссылка].[Период, месяц].&amp;["&amp;F$34&amp;"-"&amp;F$33&amp;"-01T00:00:00]"),"")</f>
        <v>46069.356699999997</v>
      </c>
      <c r="G20" s="20">
        <f>IFERROR(GETPIVOTDATA("[Measures].[Сумма по столбцу Выручка USD]",Свод!$B$2,"[Продажи_Б_НДС_ссылка].[Группа доступа]","[Продажи_Б_НДС_ссылка].[Группа доступа].&amp;["&amp;$B20&amp;"]","[Продажи_Б_НДС_ссылка].[Период, месяц]","[Продажи_Б_НДС_ссылка].[Период, месяц].&amp;["&amp;G$34&amp;"-"&amp;G$33&amp;"-01T00:00:00]"),"")</f>
        <v>53016.491699999999</v>
      </c>
      <c r="H20" s="20">
        <f>IFERROR(GETPIVOTDATA("[Measures].[Сумма по столбцу Выручка USD]",Свод!$B$2,"[Продажи_Б_НДС_ссылка].[Группа доступа]","[Продажи_Б_НДС_ссылка].[Группа доступа].&amp;["&amp;$B20&amp;"]","[Продажи_Б_НДС_ссылка].[Период, месяц]","[Продажи_Б_НДС_ссылка].[Период, месяц].&amp;["&amp;H$34&amp;"-"&amp;H$33&amp;"-01T00:00:00]"),"")</f>
        <v>76262.61</v>
      </c>
      <c r="I20" s="20">
        <f>IFERROR(GETPIVOTDATA("[Measures].[Сумма по столбцу Выручка USD]",Свод!$B$2,"[Продажи_Б_НДС_ссылка].[Группа доступа]","[Продажи_Б_НДС_ссылка].[Группа доступа].&amp;["&amp;$B20&amp;"]","[Продажи_Б_НДС_ссылка].[Период, месяц]","[Продажи_Б_НДС_ссылка].[Период, месяц].&amp;["&amp;I$34&amp;"-"&amp;I$33&amp;"-01T00:00:00]"),"")</f>
        <v>71861.698499999999</v>
      </c>
      <c r="J20" s="20">
        <f>IFERROR(GETPIVOTDATA("[Measures].[Сумма по столбцу Выручка USD]",Свод!$B$2,"[Продажи_Б_НДС_ссылка].[Группа доступа]","[Продажи_Б_НДС_ссылка].[Группа доступа].&amp;["&amp;$B20&amp;"]","[Продажи_Б_НДС_ссылка].[Период, месяц]","[Продажи_Б_НДС_ссылка].[Период, месяц].&amp;["&amp;J$34&amp;"-"&amp;J$33&amp;"-01T00:00:00]"),"")</f>
        <v>89511.774799999999</v>
      </c>
      <c r="K20" s="20">
        <f>IFERROR(GETPIVOTDATA("[Measures].[Сумма по столбцу Выручка USD]",Свод!$B$2,"[Продажи_Б_НДС_ссылка].[Группа доступа]","[Продажи_Б_НДС_ссылка].[Группа доступа].&amp;["&amp;$B20&amp;"]","[Продажи_Б_НДС_ссылка].[Период, месяц]","[Продажи_Б_НДС_ссылка].[Период, месяц].&amp;["&amp;K$34&amp;"-"&amp;K$33&amp;"-01T00:00:00]"),"")</f>
        <v>81884.251799999998</v>
      </c>
      <c r="L20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доступа].&amp;["&amp;$B20&amp;"]","[Продажи_Б_НДС_ссылка].[Период, месяц]","[Продажи_Б_НДС_ссылка].[Период, месяц].&amp;["&amp;L$34&amp;"-"&amp;L$33&amp;"-01T00:00:00]"),"")</f>
        <v/>
      </c>
      <c r="M20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доступа].&amp;["&amp;$B20&amp;"]","[Продажи_Б_НДС_ссылка].[Период, месяц]","[Продажи_Б_НДС_ссылка].[Период, месяц].&amp;["&amp;M$34&amp;"-"&amp;M$33&amp;"-01T00:00:00]"),"")</f>
        <v/>
      </c>
      <c r="N20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доступа].&amp;["&amp;$B20&amp;"]","[Продажи_Б_НДС_ссылка].[Период, месяц]","[Продажи_Б_НДС_ссылка].[Период, месяц].&amp;["&amp;N$34&amp;"-"&amp;N$33&amp;"-01T00:00:00]"),"")</f>
        <v/>
      </c>
      <c r="O20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доступа].&amp;["&amp;$B20&amp;"]","[Продажи_Б_НДС_ссылка].[Период, месяц]","[Продажи_Б_НДС_ссылка].[Период, месяц].&amp;["&amp;O$34&amp;"-"&amp;O$33&amp;"-01T00:00:00]"),"")</f>
        <v/>
      </c>
      <c r="P20" s="23">
        <f>AVERAGE($D20:$O20)</f>
        <v>64836.584300000002</v>
      </c>
    </row>
    <row r="21" spans="2:17" x14ac:dyDescent="0.25">
      <c r="B21" s="21" t="str">
        <f>IF(OR(Свод!$B5="Общий итог",Свод!$B5=""),"",Свод!$B5)</f>
        <v>ПФО Ручкин</v>
      </c>
      <c r="C21" s="20">
        <f>GETPIVOTDATA("[Measures].[Сумма по столбцу Выручка USD]",Свод!$B$2,"[Продажи_Б_НДС_ссылка].[Группа доступа]","[Продажи_Б_НДС_ссылка].[Группа доступа].&amp;["&amp;$B21&amp;"]","[Продажи_Б_НДС_ссылка].[Период, месяц]","[Продажи_Б_НДС_ссылка].[Период, месяц].&amp;["&amp;C$34&amp;"-"&amp;C$33&amp;"-01T00:00:00]")</f>
        <v>86264.680200000003</v>
      </c>
      <c r="D21" s="20">
        <f>IFERROR(GETPIVOTDATA("[Measures].[Сумма по столбцу Выручка USD]",Свод!$B$2,"[Продажи_Б_НДС_ссылка].[Группа доступа]","[Продажи_Б_НДС_ссылка].[Группа доступа].&amp;["&amp;$B21&amp;"]","[Продажи_Б_НДС_ссылка].[Период, месяц]","[Продажи_Б_НДС_ссылка].[Период, месяц].&amp;["&amp;D$34&amp;"-"&amp;D$33&amp;"-01T00:00:00]"),"")</f>
        <v>94675.494699999996</v>
      </c>
      <c r="E21" s="20">
        <f>IFERROR(GETPIVOTDATA("[Measures].[Сумма по столбцу Выручка USD]",Свод!$B$2,"[Продажи_Б_НДС_ссылка].[Группа доступа]","[Продажи_Б_НДС_ссылка].[Группа доступа].&amp;["&amp;$B21&amp;"]","[Продажи_Б_НДС_ссылка].[Период, месяц]","[Продажи_Б_НДС_ссылка].[Период, месяц].&amp;["&amp;E$34&amp;"-"&amp;E$33&amp;"-01T00:00:00]"),"")</f>
        <v>47231.799899999998</v>
      </c>
      <c r="F21" s="20">
        <f>IFERROR(GETPIVOTDATA("[Measures].[Сумма по столбцу Выручка USD]",Свод!$B$2,"[Продажи_Б_НДС_ссылка].[Группа доступа]","[Продажи_Б_НДС_ссылка].[Группа доступа].&amp;["&amp;$B21&amp;"]","[Продажи_Б_НДС_ссылка].[Период, месяц]","[Продажи_Б_НДС_ссылка].[Период, месяц].&amp;["&amp;F$34&amp;"-"&amp;F$33&amp;"-01T00:00:00]"),"")</f>
        <v>49610.5023</v>
      </c>
      <c r="G21" s="20">
        <f>IFERROR(GETPIVOTDATA("[Measures].[Сумма по столбцу Выручка USD]",Свод!$B$2,"[Продажи_Б_НДС_ссылка].[Группа доступа]","[Продажи_Б_НДС_ссылка].[Группа доступа].&amp;["&amp;$B21&amp;"]","[Продажи_Б_НДС_ссылка].[Период, месяц]","[Продажи_Б_НДС_ссылка].[Период, месяц].&amp;["&amp;G$34&amp;"-"&amp;G$33&amp;"-01T00:00:00]"),"")</f>
        <v>76520.269799999995</v>
      </c>
      <c r="H21" s="20">
        <f>IFERROR(GETPIVOTDATA("[Measures].[Сумма по столбцу Выручка USD]",Свод!$B$2,"[Продажи_Б_НДС_ссылка].[Группа доступа]","[Продажи_Б_НДС_ссылка].[Группа доступа].&amp;["&amp;$B21&amp;"]","[Продажи_Б_НДС_ссылка].[Период, месяц]","[Продажи_Б_НДС_ссылка].[Период, месяц].&amp;["&amp;H$34&amp;"-"&amp;H$33&amp;"-01T00:00:00]"),"")</f>
        <v>62856.611199999999</v>
      </c>
      <c r="I21" s="20">
        <f>IFERROR(GETPIVOTDATA("[Measures].[Сумма по столбцу Выручка USD]",Свод!$B$2,"[Продажи_Б_НДС_ссылка].[Группа доступа]","[Продажи_Б_НДС_ссылка].[Группа доступа].&amp;["&amp;$B21&amp;"]","[Продажи_Б_НДС_ссылка].[Период, месяц]","[Продажи_Б_НДС_ссылка].[Период, месяц].&amp;["&amp;I$34&amp;"-"&amp;I$33&amp;"-01T00:00:00]"),"")</f>
        <v>90534.600699999995</v>
      </c>
      <c r="J21" s="20">
        <f>IFERROR(GETPIVOTDATA("[Measures].[Сумма по столбцу Выручка USD]",Свод!$B$2,"[Продажи_Б_НДС_ссылка].[Группа доступа]","[Продажи_Б_НДС_ссылка].[Группа доступа].&amp;["&amp;$B21&amp;"]","[Продажи_Б_НДС_ссылка].[Период, месяц]","[Продажи_Б_НДС_ссылка].[Период, месяц].&amp;["&amp;J$34&amp;"-"&amp;J$33&amp;"-01T00:00:00]"),"")</f>
        <v>75717.106799999994</v>
      </c>
      <c r="K21" s="20">
        <f>IFERROR(GETPIVOTDATA("[Measures].[Сумма по столбцу Выручка USD]",Свод!$B$2,"[Продажи_Б_НДС_ссылка].[Группа доступа]","[Продажи_Б_НДС_ссылка].[Группа доступа].&amp;["&amp;$B21&amp;"]","[Продажи_Б_НДС_ссылка].[Период, месяц]","[Продажи_Б_НДС_ссылка].[Период, месяц].&amp;["&amp;K$34&amp;"-"&amp;K$33&amp;"-01T00:00:00]"),"")</f>
        <v>73819.9136</v>
      </c>
      <c r="L21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доступа].&amp;["&amp;$B21&amp;"]","[Продажи_Б_НДС_ссылка].[Период, месяц]","[Продажи_Б_НДС_ссылка].[Период, месяц].&amp;["&amp;L$34&amp;"-"&amp;L$33&amp;"-01T00:00:00]"),"")</f>
        <v/>
      </c>
      <c r="M21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доступа].&amp;["&amp;$B21&amp;"]","[Продажи_Б_НДС_ссылка].[Период, месяц]","[Продажи_Б_НДС_ссылка].[Период, месяц].&amp;["&amp;M$34&amp;"-"&amp;M$33&amp;"-01T00:00:00]"),"")</f>
        <v/>
      </c>
      <c r="N21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доступа].&amp;["&amp;$B21&amp;"]","[Продажи_Б_НДС_ссылка].[Период, месяц]","[Продажи_Б_НДС_ссылка].[Период, месяц].&amp;["&amp;N$34&amp;"-"&amp;N$33&amp;"-01T00:00:00]"),"")</f>
        <v/>
      </c>
      <c r="O21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доступа].&amp;["&amp;$B21&amp;"]","[Продажи_Б_НДС_ссылка].[Период, месяц]","[Продажи_Б_НДС_ссылка].[Период, месяц].&amp;["&amp;O$34&amp;"-"&amp;O$33&amp;"-01T00:00:00]"),"")</f>
        <v/>
      </c>
      <c r="P21" s="23">
        <f t="shared" ref="P21:P27" si="5">AVERAGE($D21:$O21)</f>
        <v>71370.787375</v>
      </c>
    </row>
    <row r="22" spans="2:17" x14ac:dyDescent="0.25">
      <c r="B22" s="21" t="str">
        <f>IF(OR(Свод!$B6="Общий итог",Свод!$B6=""),"",Свод!$B6)</f>
        <v>ПФО Шашкина</v>
      </c>
      <c r="C22" s="20">
        <f>GETPIVOTDATA("[Measures].[Сумма по столбцу Выручка USD]",Свод!$B$2,"[Продажи_Б_НДС_ссылка].[Группа доступа]","[Продажи_Б_НДС_ссылка].[Группа доступа].&amp;["&amp;$B22&amp;"]","[Продажи_Б_НДС_ссылка].[Период, месяц]","[Продажи_Б_НДС_ссылка].[Период, месяц].&amp;["&amp;C$34&amp;"-"&amp;C$33&amp;"-01T00:00:00]")</f>
        <v>67648.175700000007</v>
      </c>
      <c r="D22" s="20">
        <f>IFERROR(GETPIVOTDATA("[Measures].[Сумма по столбцу Выручка USD]",Свод!$B$2,"[Продажи_Б_НДС_ссылка].[Группа доступа]","[Продажи_Б_НДС_ссылка].[Группа доступа].&amp;["&amp;$B22&amp;"]","[Продажи_Б_НДС_ссылка].[Период, месяц]","[Продажи_Б_НДС_ссылка].[Период, месяц].&amp;["&amp;D$34&amp;"-"&amp;D$33&amp;"-01T00:00:00]"),"")</f>
        <v>72246.507599999997</v>
      </c>
      <c r="E22" s="20">
        <f>IFERROR(GETPIVOTDATA("[Measures].[Сумма по столбцу Выручка USD]",Свод!$B$2,"[Продажи_Б_НДС_ссылка].[Группа доступа]","[Продажи_Б_НДС_ссылка].[Группа доступа].&amp;["&amp;$B22&amp;"]","[Продажи_Б_НДС_ссылка].[Период, месяц]","[Продажи_Б_НДС_ссылка].[Период, месяц].&amp;["&amp;E$34&amp;"-"&amp;E$33&amp;"-01T00:00:00]"),"")</f>
        <v>38298.1613</v>
      </c>
      <c r="F22" s="20">
        <f>IFERROR(GETPIVOTDATA("[Measures].[Сумма по столбцу Выручка USD]",Свод!$B$2,"[Продажи_Б_НДС_ссылка].[Группа доступа]","[Продажи_Б_НДС_ссылка].[Группа доступа].&amp;["&amp;$B22&amp;"]","[Продажи_Б_НДС_ссылка].[Период, месяц]","[Продажи_Б_НДС_ссылка].[Период, месяц].&amp;["&amp;F$34&amp;"-"&amp;F$33&amp;"-01T00:00:00]"),"")</f>
        <v>46731.070599999999</v>
      </c>
      <c r="G22" s="20">
        <f>IFERROR(GETPIVOTDATA("[Measures].[Сумма по столбцу Выручка USD]",Свод!$B$2,"[Продажи_Б_НДС_ссылка].[Группа доступа]","[Продажи_Б_НДС_ссылка].[Группа доступа].&amp;["&amp;$B22&amp;"]","[Продажи_Б_НДС_ссылка].[Период, месяц]","[Продажи_Б_НДС_ссылка].[Период, месяц].&amp;["&amp;G$34&amp;"-"&amp;G$33&amp;"-01T00:00:00]"),"")</f>
        <v>48677.0173</v>
      </c>
      <c r="H22" s="20">
        <f>IFERROR(GETPIVOTDATA("[Measures].[Сумма по столбцу Выручка USD]",Свод!$B$2,"[Продажи_Б_НДС_ссылка].[Группа доступа]","[Продажи_Б_НДС_ссылка].[Группа доступа].&amp;["&amp;$B22&amp;"]","[Продажи_Б_НДС_ссылка].[Период, месяц]","[Продажи_Б_НДС_ссылка].[Период, месяц].&amp;["&amp;H$34&amp;"-"&amp;H$33&amp;"-01T00:00:00]"),"")</f>
        <v>56432.849499999997</v>
      </c>
      <c r="I22" s="20">
        <f>IFERROR(GETPIVOTDATA("[Measures].[Сумма по столбцу Выручка USD]",Свод!$B$2,"[Продажи_Б_НДС_ссылка].[Группа доступа]","[Продажи_Б_НДС_ссылка].[Группа доступа].&amp;["&amp;$B22&amp;"]","[Продажи_Б_НДС_ссылка].[Период, месяц]","[Продажи_Б_НДС_ссылка].[Период, месяц].&amp;["&amp;I$34&amp;"-"&amp;I$33&amp;"-01T00:00:00]"),"")</f>
        <v>71396.565300000002</v>
      </c>
      <c r="J22" s="20">
        <f>IFERROR(GETPIVOTDATA("[Measures].[Сумма по столбцу Выручка USD]",Свод!$B$2,"[Продажи_Б_НДС_ссылка].[Группа доступа]","[Продажи_Б_НДС_ссылка].[Группа доступа].&amp;["&amp;$B22&amp;"]","[Продажи_Б_НДС_ссылка].[Период, месяц]","[Продажи_Б_НДС_ссылка].[Период, месяц].&amp;["&amp;J$34&amp;"-"&amp;J$33&amp;"-01T00:00:00]"),"")</f>
        <v>70743.088399999993</v>
      </c>
      <c r="K22" s="20">
        <f>IFERROR(GETPIVOTDATA("[Measures].[Сумма по столбцу Выручка USD]",Свод!$B$2,"[Продажи_Б_НДС_ссылка].[Группа доступа]","[Продажи_Б_НДС_ссылка].[Группа доступа].&amp;["&amp;$B22&amp;"]","[Продажи_Б_НДС_ссылка].[Период, месяц]","[Продажи_Б_НДС_ссылка].[Период, месяц].&amp;["&amp;K$34&amp;"-"&amp;K$33&amp;"-01T00:00:00]"),"")</f>
        <v>61128.804100000001</v>
      </c>
      <c r="L22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доступа].&amp;["&amp;$B22&amp;"]","[Продажи_Б_НДС_ссылка].[Период, месяц]","[Продажи_Б_НДС_ссылка].[Период, месяц].&amp;["&amp;L$34&amp;"-"&amp;L$33&amp;"-01T00:00:00]"),"")</f>
        <v/>
      </c>
      <c r="M22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доступа].&amp;["&amp;$B22&amp;"]","[Продажи_Б_НДС_ссылка].[Период, месяц]","[Продажи_Б_НДС_ссылка].[Период, месяц].&amp;["&amp;M$34&amp;"-"&amp;M$33&amp;"-01T00:00:00]"),"")</f>
        <v/>
      </c>
      <c r="N22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доступа].&amp;["&amp;$B22&amp;"]","[Продажи_Б_НДС_ссылка].[Период, месяц]","[Продажи_Б_НДС_ссылка].[Период, месяц].&amp;["&amp;N$34&amp;"-"&amp;N$33&amp;"-01T00:00:00]"),"")</f>
        <v/>
      </c>
      <c r="O22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доступа].&amp;["&amp;$B22&amp;"]","[Продажи_Б_НДС_ссылка].[Период, месяц]","[Продажи_Б_НДС_ссылка].[Период, месяц].&amp;["&amp;O$34&amp;"-"&amp;O$33&amp;"-01T00:00:00]"),"")</f>
        <v/>
      </c>
      <c r="P22" s="23">
        <f t="shared" si="5"/>
        <v>58206.758012500002</v>
      </c>
    </row>
    <row r="23" spans="2:17" x14ac:dyDescent="0.25">
      <c r="B23" s="21" t="str">
        <f>IF(OR(Свод!$B7="Общий итог",Свод!$B7=""),"",Свод!$B7)</f>
        <v>СЗФО Разин</v>
      </c>
      <c r="C23" s="20">
        <f>GETPIVOTDATA("[Measures].[Сумма по столбцу Выручка USD]",Свод!$B$2,"[Продажи_Б_НДС_ссылка].[Группа доступа]","[Продажи_Б_НДС_ссылка].[Группа доступа].&amp;["&amp;$B23&amp;"]","[Продажи_Б_НДС_ссылка].[Период, месяц]","[Продажи_Б_НДС_ссылка].[Период, месяц].&amp;["&amp;C$34&amp;"-"&amp;C$33&amp;"-01T00:00:00]")</f>
        <v>172517.09479999999</v>
      </c>
      <c r="D23" s="20">
        <f>IFERROR(GETPIVOTDATA("[Measures].[Сумма по столбцу Выручка USD]",Свод!$B$2,"[Продажи_Б_НДС_ссылка].[Группа доступа]","[Продажи_Б_НДС_ссылка].[Группа доступа].&amp;["&amp;$B23&amp;"]","[Продажи_Б_НДС_ссылка].[Период, месяц]","[Продажи_Б_НДС_ссылка].[Период, месяц].&amp;["&amp;D$34&amp;"-"&amp;D$33&amp;"-01T00:00:00]"),"")</f>
        <v>136547.3897</v>
      </c>
      <c r="E23" s="20">
        <f>IFERROR(GETPIVOTDATA("[Measures].[Сумма по столбцу Выручка USD]",Свод!$B$2,"[Продажи_Б_НДС_ссылка].[Группа доступа]","[Продажи_Б_НДС_ссылка].[Группа доступа].&amp;["&amp;$B23&amp;"]","[Продажи_Б_НДС_ссылка].[Период, месяц]","[Продажи_Б_НДС_ссылка].[Период, месяц].&amp;["&amp;E$34&amp;"-"&amp;E$33&amp;"-01T00:00:00]"),"")</f>
        <v>80012.975399999996</v>
      </c>
      <c r="F23" s="20">
        <f>IFERROR(GETPIVOTDATA("[Measures].[Сумма по столбцу Выручка USD]",Свод!$B$2,"[Продажи_Б_НДС_ссылка].[Группа доступа]","[Продажи_Б_НДС_ссылка].[Группа доступа].&amp;["&amp;$B23&amp;"]","[Продажи_Б_НДС_ссылка].[Период, месяц]","[Продажи_Б_НДС_ссылка].[Период, месяц].&amp;["&amp;F$34&amp;"-"&amp;F$33&amp;"-01T00:00:00]"),"")</f>
        <v>67695.89</v>
      </c>
      <c r="G23" s="20">
        <f>IFERROR(GETPIVOTDATA("[Measures].[Сумма по столбцу Выручка USD]",Свод!$B$2,"[Продажи_Б_НДС_ссылка].[Группа доступа]","[Продажи_Б_НДС_ссылка].[Группа доступа].&amp;["&amp;$B23&amp;"]","[Продажи_Б_НДС_ссылка].[Период, месяц]","[Продажи_Б_НДС_ссылка].[Период, месяц].&amp;["&amp;G$34&amp;"-"&amp;G$33&amp;"-01T00:00:00]"),"")</f>
        <v>99633.286600000007</v>
      </c>
      <c r="H23" s="20">
        <f>IFERROR(GETPIVOTDATA("[Measures].[Сумма по столбцу Выручка USD]",Свод!$B$2,"[Продажи_Б_НДС_ссылка].[Группа доступа]","[Продажи_Б_НДС_ссылка].[Группа доступа].&amp;["&amp;$B23&amp;"]","[Продажи_Б_НДС_ссылка].[Период, месяц]","[Продажи_Б_НДС_ссылка].[Период, месяц].&amp;["&amp;H$34&amp;"-"&amp;H$33&amp;"-01T00:00:00]"),"")</f>
        <v>100869.8027</v>
      </c>
      <c r="I23" s="20">
        <f>IFERROR(GETPIVOTDATA("[Measures].[Сумма по столбцу Выручка USD]",Свод!$B$2,"[Продажи_Б_НДС_ссылка].[Группа доступа]","[Продажи_Б_НДС_ссылка].[Группа доступа].&amp;["&amp;$B23&amp;"]","[Продажи_Б_НДС_ссылка].[Период, месяц]","[Продажи_Б_НДС_ссылка].[Период, месяц].&amp;["&amp;I$34&amp;"-"&amp;I$33&amp;"-01T00:00:00]"),"")</f>
        <v>150462.7107</v>
      </c>
      <c r="J23" s="20">
        <f>IFERROR(GETPIVOTDATA("[Measures].[Сумма по столбцу Выручка USD]",Свод!$B$2,"[Продажи_Б_НДС_ссылка].[Группа доступа]","[Продажи_Б_НДС_ссылка].[Группа доступа].&amp;["&amp;$B23&amp;"]","[Продажи_Б_НДС_ссылка].[Период, месяц]","[Продажи_Б_НДС_ссылка].[Период, месяц].&amp;["&amp;J$34&amp;"-"&amp;J$33&amp;"-01T00:00:00]"),"")</f>
        <v>152155.04870000001</v>
      </c>
      <c r="K23" s="20">
        <f>IFERROR(GETPIVOTDATA("[Measures].[Сумма по столбцу Выручка USD]",Свод!$B$2,"[Продажи_Б_НДС_ссылка].[Группа доступа]","[Продажи_Б_НДС_ссылка].[Группа доступа].&amp;["&amp;$B23&amp;"]","[Продажи_Б_НДС_ссылка].[Период, месяц]","[Продажи_Б_НДС_ссылка].[Период, месяц].&amp;["&amp;K$34&amp;"-"&amp;K$33&amp;"-01T00:00:00]"),"")</f>
        <v>121780.5287</v>
      </c>
      <c r="L23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доступа].&amp;["&amp;$B23&amp;"]","[Продажи_Б_НДС_ссылка].[Период, месяц]","[Продажи_Б_НДС_ссылка].[Период, месяц].&amp;["&amp;L$34&amp;"-"&amp;L$33&amp;"-01T00:00:00]"),"")</f>
        <v/>
      </c>
      <c r="M23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доступа].&amp;["&amp;$B23&amp;"]","[Продажи_Б_НДС_ссылка].[Период, месяц]","[Продажи_Б_НДС_ссылка].[Период, месяц].&amp;["&amp;M$34&amp;"-"&amp;M$33&amp;"-01T00:00:00]"),"")</f>
        <v/>
      </c>
      <c r="N23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доступа].&amp;["&amp;$B23&amp;"]","[Продажи_Б_НДС_ссылка].[Период, месяц]","[Продажи_Б_НДС_ссылка].[Период, месяц].&amp;["&amp;N$34&amp;"-"&amp;N$33&amp;"-01T00:00:00]"),"")</f>
        <v/>
      </c>
      <c r="O23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доступа].&amp;["&amp;$B23&amp;"]","[Продажи_Б_НДС_ссылка].[Период, месяц]","[Продажи_Б_НДС_ссылка].[Период, месяц].&amp;["&amp;O$34&amp;"-"&amp;O$33&amp;"-01T00:00:00]"),"")</f>
        <v/>
      </c>
      <c r="P23" s="23">
        <f t="shared" si="5"/>
        <v>113644.70406250001</v>
      </c>
    </row>
    <row r="24" spans="2:17" x14ac:dyDescent="0.25">
      <c r="B24" s="21" t="str">
        <f>IF(OR(Свод!$B8="Общий итог",Свод!$B8=""),"",Свод!$B8)</f>
        <v>СНГ Фёдоров</v>
      </c>
      <c r="C24" s="20">
        <f>GETPIVOTDATA("[Measures].[Сумма по столбцу Выручка USD]",Свод!$B$2,"[Продажи_Б_НДС_ссылка].[Группа доступа]","[Продажи_Б_НДС_ссылка].[Группа доступа].&amp;["&amp;$B24&amp;"]","[Продажи_Б_НДС_ссылка].[Период, месяц]","[Продажи_Б_НДС_ссылка].[Период, месяц].&amp;["&amp;C$34&amp;"-"&amp;C$33&amp;"-01T00:00:00]")</f>
        <v>53090.518199999999</v>
      </c>
      <c r="D24" s="20">
        <f>IFERROR(GETPIVOTDATA("[Measures].[Сумма по столбцу Выручка USD]",Свод!$B$2,"[Продажи_Б_НДС_ссылка].[Группа доступа]","[Продажи_Б_НДС_ссылка].[Группа доступа].&amp;["&amp;$B24&amp;"]","[Продажи_Б_НДС_ссылка].[Период, месяц]","[Продажи_Б_НДС_ссылка].[Период, месяц].&amp;["&amp;D$34&amp;"-"&amp;D$33&amp;"-01T00:00:00]"),"")</f>
        <v>97829.742400000003</v>
      </c>
      <c r="E24" s="20">
        <f>IFERROR(GETPIVOTDATA("[Measures].[Сумма по столбцу Выручка USD]",Свод!$B$2,"[Продажи_Б_НДС_ссылка].[Группа доступа]","[Продажи_Б_НДС_ссылка].[Группа доступа].&amp;["&amp;$B24&amp;"]","[Продажи_Б_НДС_ссылка].[Период, месяц]","[Продажи_Б_НДС_ссылка].[Период, месяц].&amp;["&amp;E$34&amp;"-"&amp;E$33&amp;"-01T00:00:00]"),"")</f>
        <v>51693.349499999997</v>
      </c>
      <c r="F24" s="20">
        <f>IFERROR(GETPIVOTDATA("[Measures].[Сумма по столбцу Выручка USD]",Свод!$B$2,"[Продажи_Б_НДС_ссылка].[Группа доступа]","[Продажи_Б_НДС_ссылка].[Группа доступа].&amp;["&amp;$B24&amp;"]","[Продажи_Б_НДС_ссылка].[Период, месяц]","[Продажи_Б_НДС_ссылка].[Период, месяц].&amp;["&amp;F$34&amp;"-"&amp;F$33&amp;"-01T00:00:00]"),"")</f>
        <v>65678.097999999998</v>
      </c>
      <c r="G24" s="20">
        <f>IFERROR(GETPIVOTDATA("[Measures].[Сумма по столбцу Выручка USD]",Свод!$B$2,"[Продажи_Б_НДС_ссылка].[Группа доступа]","[Продажи_Б_НДС_ссылка].[Группа доступа].&amp;["&amp;$B24&amp;"]","[Продажи_Б_НДС_ссылка].[Период, месяц]","[Продажи_Б_НДС_ссылка].[Период, месяц].&amp;["&amp;G$34&amp;"-"&amp;G$33&amp;"-01T00:00:00]"),"")</f>
        <v>62155.538999999997</v>
      </c>
      <c r="H24" s="20">
        <f>IFERROR(GETPIVOTDATA("[Measures].[Сумма по столбцу Выручка USD]",Свод!$B$2,"[Продажи_Б_НДС_ссылка].[Группа доступа]","[Продажи_Б_НДС_ссылка].[Группа доступа].&amp;["&amp;$B24&amp;"]","[Продажи_Б_НДС_ссылка].[Период, месяц]","[Продажи_Б_НДС_ссылка].[Период, месяц].&amp;["&amp;H$34&amp;"-"&amp;H$33&amp;"-01T00:00:00]"),"")</f>
        <v>55198.482100000001</v>
      </c>
      <c r="I24" s="20">
        <f>IFERROR(GETPIVOTDATA("[Measures].[Сумма по столбцу Выручка USD]",Свод!$B$2,"[Продажи_Б_НДС_ссылка].[Группа доступа]","[Продажи_Б_НДС_ссылка].[Группа доступа].&amp;["&amp;$B24&amp;"]","[Продажи_Б_НДС_ссылка].[Период, месяц]","[Продажи_Б_НДС_ссылка].[Период, месяц].&amp;["&amp;I$34&amp;"-"&amp;I$33&amp;"-01T00:00:00]"),"")</f>
        <v>84108.520600000003</v>
      </c>
      <c r="J24" s="20">
        <f>IFERROR(GETPIVOTDATA("[Measures].[Сумма по столбцу Выручка USD]",Свод!$B$2,"[Продажи_Б_НДС_ссылка].[Группа доступа]","[Продажи_Б_НДС_ссылка].[Группа доступа].&amp;["&amp;$B24&amp;"]","[Продажи_Б_НДС_ссылка].[Период, месяц]","[Продажи_Б_НДС_ссылка].[Период, месяц].&amp;["&amp;J$34&amp;"-"&amp;J$33&amp;"-01T00:00:00]"),"")</f>
        <v>104773.71890000001</v>
      </c>
      <c r="K24" s="20">
        <f>IFERROR(GETPIVOTDATA("[Measures].[Сумма по столбцу Выручка USD]",Свод!$B$2,"[Продажи_Б_НДС_ссылка].[Группа доступа]","[Продажи_Б_НДС_ссылка].[Группа доступа].&amp;["&amp;$B24&amp;"]","[Продажи_Б_НДС_ссылка].[Период, месяц]","[Продажи_Б_НДС_ссылка].[Период, месяц].&amp;["&amp;K$34&amp;"-"&amp;K$33&amp;"-01T00:00:00]"),"")</f>
        <v>75490.351699999999</v>
      </c>
      <c r="L24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доступа].&amp;["&amp;$B24&amp;"]","[Продажи_Б_НДС_ссылка].[Период, месяц]","[Продажи_Б_НДС_ссылка].[Период, месяц].&amp;["&amp;L$34&amp;"-"&amp;L$33&amp;"-01T00:00:00]"),"")</f>
        <v/>
      </c>
      <c r="M24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доступа].&amp;["&amp;$B24&amp;"]","[Продажи_Б_НДС_ссылка].[Период, месяц]","[Продажи_Б_НДС_ссылка].[Период, месяц].&amp;["&amp;M$34&amp;"-"&amp;M$33&amp;"-01T00:00:00]"),"")</f>
        <v/>
      </c>
      <c r="N24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доступа].&amp;["&amp;$B24&amp;"]","[Продажи_Б_НДС_ссылка].[Период, месяц]","[Продажи_Б_НДС_ссылка].[Период, месяц].&amp;["&amp;N$34&amp;"-"&amp;N$33&amp;"-01T00:00:00]"),"")</f>
        <v/>
      </c>
      <c r="O24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доступа].&amp;["&amp;$B24&amp;"]","[Продажи_Б_НДС_ссылка].[Период, месяц]","[Продажи_Б_НДС_ссылка].[Период, месяц].&amp;["&amp;O$34&amp;"-"&amp;O$33&amp;"-01T00:00:00]"),"")</f>
        <v/>
      </c>
      <c r="P24" s="23">
        <f t="shared" si="5"/>
        <v>74615.975275000004</v>
      </c>
    </row>
    <row r="25" spans="2:17" x14ac:dyDescent="0.25">
      <c r="B25" s="21" t="str">
        <f>IF(OR(Свод!$B9="Общий итог",Свод!$B9=""),"",Свод!$B9)</f>
        <v>СФО Томлоп</v>
      </c>
      <c r="C25" s="20">
        <f>GETPIVOTDATA("[Measures].[Сумма по столбцу Выручка USD]",Свод!$B$2,"[Продажи_Б_НДС_ссылка].[Группа доступа]","[Продажи_Б_НДС_ссылка].[Группа доступа].&amp;["&amp;$B25&amp;"]","[Продажи_Б_НДС_ссылка].[Период, месяц]","[Продажи_Б_НДС_ссылка].[Период, месяц].&amp;["&amp;C$34&amp;"-"&amp;C$33&amp;"-01T00:00:00]")</f>
        <v>30584.981599999999</v>
      </c>
      <c r="D25" s="20">
        <f>IFERROR(GETPIVOTDATA("[Measures].[Сумма по столбцу Выручка USD]",Свод!$B$2,"[Продажи_Б_НДС_ссылка].[Группа доступа]","[Продажи_Б_НДС_ссылка].[Группа доступа].&amp;["&amp;$B25&amp;"]","[Продажи_Б_НДС_ссылка].[Период, месяц]","[Продажи_Б_НДС_ссылка].[Период, месяц].&amp;["&amp;D$34&amp;"-"&amp;D$33&amp;"-01T00:00:00]"),"")</f>
        <v>31660.053199999998</v>
      </c>
      <c r="E25" s="20">
        <f>IFERROR(GETPIVOTDATA("[Measures].[Сумма по столбцу Выручка USD]",Свод!$B$2,"[Продажи_Б_НДС_ссылка].[Группа доступа]","[Продажи_Б_НДС_ссылка].[Группа доступа].&amp;["&amp;$B25&amp;"]","[Продажи_Б_НДС_ссылка].[Период, месяц]","[Продажи_Б_НДС_ссылка].[Период, месяц].&amp;["&amp;E$34&amp;"-"&amp;E$33&amp;"-01T00:00:00]"),"")</f>
        <v>16884.9414</v>
      </c>
      <c r="F25" s="20">
        <f>IFERROR(GETPIVOTDATA("[Measures].[Сумма по столбцу Выручка USD]",Свод!$B$2,"[Продажи_Б_НДС_ссылка].[Группа доступа]","[Продажи_Б_НДС_ссылка].[Группа доступа].&amp;["&amp;$B25&amp;"]","[Продажи_Б_НДС_ссылка].[Период, месяц]","[Продажи_Б_НДС_ссылка].[Период, месяц].&amp;["&amp;F$34&amp;"-"&amp;F$33&amp;"-01T00:00:00]"),"")</f>
        <v>12546.0407</v>
      </c>
      <c r="G25" s="20">
        <f>IFERROR(GETPIVOTDATA("[Measures].[Сумма по столбцу Выручка USD]",Свод!$B$2,"[Продажи_Б_НДС_ссылка].[Группа доступа]","[Продажи_Б_НДС_ссылка].[Группа доступа].&amp;["&amp;$B25&amp;"]","[Продажи_Б_НДС_ссылка].[Период, месяц]","[Продажи_Б_НДС_ссылка].[Период, месяц].&amp;["&amp;G$34&amp;"-"&amp;G$33&amp;"-01T00:00:00]"),"")</f>
        <v>25898.113000000001</v>
      </c>
      <c r="H25" s="20">
        <f>IFERROR(GETPIVOTDATA("[Measures].[Сумма по столбцу Выручка USD]",Свод!$B$2,"[Продажи_Б_НДС_ссылка].[Группа доступа]","[Продажи_Б_НДС_ссылка].[Группа доступа].&amp;["&amp;$B25&amp;"]","[Продажи_Б_НДС_ссылка].[Период, месяц]","[Продажи_Б_НДС_ссылка].[Период, месяц].&amp;["&amp;H$34&amp;"-"&amp;H$33&amp;"-01T00:00:00]"),"")</f>
        <v>18613.458699999999</v>
      </c>
      <c r="I25" s="20">
        <f>IFERROR(GETPIVOTDATA("[Measures].[Сумма по столбцу Выручка USD]",Свод!$B$2,"[Продажи_Б_НДС_ссылка].[Группа доступа]","[Продажи_Б_НДС_ссылка].[Группа доступа].&amp;["&amp;$B25&amp;"]","[Продажи_Б_НДС_ссылка].[Период, месяц]","[Продажи_Б_НДС_ссылка].[Период, месяц].&amp;["&amp;I$34&amp;"-"&amp;I$33&amp;"-01T00:00:00]"),"")</f>
        <v>40294.209000000003</v>
      </c>
      <c r="J25" s="20">
        <f>IFERROR(GETPIVOTDATA("[Measures].[Сумма по столбцу Выручка USD]",Свод!$B$2,"[Продажи_Б_НДС_ссылка].[Группа доступа]","[Продажи_Б_НДС_ссылка].[Группа доступа].&amp;["&amp;$B25&amp;"]","[Продажи_Б_НДС_ссылка].[Период, месяц]","[Продажи_Б_НДС_ссылка].[Период, месяц].&amp;["&amp;J$34&amp;"-"&amp;J$33&amp;"-01T00:00:00]"),"")</f>
        <v>42161.387300000002</v>
      </c>
      <c r="K25" s="20">
        <f>IFERROR(GETPIVOTDATA("[Measures].[Сумма по столбцу Выручка USD]",Свод!$B$2,"[Продажи_Б_НДС_ссылка].[Группа доступа]","[Продажи_Б_НДС_ссылка].[Группа доступа].&amp;["&amp;$B25&amp;"]","[Продажи_Б_НДС_ссылка].[Период, месяц]","[Продажи_Б_НДС_ссылка].[Период, месяц].&amp;["&amp;K$34&amp;"-"&amp;K$33&amp;"-01T00:00:00]"),"")</f>
        <v>42065.458400000003</v>
      </c>
      <c r="L25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доступа].&amp;["&amp;$B25&amp;"]","[Продажи_Б_НДС_ссылка].[Период, месяц]","[Продажи_Б_НДС_ссылка].[Период, месяц].&amp;["&amp;L$34&amp;"-"&amp;L$33&amp;"-01T00:00:00]"),"")</f>
        <v/>
      </c>
      <c r="M25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доступа].&amp;["&amp;$B25&amp;"]","[Продажи_Б_НДС_ссылка].[Период, месяц]","[Продажи_Б_НДС_ссылка].[Период, месяц].&amp;["&amp;M$34&amp;"-"&amp;M$33&amp;"-01T00:00:00]"),"")</f>
        <v/>
      </c>
      <c r="N25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доступа].&amp;["&amp;$B25&amp;"]","[Продажи_Б_НДС_ссылка].[Период, месяц]","[Продажи_Б_НДС_ссылка].[Период, месяц].&amp;["&amp;N$34&amp;"-"&amp;N$33&amp;"-01T00:00:00]"),"")</f>
        <v/>
      </c>
      <c r="O25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доступа].&amp;["&amp;$B25&amp;"]","[Продажи_Б_НДС_ссылка].[Период, месяц]","[Продажи_Б_НДС_ссылка].[Период, месяц].&amp;["&amp;O$34&amp;"-"&amp;O$33&amp;"-01T00:00:00]"),"")</f>
        <v/>
      </c>
      <c r="P25" s="23">
        <f t="shared" si="5"/>
        <v>28765.4577125</v>
      </c>
    </row>
    <row r="26" spans="2:17" x14ac:dyDescent="0.25">
      <c r="B26" s="21" t="str">
        <f>IF(OR(Свод!$B10="Общий итог",Свод!$B10=""),"",Свод!$B10)</f>
        <v>СФО Чучкалов</v>
      </c>
      <c r="C26" s="20">
        <f>GETPIVOTDATA("[Measures].[Сумма по столбцу Выручка USD]",Свод!$B$2,"[Продажи_Б_НДС_ссылка].[Группа доступа]","[Продажи_Б_НДС_ссылка].[Группа доступа].&amp;["&amp;$B26&amp;"]","[Продажи_Б_НДС_ссылка].[Период, месяц]","[Продажи_Б_НДС_ссылка].[Период, месяц].&amp;["&amp;C$34&amp;"-"&amp;C$33&amp;"-01T00:00:00]")</f>
        <v>37633.641900000002</v>
      </c>
      <c r="D26" s="20">
        <f>IFERROR(GETPIVOTDATA("[Measures].[Сумма по столбцу Выручка USD]",Свод!$B$2,"[Продажи_Б_НДС_ссылка].[Группа доступа]","[Продажи_Б_НДС_ссылка].[Группа доступа].&amp;["&amp;$B26&amp;"]","[Продажи_Б_НДС_ссылка].[Период, месяц]","[Продажи_Б_НДС_ссылка].[Период, месяц].&amp;["&amp;D$34&amp;"-"&amp;D$33&amp;"-01T00:00:00]"),"")</f>
        <v>43868.916100000002</v>
      </c>
      <c r="E26" s="20">
        <f>IFERROR(GETPIVOTDATA("[Measures].[Сумма по столбцу Выручка USD]",Свод!$B$2,"[Продажи_Б_НДС_ссылка].[Группа доступа]","[Продажи_Б_НДС_ссылка].[Группа доступа].&amp;["&amp;$B26&amp;"]","[Продажи_Б_НДС_ссылка].[Период, месяц]","[Продажи_Б_НДС_ссылка].[Период, месяц].&amp;["&amp;E$34&amp;"-"&amp;E$33&amp;"-01T00:00:00]"),"")</f>
        <v>26363.912499999999</v>
      </c>
      <c r="F26" s="20">
        <f>IFERROR(GETPIVOTDATA("[Measures].[Сумма по столбцу Выручка USD]",Свод!$B$2,"[Продажи_Б_НДС_ссылка].[Группа доступа]","[Продажи_Б_НДС_ссылка].[Группа доступа].&amp;["&amp;$B26&amp;"]","[Продажи_Б_НДС_ссылка].[Период, месяц]","[Продажи_Б_НДС_ссылка].[Период, месяц].&amp;["&amp;F$34&amp;"-"&amp;F$33&amp;"-01T00:00:00]"),"")</f>
        <v>28457.538</v>
      </c>
      <c r="G26" s="20">
        <f>IFERROR(GETPIVOTDATA("[Measures].[Сумма по столбцу Выручка USD]",Свод!$B$2,"[Продажи_Б_НДС_ссылка].[Группа доступа]","[Продажи_Б_НДС_ссылка].[Группа доступа].&amp;["&amp;$B26&amp;"]","[Продажи_Б_НДС_ссылка].[Период, месяц]","[Продажи_Б_НДС_ссылка].[Период, месяц].&amp;["&amp;G$34&amp;"-"&amp;G$33&amp;"-01T00:00:00]"),"")</f>
        <v>33536.7255</v>
      </c>
      <c r="H26" s="20">
        <f>IFERROR(GETPIVOTDATA("[Measures].[Сумма по столбцу Выручка USD]",Свод!$B$2,"[Продажи_Б_НДС_ссылка].[Группа доступа]","[Продажи_Б_НДС_ссылка].[Группа доступа].&amp;["&amp;$B26&amp;"]","[Продажи_Б_НДС_ссылка].[Период, месяц]","[Продажи_Б_НДС_ссылка].[Период, месяц].&amp;["&amp;H$34&amp;"-"&amp;H$33&amp;"-01T00:00:00]"),"")</f>
        <v>20141.5766</v>
      </c>
      <c r="I26" s="20">
        <f>IFERROR(GETPIVOTDATA("[Measures].[Сумма по столбцу Выручка USD]",Свод!$B$2,"[Продажи_Б_НДС_ссылка].[Группа доступа]","[Продажи_Б_НДС_ссылка].[Группа доступа].&amp;["&amp;$B26&amp;"]","[Продажи_Б_НДС_ссылка].[Период, месяц]","[Продажи_Б_НДС_ссылка].[Период, месяц].&amp;["&amp;I$34&amp;"-"&amp;I$33&amp;"-01T00:00:00]"),"")</f>
        <v>64514.775000000001</v>
      </c>
      <c r="J26" s="20">
        <f>IFERROR(GETPIVOTDATA("[Measures].[Сумма по столбцу Выручка USD]",Свод!$B$2,"[Продажи_Б_НДС_ссылка].[Группа доступа]","[Продажи_Б_НДС_ссылка].[Группа доступа].&amp;["&amp;$B26&amp;"]","[Продажи_Б_НДС_ссылка].[Период, месяц]","[Продажи_Б_НДС_ссылка].[Период, месяц].&amp;["&amp;J$34&amp;"-"&amp;J$33&amp;"-01T00:00:00]"),"")</f>
        <v>57237.723299999998</v>
      </c>
      <c r="K26" s="20">
        <f>IFERROR(GETPIVOTDATA("[Measures].[Сумма по столбцу Выручка USD]",Свод!$B$2,"[Продажи_Б_НДС_ссылка].[Группа доступа]","[Продажи_Б_НДС_ссылка].[Группа доступа].&amp;["&amp;$B26&amp;"]","[Продажи_Б_НДС_ссылка].[Период, месяц]","[Продажи_Б_НДС_ссылка].[Период, месяц].&amp;["&amp;K$34&amp;"-"&amp;K$33&amp;"-01T00:00:00]"),"")</f>
        <v>42556.384700000002</v>
      </c>
      <c r="L26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доступа].&amp;["&amp;$B26&amp;"]","[Продажи_Б_НДС_ссылка].[Период, месяц]","[Продажи_Б_НДС_ссылка].[Период, месяц].&amp;["&amp;L$34&amp;"-"&amp;L$33&amp;"-01T00:00:00]"),"")</f>
        <v/>
      </c>
      <c r="M26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доступа].&amp;["&amp;$B26&amp;"]","[Продажи_Б_НДС_ссылка].[Период, месяц]","[Продажи_Б_НДС_ссылка].[Период, месяц].&amp;["&amp;M$34&amp;"-"&amp;M$33&amp;"-01T00:00:00]"),"")</f>
        <v/>
      </c>
      <c r="N26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доступа].&amp;["&amp;$B26&amp;"]","[Продажи_Б_НДС_ссылка].[Период, месяц]","[Продажи_Б_НДС_ссылка].[Период, месяц].&amp;["&amp;N$34&amp;"-"&amp;N$33&amp;"-01T00:00:00]"),"")</f>
        <v/>
      </c>
      <c r="O26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доступа].&amp;["&amp;$B26&amp;"]","[Продажи_Б_НДС_ссылка].[Период, месяц]","[Продажи_Б_НДС_ссылка].[Период, месяц].&amp;["&amp;O$34&amp;"-"&amp;O$33&amp;"-01T00:00:00]"),"")</f>
        <v/>
      </c>
      <c r="P26" s="23">
        <f t="shared" si="5"/>
        <v>39584.693962500001</v>
      </c>
    </row>
    <row r="27" spans="2:17" x14ac:dyDescent="0.25">
      <c r="B27" s="27" t="str">
        <f>IF(OR(Свод!$B11="Общий итог",Свод!$B11=""),"",Свод!$B11)</f>
        <v>УФО Маринич</v>
      </c>
      <c r="C27" s="28">
        <f>GETPIVOTDATA("[Measures].[Сумма по столбцу Выручка USD]",Свод!$B$2,"[Продажи_Б_НДС_ссылка].[Группа доступа]","[Продажи_Б_НДС_ссылка].[Группа доступа].&amp;["&amp;$B27&amp;"]","[Продажи_Б_НДС_ссылка].[Период, месяц]","[Продажи_Б_НДС_ссылка].[Период, месяц].&amp;["&amp;C$34&amp;"-"&amp;C$33&amp;"-01T00:00:00]")</f>
        <v>27179.7428</v>
      </c>
      <c r="D27" s="28">
        <f>IFERROR(GETPIVOTDATA("[Measures].[Сумма по столбцу Выручка USD]",Свод!$B$2,"[Продажи_Б_НДС_ссылка].[Группа доступа]","[Продажи_Б_НДС_ссылка].[Группа доступа].&amp;["&amp;$B27&amp;"]","[Продажи_Б_НДС_ссылка].[Период, месяц]","[Продажи_Б_НДС_ссылка].[Период, месяц].&amp;["&amp;D$34&amp;"-"&amp;D$33&amp;"-01T00:00:00]"),"")</f>
        <v>25130.325000000001</v>
      </c>
      <c r="E27" s="28">
        <f>IFERROR(GETPIVOTDATA("[Measures].[Сумма по столбцу Выручка USD]",Свод!$B$2,"[Продажи_Б_НДС_ссылка].[Группа доступа]","[Продажи_Б_НДС_ссылка].[Группа доступа].&amp;["&amp;$B27&amp;"]","[Продажи_Б_НДС_ссылка].[Период, месяц]","[Продажи_Б_НДС_ссылка].[Период, месяц].&amp;["&amp;E$34&amp;"-"&amp;E$33&amp;"-01T00:00:00]"),"")</f>
        <v>20557.622299999999</v>
      </c>
      <c r="F27" s="28">
        <f>IFERROR(GETPIVOTDATA("[Measures].[Сумма по столбцу Выручка USD]",Свод!$B$2,"[Продажи_Б_НДС_ссылка].[Группа доступа]","[Продажи_Б_НДС_ссылка].[Группа доступа].&amp;["&amp;$B27&amp;"]","[Продажи_Б_НДС_ссылка].[Период, месяц]","[Продажи_Б_НДС_ссылка].[Период, месяц].&amp;["&amp;F$34&amp;"-"&amp;F$33&amp;"-01T00:00:00]"),"")</f>
        <v>12803.745699999999</v>
      </c>
      <c r="G27" s="28">
        <f>IFERROR(GETPIVOTDATA("[Measures].[Сумма по столбцу Выручка USD]",Свод!$B$2,"[Продажи_Б_НДС_ссылка].[Группа доступа]","[Продажи_Б_НДС_ссылка].[Группа доступа].&amp;["&amp;$B27&amp;"]","[Продажи_Б_НДС_ссылка].[Период, месяц]","[Продажи_Б_НДС_ссылка].[Период, месяц].&amp;["&amp;G$34&amp;"-"&amp;G$33&amp;"-01T00:00:00]"),"")</f>
        <v>25616.808000000001</v>
      </c>
      <c r="H27" s="28">
        <f>IFERROR(GETPIVOTDATA("[Measures].[Сумма по столбцу Выручка USD]",Свод!$B$2,"[Продажи_Б_НДС_ссылка].[Группа доступа]","[Продажи_Б_НДС_ссылка].[Группа доступа].&amp;["&amp;$B27&amp;"]","[Продажи_Б_НДС_ссылка].[Период, месяц]","[Продажи_Б_НДС_ссылка].[Период, месяц].&amp;["&amp;H$34&amp;"-"&amp;H$33&amp;"-01T00:00:00]"),"")</f>
        <v>15933.1023</v>
      </c>
      <c r="I27" s="28">
        <f>IFERROR(GETPIVOTDATA("[Measures].[Сумма по столбцу Выручка USD]",Свод!$B$2,"[Продажи_Б_НДС_ссылка].[Группа доступа]","[Продажи_Б_НДС_ссылка].[Группа доступа].&amp;["&amp;$B27&amp;"]","[Продажи_Б_НДС_ссылка].[Период, месяц]","[Продажи_Б_НДС_ссылка].[Период, месяц].&amp;["&amp;I$34&amp;"-"&amp;I$33&amp;"-01T00:00:00]"),"")</f>
        <v>44088.411099999998</v>
      </c>
      <c r="J27" s="28">
        <f>IFERROR(GETPIVOTDATA("[Measures].[Сумма по столбцу Выручка USD]",Свод!$B$2,"[Продажи_Б_НДС_ссылка].[Группа доступа]","[Продажи_Б_НДС_ссылка].[Группа доступа].&amp;["&amp;$B27&amp;"]","[Продажи_Б_НДС_ссылка].[Период, месяц]","[Продажи_Б_НДС_ссылка].[Период, месяц].&amp;["&amp;J$34&amp;"-"&amp;J$33&amp;"-01T00:00:00]"),"")</f>
        <v>37364.106399999997</v>
      </c>
      <c r="K27" s="28">
        <f>IFERROR(GETPIVOTDATA("[Measures].[Сумма по столбцу Выручка USD]",Свод!$B$2,"[Продажи_Б_НДС_ссылка].[Группа доступа]","[Продажи_Б_НДС_ссылка].[Группа доступа].&amp;["&amp;$B27&amp;"]","[Продажи_Б_НДС_ссылка].[Период, месяц]","[Продажи_Б_НДС_ссылка].[Период, месяц].&amp;["&amp;K$34&amp;"-"&amp;K$33&amp;"-01T00:00:00]"),"")</f>
        <v>26973.401399999999</v>
      </c>
      <c r="L27" s="28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доступа].&amp;["&amp;$B27&amp;"]","[Продажи_Б_НДС_ссылка].[Период, месяц]","[Продажи_Б_НДС_ссылка].[Период, месяц].&amp;["&amp;L$34&amp;"-"&amp;L$33&amp;"-01T00:00:00]"),"")</f>
        <v/>
      </c>
      <c r="M27" s="28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доступа].&amp;["&amp;$B27&amp;"]","[Продажи_Б_НДС_ссылка].[Период, месяц]","[Продажи_Б_НДС_ссылка].[Период, месяц].&amp;["&amp;M$34&amp;"-"&amp;M$33&amp;"-01T00:00:00]"),"")</f>
        <v/>
      </c>
      <c r="N27" s="28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доступа].&amp;["&amp;$B27&amp;"]","[Продажи_Б_НДС_ссылка].[Период, месяц]","[Продажи_Б_НДС_ссылка].[Период, месяц].&amp;["&amp;N$34&amp;"-"&amp;N$33&amp;"-01T00:00:00]"),"")</f>
        <v/>
      </c>
      <c r="O27" s="28" t="str">
        <f>IFERROR(GETPIVOTDATA("[Measures].[Сумма по столбцу Выручка USD]",Свод!$B$2,"[Продажи_Б_НДС_ссылка].[Группа доступа]","[Продажи_Б_НДС_ссылка].[Группа доступа].&amp;["&amp;$B27&amp;"]","[Продажи_Б_НДС_ссылка].[Период, месяц]","[Продажи_Б_НДС_ссылка].[Период, месяц].&amp;["&amp;O$34&amp;"-"&amp;O$33&amp;"-01T00:00:00]"),"")</f>
        <v/>
      </c>
      <c r="P27" s="29">
        <f t="shared" si="5"/>
        <v>26058.440274999997</v>
      </c>
    </row>
    <row r="31" spans="2:17" s="16" customFormat="1" ht="45" x14ac:dyDescent="0.25">
      <c r="B31" s="24" t="s">
        <v>30</v>
      </c>
      <c r="C31" s="25" t="s">
        <v>32</v>
      </c>
      <c r="D31" s="25" t="s">
        <v>33</v>
      </c>
      <c r="E31" s="25" t="s">
        <v>34</v>
      </c>
      <c r="F31" s="25" t="s">
        <v>35</v>
      </c>
      <c r="G31" s="25" t="s">
        <v>36</v>
      </c>
      <c r="H31" s="25" t="s">
        <v>37</v>
      </c>
      <c r="I31" s="25" t="s">
        <v>38</v>
      </c>
      <c r="J31" s="25" t="s">
        <v>39</v>
      </c>
      <c r="K31" s="25" t="s">
        <v>40</v>
      </c>
      <c r="L31" s="25" t="s">
        <v>41</v>
      </c>
      <c r="M31" s="25" t="s">
        <v>42</v>
      </c>
      <c r="N31" s="25" t="s">
        <v>43</v>
      </c>
      <c r="O31" s="25" t="s">
        <v>44</v>
      </c>
      <c r="P31" s="26" t="s">
        <v>56</v>
      </c>
      <c r="Q31" s="25" t="s">
        <v>57</v>
      </c>
    </row>
    <row r="32" spans="2:17" hidden="1" x14ac:dyDescent="0.25">
      <c r="B32" s="21"/>
      <c r="C32" s="18">
        <f>IF(Свод!C$3="","",Свод!C$3)</f>
        <v>44866</v>
      </c>
      <c r="D32" s="18">
        <f>IF(Свод!D$3="","",Свод!D$3)</f>
        <v>44896</v>
      </c>
      <c r="E32" s="18">
        <f>IF(Свод!E$3="","",Свод!E$3)</f>
        <v>44927</v>
      </c>
      <c r="F32" s="18">
        <f>IF(Свод!F$3="","",Свод!F$3)</f>
        <v>44958</v>
      </c>
      <c r="G32" s="18">
        <f>IF(Свод!G$3="","",Свод!G$3)</f>
        <v>44986</v>
      </c>
      <c r="H32" s="18">
        <f>IF(Свод!H$3="","",Свод!H$3)</f>
        <v>45017</v>
      </c>
      <c r="I32" s="18">
        <f>IF(Свод!I$3="","",Свод!I$3)</f>
        <v>45047</v>
      </c>
      <c r="J32" s="18">
        <f>IF(Свод!J$3="","",Свод!J$3)</f>
        <v>45078</v>
      </c>
      <c r="K32" s="18">
        <f>IF(Свод!K$3="","",Свод!K$3)</f>
        <v>45108</v>
      </c>
      <c r="L32" s="18" t="str">
        <f>IF(Свод!L$3="","",Свод!L$3)</f>
        <v/>
      </c>
      <c r="M32" s="18" t="str">
        <f>IF(Свод!M$3="","",Свод!M$3)</f>
        <v/>
      </c>
      <c r="N32" s="18" t="str">
        <f>IF(Свод!N$3="","",Свод!N$3)</f>
        <v/>
      </c>
      <c r="O32" s="18" t="str">
        <f>IF(Свод!O$3="","",Свод!O$3)</f>
        <v/>
      </c>
      <c r="P32" s="22"/>
      <c r="Q32" s="35"/>
    </row>
    <row r="33" spans="2:18" hidden="1" x14ac:dyDescent="0.25">
      <c r="B33" s="21"/>
      <c r="C33" s="19" t="str">
        <f>IFERROR(TEXT(MONTH(C$32),"00"),"")</f>
        <v>11</v>
      </c>
      <c r="D33" s="19" t="str">
        <f t="shared" ref="D33:O33" si="6">IFERROR(TEXT(MONTH(D$32),"00"),"")</f>
        <v>12</v>
      </c>
      <c r="E33" s="19" t="str">
        <f t="shared" si="6"/>
        <v>01</v>
      </c>
      <c r="F33" s="19" t="str">
        <f t="shared" si="6"/>
        <v>02</v>
      </c>
      <c r="G33" s="19" t="str">
        <f t="shared" si="6"/>
        <v>03</v>
      </c>
      <c r="H33" s="19" t="str">
        <f t="shared" si="6"/>
        <v>04</v>
      </c>
      <c r="I33" s="19" t="str">
        <f t="shared" si="6"/>
        <v>05</v>
      </c>
      <c r="J33" s="19" t="str">
        <f t="shared" si="6"/>
        <v>06</v>
      </c>
      <c r="K33" s="19" t="str">
        <f t="shared" si="6"/>
        <v>07</v>
      </c>
      <c r="L33" s="19" t="str">
        <f t="shared" si="6"/>
        <v/>
      </c>
      <c r="M33" s="19" t="str">
        <f t="shared" si="6"/>
        <v/>
      </c>
      <c r="N33" s="19" t="str">
        <f t="shared" si="6"/>
        <v/>
      </c>
      <c r="O33" s="19" t="str">
        <f t="shared" si="6"/>
        <v/>
      </c>
      <c r="P33" s="22"/>
      <c r="Q33" s="20"/>
    </row>
    <row r="34" spans="2:18" hidden="1" x14ac:dyDescent="0.25">
      <c r="B34" s="21"/>
      <c r="C34" s="19">
        <f>IFERROR(YEAR(C$32),"")</f>
        <v>2022</v>
      </c>
      <c r="D34" s="19">
        <f t="shared" ref="D34:O34" si="7">IFERROR(YEAR(D$32),"")</f>
        <v>2022</v>
      </c>
      <c r="E34" s="19">
        <f t="shared" si="7"/>
        <v>2023</v>
      </c>
      <c r="F34" s="19">
        <f t="shared" si="7"/>
        <v>2023</v>
      </c>
      <c r="G34" s="19">
        <f t="shared" si="7"/>
        <v>2023</v>
      </c>
      <c r="H34" s="19">
        <f t="shared" si="7"/>
        <v>2023</v>
      </c>
      <c r="I34" s="19">
        <f t="shared" si="7"/>
        <v>2023</v>
      </c>
      <c r="J34" s="19">
        <f t="shared" si="7"/>
        <v>2023</v>
      </c>
      <c r="K34" s="19">
        <f t="shared" si="7"/>
        <v>2023</v>
      </c>
      <c r="L34" s="19" t="str">
        <f t="shared" si="7"/>
        <v/>
      </c>
      <c r="M34" s="19" t="str">
        <f t="shared" si="7"/>
        <v/>
      </c>
      <c r="N34" s="19" t="str">
        <f t="shared" si="7"/>
        <v/>
      </c>
      <c r="O34" s="19" t="str">
        <f t="shared" si="7"/>
        <v/>
      </c>
      <c r="P34" s="22">
        <v>0.5</v>
      </c>
      <c r="Q34" s="20">
        <v>0.5</v>
      </c>
    </row>
    <row r="35" spans="2:18" x14ac:dyDescent="0.25">
      <c r="B35" s="21" t="str">
        <f>IF(OR(Свод!$B4="Общий итог",Свод!$B4=""),"",Свод!$B4)</f>
        <v>ПФО Овсянников</v>
      </c>
      <c r="C35" s="20">
        <f>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месяц].&amp;["&amp;C$34&amp;"-"&amp;C$33&amp;"-01T00:00:00]")</f>
        <v>64481.1008</v>
      </c>
      <c r="D35" s="20">
        <f>IFERROR(GETPIVOTDATA("[Measures].[Сумма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месяц].&amp;["&amp;D$34&amp;"-"&amp;D$33&amp;"-01T00:00:00]")-GETPIVOTDATA("[Measures].[Сумма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месяц].&amp;["&amp;C$34&amp;"-"&amp;C$33&amp;"-01T00:00:00]"),"")</f>
        <v>3446.2054999999964</v>
      </c>
      <c r="E35" s="20">
        <f>IFERROR(GETPIVOTDATA("[Measures].[Сумма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месяц].&amp;["&amp;E$34&amp;"-"&amp;E$33&amp;"-01T00:00:00]")-GETPIVOTDATA("[Measures].[Сумма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месяц].&amp;["&amp;D$34&amp;"-"&amp;D$33&amp;"-01T00:00:00]"),"")</f>
        <v>-35768.121699999996</v>
      </c>
      <c r="F35" s="20">
        <f>IFERROR(GETPIVOTDATA("[Measures].[Сумма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месяц].&amp;["&amp;F$34&amp;"-"&amp;F$33&amp;"-01T00:00:00]")-GETPIVOTDATA("[Measures].[Сумма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месяц].&amp;["&amp;E$34&amp;"-"&amp;E$33&amp;"-01T00:00:00]"),"")</f>
        <v>13910.172099999996</v>
      </c>
      <c r="G35" s="20">
        <f>IFERROR(GETPIVOTDATA("[Measures].[Сумма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месяц].&amp;["&amp;G$34&amp;"-"&amp;G$33&amp;"-01T00:00:00]")-GETPIVOTDATA("[Measures].[Сумма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месяц].&amp;["&amp;F$34&amp;"-"&amp;F$33&amp;"-01T00:00:00]"),"")</f>
        <v>6947.135000000002</v>
      </c>
      <c r="H35" s="20">
        <f>IFERROR(GETPIVOTDATA("[Measures].[Сумма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месяц].&amp;["&amp;H$34&amp;"-"&amp;H$33&amp;"-01T00:00:00]")-GETPIVOTDATA("[Measures].[Сумма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месяц].&amp;["&amp;G$34&amp;"-"&amp;G$33&amp;"-01T00:00:00]"),"")</f>
        <v>23246.118300000002</v>
      </c>
      <c r="I35" s="20">
        <f>IFERROR(GETPIVOTDATA("[Measures].[Сумма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месяц].&amp;["&amp;I$34&amp;"-"&amp;I$33&amp;"-01T00:00:00]")-GETPIVOTDATA("[Measures].[Сумма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месяц].&amp;["&amp;H$34&amp;"-"&amp;H$33&amp;"-01T00:00:00]"),"")</f>
        <v>-4400.911500000002</v>
      </c>
      <c r="J35" s="20">
        <f>IFERROR(GETPIVOTDATA("[Measures].[Сумма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месяц].&amp;["&amp;J$34&amp;"-"&amp;J$33&amp;"-01T00:00:00]")-GETPIVOTDATA("[Measures].[Сумма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месяц].&amp;["&amp;I$34&amp;"-"&amp;I$33&amp;"-01T00:00:00]"),"")</f>
        <v>17650.076300000001</v>
      </c>
      <c r="K35" s="20">
        <f>IFERROR(GETPIVOTDATA("[Measures].[Сумма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месяц].&amp;["&amp;K$34&amp;"-"&amp;K$33&amp;"-01T00:00:00]")-GETPIVOTDATA("[Measures].[Сумма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месяц].&amp;["&amp;J$34&amp;"-"&amp;J$33&amp;"-01T00:00:00]"),"")</f>
        <v>-7627.523000000001</v>
      </c>
      <c r="L35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месяц].&amp;["&amp;L$34&amp;"-"&amp;L$33&amp;"-01T00:00:00]")-GETPIVOTDATA("[Measures].[Сумма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месяц].&amp;["&amp;K$34&amp;"-"&amp;K$33&amp;"-01T00:00:00]"),"")</f>
        <v/>
      </c>
      <c r="M35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месяц].&amp;["&amp;M$34&amp;"-"&amp;M$33&amp;"-01T00:00:00]")-GETPIVOTDATA("[Measures].[Сумма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месяц].&amp;["&amp;L$34&amp;"-"&amp;L$33&amp;"-01T00:00:00]"),"")</f>
        <v/>
      </c>
      <c r="N35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месяц].&amp;["&amp;N$34&amp;"-"&amp;N$33&amp;"-01T00:00:00]")-GETPIVOTDATA("[Measures].[Сумма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месяц].&amp;["&amp;M$34&amp;"-"&amp;M$33&amp;"-01T00:00:00]"),"")</f>
        <v/>
      </c>
      <c r="O35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месяц].&amp;["&amp;O$34&amp;"-"&amp;O$33&amp;"-01T00:00:00]")-GETPIVOTDATA("[Measures].[Сумма по столбцу Выручка USD]",Свод!$B$2,"[Продажи_Б_НДС_ссылка].[Группа доступа]","[Продажи_Б_НДС_ссылка].[Группа доступа].&amp;["&amp;$B35&amp;"]","[Продажи_Б_НДС_ссылка].[Период, месяц]","[Продажи_Б_НДС_ссылка].[Период, месяц].&amp;["&amp;N$34&amp;"-"&amp;N$33&amp;"-01T00:00:00]"),"")</f>
        <v/>
      </c>
      <c r="P35" s="32">
        <f>AVERAGE($D35:$O35)/$P20</f>
        <v>3.3551950623037369E-2</v>
      </c>
      <c r="Q35" s="23">
        <f>AVERAGE(Таблица6[[#This Row],[Декабрь 2022]:[Ноябрь 2023]])</f>
        <v>2175.3938749999998</v>
      </c>
      <c r="R35" s="34"/>
    </row>
    <row r="36" spans="2:18" x14ac:dyDescent="0.25">
      <c r="B36" s="21" t="str">
        <f>IF(OR(Свод!$B5="Общий итог",Свод!$B5=""),"",Свод!$B5)</f>
        <v>ПФО Ручкин</v>
      </c>
      <c r="C36" s="20">
        <f>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месяц].&amp;["&amp;C$34&amp;"-"&amp;C$33&amp;"-01T00:00:00]")</f>
        <v>86264.680200000003</v>
      </c>
      <c r="D36" s="20">
        <f>IFERROR(GETPIVOTDATA("[Measures].[Сумма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месяц].&amp;["&amp;D$34&amp;"-"&amp;D$33&amp;"-01T00:00:00]")-GETPIVOTDATA("[Measures].[Сумма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месяц].&amp;["&amp;C$34&amp;"-"&amp;C$33&amp;"-01T00:00:00]"),"")</f>
        <v>8410.8144999999931</v>
      </c>
      <c r="E36" s="20">
        <f>IFERROR(GETPIVOTDATA("[Measures].[Сумма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месяц].&amp;["&amp;E$34&amp;"-"&amp;E$33&amp;"-01T00:00:00]")-GETPIVOTDATA("[Measures].[Сумма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месяц].&amp;["&amp;D$34&amp;"-"&amp;D$33&amp;"-01T00:00:00]"),"")</f>
        <v>-47443.694799999997</v>
      </c>
      <c r="F36" s="20">
        <f>IFERROR(GETPIVOTDATA("[Measures].[Сумма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месяц].&amp;["&amp;F$34&amp;"-"&amp;F$33&amp;"-01T00:00:00]")-GETPIVOTDATA("[Measures].[Сумма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месяц].&amp;["&amp;E$34&amp;"-"&amp;E$33&amp;"-01T00:00:00]"),"")</f>
        <v>2378.7024000000019</v>
      </c>
      <c r="G36" s="20">
        <f>IFERROR(GETPIVOTDATA("[Measures].[Сумма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месяц].&amp;["&amp;G$34&amp;"-"&amp;G$33&amp;"-01T00:00:00]")-GETPIVOTDATA("[Measures].[Сумма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месяц].&amp;["&amp;F$34&amp;"-"&amp;F$33&amp;"-01T00:00:00]"),"")</f>
        <v>26909.767499999994</v>
      </c>
      <c r="H36" s="20">
        <f>IFERROR(GETPIVOTDATA("[Measures].[Сумма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месяц].&amp;["&amp;H$34&amp;"-"&amp;H$33&amp;"-01T00:00:00]")-GETPIVOTDATA("[Measures].[Сумма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месяц].&amp;["&amp;G$34&amp;"-"&amp;G$33&amp;"-01T00:00:00]"),"")</f>
        <v>-13663.658599999995</v>
      </c>
      <c r="I36" s="20">
        <f>IFERROR(GETPIVOTDATA("[Measures].[Сумма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месяц].&amp;["&amp;I$34&amp;"-"&amp;I$33&amp;"-01T00:00:00]")-GETPIVOTDATA("[Measures].[Сумма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месяц].&amp;["&amp;H$34&amp;"-"&amp;H$33&amp;"-01T00:00:00]"),"")</f>
        <v>27677.989499999996</v>
      </c>
      <c r="J36" s="20">
        <f>IFERROR(GETPIVOTDATA("[Measures].[Сумма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месяц].&amp;["&amp;J$34&amp;"-"&amp;J$33&amp;"-01T00:00:00]")-GETPIVOTDATA("[Measures].[Сумма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месяц].&amp;["&amp;I$34&amp;"-"&amp;I$33&amp;"-01T00:00:00]"),"")</f>
        <v>-14817.493900000001</v>
      </c>
      <c r="K36" s="20">
        <f>IFERROR(GETPIVOTDATA("[Measures].[Сумма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месяц].&amp;["&amp;K$34&amp;"-"&amp;K$33&amp;"-01T00:00:00]")-GETPIVOTDATA("[Measures].[Сумма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месяц].&amp;["&amp;J$34&amp;"-"&amp;J$33&amp;"-01T00:00:00]"),"")</f>
        <v>-1897.1931999999942</v>
      </c>
      <c r="L36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месяц].&amp;["&amp;L$34&amp;"-"&amp;L$33&amp;"-01T00:00:00]")-GETPIVOTDATA("[Measures].[Сумма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месяц].&amp;["&amp;K$34&amp;"-"&amp;K$33&amp;"-01T00:00:00]"),"")</f>
        <v/>
      </c>
      <c r="M36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месяц].&amp;["&amp;M$34&amp;"-"&amp;M$33&amp;"-01T00:00:00]")-GETPIVOTDATA("[Measures].[Сумма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месяц].&amp;["&amp;L$34&amp;"-"&amp;L$33&amp;"-01T00:00:00]"),"")</f>
        <v/>
      </c>
      <c r="N36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месяц].&amp;["&amp;N$34&amp;"-"&amp;N$33&amp;"-01T00:00:00]")-GETPIVOTDATA("[Measures].[Сумма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месяц].&amp;["&amp;M$34&amp;"-"&amp;M$33&amp;"-01T00:00:00]"),"")</f>
        <v/>
      </c>
      <c r="O36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месяц].&amp;["&amp;O$34&amp;"-"&amp;O$33&amp;"-01T00:00:00]")-GETPIVOTDATA("[Measures].[Сумма по столбцу Выручка USD]",Свод!$B$2,"[Продажи_Б_НДС_ссылка].[Группа доступа]","[Продажи_Б_НДС_ссылка].[Группа доступа].&amp;["&amp;$B36&amp;"]","[Продажи_Б_НДС_ссылка].[Период, месяц]","[Продажи_Б_НДС_ссылка].[Период, месяц].&amp;["&amp;N$34&amp;"-"&amp;N$33&amp;"-01T00:00:00]"),"")</f>
        <v/>
      </c>
      <c r="P36" s="32">
        <f t="shared" ref="P36:P42" si="8">AVERAGE($D36:$O36)/$P21</f>
        <v>-2.1795973986198446E-2</v>
      </c>
      <c r="Q36" s="23">
        <f>AVERAGE(Таблица6[[#This Row],[Декабрь 2022]:[Ноябрь 2023]])</f>
        <v>-1555.5958250000003</v>
      </c>
      <c r="R36" s="34"/>
    </row>
    <row r="37" spans="2:18" x14ac:dyDescent="0.25">
      <c r="B37" s="21" t="str">
        <f>IF(OR(Свод!$B6="Общий итог",Свод!$B6=""),"",Свод!$B6)</f>
        <v>ПФО Шашкина</v>
      </c>
      <c r="C37" s="20">
        <f>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месяц].&amp;["&amp;C$34&amp;"-"&amp;C$33&amp;"-01T00:00:00]")</f>
        <v>67648.175700000007</v>
      </c>
      <c r="D37" s="20">
        <f>IFERROR(GETPIVOTDATA("[Measures].[Сумма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месяц].&amp;["&amp;D$34&amp;"-"&amp;D$33&amp;"-01T00:00:00]")-GETPIVOTDATA("[Measures].[Сумма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месяц].&amp;["&amp;C$34&amp;"-"&amp;C$33&amp;"-01T00:00:00]"),"")</f>
        <v>4598.3318999999901</v>
      </c>
      <c r="E37" s="20">
        <f>IFERROR(GETPIVOTDATA("[Measures].[Сумма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месяц].&amp;["&amp;E$34&amp;"-"&amp;E$33&amp;"-01T00:00:00]")-GETPIVOTDATA("[Measures].[Сумма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месяц].&amp;["&amp;D$34&amp;"-"&amp;D$33&amp;"-01T00:00:00]"),"")</f>
        <v>-33948.346299999997</v>
      </c>
      <c r="F37" s="20">
        <f>IFERROR(GETPIVOTDATA("[Measures].[Сумма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месяц].&amp;["&amp;F$34&amp;"-"&amp;F$33&amp;"-01T00:00:00]")-GETPIVOTDATA("[Measures].[Сумма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месяц].&amp;["&amp;E$34&amp;"-"&amp;E$33&amp;"-01T00:00:00]"),"")</f>
        <v>8432.9092999999993</v>
      </c>
      <c r="G37" s="20">
        <f>IFERROR(GETPIVOTDATA("[Measures].[Сумма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месяц].&amp;["&amp;G$34&amp;"-"&amp;G$33&amp;"-01T00:00:00]")-GETPIVOTDATA("[Measures].[Сумма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месяц].&amp;["&amp;F$34&amp;"-"&amp;F$33&amp;"-01T00:00:00]"),"")</f>
        <v>1945.9467000000004</v>
      </c>
      <c r="H37" s="20">
        <f>IFERROR(GETPIVOTDATA("[Measures].[Сумма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месяц].&amp;["&amp;H$34&amp;"-"&amp;H$33&amp;"-01T00:00:00]")-GETPIVOTDATA("[Measures].[Сумма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месяц].&amp;["&amp;G$34&amp;"-"&amp;G$33&amp;"-01T00:00:00]"),"")</f>
        <v>7755.8321999999971</v>
      </c>
      <c r="I37" s="20">
        <f>IFERROR(GETPIVOTDATA("[Measures].[Сумма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месяц].&amp;["&amp;I$34&amp;"-"&amp;I$33&amp;"-01T00:00:00]")-GETPIVOTDATA("[Measures].[Сумма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месяц].&amp;["&amp;H$34&amp;"-"&amp;H$33&amp;"-01T00:00:00]"),"")</f>
        <v>14963.715800000005</v>
      </c>
      <c r="J37" s="20">
        <f>IFERROR(GETPIVOTDATA("[Measures].[Сумма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месяц].&amp;["&amp;J$34&amp;"-"&amp;J$33&amp;"-01T00:00:00]")-GETPIVOTDATA("[Measures].[Сумма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месяц].&amp;["&amp;I$34&amp;"-"&amp;I$33&amp;"-01T00:00:00]"),"")</f>
        <v>-653.47690000000875</v>
      </c>
      <c r="K37" s="20">
        <f>IFERROR(GETPIVOTDATA("[Measures].[Сумма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месяц].&amp;["&amp;K$34&amp;"-"&amp;K$33&amp;"-01T00:00:00]")-GETPIVOTDATA("[Measures].[Сумма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месяц].&amp;["&amp;J$34&amp;"-"&amp;J$33&amp;"-01T00:00:00]"),"")</f>
        <v>-9614.2842999999921</v>
      </c>
      <c r="L37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месяц].&amp;["&amp;L$34&amp;"-"&amp;L$33&amp;"-01T00:00:00]")-GETPIVOTDATA("[Measures].[Сумма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месяц].&amp;["&amp;K$34&amp;"-"&amp;K$33&amp;"-01T00:00:00]"),"")</f>
        <v/>
      </c>
      <c r="M37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месяц].&amp;["&amp;M$34&amp;"-"&amp;M$33&amp;"-01T00:00:00]")-GETPIVOTDATA("[Measures].[Сумма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месяц].&amp;["&amp;L$34&amp;"-"&amp;L$33&amp;"-01T00:00:00]"),"")</f>
        <v/>
      </c>
      <c r="N37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месяц].&amp;["&amp;N$34&amp;"-"&amp;N$33&amp;"-01T00:00:00]")-GETPIVOTDATA("[Measures].[Сумма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месяц].&amp;["&amp;M$34&amp;"-"&amp;M$33&amp;"-01T00:00:00]"),"")</f>
        <v/>
      </c>
      <c r="O37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месяц].&amp;["&amp;O$34&amp;"-"&amp;O$33&amp;"-01T00:00:00]")-GETPIVOTDATA("[Measures].[Сумма по столбцу Выручка USD]",Свод!$B$2,"[Продажи_Б_НДС_ссылка].[Группа доступа]","[Продажи_Б_НДС_ссылка].[Группа доступа].&amp;["&amp;$B37&amp;"]","[Продажи_Б_НДС_ссылка].[Период, месяц]","[Продажи_Б_НДС_ссылка].[Период, месяц].&amp;["&amp;N$34&amp;"-"&amp;N$33&amp;"-01T00:00:00]"),"")</f>
        <v/>
      </c>
      <c r="P37" s="32">
        <f t="shared" si="8"/>
        <v>-1.40004610774748E-2</v>
      </c>
      <c r="Q37" s="23">
        <f>AVERAGE(Таблица6[[#This Row],[Декабрь 2022]:[Ноябрь 2023]])</f>
        <v>-814.92145000000073</v>
      </c>
      <c r="R37" s="34"/>
    </row>
    <row r="38" spans="2:18" x14ac:dyDescent="0.25">
      <c r="B38" s="21" t="str">
        <f>IF(OR(Свод!$B7="Общий итог",Свод!$B7=""),"",Свод!$B7)</f>
        <v>СЗФО Разин</v>
      </c>
      <c r="C38" s="20">
        <f>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месяц].&amp;["&amp;C$34&amp;"-"&amp;C$33&amp;"-01T00:00:00]")</f>
        <v>172517.09479999999</v>
      </c>
      <c r="D38" s="20">
        <f>IFERROR(GETPIVOTDATA("[Measures].[Сумма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месяц].&amp;["&amp;D$34&amp;"-"&amp;D$33&amp;"-01T00:00:00]")-GETPIVOTDATA("[Measures].[Сумма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месяц].&amp;["&amp;C$34&amp;"-"&amp;C$33&amp;"-01T00:00:00]"),"")</f>
        <v>-35969.705099999992</v>
      </c>
      <c r="E38" s="20">
        <f>IFERROR(GETPIVOTDATA("[Measures].[Сумма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месяц].&amp;["&amp;E$34&amp;"-"&amp;E$33&amp;"-01T00:00:00]")-GETPIVOTDATA("[Measures].[Сумма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месяц].&amp;["&amp;D$34&amp;"-"&amp;D$33&amp;"-01T00:00:00]"),"")</f>
        <v>-56534.414300000004</v>
      </c>
      <c r="F38" s="20">
        <f>IFERROR(GETPIVOTDATA("[Measures].[Сумма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месяц].&amp;["&amp;F$34&amp;"-"&amp;F$33&amp;"-01T00:00:00]")-GETPIVOTDATA("[Measures].[Сумма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месяц].&amp;["&amp;E$34&amp;"-"&amp;E$33&amp;"-01T00:00:00]"),"")</f>
        <v>-12317.085399999996</v>
      </c>
      <c r="G38" s="20">
        <f>IFERROR(GETPIVOTDATA("[Measures].[Сумма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месяц].&amp;["&amp;G$34&amp;"-"&amp;G$33&amp;"-01T00:00:00]")-GETPIVOTDATA("[Measures].[Сумма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месяц].&amp;["&amp;F$34&amp;"-"&amp;F$33&amp;"-01T00:00:00]"),"")</f>
        <v>31937.396600000007</v>
      </c>
      <c r="H38" s="20">
        <f>IFERROR(GETPIVOTDATA("[Measures].[Сумма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месяц].&amp;["&amp;H$34&amp;"-"&amp;H$33&amp;"-01T00:00:00]")-GETPIVOTDATA("[Measures].[Сумма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месяц].&amp;["&amp;G$34&amp;"-"&amp;G$33&amp;"-01T00:00:00]"),"")</f>
        <v>1236.5160999999935</v>
      </c>
      <c r="I38" s="20">
        <f>IFERROR(GETPIVOTDATA("[Measures].[Сумма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месяц].&amp;["&amp;I$34&amp;"-"&amp;I$33&amp;"-01T00:00:00]")-GETPIVOTDATA("[Measures].[Сумма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месяц].&amp;["&amp;H$34&amp;"-"&amp;H$33&amp;"-01T00:00:00]"),"")</f>
        <v>49592.907999999996</v>
      </c>
      <c r="J38" s="20">
        <f>IFERROR(GETPIVOTDATA("[Measures].[Сумма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месяц].&amp;["&amp;J$34&amp;"-"&amp;J$33&amp;"-01T00:00:00]")-GETPIVOTDATA("[Measures].[Сумма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месяц].&amp;["&amp;I$34&amp;"-"&amp;I$33&amp;"-01T00:00:00]"),"")</f>
        <v>1692.3380000000179</v>
      </c>
      <c r="K38" s="20">
        <f>IFERROR(GETPIVOTDATA("[Measures].[Сумма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месяц].&amp;["&amp;K$34&amp;"-"&amp;K$33&amp;"-01T00:00:00]")-GETPIVOTDATA("[Measures].[Сумма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месяц].&amp;["&amp;J$34&amp;"-"&amp;J$33&amp;"-01T00:00:00]"),"")</f>
        <v>-30374.520000000019</v>
      </c>
      <c r="L38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месяц].&amp;["&amp;L$34&amp;"-"&amp;L$33&amp;"-01T00:00:00]")-GETPIVOTDATA("[Measures].[Сумма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месяц].&amp;["&amp;K$34&amp;"-"&amp;K$33&amp;"-01T00:00:00]"),"")</f>
        <v/>
      </c>
      <c r="M38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месяц].&amp;["&amp;M$34&amp;"-"&amp;M$33&amp;"-01T00:00:00]")-GETPIVOTDATA("[Measures].[Сумма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месяц].&amp;["&amp;L$34&amp;"-"&amp;L$33&amp;"-01T00:00:00]"),"")</f>
        <v/>
      </c>
      <c r="N38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месяц].&amp;["&amp;N$34&amp;"-"&amp;N$33&amp;"-01T00:00:00]")-GETPIVOTDATA("[Measures].[Сумма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месяц].&amp;["&amp;M$34&amp;"-"&amp;M$33&amp;"-01T00:00:00]"),"")</f>
        <v/>
      </c>
      <c r="O38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месяц].&amp;["&amp;O$34&amp;"-"&amp;O$33&amp;"-01T00:00:00]")-GETPIVOTDATA("[Measures].[Сумма по столбцу Выручка USD]",Свод!$B$2,"[Продажи_Б_НДС_ссылка].[Группа доступа]","[Продажи_Б_НДС_ссылка].[Группа доступа].&amp;["&amp;$B38&amp;"]","[Продажи_Б_НДС_ссылка].[Период, месяц]","[Продажи_Б_НДС_ссылка].[Период, месяц].&amp;["&amp;N$34&amp;"-"&amp;N$33&amp;"-01T00:00:00]"),"")</f>
        <v/>
      </c>
      <c r="P38" s="32">
        <f t="shared" si="8"/>
        <v>-5.5806126777470565E-2</v>
      </c>
      <c r="Q38" s="23">
        <f>AVERAGE(Таблица6[[#This Row],[Декабрь 2022]:[Ноябрь 2023]])</f>
        <v>-6342.0707624999995</v>
      </c>
      <c r="R38" s="34"/>
    </row>
    <row r="39" spans="2:18" x14ac:dyDescent="0.25">
      <c r="B39" s="21" t="str">
        <f>IF(OR(Свод!$B8="Общий итог",Свод!$B8=""),"",Свод!$B8)</f>
        <v>СНГ Фёдоров</v>
      </c>
      <c r="C39" s="20">
        <f>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месяц].&amp;["&amp;C$34&amp;"-"&amp;C$33&amp;"-01T00:00:00]")</f>
        <v>53090.518199999999</v>
      </c>
      <c r="D39" s="20">
        <f>IFERROR(GETPIVOTDATA("[Measures].[Сумма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месяц].&amp;["&amp;D$34&amp;"-"&amp;D$33&amp;"-01T00:00:00]")-GETPIVOTDATA("[Measures].[Сумма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месяц].&amp;["&amp;C$34&amp;"-"&amp;C$33&amp;"-01T00:00:00]"),"")</f>
        <v>44739.224200000004</v>
      </c>
      <c r="E39" s="20">
        <f>IFERROR(GETPIVOTDATA("[Measures].[Сумма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месяц].&amp;["&amp;E$34&amp;"-"&amp;E$33&amp;"-01T00:00:00]")-GETPIVOTDATA("[Measures].[Сумма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месяц].&amp;["&amp;D$34&amp;"-"&amp;D$33&amp;"-01T00:00:00]"),"")</f>
        <v>-46136.392900000006</v>
      </c>
      <c r="F39" s="20">
        <f>IFERROR(GETPIVOTDATA("[Measures].[Сумма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месяц].&amp;["&amp;F$34&amp;"-"&amp;F$33&amp;"-01T00:00:00]")-GETPIVOTDATA("[Measures].[Сумма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месяц].&amp;["&amp;E$34&amp;"-"&amp;E$33&amp;"-01T00:00:00]"),"")</f>
        <v>13984.748500000002</v>
      </c>
      <c r="G39" s="20">
        <f>IFERROR(GETPIVOTDATA("[Measures].[Сумма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месяц].&amp;["&amp;G$34&amp;"-"&amp;G$33&amp;"-01T00:00:00]")-GETPIVOTDATA("[Measures].[Сумма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месяц].&amp;["&amp;F$34&amp;"-"&amp;F$33&amp;"-01T00:00:00]"),"")</f>
        <v>-3522.5590000000011</v>
      </c>
      <c r="H39" s="20">
        <f>IFERROR(GETPIVOTDATA("[Measures].[Сумма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месяц].&amp;["&amp;H$34&amp;"-"&amp;H$33&amp;"-01T00:00:00]")-GETPIVOTDATA("[Measures].[Сумма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месяц].&amp;["&amp;G$34&amp;"-"&amp;G$33&amp;"-01T00:00:00]"),"")</f>
        <v>-6957.0568999999959</v>
      </c>
      <c r="I39" s="20">
        <f>IFERROR(GETPIVOTDATA("[Measures].[Сумма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месяц].&amp;["&amp;I$34&amp;"-"&amp;I$33&amp;"-01T00:00:00]")-GETPIVOTDATA("[Measures].[Сумма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месяц].&amp;["&amp;H$34&amp;"-"&amp;H$33&amp;"-01T00:00:00]"),"")</f>
        <v>28910.038500000002</v>
      </c>
      <c r="J39" s="20">
        <f>IFERROR(GETPIVOTDATA("[Measures].[Сумма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месяц].&amp;["&amp;J$34&amp;"-"&amp;J$33&amp;"-01T00:00:00]")-GETPIVOTDATA("[Measures].[Сумма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месяц].&amp;["&amp;I$34&amp;"-"&amp;I$33&amp;"-01T00:00:00]"),"")</f>
        <v>20665.198300000004</v>
      </c>
      <c r="K39" s="20">
        <f>IFERROR(GETPIVOTDATA("[Measures].[Сумма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месяц].&amp;["&amp;K$34&amp;"-"&amp;K$33&amp;"-01T00:00:00]")-GETPIVOTDATA("[Measures].[Сумма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месяц].&amp;["&amp;J$34&amp;"-"&amp;J$33&amp;"-01T00:00:00]"),"")</f>
        <v>-29283.367200000008</v>
      </c>
      <c r="L39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месяц].&amp;["&amp;L$34&amp;"-"&amp;L$33&amp;"-01T00:00:00]")-GETPIVOTDATA("[Measures].[Сумма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месяц].&amp;["&amp;K$34&amp;"-"&amp;K$33&amp;"-01T00:00:00]"),"")</f>
        <v/>
      </c>
      <c r="M39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месяц].&amp;["&amp;M$34&amp;"-"&amp;M$33&amp;"-01T00:00:00]")-GETPIVOTDATA("[Measures].[Сумма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месяц].&amp;["&amp;L$34&amp;"-"&amp;L$33&amp;"-01T00:00:00]"),"")</f>
        <v/>
      </c>
      <c r="N39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месяц].&amp;["&amp;N$34&amp;"-"&amp;N$33&amp;"-01T00:00:00]")-GETPIVOTDATA("[Measures].[Сумма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месяц].&amp;["&amp;M$34&amp;"-"&amp;M$33&amp;"-01T00:00:00]"),"")</f>
        <v/>
      </c>
      <c r="O39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месяц].&amp;["&amp;O$34&amp;"-"&amp;O$33&amp;"-01T00:00:00]")-GETPIVOTDATA("[Measures].[Сумма по столбцу Выручка USD]",Свод!$B$2,"[Продажи_Б_НДС_ссылка].[Группа доступа]","[Продажи_Б_НДС_ссылка].[Группа доступа].&amp;["&amp;$B39&amp;"]","[Продажи_Б_НДС_ссылка].[Период, месяц]","[Продажи_Б_НДС_ссылка].[Период, месяц].&amp;["&amp;N$34&amp;"-"&amp;N$33&amp;"-01T00:00:00]"),"")</f>
        <v/>
      </c>
      <c r="P39" s="32">
        <f t="shared" si="8"/>
        <v>3.7525197213875053E-2</v>
      </c>
      <c r="Q39" s="23">
        <f>AVERAGE(Таблица6[[#This Row],[Декабрь 2022]:[Ноябрь 2023]])</f>
        <v>2799.9791875000001</v>
      </c>
      <c r="R39" s="34"/>
    </row>
    <row r="40" spans="2:18" x14ac:dyDescent="0.25">
      <c r="B40" s="21" t="str">
        <f>IF(OR(Свод!$B9="Общий итог",Свод!$B9=""),"",Свод!$B9)</f>
        <v>СФО Томлоп</v>
      </c>
      <c r="C40" s="20">
        <f>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месяц].&amp;["&amp;C$34&amp;"-"&amp;C$33&amp;"-01T00:00:00]")</f>
        <v>30584.981599999999</v>
      </c>
      <c r="D40" s="20">
        <f>IFERROR(GETPIVOTDATA("[Measures].[Сумма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месяц].&amp;["&amp;D$34&amp;"-"&amp;D$33&amp;"-01T00:00:00]")-GETPIVOTDATA("[Measures].[Сумма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месяц].&amp;["&amp;C$34&amp;"-"&amp;C$33&amp;"-01T00:00:00]"),"")</f>
        <v>1075.0715999999993</v>
      </c>
      <c r="E40" s="20">
        <f>IFERROR(GETPIVOTDATA("[Measures].[Сумма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месяц].&amp;["&amp;E$34&amp;"-"&amp;E$33&amp;"-01T00:00:00]")-GETPIVOTDATA("[Measures].[Сумма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месяц].&amp;["&amp;D$34&amp;"-"&amp;D$33&amp;"-01T00:00:00]"),"")</f>
        <v>-14775.111799999999</v>
      </c>
      <c r="F40" s="20">
        <f>IFERROR(GETPIVOTDATA("[Measures].[Сумма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месяц].&amp;["&amp;F$34&amp;"-"&amp;F$33&amp;"-01T00:00:00]")-GETPIVOTDATA("[Measures].[Сумма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месяц].&amp;["&amp;E$34&amp;"-"&amp;E$33&amp;"-01T00:00:00]"),"")</f>
        <v>-4338.9007000000001</v>
      </c>
      <c r="G40" s="20">
        <f>IFERROR(GETPIVOTDATA("[Measures].[Сумма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месяц].&amp;["&amp;G$34&amp;"-"&amp;G$33&amp;"-01T00:00:00]")-GETPIVOTDATA("[Measures].[Сумма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месяц].&amp;["&amp;F$34&amp;"-"&amp;F$33&amp;"-01T00:00:00]"),"")</f>
        <v>13352.072300000002</v>
      </c>
      <c r="H40" s="20">
        <f>IFERROR(GETPIVOTDATA("[Measures].[Сумма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месяц].&amp;["&amp;H$34&amp;"-"&amp;H$33&amp;"-01T00:00:00]")-GETPIVOTDATA("[Measures].[Сумма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месяц].&amp;["&amp;G$34&amp;"-"&amp;G$33&amp;"-01T00:00:00]"),"")</f>
        <v>-7284.654300000002</v>
      </c>
      <c r="I40" s="20">
        <f>IFERROR(GETPIVOTDATA("[Measures].[Сумма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месяц].&amp;["&amp;I$34&amp;"-"&amp;I$33&amp;"-01T00:00:00]")-GETPIVOTDATA("[Measures].[Сумма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месяц].&amp;["&amp;H$34&amp;"-"&amp;H$33&amp;"-01T00:00:00]"),"")</f>
        <v>21680.750300000003</v>
      </c>
      <c r="J40" s="20">
        <f>IFERROR(GETPIVOTDATA("[Measures].[Сумма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месяц].&amp;["&amp;J$34&amp;"-"&amp;J$33&amp;"-01T00:00:00]")-GETPIVOTDATA("[Measures].[Сумма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месяц].&amp;["&amp;I$34&amp;"-"&amp;I$33&amp;"-01T00:00:00]"),"")</f>
        <v>1867.1782999999996</v>
      </c>
      <c r="K40" s="20">
        <f>IFERROR(GETPIVOTDATA("[Measures].[Сумма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месяц].&amp;["&amp;K$34&amp;"-"&amp;K$33&amp;"-01T00:00:00]")-GETPIVOTDATA("[Measures].[Сумма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месяц].&amp;["&amp;J$34&amp;"-"&amp;J$33&amp;"-01T00:00:00]"),"")</f>
        <v>-95.928899999998976</v>
      </c>
      <c r="L40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месяц].&amp;["&amp;L$34&amp;"-"&amp;L$33&amp;"-01T00:00:00]")-GETPIVOTDATA("[Measures].[Сумма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месяц].&amp;["&amp;K$34&amp;"-"&amp;K$33&amp;"-01T00:00:00]"),"")</f>
        <v/>
      </c>
      <c r="M40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месяц].&amp;["&amp;M$34&amp;"-"&amp;M$33&amp;"-01T00:00:00]")-GETPIVOTDATA("[Measures].[Сумма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месяц].&amp;["&amp;L$34&amp;"-"&amp;L$33&amp;"-01T00:00:00]"),"")</f>
        <v/>
      </c>
      <c r="N40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месяц].&amp;["&amp;N$34&amp;"-"&amp;N$33&amp;"-01T00:00:00]")-GETPIVOTDATA("[Measures].[Сумма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месяц].&amp;["&amp;M$34&amp;"-"&amp;M$33&amp;"-01T00:00:00]"),"")</f>
        <v/>
      </c>
      <c r="O40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месяц].&amp;["&amp;O$34&amp;"-"&amp;O$33&amp;"-01T00:00:00]")-GETPIVOTDATA("[Measures].[Сумма по столбцу Выручка USD]",Свод!$B$2,"[Продажи_Б_НДС_ссылка].[Группа доступа]","[Продажи_Б_НДС_ссылка].[Группа доступа].&amp;["&amp;$B40&amp;"]","[Продажи_Б_НДС_ссылка].[Период, месяц]","[Продажи_Б_НДС_ссылка].[Период, месяц].&amp;["&amp;N$34&amp;"-"&amp;N$33&amp;"-01T00:00:00]"),"")</f>
        <v/>
      </c>
      <c r="P40" s="32">
        <f t="shared" si="8"/>
        <v>4.9888293603490848E-2</v>
      </c>
      <c r="Q40" s="23">
        <f>AVERAGE(Таблица6[[#This Row],[Декабрь 2022]:[Ноябрь 2023]])</f>
        <v>1435.0596000000003</v>
      </c>
      <c r="R40" s="34"/>
    </row>
    <row r="41" spans="2:18" x14ac:dyDescent="0.25">
      <c r="B41" s="21" t="str">
        <f>IF(OR(Свод!$B10="Общий итог",Свод!$B10=""),"",Свод!$B10)</f>
        <v>СФО Чучкалов</v>
      </c>
      <c r="C41" s="20">
        <f>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месяц].&amp;["&amp;C$34&amp;"-"&amp;C$33&amp;"-01T00:00:00]")</f>
        <v>37633.641900000002</v>
      </c>
      <c r="D41" s="20">
        <f>IFERROR(GETPIVOTDATA("[Measures].[Сумма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месяц].&amp;["&amp;D$34&amp;"-"&amp;D$33&amp;"-01T00:00:00]")-GETPIVOTDATA("[Measures].[Сумма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месяц].&amp;["&amp;C$34&amp;"-"&amp;C$33&amp;"-01T00:00:00]"),"")</f>
        <v>6235.2741999999998</v>
      </c>
      <c r="E41" s="20">
        <f>IFERROR(GETPIVOTDATA("[Measures].[Сумма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месяц].&amp;["&amp;E$34&amp;"-"&amp;E$33&amp;"-01T00:00:00]")-GETPIVOTDATA("[Measures].[Сумма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месяц].&amp;["&amp;D$34&amp;"-"&amp;D$33&amp;"-01T00:00:00]"),"")</f>
        <v>-17505.003600000004</v>
      </c>
      <c r="F41" s="20">
        <f>IFERROR(GETPIVOTDATA("[Measures].[Сумма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месяц].&amp;["&amp;F$34&amp;"-"&amp;F$33&amp;"-01T00:00:00]")-GETPIVOTDATA("[Measures].[Сумма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месяц].&amp;["&amp;E$34&amp;"-"&amp;E$33&amp;"-01T00:00:00]"),"")</f>
        <v>2093.6255000000019</v>
      </c>
      <c r="G41" s="20">
        <f>IFERROR(GETPIVOTDATA("[Measures].[Сумма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месяц].&amp;["&amp;G$34&amp;"-"&amp;G$33&amp;"-01T00:00:00]")-GETPIVOTDATA("[Measures].[Сумма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месяц].&amp;["&amp;F$34&amp;"-"&amp;F$33&amp;"-01T00:00:00]"),"")</f>
        <v>5079.1875</v>
      </c>
      <c r="H41" s="20">
        <f>IFERROR(GETPIVOTDATA("[Measures].[Сумма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месяц].&amp;["&amp;H$34&amp;"-"&amp;H$33&amp;"-01T00:00:00]")-GETPIVOTDATA("[Measures].[Сумма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месяц].&amp;["&amp;G$34&amp;"-"&amp;G$33&amp;"-01T00:00:00]"),"")</f>
        <v>-13395.1489</v>
      </c>
      <c r="I41" s="20">
        <f>IFERROR(GETPIVOTDATA("[Measures].[Сумма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месяц].&amp;["&amp;I$34&amp;"-"&amp;I$33&amp;"-01T00:00:00]")-GETPIVOTDATA("[Measures].[Сумма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месяц].&amp;["&amp;H$34&amp;"-"&amp;H$33&amp;"-01T00:00:00]"),"")</f>
        <v>44373.198400000001</v>
      </c>
      <c r="J41" s="20">
        <f>IFERROR(GETPIVOTDATA("[Measures].[Сумма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месяц].&amp;["&amp;J$34&amp;"-"&amp;J$33&amp;"-01T00:00:00]")-GETPIVOTDATA("[Measures].[Сумма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месяц].&amp;["&amp;I$34&amp;"-"&amp;I$33&amp;"-01T00:00:00]"),"")</f>
        <v>-7277.0517000000036</v>
      </c>
      <c r="K41" s="20">
        <f>IFERROR(GETPIVOTDATA("[Measures].[Сумма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месяц].&amp;["&amp;K$34&amp;"-"&amp;K$33&amp;"-01T00:00:00]")-GETPIVOTDATA("[Measures].[Сумма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месяц].&amp;["&amp;J$34&amp;"-"&amp;J$33&amp;"-01T00:00:00]"),"")</f>
        <v>-14681.338599999995</v>
      </c>
      <c r="L41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месяц].&amp;["&amp;L$34&amp;"-"&amp;L$33&amp;"-01T00:00:00]")-GETPIVOTDATA("[Measures].[Сумма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месяц].&amp;["&amp;K$34&amp;"-"&amp;K$33&amp;"-01T00:00:00]"),"")</f>
        <v/>
      </c>
      <c r="M41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месяц].&amp;["&amp;M$34&amp;"-"&amp;M$33&amp;"-01T00:00:00]")-GETPIVOTDATA("[Measures].[Сумма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месяц].&amp;["&amp;L$34&amp;"-"&amp;L$33&amp;"-01T00:00:00]"),"")</f>
        <v/>
      </c>
      <c r="N41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месяц].&amp;["&amp;N$34&amp;"-"&amp;N$33&amp;"-01T00:00:00]")-GETPIVOTDATA("[Measures].[Сумма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месяц].&amp;["&amp;M$34&amp;"-"&amp;M$33&amp;"-01T00:00:00]"),"")</f>
        <v/>
      </c>
      <c r="O41" s="20" t="str">
        <f>IFERROR(GETPIVOTDATA("[Measures].[Сумма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месяц].&amp;["&amp;O$34&amp;"-"&amp;O$33&amp;"-01T00:00:00]")-GETPIVOTDATA("[Measures].[Сумма по столбцу Выручка USD]",Свод!$B$2,"[Продажи_Б_НДС_ссылка].[Группа доступа]","[Продажи_Б_НДС_ссылка].[Группа доступа].&amp;["&amp;$B41&amp;"]","[Продажи_Б_НДС_ссылка].[Период, месяц]","[Продажи_Б_НДС_ссылка].[Период, месяц].&amp;["&amp;N$34&amp;"-"&amp;N$33&amp;"-01T00:00:00]"),"")</f>
        <v/>
      </c>
      <c r="P41" s="32">
        <f t="shared" si="8"/>
        <v>1.5544969239447357E-2</v>
      </c>
      <c r="Q41" s="23">
        <f>AVERAGE(Таблица6[[#This Row],[Декабрь 2022]:[Ноябрь 2023]])</f>
        <v>615.34285</v>
      </c>
      <c r="R41" s="34"/>
    </row>
    <row r="42" spans="2:18" x14ac:dyDescent="0.25">
      <c r="B42" s="27" t="str">
        <f>IF(OR(Свод!$B11="Общий итог",Свод!$B11=""),"",Свод!$B11)</f>
        <v>УФО Маринич</v>
      </c>
      <c r="C42" s="28">
        <f>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месяц].&amp;["&amp;C$34&amp;"-"&amp;C$33&amp;"-01T00:00:00]")</f>
        <v>27179.7428</v>
      </c>
      <c r="D42" s="28">
        <f>IFERROR(GETPIVOTDATA("[Measures].[Сумма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месяц].&amp;["&amp;D$34&amp;"-"&amp;D$33&amp;"-01T00:00:00]")-GETPIVOTDATA("[Measures].[Сумма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месяц].&amp;["&amp;C$34&amp;"-"&amp;C$33&amp;"-01T00:00:00]"),"")</f>
        <v>-2049.4177999999993</v>
      </c>
      <c r="E42" s="28">
        <f>IFERROR(GETPIVOTDATA("[Measures].[Сумма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месяц].&amp;["&amp;E$34&amp;"-"&amp;E$33&amp;"-01T00:00:00]")-GETPIVOTDATA("[Measures].[Сумма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месяц].&amp;["&amp;D$34&amp;"-"&amp;D$33&amp;"-01T00:00:00]"),"")</f>
        <v>-4572.7027000000016</v>
      </c>
      <c r="F42" s="28">
        <f>IFERROR(GETPIVOTDATA("[Measures].[Сумма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месяц].&amp;["&amp;F$34&amp;"-"&amp;F$33&amp;"-01T00:00:00]")-GETPIVOTDATA("[Measures].[Сумма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месяц].&amp;["&amp;E$34&amp;"-"&amp;E$33&amp;"-01T00:00:00]"),"")</f>
        <v>-7753.8765999999996</v>
      </c>
      <c r="G42" s="28">
        <f>IFERROR(GETPIVOTDATA("[Measures].[Сумма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месяц].&amp;["&amp;G$34&amp;"-"&amp;G$33&amp;"-01T00:00:00]")-GETPIVOTDATA("[Measures].[Сумма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месяц].&amp;["&amp;F$34&amp;"-"&amp;F$33&amp;"-01T00:00:00]"),"")</f>
        <v>12813.062300000001</v>
      </c>
      <c r="H42" s="28">
        <f>IFERROR(GETPIVOTDATA("[Measures].[Сумма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месяц].&amp;["&amp;H$34&amp;"-"&amp;H$33&amp;"-01T00:00:00]")-GETPIVOTDATA("[Measures].[Сумма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месяц].&amp;["&amp;G$34&amp;"-"&amp;G$33&amp;"-01T00:00:00]"),"")</f>
        <v>-9683.7057000000004</v>
      </c>
      <c r="I42" s="28">
        <f>IFERROR(GETPIVOTDATA("[Measures].[Сумма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месяц].&amp;["&amp;I$34&amp;"-"&amp;I$33&amp;"-01T00:00:00]")-GETPIVOTDATA("[Measures].[Сумма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месяц].&amp;["&amp;H$34&amp;"-"&amp;H$33&amp;"-01T00:00:00]"),"")</f>
        <v>28155.308799999999</v>
      </c>
      <c r="J42" s="28">
        <f>IFERROR(GETPIVOTDATA("[Measures].[Сумма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месяц].&amp;["&amp;J$34&amp;"-"&amp;J$33&amp;"-01T00:00:00]")-GETPIVOTDATA("[Measures].[Сумма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месяц].&amp;["&amp;I$34&amp;"-"&amp;I$33&amp;"-01T00:00:00]"),"")</f>
        <v>-6724.3047000000006</v>
      </c>
      <c r="K42" s="28">
        <f>IFERROR(GETPIVOTDATA("[Measures].[Сумма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месяц].&amp;["&amp;K$34&amp;"-"&amp;K$33&amp;"-01T00:00:00]")-GETPIVOTDATA("[Measures].[Сумма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месяц].&amp;["&amp;J$34&amp;"-"&amp;J$33&amp;"-01T00:00:00]"),"")</f>
        <v>-10390.704999999998</v>
      </c>
      <c r="L42" s="28" t="str">
        <f>IFERROR(GETPIVOTDATA("[Measures].[Сумма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месяц].&amp;["&amp;L$34&amp;"-"&amp;L$33&amp;"-01T00:00:00]")-GETPIVOTDATA("[Measures].[Сумма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месяц].&amp;["&amp;K$34&amp;"-"&amp;K$33&amp;"-01T00:00:00]"),"")</f>
        <v/>
      </c>
      <c r="M42" s="28" t="str">
        <f>IFERROR(GETPIVOTDATA("[Measures].[Сумма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месяц].&amp;["&amp;M$34&amp;"-"&amp;M$33&amp;"-01T00:00:00]")-GETPIVOTDATA("[Measures].[Сумма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месяц].&amp;["&amp;L$34&amp;"-"&amp;L$33&amp;"-01T00:00:00]"),"")</f>
        <v/>
      </c>
      <c r="N42" s="28" t="str">
        <f>IFERROR(GETPIVOTDATA("[Measures].[Сумма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месяц].&amp;["&amp;N$34&amp;"-"&amp;N$33&amp;"-01T00:00:00]")-GETPIVOTDATA("[Measures].[Сумма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месяц].&amp;["&amp;M$34&amp;"-"&amp;M$33&amp;"-01T00:00:00]"),"")</f>
        <v/>
      </c>
      <c r="O42" s="28" t="str">
        <f>IFERROR(GETPIVOTDATA("[Measures].[Сумма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месяц].&amp;["&amp;O$34&amp;"-"&amp;O$33&amp;"-01T00:00:00]")-GETPIVOTDATA("[Measures].[Сумма по столбцу Выручка USD]",Свод!$B$2,"[Продажи_Б_НДС_ссылка].[Группа доступа]","[Продажи_Б_НДС_ссылка].[Группа доступа].&amp;["&amp;$B42&amp;"]","[Продажи_Б_НДС_ссылка].[Период, месяц]","[Продажи_Б_НДС_ссылка].[Период, месяц].&amp;["&amp;N$34&amp;"-"&amp;N$33&amp;"-01T00:00:00]"),"")</f>
        <v/>
      </c>
      <c r="P42" s="32">
        <f t="shared" si="8"/>
        <v>-9.8980118256521967E-4</v>
      </c>
      <c r="Q42" s="23">
        <f>AVERAGE(Таблица6[[#This Row],[Декабрь 2022]:[Ноябрь 2023]])</f>
        <v>-25.792675000000145</v>
      </c>
      <c r="R42" s="34"/>
    </row>
    <row r="43" spans="2:18" x14ac:dyDescent="0.25">
      <c r="B43" t="str">
        <f>IF(OR(Свод!$B12="Общий итог",Свод!$B12=""),"",Свод!$B12)</f>
        <v/>
      </c>
    </row>
    <row r="44" spans="2:18" x14ac:dyDescent="0.25">
      <c r="B44" t="str">
        <f>IF(Свод!$B13="","",Свод!$B13)</f>
        <v/>
      </c>
    </row>
  </sheetData>
  <conditionalFormatting sqref="H4:H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P36:P42" calculatedColumn="1"/>
  </ignoredError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6C97-06DB-4321-9568-AC6DAE6F59A4}">
  <dimension ref="A2:O25"/>
  <sheetViews>
    <sheetView workbookViewId="0">
      <selection activeCell="G17" sqref="G17"/>
    </sheetView>
  </sheetViews>
  <sheetFormatPr defaultRowHeight="15" x14ac:dyDescent="0.25"/>
  <cols>
    <col min="2" max="2" width="17.28515625" bestFit="1" customWidth="1"/>
    <col min="3" max="3" width="16.28515625" customWidth="1"/>
    <col min="4" max="4" width="13.42578125" bestFit="1" customWidth="1"/>
    <col min="5" max="5" width="11.85546875" bestFit="1" customWidth="1"/>
    <col min="6" max="6" width="13.42578125" bestFit="1" customWidth="1"/>
    <col min="7" max="7" width="11.5703125" bestFit="1" customWidth="1"/>
    <col min="8" max="8" width="12.28515625" bestFit="1" customWidth="1"/>
    <col min="9" max="11" width="11.5703125" bestFit="1" customWidth="1"/>
    <col min="12" max="12" width="12" bestFit="1" customWidth="1"/>
    <col min="13" max="15" width="12" customWidth="1"/>
    <col min="16" max="16" width="10.5703125" bestFit="1" customWidth="1"/>
    <col min="17" max="17" width="9.5703125" bestFit="1" customWidth="1"/>
    <col min="18" max="18" width="11.85546875" bestFit="1" customWidth="1"/>
  </cols>
  <sheetData>
    <row r="2" spans="2:15" x14ac:dyDescent="0.25">
      <c r="B2" s="9" t="s">
        <v>20</v>
      </c>
      <c r="C2" s="9" t="s">
        <v>29</v>
      </c>
    </row>
    <row r="3" spans="2:15" x14ac:dyDescent="0.25">
      <c r="B3" s="9" t="s">
        <v>27</v>
      </c>
      <c r="C3" s="11">
        <v>44866</v>
      </c>
      <c r="D3" s="11">
        <v>44896</v>
      </c>
      <c r="E3" s="11">
        <v>44927</v>
      </c>
      <c r="F3" s="11">
        <v>44958</v>
      </c>
      <c r="G3" s="11">
        <v>44986</v>
      </c>
      <c r="H3" s="11">
        <v>45017</v>
      </c>
      <c r="I3" s="11">
        <v>45047</v>
      </c>
      <c r="J3" s="11">
        <v>45078</v>
      </c>
      <c r="K3" s="11">
        <v>45108</v>
      </c>
    </row>
    <row r="4" spans="2:15" x14ac:dyDescent="0.25">
      <c r="B4" s="10" t="s">
        <v>10</v>
      </c>
      <c r="C4" s="8">
        <v>64481.1008</v>
      </c>
      <c r="D4" s="8">
        <v>67927.306299999997</v>
      </c>
      <c r="E4" s="8">
        <v>32159.184600000001</v>
      </c>
      <c r="F4" s="8">
        <v>46069.356699999997</v>
      </c>
      <c r="G4" s="8">
        <v>53016.491699999999</v>
      </c>
      <c r="H4" s="8">
        <v>76262.61</v>
      </c>
      <c r="I4" s="8">
        <v>71861.698499999999</v>
      </c>
      <c r="J4" s="8">
        <v>89511.774799999999</v>
      </c>
      <c r="K4" s="8">
        <v>81884.251799999998</v>
      </c>
    </row>
    <row r="5" spans="2:15" x14ac:dyDescent="0.25">
      <c r="B5" s="10" t="s">
        <v>12</v>
      </c>
      <c r="C5" s="8">
        <v>86264.680200000003</v>
      </c>
      <c r="D5" s="8">
        <v>94675.494699999996</v>
      </c>
      <c r="E5" s="8">
        <v>47231.799899999998</v>
      </c>
      <c r="F5" s="8">
        <v>49610.5023</v>
      </c>
      <c r="G5" s="8">
        <v>76520.269799999995</v>
      </c>
      <c r="H5" s="8">
        <v>62856.611199999999</v>
      </c>
      <c r="I5" s="8">
        <v>90534.600699999995</v>
      </c>
      <c r="J5" s="8">
        <v>75717.106799999994</v>
      </c>
      <c r="K5" s="8">
        <v>73819.9136</v>
      </c>
    </row>
    <row r="6" spans="2:15" x14ac:dyDescent="0.25">
      <c r="B6" s="10" t="s">
        <v>11</v>
      </c>
      <c r="C6" s="8">
        <v>67648.175700000007</v>
      </c>
      <c r="D6" s="8">
        <v>72246.507599999997</v>
      </c>
      <c r="E6" s="8">
        <v>38298.1613</v>
      </c>
      <c r="F6" s="8">
        <v>46731.070599999999</v>
      </c>
      <c r="G6" s="8">
        <v>48677.0173</v>
      </c>
      <c r="H6" s="8">
        <v>56432.849499999997</v>
      </c>
      <c r="I6" s="8">
        <v>71396.565300000002</v>
      </c>
      <c r="J6" s="8">
        <v>70743.088399999993</v>
      </c>
      <c r="K6" s="8">
        <v>61128.804100000001</v>
      </c>
    </row>
    <row r="7" spans="2:15" x14ac:dyDescent="0.25">
      <c r="B7" s="10" t="s">
        <v>8</v>
      </c>
      <c r="C7" s="8">
        <v>172517.09479999999</v>
      </c>
      <c r="D7" s="8">
        <v>136547.3897</v>
      </c>
      <c r="E7" s="8">
        <v>80012.975399999996</v>
      </c>
      <c r="F7" s="8">
        <v>67695.89</v>
      </c>
      <c r="G7" s="8">
        <v>99633.286600000007</v>
      </c>
      <c r="H7" s="8">
        <v>100869.8027</v>
      </c>
      <c r="I7" s="8">
        <v>150462.7107</v>
      </c>
      <c r="J7" s="8">
        <v>152155.04870000001</v>
      </c>
      <c r="K7" s="8">
        <v>121780.5287</v>
      </c>
    </row>
    <row r="8" spans="2:15" x14ac:dyDescent="0.25">
      <c r="B8" s="10" t="s">
        <v>9</v>
      </c>
      <c r="C8" s="8">
        <v>53090.518199999999</v>
      </c>
      <c r="D8" s="8">
        <v>97829.742400000003</v>
      </c>
      <c r="E8" s="8">
        <v>51693.349499999997</v>
      </c>
      <c r="F8" s="8">
        <v>65678.097999999998</v>
      </c>
      <c r="G8" s="8">
        <v>62155.538999999997</v>
      </c>
      <c r="H8" s="8">
        <v>55198.482100000001</v>
      </c>
      <c r="I8" s="8">
        <v>84108.520600000003</v>
      </c>
      <c r="J8" s="8">
        <v>104773.71890000001</v>
      </c>
      <c r="K8" s="8">
        <v>75490.351699999999</v>
      </c>
    </row>
    <row r="9" spans="2:15" x14ac:dyDescent="0.25">
      <c r="B9" s="10" t="s">
        <v>13</v>
      </c>
      <c r="C9" s="8">
        <v>30584.981599999999</v>
      </c>
      <c r="D9" s="8">
        <v>31660.053199999998</v>
      </c>
      <c r="E9" s="8">
        <v>16884.9414</v>
      </c>
      <c r="F9" s="8">
        <v>12546.0407</v>
      </c>
      <c r="G9" s="8">
        <v>25898.113000000001</v>
      </c>
      <c r="H9" s="8">
        <v>18613.458699999999</v>
      </c>
      <c r="I9" s="8">
        <v>40294.209000000003</v>
      </c>
      <c r="J9" s="8">
        <v>42161.387300000002</v>
      </c>
      <c r="K9" s="8">
        <v>42065.458400000003</v>
      </c>
    </row>
    <row r="10" spans="2:15" x14ac:dyDescent="0.25">
      <c r="B10" s="10" t="s">
        <v>14</v>
      </c>
      <c r="C10" s="8">
        <v>37633.641900000002</v>
      </c>
      <c r="D10" s="8">
        <v>43868.916100000002</v>
      </c>
      <c r="E10" s="8">
        <v>26363.912499999999</v>
      </c>
      <c r="F10" s="8">
        <v>28457.538</v>
      </c>
      <c r="G10" s="8">
        <v>33536.7255</v>
      </c>
      <c r="H10" s="8">
        <v>20141.5766</v>
      </c>
      <c r="I10" s="8">
        <v>64514.775000000001</v>
      </c>
      <c r="J10" s="8">
        <v>57237.723299999998</v>
      </c>
      <c r="K10" s="8">
        <v>42556.384700000002</v>
      </c>
    </row>
    <row r="11" spans="2:15" x14ac:dyDescent="0.25">
      <c r="B11" s="10" t="s">
        <v>15</v>
      </c>
      <c r="C11" s="8">
        <v>27179.7428</v>
      </c>
      <c r="D11" s="8">
        <v>25130.325000000001</v>
      </c>
      <c r="E11" s="8">
        <v>20557.622299999999</v>
      </c>
      <c r="F11" s="8">
        <v>12803.745699999999</v>
      </c>
      <c r="G11" s="8">
        <v>25616.808000000001</v>
      </c>
      <c r="H11" s="8">
        <v>15933.1023</v>
      </c>
      <c r="I11" s="8">
        <v>44088.411099999998</v>
      </c>
      <c r="J11" s="8">
        <v>37364.106399999997</v>
      </c>
      <c r="K11" s="8">
        <v>26973.401399999999</v>
      </c>
    </row>
    <row r="12" spans="2:15" x14ac:dyDescent="0.25">
      <c r="B12" s="12" t="s">
        <v>28</v>
      </c>
      <c r="C12" s="13">
        <v>539399.93599999999</v>
      </c>
      <c r="D12" s="13">
        <v>569885.73499999999</v>
      </c>
      <c r="E12" s="13">
        <v>313201.94689999998</v>
      </c>
      <c r="F12" s="13">
        <v>329592.24200000003</v>
      </c>
      <c r="G12" s="13">
        <v>425054.25089999998</v>
      </c>
      <c r="H12" s="13">
        <v>406308.49310000002</v>
      </c>
      <c r="I12" s="13">
        <v>617261.49089999998</v>
      </c>
      <c r="J12" s="13">
        <v>629663.95460000006</v>
      </c>
      <c r="K12" s="13">
        <v>525699.09439999994</v>
      </c>
    </row>
    <row r="15" spans="2:15" s="16" customFormat="1" x14ac:dyDescent="0.25">
      <c r="B15"/>
      <c r="C15"/>
      <c r="D15"/>
      <c r="E15"/>
      <c r="F15"/>
      <c r="G15"/>
      <c r="H15"/>
      <c r="I15"/>
      <c r="J15"/>
      <c r="K15"/>
      <c r="L15"/>
    </row>
    <row r="16" spans="2:15" x14ac:dyDescent="0.25"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x14ac:dyDescent="0.25"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</row>
    <row r="19" spans="1:15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</row>
    <row r="20" spans="1:15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</row>
    <row r="21" spans="1:15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 spans="1:15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</row>
    <row r="23" spans="1:15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 spans="1:15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 spans="1:15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workbookViewId="0">
      <selection activeCell="B21" sqref="B21"/>
    </sheetView>
  </sheetViews>
  <sheetFormatPr defaultRowHeight="15" x14ac:dyDescent="0.25"/>
  <cols>
    <col min="1" max="1" width="21.140625" bestFit="1" customWidth="1"/>
    <col min="2" max="2" width="17.42578125" bestFit="1" customWidth="1"/>
    <col min="3" max="3" width="17.28515625" bestFit="1" customWidth="1"/>
    <col min="4" max="4" width="15.42578125" bestFit="1" customWidth="1"/>
  </cols>
  <sheetData>
    <row r="1" spans="1:4" x14ac:dyDescent="0.25">
      <c r="A1" t="s">
        <v>17</v>
      </c>
      <c r="B1" t="s">
        <v>18</v>
      </c>
      <c r="C1" t="s">
        <v>19</v>
      </c>
      <c r="D1" t="s">
        <v>20</v>
      </c>
    </row>
    <row r="2" spans="1:4" x14ac:dyDescent="0.25">
      <c r="A2" t="s">
        <v>21</v>
      </c>
      <c r="B2" t="s">
        <v>13</v>
      </c>
      <c r="C2" s="1">
        <v>44866</v>
      </c>
      <c r="D2" s="8">
        <v>12487.3758</v>
      </c>
    </row>
    <row r="3" spans="1:4" x14ac:dyDescent="0.25">
      <c r="A3" t="s">
        <v>21</v>
      </c>
      <c r="B3" t="s">
        <v>14</v>
      </c>
      <c r="C3" s="1">
        <v>44866</v>
      </c>
      <c r="D3" s="8">
        <v>5455.1836000000003</v>
      </c>
    </row>
    <row r="4" spans="1:4" x14ac:dyDescent="0.25">
      <c r="A4" t="s">
        <v>21</v>
      </c>
      <c r="B4" t="s">
        <v>13</v>
      </c>
      <c r="C4" s="1">
        <v>44896</v>
      </c>
      <c r="D4" s="8">
        <v>12942.382900000001</v>
      </c>
    </row>
    <row r="5" spans="1:4" x14ac:dyDescent="0.25">
      <c r="A5" t="s">
        <v>21</v>
      </c>
      <c r="B5" t="s">
        <v>14</v>
      </c>
      <c r="C5" s="1">
        <v>44896</v>
      </c>
      <c r="D5" s="8">
        <v>4219.6886000000004</v>
      </c>
    </row>
    <row r="6" spans="1:4" x14ac:dyDescent="0.25">
      <c r="A6" t="s">
        <v>21</v>
      </c>
      <c r="B6" t="s">
        <v>13</v>
      </c>
      <c r="C6" s="1">
        <v>44927</v>
      </c>
      <c r="D6" s="8">
        <v>1383.7407000000001</v>
      </c>
    </row>
    <row r="7" spans="1:4" x14ac:dyDescent="0.25">
      <c r="A7" t="s">
        <v>21</v>
      </c>
      <c r="B7" t="s">
        <v>13</v>
      </c>
      <c r="C7" s="1">
        <v>44986</v>
      </c>
      <c r="D7" s="8">
        <v>5558.7061000000003</v>
      </c>
    </row>
    <row r="8" spans="1:4" x14ac:dyDescent="0.25">
      <c r="A8" t="s">
        <v>21</v>
      </c>
      <c r="B8" t="s">
        <v>14</v>
      </c>
      <c r="C8" s="1">
        <v>44986</v>
      </c>
      <c r="D8" s="8">
        <v>8957.8624999999993</v>
      </c>
    </row>
    <row r="9" spans="1:4" x14ac:dyDescent="0.25">
      <c r="A9" t="s">
        <v>21</v>
      </c>
      <c r="B9" t="s">
        <v>13</v>
      </c>
      <c r="C9" s="1">
        <v>45017</v>
      </c>
      <c r="D9" s="8">
        <v>6950.1891999999998</v>
      </c>
    </row>
    <row r="10" spans="1:4" x14ac:dyDescent="0.25">
      <c r="A10" t="s">
        <v>21</v>
      </c>
      <c r="B10" t="s">
        <v>13</v>
      </c>
      <c r="C10" s="1">
        <v>45047</v>
      </c>
      <c r="D10" s="8">
        <v>9051.1507999999994</v>
      </c>
    </row>
    <row r="11" spans="1:4" x14ac:dyDescent="0.25">
      <c r="A11" t="s">
        <v>21</v>
      </c>
      <c r="B11" t="s">
        <v>13</v>
      </c>
      <c r="C11" s="1">
        <v>45078</v>
      </c>
      <c r="D11" s="8">
        <v>8136.6495000000004</v>
      </c>
    </row>
    <row r="12" spans="1:4" x14ac:dyDescent="0.25">
      <c r="A12" t="s">
        <v>21</v>
      </c>
      <c r="B12" t="s">
        <v>14</v>
      </c>
      <c r="C12" s="1">
        <v>45047</v>
      </c>
      <c r="D12" s="8">
        <v>6446.4603999999999</v>
      </c>
    </row>
    <row r="13" spans="1:4" x14ac:dyDescent="0.25">
      <c r="A13" t="s">
        <v>21</v>
      </c>
      <c r="B13" t="s">
        <v>14</v>
      </c>
      <c r="C13" s="1">
        <v>44958</v>
      </c>
      <c r="D13" s="8">
        <v>1367.806</v>
      </c>
    </row>
    <row r="14" spans="1:4" x14ac:dyDescent="0.25">
      <c r="A14" t="s">
        <v>21</v>
      </c>
      <c r="B14" t="s">
        <v>13</v>
      </c>
      <c r="C14" s="1">
        <v>45108</v>
      </c>
      <c r="D14" s="8">
        <v>14986.033100000001</v>
      </c>
    </row>
    <row r="15" spans="1:4" x14ac:dyDescent="0.25">
      <c r="A15" t="s">
        <v>21</v>
      </c>
      <c r="B15" t="s">
        <v>14</v>
      </c>
      <c r="C15" s="1">
        <v>45078</v>
      </c>
      <c r="D15" s="8">
        <v>3944.2159000000001</v>
      </c>
    </row>
    <row r="16" spans="1:4" x14ac:dyDescent="0.25">
      <c r="A16" t="s">
        <v>21</v>
      </c>
      <c r="B16" t="s">
        <v>14</v>
      </c>
      <c r="C16" s="1">
        <v>45108</v>
      </c>
      <c r="D16" s="8">
        <v>5210.576</v>
      </c>
    </row>
    <row r="17" spans="1:4" x14ac:dyDescent="0.25">
      <c r="A17" t="s">
        <v>21</v>
      </c>
      <c r="B17" t="s">
        <v>14</v>
      </c>
      <c r="C17" s="1">
        <v>44927</v>
      </c>
      <c r="D17" s="8">
        <v>10450.559600000001</v>
      </c>
    </row>
    <row r="18" spans="1:4" x14ac:dyDescent="0.25">
      <c r="A18" t="s">
        <v>21</v>
      </c>
      <c r="B18" t="s">
        <v>14</v>
      </c>
      <c r="C18" s="1">
        <v>45017</v>
      </c>
      <c r="D18" s="8">
        <v>5531.3788000000004</v>
      </c>
    </row>
    <row r="19" spans="1:4" x14ac:dyDescent="0.25">
      <c r="A19" t="s">
        <v>22</v>
      </c>
      <c r="B19" t="s">
        <v>9</v>
      </c>
      <c r="C19" s="1">
        <v>44866</v>
      </c>
      <c r="D19" s="8">
        <v>53090.518199999999</v>
      </c>
    </row>
    <row r="20" spans="1:4" x14ac:dyDescent="0.25">
      <c r="A20" t="s">
        <v>22</v>
      </c>
      <c r="B20" t="s">
        <v>9</v>
      </c>
      <c r="C20" s="1">
        <v>44896</v>
      </c>
      <c r="D20" s="8">
        <v>97829.742400000003</v>
      </c>
    </row>
    <row r="21" spans="1:4" x14ac:dyDescent="0.25">
      <c r="A21" t="s">
        <v>22</v>
      </c>
      <c r="B21" t="s">
        <v>9</v>
      </c>
      <c r="C21" s="1">
        <v>44927</v>
      </c>
      <c r="D21" s="8">
        <v>51693.349499999997</v>
      </c>
    </row>
    <row r="22" spans="1:4" x14ac:dyDescent="0.25">
      <c r="A22" t="s">
        <v>22</v>
      </c>
      <c r="B22" t="s">
        <v>9</v>
      </c>
      <c r="C22" s="1">
        <v>44958</v>
      </c>
      <c r="D22" s="8">
        <v>65678.097999999998</v>
      </c>
    </row>
    <row r="23" spans="1:4" x14ac:dyDescent="0.25">
      <c r="A23" t="s">
        <v>22</v>
      </c>
      <c r="B23" t="s">
        <v>9</v>
      </c>
      <c r="C23" s="1">
        <v>44986</v>
      </c>
      <c r="D23" s="8">
        <v>62155.538999999997</v>
      </c>
    </row>
    <row r="24" spans="1:4" x14ac:dyDescent="0.25">
      <c r="A24" t="s">
        <v>22</v>
      </c>
      <c r="B24" t="s">
        <v>9</v>
      </c>
      <c r="C24" s="1">
        <v>45017</v>
      </c>
      <c r="D24" s="8">
        <v>55198.482100000001</v>
      </c>
    </row>
    <row r="25" spans="1:4" x14ac:dyDescent="0.25">
      <c r="A25" t="s">
        <v>22</v>
      </c>
      <c r="B25" t="s">
        <v>9</v>
      </c>
      <c r="C25" s="1">
        <v>45047</v>
      </c>
      <c r="D25" s="8">
        <v>84108.520600000003</v>
      </c>
    </row>
    <row r="26" spans="1:4" x14ac:dyDescent="0.25">
      <c r="A26" t="s">
        <v>22</v>
      </c>
      <c r="B26" t="s">
        <v>9</v>
      </c>
      <c r="C26" s="1">
        <v>45078</v>
      </c>
      <c r="D26" s="8">
        <v>104773.71890000001</v>
      </c>
    </row>
    <row r="27" spans="1:4" x14ac:dyDescent="0.25">
      <c r="A27" t="s">
        <v>22</v>
      </c>
      <c r="B27" t="s">
        <v>9</v>
      </c>
      <c r="C27" s="1">
        <v>45108</v>
      </c>
      <c r="D27" s="8">
        <v>75490.351699999999</v>
      </c>
    </row>
    <row r="28" spans="1:4" x14ac:dyDescent="0.25">
      <c r="A28" t="s">
        <v>23</v>
      </c>
      <c r="B28" t="s">
        <v>10</v>
      </c>
      <c r="C28" s="1">
        <v>44866</v>
      </c>
      <c r="D28" s="8">
        <v>64481.1008</v>
      </c>
    </row>
    <row r="29" spans="1:4" x14ac:dyDescent="0.25">
      <c r="A29" t="s">
        <v>23</v>
      </c>
      <c r="B29" t="s">
        <v>10</v>
      </c>
      <c r="C29" s="1">
        <v>44896</v>
      </c>
      <c r="D29" s="8">
        <v>67927.306299999997</v>
      </c>
    </row>
    <row r="30" spans="1:4" x14ac:dyDescent="0.25">
      <c r="A30" t="s">
        <v>23</v>
      </c>
      <c r="B30" t="s">
        <v>10</v>
      </c>
      <c r="C30" s="1">
        <v>44927</v>
      </c>
      <c r="D30" s="8">
        <v>32159.184600000001</v>
      </c>
    </row>
    <row r="31" spans="1:4" x14ac:dyDescent="0.25">
      <c r="A31" t="s">
        <v>23</v>
      </c>
      <c r="B31" t="s">
        <v>10</v>
      </c>
      <c r="C31" s="1">
        <v>44958</v>
      </c>
      <c r="D31" s="8">
        <v>46069.356699999997</v>
      </c>
    </row>
    <row r="32" spans="1:4" x14ac:dyDescent="0.25">
      <c r="A32" t="s">
        <v>23</v>
      </c>
      <c r="B32" t="s">
        <v>10</v>
      </c>
      <c r="C32" s="1">
        <v>44986</v>
      </c>
      <c r="D32" s="8">
        <v>53016.491699999999</v>
      </c>
    </row>
    <row r="33" spans="1:4" x14ac:dyDescent="0.25">
      <c r="A33" t="s">
        <v>23</v>
      </c>
      <c r="B33" t="s">
        <v>10</v>
      </c>
      <c r="C33" s="1">
        <v>45017</v>
      </c>
      <c r="D33" s="8">
        <v>76262.61</v>
      </c>
    </row>
    <row r="34" spans="1:4" x14ac:dyDescent="0.25">
      <c r="A34" t="s">
        <v>23</v>
      </c>
      <c r="B34" t="s">
        <v>10</v>
      </c>
      <c r="C34" s="1">
        <v>45108</v>
      </c>
      <c r="D34" s="8">
        <v>81884.251799999998</v>
      </c>
    </row>
    <row r="35" spans="1:4" x14ac:dyDescent="0.25">
      <c r="A35" t="s">
        <v>23</v>
      </c>
      <c r="B35" t="s">
        <v>10</v>
      </c>
      <c r="C35" s="1">
        <v>45047</v>
      </c>
      <c r="D35" s="8">
        <v>71861.698499999999</v>
      </c>
    </row>
    <row r="36" spans="1:4" x14ac:dyDescent="0.25">
      <c r="A36" t="s">
        <v>23</v>
      </c>
      <c r="B36" t="s">
        <v>10</v>
      </c>
      <c r="C36" s="1">
        <v>45078</v>
      </c>
      <c r="D36" s="8">
        <v>89511.774799999999</v>
      </c>
    </row>
    <row r="37" spans="1:4" x14ac:dyDescent="0.25">
      <c r="A37" t="s">
        <v>23</v>
      </c>
      <c r="B37" t="s">
        <v>12</v>
      </c>
      <c r="C37" s="1">
        <v>44866</v>
      </c>
      <c r="D37" s="8">
        <v>86264.680200000003</v>
      </c>
    </row>
    <row r="38" spans="1:4" x14ac:dyDescent="0.25">
      <c r="A38" t="s">
        <v>23</v>
      </c>
      <c r="B38" t="s">
        <v>12</v>
      </c>
      <c r="C38" s="1">
        <v>44896</v>
      </c>
      <c r="D38" s="8">
        <v>94675.494699999996</v>
      </c>
    </row>
    <row r="39" spans="1:4" x14ac:dyDescent="0.25">
      <c r="A39" t="s">
        <v>23</v>
      </c>
      <c r="B39" t="s">
        <v>12</v>
      </c>
      <c r="C39" s="1">
        <v>44927</v>
      </c>
      <c r="D39" s="8">
        <v>47231.799899999998</v>
      </c>
    </row>
    <row r="40" spans="1:4" x14ac:dyDescent="0.25">
      <c r="A40" t="s">
        <v>23</v>
      </c>
      <c r="B40" t="s">
        <v>12</v>
      </c>
      <c r="C40" s="1">
        <v>44958</v>
      </c>
      <c r="D40" s="8">
        <v>49610.5023</v>
      </c>
    </row>
    <row r="41" spans="1:4" x14ac:dyDescent="0.25">
      <c r="A41" t="s">
        <v>23</v>
      </c>
      <c r="B41" t="s">
        <v>12</v>
      </c>
      <c r="C41" s="1">
        <v>44986</v>
      </c>
      <c r="D41" s="8">
        <v>76520.269799999995</v>
      </c>
    </row>
    <row r="42" spans="1:4" x14ac:dyDescent="0.25">
      <c r="A42" t="s">
        <v>23</v>
      </c>
      <c r="B42" t="s">
        <v>12</v>
      </c>
      <c r="C42" s="1">
        <v>45017</v>
      </c>
      <c r="D42" s="8">
        <v>62856.611199999999</v>
      </c>
    </row>
    <row r="43" spans="1:4" x14ac:dyDescent="0.25">
      <c r="A43" t="s">
        <v>23</v>
      </c>
      <c r="B43" t="s">
        <v>12</v>
      </c>
      <c r="C43" s="1">
        <v>45078</v>
      </c>
      <c r="D43" s="8">
        <v>75717.106799999994</v>
      </c>
    </row>
    <row r="44" spans="1:4" x14ac:dyDescent="0.25">
      <c r="A44" t="s">
        <v>23</v>
      </c>
      <c r="B44" t="s">
        <v>12</v>
      </c>
      <c r="C44" s="1">
        <v>45047</v>
      </c>
      <c r="D44" s="8">
        <v>90534.600699999995</v>
      </c>
    </row>
    <row r="45" spans="1:4" x14ac:dyDescent="0.25">
      <c r="A45" t="s">
        <v>23</v>
      </c>
      <c r="B45" t="s">
        <v>12</v>
      </c>
      <c r="C45" s="1">
        <v>45108</v>
      </c>
      <c r="D45" s="8">
        <v>73819.9136</v>
      </c>
    </row>
    <row r="46" spans="1:4" x14ac:dyDescent="0.25">
      <c r="A46" t="s">
        <v>23</v>
      </c>
      <c r="B46" t="s">
        <v>11</v>
      </c>
      <c r="C46" s="1">
        <v>44896</v>
      </c>
      <c r="D46" s="8">
        <v>72246.507599999997</v>
      </c>
    </row>
    <row r="47" spans="1:4" x14ac:dyDescent="0.25">
      <c r="A47" t="s">
        <v>23</v>
      </c>
      <c r="B47" t="s">
        <v>11</v>
      </c>
      <c r="C47" s="1">
        <v>45078</v>
      </c>
      <c r="D47" s="8">
        <v>70743.088399999993</v>
      </c>
    </row>
    <row r="48" spans="1:4" x14ac:dyDescent="0.25">
      <c r="A48" t="s">
        <v>23</v>
      </c>
      <c r="B48" t="s">
        <v>11</v>
      </c>
      <c r="C48" s="1">
        <v>44866</v>
      </c>
      <c r="D48" s="8">
        <v>67648.175700000007</v>
      </c>
    </row>
    <row r="49" spans="1:4" x14ac:dyDescent="0.25">
      <c r="A49" t="s">
        <v>23</v>
      </c>
      <c r="B49" t="s">
        <v>11</v>
      </c>
      <c r="C49" s="1">
        <v>44986</v>
      </c>
      <c r="D49" s="8">
        <v>48677.0173</v>
      </c>
    </row>
    <row r="50" spans="1:4" x14ac:dyDescent="0.25">
      <c r="A50" t="s">
        <v>23</v>
      </c>
      <c r="B50" t="s">
        <v>11</v>
      </c>
      <c r="C50" s="1">
        <v>45017</v>
      </c>
      <c r="D50" s="8">
        <v>56432.849499999997</v>
      </c>
    </row>
    <row r="51" spans="1:4" x14ac:dyDescent="0.25">
      <c r="A51" t="s">
        <v>23</v>
      </c>
      <c r="B51" t="s">
        <v>11</v>
      </c>
      <c r="C51" s="1">
        <v>44927</v>
      </c>
      <c r="D51" s="8">
        <v>38298.1613</v>
      </c>
    </row>
    <row r="52" spans="1:4" x14ac:dyDescent="0.25">
      <c r="A52" t="s">
        <v>23</v>
      </c>
      <c r="B52" t="s">
        <v>11</v>
      </c>
      <c r="C52" s="1">
        <v>44958</v>
      </c>
      <c r="D52" s="8">
        <v>46731.070599999999</v>
      </c>
    </row>
    <row r="53" spans="1:4" x14ac:dyDescent="0.25">
      <c r="A53" t="s">
        <v>23</v>
      </c>
      <c r="B53" t="s">
        <v>11</v>
      </c>
      <c r="C53" s="1">
        <v>45047</v>
      </c>
      <c r="D53" s="8">
        <v>71396.565300000002</v>
      </c>
    </row>
    <row r="54" spans="1:4" x14ac:dyDescent="0.25">
      <c r="A54" t="s">
        <v>23</v>
      </c>
      <c r="B54" t="s">
        <v>11</v>
      </c>
      <c r="C54" s="1">
        <v>45108</v>
      </c>
      <c r="D54" s="8">
        <v>61128.804100000001</v>
      </c>
    </row>
    <row r="55" spans="1:4" x14ac:dyDescent="0.25">
      <c r="A55" t="s">
        <v>24</v>
      </c>
      <c r="B55" t="s">
        <v>8</v>
      </c>
      <c r="C55" s="1">
        <v>44986</v>
      </c>
      <c r="D55" s="8">
        <v>99633.286600000007</v>
      </c>
    </row>
    <row r="56" spans="1:4" x14ac:dyDescent="0.25">
      <c r="A56" t="s">
        <v>24</v>
      </c>
      <c r="B56" t="s">
        <v>8</v>
      </c>
      <c r="C56" s="1">
        <v>44927</v>
      </c>
      <c r="D56" s="8">
        <v>80012.975399999996</v>
      </c>
    </row>
    <row r="57" spans="1:4" x14ac:dyDescent="0.25">
      <c r="A57" t="s">
        <v>24</v>
      </c>
      <c r="B57" t="s">
        <v>8</v>
      </c>
      <c r="C57" s="1">
        <v>44958</v>
      </c>
      <c r="D57" s="8">
        <v>67695.89</v>
      </c>
    </row>
    <row r="58" spans="1:4" x14ac:dyDescent="0.25">
      <c r="A58" t="s">
        <v>24</v>
      </c>
      <c r="B58" t="s">
        <v>8</v>
      </c>
      <c r="C58" s="1">
        <v>44866</v>
      </c>
      <c r="D58" s="8">
        <v>172517.09479999999</v>
      </c>
    </row>
    <row r="59" spans="1:4" x14ac:dyDescent="0.25">
      <c r="A59" t="s">
        <v>24</v>
      </c>
      <c r="B59" t="s">
        <v>8</v>
      </c>
      <c r="C59" s="1">
        <v>44896</v>
      </c>
      <c r="D59" s="8">
        <v>136547.3897</v>
      </c>
    </row>
    <row r="60" spans="1:4" x14ac:dyDescent="0.25">
      <c r="A60" t="s">
        <v>24</v>
      </c>
      <c r="B60" t="s">
        <v>8</v>
      </c>
      <c r="C60" s="1">
        <v>45017</v>
      </c>
      <c r="D60" s="8">
        <v>100869.8027</v>
      </c>
    </row>
    <row r="61" spans="1:4" x14ac:dyDescent="0.25">
      <c r="A61" t="s">
        <v>24</v>
      </c>
      <c r="B61" t="s">
        <v>8</v>
      </c>
      <c r="C61" s="1">
        <v>45047</v>
      </c>
      <c r="D61" s="8">
        <v>150462.7107</v>
      </c>
    </row>
    <row r="62" spans="1:4" x14ac:dyDescent="0.25">
      <c r="A62" t="s">
        <v>24</v>
      </c>
      <c r="B62" t="s">
        <v>8</v>
      </c>
      <c r="C62" s="1">
        <v>45078</v>
      </c>
      <c r="D62" s="8">
        <v>152155.04870000001</v>
      </c>
    </row>
    <row r="63" spans="1:4" x14ac:dyDescent="0.25">
      <c r="A63" t="s">
        <v>24</v>
      </c>
      <c r="B63" t="s">
        <v>8</v>
      </c>
      <c r="C63" s="1">
        <v>45108</v>
      </c>
      <c r="D63" s="8">
        <v>121780.5287</v>
      </c>
    </row>
    <row r="64" spans="1:4" x14ac:dyDescent="0.25">
      <c r="A64" t="s">
        <v>25</v>
      </c>
      <c r="B64" t="s">
        <v>13</v>
      </c>
      <c r="C64" s="1">
        <v>44866</v>
      </c>
      <c r="D64" s="8">
        <v>18097.605800000001</v>
      </c>
    </row>
    <row r="65" spans="1:4" x14ac:dyDescent="0.25">
      <c r="A65" t="s">
        <v>25</v>
      </c>
      <c r="B65" t="s">
        <v>13</v>
      </c>
      <c r="C65" s="1">
        <v>44896</v>
      </c>
      <c r="D65" s="8">
        <v>18717.670300000002</v>
      </c>
    </row>
    <row r="66" spans="1:4" x14ac:dyDescent="0.25">
      <c r="A66" t="s">
        <v>25</v>
      </c>
      <c r="B66" t="s">
        <v>13</v>
      </c>
      <c r="C66" s="1">
        <v>44927</v>
      </c>
      <c r="D66" s="8">
        <v>15501.200699999999</v>
      </c>
    </row>
    <row r="67" spans="1:4" x14ac:dyDescent="0.25">
      <c r="A67" t="s">
        <v>25</v>
      </c>
      <c r="B67" t="s">
        <v>13</v>
      </c>
      <c r="C67" s="1">
        <v>44958</v>
      </c>
      <c r="D67" s="8">
        <v>12546.0407</v>
      </c>
    </row>
    <row r="68" spans="1:4" x14ac:dyDescent="0.25">
      <c r="A68" t="s">
        <v>25</v>
      </c>
      <c r="B68" t="s">
        <v>13</v>
      </c>
      <c r="C68" s="1">
        <v>44986</v>
      </c>
      <c r="D68" s="8">
        <v>20339.406900000002</v>
      </c>
    </row>
    <row r="69" spans="1:4" x14ac:dyDescent="0.25">
      <c r="A69" t="s">
        <v>25</v>
      </c>
      <c r="B69" t="s">
        <v>13</v>
      </c>
      <c r="C69" s="1">
        <v>45017</v>
      </c>
      <c r="D69" s="8">
        <v>11663.2695</v>
      </c>
    </row>
    <row r="70" spans="1:4" x14ac:dyDescent="0.25">
      <c r="A70" t="s">
        <v>25</v>
      </c>
      <c r="B70" t="s">
        <v>13</v>
      </c>
      <c r="C70" s="1">
        <v>45047</v>
      </c>
      <c r="D70" s="8">
        <v>31243.058199999999</v>
      </c>
    </row>
    <row r="71" spans="1:4" x14ac:dyDescent="0.25">
      <c r="A71" t="s">
        <v>25</v>
      </c>
      <c r="B71" t="s">
        <v>13</v>
      </c>
      <c r="C71" s="1">
        <v>45078</v>
      </c>
      <c r="D71" s="8">
        <v>34024.737800000003</v>
      </c>
    </row>
    <row r="72" spans="1:4" x14ac:dyDescent="0.25">
      <c r="A72" t="s">
        <v>25</v>
      </c>
      <c r="B72" t="s">
        <v>13</v>
      </c>
      <c r="C72" s="1">
        <v>45108</v>
      </c>
      <c r="D72" s="8">
        <v>27079.425299999999</v>
      </c>
    </row>
    <row r="73" spans="1:4" x14ac:dyDescent="0.25">
      <c r="A73" t="s">
        <v>25</v>
      </c>
      <c r="B73" t="s">
        <v>14</v>
      </c>
      <c r="C73" s="1">
        <v>44866</v>
      </c>
      <c r="D73" s="8">
        <v>32178.458299999998</v>
      </c>
    </row>
    <row r="74" spans="1:4" x14ac:dyDescent="0.25">
      <c r="A74" t="s">
        <v>25</v>
      </c>
      <c r="B74" t="s">
        <v>14</v>
      </c>
      <c r="C74" s="1">
        <v>44896</v>
      </c>
      <c r="D74" s="8">
        <v>39649.227500000001</v>
      </c>
    </row>
    <row r="75" spans="1:4" x14ac:dyDescent="0.25">
      <c r="A75" t="s">
        <v>25</v>
      </c>
      <c r="B75" t="s">
        <v>14</v>
      </c>
      <c r="C75" s="1">
        <v>44927</v>
      </c>
      <c r="D75" s="8">
        <v>15913.3529</v>
      </c>
    </row>
    <row r="76" spans="1:4" x14ac:dyDescent="0.25">
      <c r="A76" t="s">
        <v>25</v>
      </c>
      <c r="B76" t="s">
        <v>14</v>
      </c>
      <c r="C76" s="1">
        <v>44958</v>
      </c>
      <c r="D76" s="8">
        <v>27089.732</v>
      </c>
    </row>
    <row r="77" spans="1:4" x14ac:dyDescent="0.25">
      <c r="A77" t="s">
        <v>25</v>
      </c>
      <c r="B77" t="s">
        <v>14</v>
      </c>
      <c r="C77" s="1">
        <v>44986</v>
      </c>
      <c r="D77" s="8">
        <v>24578.863000000001</v>
      </c>
    </row>
    <row r="78" spans="1:4" x14ac:dyDescent="0.25">
      <c r="A78" t="s">
        <v>25</v>
      </c>
      <c r="B78" t="s">
        <v>14</v>
      </c>
      <c r="C78" s="1">
        <v>45017</v>
      </c>
      <c r="D78" s="8">
        <v>14610.1978</v>
      </c>
    </row>
    <row r="79" spans="1:4" x14ac:dyDescent="0.25">
      <c r="A79" t="s">
        <v>25</v>
      </c>
      <c r="B79" t="s">
        <v>14</v>
      </c>
      <c r="C79" s="1">
        <v>45047</v>
      </c>
      <c r="D79" s="8">
        <v>58068.314599999998</v>
      </c>
    </row>
    <row r="80" spans="1:4" x14ac:dyDescent="0.25">
      <c r="A80" t="s">
        <v>25</v>
      </c>
      <c r="B80" t="s">
        <v>14</v>
      </c>
      <c r="C80" s="1">
        <v>45078</v>
      </c>
      <c r="D80" s="8">
        <v>53293.507400000002</v>
      </c>
    </row>
    <row r="81" spans="1:4" x14ac:dyDescent="0.25">
      <c r="A81" t="s">
        <v>25</v>
      </c>
      <c r="B81" t="s">
        <v>14</v>
      </c>
      <c r="C81" s="1">
        <v>45108</v>
      </c>
      <c r="D81" s="8">
        <v>37345.808700000001</v>
      </c>
    </row>
    <row r="82" spans="1:4" x14ac:dyDescent="0.25">
      <c r="A82" t="s">
        <v>26</v>
      </c>
      <c r="B82" t="s">
        <v>15</v>
      </c>
      <c r="C82" s="1">
        <v>44866</v>
      </c>
      <c r="D82" s="8">
        <v>27179.7428</v>
      </c>
    </row>
    <row r="83" spans="1:4" x14ac:dyDescent="0.25">
      <c r="A83" t="s">
        <v>26</v>
      </c>
      <c r="B83" t="s">
        <v>15</v>
      </c>
      <c r="C83" s="1">
        <v>44896</v>
      </c>
      <c r="D83" s="8">
        <v>25130.325000000001</v>
      </c>
    </row>
    <row r="84" spans="1:4" x14ac:dyDescent="0.25">
      <c r="A84" t="s">
        <v>26</v>
      </c>
      <c r="B84" t="s">
        <v>15</v>
      </c>
      <c r="C84" s="1">
        <v>44927</v>
      </c>
      <c r="D84" s="8">
        <v>20557.622299999999</v>
      </c>
    </row>
    <row r="85" spans="1:4" x14ac:dyDescent="0.25">
      <c r="A85" t="s">
        <v>26</v>
      </c>
      <c r="B85" t="s">
        <v>15</v>
      </c>
      <c r="C85" s="1">
        <v>44986</v>
      </c>
      <c r="D85" s="8">
        <v>25616.808000000001</v>
      </c>
    </row>
    <row r="86" spans="1:4" x14ac:dyDescent="0.25">
      <c r="A86" t="s">
        <v>26</v>
      </c>
      <c r="B86" t="s">
        <v>15</v>
      </c>
      <c r="C86" s="1">
        <v>44958</v>
      </c>
      <c r="D86" s="8">
        <v>12803.745699999999</v>
      </c>
    </row>
    <row r="87" spans="1:4" x14ac:dyDescent="0.25">
      <c r="A87" t="s">
        <v>26</v>
      </c>
      <c r="B87" t="s">
        <v>15</v>
      </c>
      <c r="C87" s="1">
        <v>45017</v>
      </c>
      <c r="D87" s="8">
        <v>15933.1023</v>
      </c>
    </row>
    <row r="88" spans="1:4" x14ac:dyDescent="0.25">
      <c r="A88" t="s">
        <v>26</v>
      </c>
      <c r="B88" t="s">
        <v>15</v>
      </c>
      <c r="C88" s="1">
        <v>45047</v>
      </c>
      <c r="D88" s="8">
        <v>44088.411099999998</v>
      </c>
    </row>
    <row r="89" spans="1:4" x14ac:dyDescent="0.25">
      <c r="A89" t="s">
        <v>26</v>
      </c>
      <c r="B89" t="s">
        <v>15</v>
      </c>
      <c r="C89" s="1">
        <v>45078</v>
      </c>
      <c r="D89" s="8">
        <v>37364.106399999997</v>
      </c>
    </row>
    <row r="90" spans="1:4" x14ac:dyDescent="0.25">
      <c r="A90" t="s">
        <v>26</v>
      </c>
      <c r="B90" t="s">
        <v>15</v>
      </c>
      <c r="C90" s="1">
        <v>45108</v>
      </c>
      <c r="D90" s="8">
        <v>26973.401399999999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@>4068_ _ !_ AAK;:0" > 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 !53<5=B< / s t r i n g > < / k e y > < v a l u e > < i n t > 8 9 < / i n t > < / v a l u e > < / i t e m > < i t e m > < k e y > < s t r i n g > @C??0  4>ABC?0< / s t r i n g > < / k e y > < v a l u e > < i n t > 1 3 2 < / i n t > < / v a l u e > < / i t e m > < i t e m > < k e y > < s t r i n g > 5@8>4,   <5AOF< / s t r i n g > < / k e y > < v a l u e > < i n t > 1 3 2 < / i n t > < / v a l u e > < / i t e m > < i t e m > < k e y > < s t r i n g > K@CG:0  U S D < / s t r i n g > < / k e y > < v a l u e > < i n t > 1 1 8 < / i n t > < / v a l u e > < / i t e m > < i t e m > < k e y > < s t r i n g > 5@8>4,   <5AOF  ( >4) < / s t r i n g > < / k e y > < v a l u e > < i n t > 1 6 5 < / i n t > < / v a l u e > < / i t e m > < i t e m > < k e y > < s t r i n g > 5@8>4,   <5AOF  ( 20@B0;) < / s t r i n g > < / k e y > < v a l u e > < i n t > 1 9 6 < / i n t > < / v a l u e > < / i t e m > < i t e m > < k e y > < s t r i n g > 5@8>4,   <5AOF  ( =45:A  <5AOF0) < / s t r i n g > < / k e y > < v a l u e > < i n t > 2 4 1 < / i n t > < / v a l u e > < / i t e m > < i t e m > < k e y > < s t r i n g > 5@8>4,   <5AOF  ( 5AOF) < / s t r i n g > < / k e y > < v a l u e > < i n t > 1 8 6 < / i n t > < / v a l u e > < / i t e m > < / C o l u m n W i d t h s > < C o l u m n D i s p l a y I n d e x > < i t e m > < k e y > < s t r i n g > !53<5=B< / s t r i n g > < / k e y > < v a l u e > < i n t > 0 < / i n t > < / v a l u e > < / i t e m > < i t e m > < k e y > < s t r i n g > @C??0  4>ABC?0< / s t r i n g > < / k e y > < v a l u e > < i n t > 1 < / i n t > < / v a l u e > < / i t e m > < i t e m > < k e y > < s t r i n g > 5@8>4,   <5AOF< / s t r i n g > < / k e y > < v a l u e > < i n t > 2 < / i n t > < / v a l u e > < / i t e m > < i t e m > < k e y > < s t r i n g > K@CG:0  U S D < / s t r i n g > < / k e y > < v a l u e > < i n t > 3 < / i n t > < / v a l u e > < / i t e m > < i t e m > < k e y > < s t r i n g > 5@8>4,   <5AOF  ( >4) < / s t r i n g > < / k e y > < v a l u e > < i n t > 4 < / i n t > < / v a l u e > < / i t e m > < i t e m > < k e y > < s t r i n g > 5@8>4,   <5AOF  ( 20@B0;) < / s t r i n g > < / k e y > < v a l u e > < i n t > 5 < / i n t > < / v a l u e > < / i t e m > < i t e m > < k e y > < s t r i n g > 5@8>4,   <5AOF  ( =45:A  <5AOF0) < / s t r i n g > < / k e y > < v a l u e > < i n t > 6 < / i n t > < / v a l u e > < / i t e m > < i t e m > < k e y > < s t r i n g > 5@8>4,   <5AOF  ( 5AOF)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0;5=40@L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 1 2 3 < / i n t > < / v a l u e > < / i t e m > < / C o l u m n W i d t h s > < C o l u m n D i s p l a y I n d e x > < i t e m > < k e y > < s t r i n g > D a t e < / s t r i n g > < / k e y > < v a l u e > < i n t > 0 < / i n t > < / v a l u e > < / i t e m > < / C o l u m n D i s p l a y I n d e x > < C o l u m n F r o z e n > < i t e m > < k e y > < s t r i n g > D a t e < / s t r i n g > < / k e y > < v a l u e > < b o o l e a n > t r u e < / b o o l e a n > < / v a l u e > < / i t e m > < / C o l u m n F r o z e n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 @>4068_ _ !_ AAK;:0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 @>4068_ _ !_ AAK;:0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 K@CG:0  U S D < / K e y > < / D i a g r a m O b j e c t K e y > < D i a g r a m O b j e c t K e y > < K e y > M e a s u r e s \ !C<<0  ?>  AB>;1FC  K@CG:0  U S D \ T a g I n f o \ $>@<C;0< / K e y > < / D i a g r a m O b j e c t K e y > < D i a g r a m O b j e c t K e y > < K e y > M e a s u r e s \ !C<<0  ?>  AB>;1FC  K@CG:0  U S D \ T a g I n f o \ =0G5=85< / K e y > < / D i a g r a m O b j e c t K e y > < D i a g r a m O b j e c t K e y > < K e y > C o l u m n s \ !53<5=B< / K e y > < / D i a g r a m O b j e c t K e y > < D i a g r a m O b j e c t K e y > < K e y > C o l u m n s \ @C??0  4>ABC?0< / K e y > < / D i a g r a m O b j e c t K e y > < D i a g r a m O b j e c t K e y > < K e y > C o l u m n s \ 5@8>4,   <5AOF< / K e y > < / D i a g r a m O b j e c t K e y > < D i a g r a m O b j e c t K e y > < K e y > C o l u m n s \ K@CG:0  U S D < / K e y > < / D i a g r a m O b j e c t K e y > < D i a g r a m O b j e c t K e y > < K e y > C o l u m n s \ 5@8>4,   <5AOF  ( >4) < / K e y > < / D i a g r a m O b j e c t K e y > < D i a g r a m O b j e c t K e y > < K e y > C o l u m n s \ 5@8>4,   <5AOF  ( 20@B0;) < / K e y > < / D i a g r a m O b j e c t K e y > < D i a g r a m O b j e c t K e y > < K e y > C o l u m n s \ 5@8>4,   <5AOF  ( =45:A  <5AOF0) < / K e y > < / D i a g r a m O b j e c t K e y > < D i a g r a m O b j e c t K e y > < K e y > C o l u m n s \ 5@8>4,   <5AOF  ( 5AOF) < / K e y > < / D i a g r a m O b j e c t K e y > < D i a g r a m O b j e c t K e y > < K e y > L i n k s \ & l t ; C o l u m n s \ !C<<0  ?>  AB>;1FC  K@CG:0  U S D & g t ; - & l t ; M e a s u r e s \ K@CG:0  U S D & g t ; < / K e y > < / D i a g r a m O b j e c t K e y > < D i a g r a m O b j e c t K e y > < K e y > L i n k s \ & l t ; C o l u m n s \ !C<<0  ?>  AB>;1FC  K@CG:0  U S D & g t ; - & l t ; M e a s u r e s \ K@CG:0  U S D & g t ; \ C O L U M N < / K e y > < / D i a g r a m O b j e c t K e y > < D i a g r a m O b j e c t K e y > < K e y > L i n k s \ & l t ; C o l u m n s \ !C<<0  ?>  AB>;1FC  K@CG:0  U S D & g t ; - & l t ; M e a s u r e s \ K@CG:0  U S D & g t ; \ M E A S U R E 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 K@CG:0  U S D 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 K@CG:0  U S D \ T a g I n f o \ $>@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 K@CG:0  U S D \ T a g I n f o \ =0G5=85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 C o l u m n s \ !53<5=B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 C o l u m n s \ @C??0  4>ABC?0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 C o l u m n s \ 5@8>4,   <5AOF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 C o l u m n s \ K@CG:0  U S D 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 C o l u m n s \ 5@8>4,   <5AOF  ( >4) 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 C o l u m n s \ 5@8>4,   <5AOF  ( 20@B0;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 C o l u m n s \ 5@8>4,   <5AOF  ( =45:A  <5AOF0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 C o l u m n s \ 5@8>4,   <5AOF  ( 5AOF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 K@CG:0  U S D & g t ; - & l t ; M e a s u r e s \ K@CG:0  U S D & g t ; 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 K@CG:0  U S D & g t ; - & l t ; M e a s u r e s \ K@CG:0  U S D & g t ; \ C O L U M N 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 K@CG:0  U S D & g t ; - & l t ; M e a s u r e s \ K@CG:0  U S D & g t ; \ M E A S U R E 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 2 0 2 3 - 0 9 - 1 5 T 1 2 : 3 1 : 0 5 . 7 3 4 8 6 9 4 + 0 3 : 0 0 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@>4068_ _ !_ AAK;:0] ] > 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@>4068_ _ !_ AAK;:0] ] > 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 @>4068_ _ !_ AAK;:0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 @>4068_ _ !_ AAK;:0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 C o l u m n s \ !53<5=B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 C o l u m n s \ @C??0  4>ABC?0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 C o l u m n s \ 5@8>4,   <5AOF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 C o l u m n s \ K@CG:0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 C o l u m n s \ 5@8>4,   <5AOF  ( >4) 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 C o l u m n s \ 5@8>4,   <5AOF  ( 20@B0;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 C o l u m n s \ 5@8>4,   <5AOF  ( =45:A  <5AOF0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 C o l u m n s \ 5@8>4,   <5AOF  ( 5AOF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 @>4068_ _ !_ AAK;:0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D a t a M a s h u p   s q m i d = " 9 4 4 5 2 0 4 3 - 7 e f d - 4 2 e b - b 2 4 8 - 3 8 c 4 7 7 9 d d 7 f b "   x m l n s = " h t t p : / / s c h e m a s . m i c r o s o f t . c o m / D a t a M a s h u p " > A A A A A M c K A A B Q S w M E F A A C A A g A J Y 0 z V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A l j T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Y 0 z V 4 U o a W D C B w A A z y Q A A B M A H A B G b 3 J t d W x h c y 9 T Z W N 0 a W 9 u M S 5 t I K I Y A C i g F A A A A A A A A A A A A A A A A A A A A A A A A A A A A M 1 Z b U / b V h T + j s R / u D J f H M 1 N S d g q d W 0 q t U C 3 b h 3 d G t p q C p F l k s u I 6 t j I d l o Q i l R g a q f R r W 9 M R d M 2 y q Z 9 2 p e U l z a j Q P / C 9 T / a O d d 2 b I f E c V 6 K R i t w f O + 5 5 z n n n v e Y t G C V d I 1 k n b + p C 8 N D w 0 P m v G L Q I m G b b E N m B / a a / c B e I R m i U m t 4 i M A P 2 7 R X 7 F V 2 b D 9 i R 6 z O D m B t c r F A 1 e Q d 3 b g 7 q + t 3 x a s l l S b H d c 2 i m m W K w r V P Z 1 L n R f Y U t t f Y O 1 Y H Y i B j t c Q M e 8 Y 2 Z t h z e 5 3 t A p c 1 9 h Z f k x T b n m G / O o z t d R k + J h d V c 1 F I S E S r q K p E L K N C E 5 K D Z n o i O 0 + p J f P f A K U Z 3 X L u m k X L G c H d J 0 h f l r R i R n A + 5 K u 5 C c V S 8 u 5 Z I w L b Y s d s x 1 6 3 f 2 D 7 Q H 8 E y P Y J w K q x X V h 4 h 4 s A s S 4 A o 2 l l F q T 8 2 t D L u k U / p 0 q R G q Y Y Q i O R n L t 8 W V W z B U V V D D O D 2 P M J n + E m n H 7 I m X k M / y V c Q e 9 9 J t O G o p l z u l E e 1 9 V K W Z t e W q C m G B + s t L w s s A 1 W g 2 N r x L t R V h N A k X A S K S o W r U o E 9 r g 6 h 4 X x i m F Q r b C U R F 7 V a g D v t r 1 q P 4 C j 4 W A C d s H e w 6 d 6 k w S H x P 4 e X r 6 z H 7 u b D 3 1 Z s l Q F Y 7 u p 3 + c S R E g v E a o U 5 o m Y Y 8 / R b O y f E X 4 e z h F u Z S c E o h u k 5 U p a S A T Q b g D z 1 7 B p B 9 Q B H A A u a s Z + D G x R O 6 i S f Y 5 z B Q U C 5 r j f / h F e H t i r P u j L x a K j e r F 3 D U j E u b A I 7 p 7 M p b k 2 Y q c F o m h F E P z k b e b J x Q w Z w b s U 0 6 P p M Y m k J J I + l 0 g Q a 5 5 q Q O H e b X 6 I q i Z t z y G K w a U 4 5 x O H A T p q 3 1 a T a m c 2 / V 2 r q + V c p + s A l V 7 i g r g 6 i b N d E G L 5 d q q z c / e q M u 7 t n Q 2 t v Y f / x f Z 4 n P Z j i h N R 4 d V r + 6 G 9 7 k O / S c v 6 P e r g 7 u D O i M s P M N X E 8 F B J i 8 8 x l J f + h L 2 v e R 5 5 y G o y k t q r M q v L v q k G s 5 V p K Y Y l o 9 0 S 3 z 9 S 5 8 F + w Y B T n t h U K z b v S X 8 M 6 2 m J j D U 2 q S W z c d J 1 e E 5 C 7 o C 7 c h a 9 H 5 + f F F 6 Y q B g K J l m g W j L F B s M z A Y o E + Q j c K k w 2 U n T p R M A 7 6 v x P O F s C d 7 Y F t 7 / P j f w B a M e 9 d d D m M W E 7 e A M N j d l r / v V d h e S E c o g N w S S S X V B L l k W N J H + 4 s j S l W / M l 7 T u x k X u d 3 5 O L l q H c V t Q K N Z O T h q E b g 8 p o X c i B h u 6 Q p 0 K p L G j L f 7 h u v w f s j 5 q z J H r U M Z Y Y P q 4 p a l q 0 + I V e 0 j p m J 5 8 5 J M 9 Q s c R z a Y t 8 W 8 U U E N w I p y A r r E i S 1 + m c d a M C m g + g f 8 V 1 s M P 2 A e g R k K w 6 C H 7 i r s K B 2 a t h 1 r 4 k k 4 s L E L X 4 s 5 + 6 Y q q j B c 4 Y M c W p I Y J 0 y c 4 0 A W l f I g b u 9 A 6 0 O g L b 4 Q 9 v A 0 Z b U t U J / T 4 X p w f 9 S H 1 B 3 O K s 9 h t x 2 D P P T m F S U 8 r B M B k p a d i s G 4 Y k h w 2 p a z H w q E b 4 b Y q / X Y k V i s U O Z R 2 W 9 z 5 U i 7 D J t t n f Y L k b 7 H f 2 D / u F w M N T e O Q f Z t y A c Q g U T 2 b Q H o D v I 8 A E C e E l 2 5 K B 9 D m S Y v 9 Q b t 0 / B E W Q + X 1 F N B H B z V 4 n w W l a d B I 9 h 8 G T i H h K D w j n n g Y 2 F E D T J g J + i A o 4 M i 7 G r n I x e + K 5 X 4 E V z J s i / 5 j F X H h j 7 l u q G F C f R o s M X R Q 5 k 0 4 M q t 7 q s 6 a M V 3 W 1 v q M B h Z X o 6 i s W P g H 8 q g Y a r / F 9 L c x s g K G D F 6 x Y + L 3 B 4 u 2 Z D K w 3 2 L a M c a 1 D L B k 3 7 y U n 9 E K l D M F j E M O G r K J S U 7 5 z z Z r X K 5 Z 8 + / J 0 s m D e g 3 C R m 6 B q q V y C p J w R R k R L m U 1 g 4 e w o P I O 1 4 a R W 0 I t Q H m X O f T I 6 C v X Z N x V o 9 r P W k k o z / m N y S t d C L f 8 A W + h m 5 X i t j Z t A R p t a m N D r U K v S 5 9 y j n 7 b 4 f z Q k C U R e q O m A I 2 j 3 i f 0 w 6 L h W q T y I g U j b 1 r b z R C Q 3 0 h 4 o N O l e q n U a P K u R c R P L u S m I F 0 1 J D P K W 6 z v 5 5 d F q r o P 7 5 x 0 z i g R w s T 8 A H W N + n 4 p P t 1 N 8 z / 2 2 N 0 3 Y h m 2 7 X t n Z P D s 4 u X h i U s A T D 0 o e v H f M L i t Y x S L p G 7 Z n r x G 3 N d r D 4 M 3 j G w b x J 1 g D t X W G P g R M Y / G / 7 N S s B 8 g Y O h r k 6 0 g C A f Q s g T v b d 4 I t + h V 0 5 V C M e W q Z p o t W 8 g q 1 7 l O q N a K p K c q Q a i C B g m C Y d A i W Z t z D L N g e L l 9 4 q N 7 l J T I 8 x J 1 M O F f b l B s H o G B s H 0 J X y X P m C w 7 y P f y D f m + P N 1 G r / E W N L 3 e v u q h I J G A K Q 4 Y g y Q E 2 A 4 M v J L p T u t S b e f g t M o c c 2 g C a D l l B + 6 C Y j p M A u l B K a F b e E t h p j x r S Q m i e 0 F p Z U p y x W P A c u X k u 0 Z l 8 M N O K G H w G N s O I J V N w L M k / d a Z K B g a Z v T l f K s L 7 B q Z H b s v d S B O Y E R C s n 4 m z 3 Q m J P b t o j N 6 r O 9 V x u c J B M G q e f b o d c K q b F j g X F i N / N t e F / v M 9 2 l 4 6 K v K f R h P c d H k E v 3 a K a U t j g 7 W l d A t b 4 n B O 2 l O o 6 4 0 C G G p y X + C M 7 j f 2 K t Z w r H 3 B 7 B 0 T r J a 9 + d U L 3 i 4 3 H 5 r D 9 3 k f N H 6 M 1 X 7 D M R A + Q U E H 4 e 9 R W q C O b O F P s 9 3 l X 8 a g X p Q S m H F D W 9 B a R p R m q I x 8 Y v D F U 6 9 9 c K u g 1 m y a N 2 9 d C X v K t j v L Q A H r / K R m z B 4 W H / F n h l 5 Z 6 L 4 w I r 2 U v u 3 K 2 K r T V L R y P P 9 G s 5 W y m D u 5 J + 8 1 C 9 h e 8 Y G t V i n P U i N m C I n x z W t 8 p c a d G j i V x Q D j T D j M b H O k K w h K D t 4 b Q u 8 z 9 E Q d 3 S I c j Y Q o y A m K l q E q i i I f U k j k 2 R f + A 1 B L A Q I t A B Q A A g A I A C W N M 1 f 0 q W d 1 o w A A A P U A A A A S A A A A A A A A A A A A A A A A A A A A A A B D b 2 5 m a W c v U G F j a 2 F n Z S 5 4 b W x Q S w E C L Q A U A A I A C A A l j T N X D 8 r p q 6 Q A A A D p A A A A E w A A A A A A A A A A A A A A A A D v A A A A W 0 N v b n R l b n R f V H l w Z X N d L n h t b F B L A Q I t A B Q A A g A I A C W N M 1 e F K G l g w g c A A M 8 k A A A T A A A A A A A A A A A A A A A A A O A B A A B G b 3 J t d W x h c y 9 T Z W N 0 a W 9 u M S 5 t U E s F B g A A A A A D A A M A w g A A A O 8 J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5 T Z A A A A A A A A D F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T g l R D A l O T R f J U Q w J U J B J U Q x J T g z J U Q x J T g w J U Q x J T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0 J j Q l F / Q u t G D 0 Y D R g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0 V D E 0 O j Q 0 O j A 3 L j g y N D k w O D B a I i A v P j x F b n R y e S B U e X B l P S J G a W x s Q 2 9 s d W 1 u V H l w Z X M i I F Z h b H V l P S J z Q 1 F B U i I g L z 4 8 R W 5 0 c n k g V H l w Z T 0 i R m l s b E N v b H V t b k 5 h b W V z I i B W Y W x 1 Z T 0 i c 1 s m c X V v d D v Q l N C w 0 Y L Q s C D Q u t G D 0 Y D R g d C w J n F 1 b 3 Q 7 L C Z x d W 9 0 O 9 C S 0 L D Q u 9 G O 0 Y L Q s C Z x d W 9 0 O y w m c X V v d D v Q n 9 C + 0 L v R j N C 3 0 L 7 Q s t C w 0 Y L Q t d C 7 0 Y z R g d C 6 0 L j Q u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Y 0 J R f 0 L r R g 9 G A 0 Y E v Q X V 0 b 1 J l b W 9 2 Z W R D b 2 x 1 b W 5 z M S 5 7 0 J T Q s N G C 0 L A g 0 L r R g 9 G A 0 Y H Q s C w w f S Z x d W 9 0 O y w m c X V v d D t T Z W N 0 a W 9 u M S / Q m N C U X 9 C 6 0 Y P R g N G B L 0 F 1 d G 9 S Z W 1 v d m V k Q 2 9 s d W 1 u c z E u e 9 C S 0 L D Q u 9 G O 0 Y L Q s C w x f S Z x d W 9 0 O y w m c X V v d D t T Z W N 0 a W 9 u M S / Q m N C U X 9 C 6 0 Y P R g N G B L 0 F 1 d G 9 S Z W 1 v d m V k Q 2 9 s d W 1 u c z E u e 9 C f 0 L 7 Q u 9 G M 0 L f Q v t C y 0 L D R g t C 1 0 L v R j N G B 0 L r Q u N C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Y 0 J R f 0 L r R g 9 G A 0 Y E v Q X V 0 b 1 J l b W 9 2 Z W R D b 2 x 1 b W 5 z M S 5 7 0 J T Q s N G C 0 L A g 0 L r R g 9 G A 0 Y H Q s C w w f S Z x d W 9 0 O y w m c X V v d D t T Z W N 0 a W 9 u M S / Q m N C U X 9 C 6 0 Y P R g N G B L 0 F 1 d G 9 S Z W 1 v d m V k Q 2 9 s d W 1 u c z E u e 9 C S 0 L D Q u 9 G O 0 Y L Q s C w x f S Z x d W 9 0 O y w m c X V v d D t T Z W N 0 a W 9 u M S / Q m N C U X 9 C 6 0 Y P R g N G B L 0 F 1 d G 9 S Z W 1 v d m V k Q 2 9 s d W 1 u c z E u e 9 C f 0 L 7 Q u 9 G M 0 L f Q v t C y 0 L D R g t C 1 0 L v R j N G B 0 L r Q u N C 5 L D J 9 J n F 1 b 3 Q 7 X S w m c X V v d D t S Z W x h d G l v b n N o a X B J b m Z v J n F 1 b 3 Q 7 O l t d f S I g L z 4 8 R W 5 0 c n k g V H l w Z T 0 i U X V l c n l J R C I g V m F s d W U 9 I n N j Z W I 5 N j J h N S 0 y M 2 N k L T R i O W U t O W Y 5 N S 0 y Z D U 4 N j I 4 N z B l O D I i I C 8 + P C 9 T d G F i b G V F b n R y a W V z P j w v S X R l b T 4 8 S X R l b T 4 8 S X R l b U x v Y 2 F 0 a W 9 u P j x J d G V t V H l w Z T 5 G b 3 J t d W x h P C 9 J d G V t V H l w Z T 4 8 S X R l b V B h d G g + U 2 V j d G l v b j E v J U Q w J T k 4 J U Q w J T k 0 X y V E M C V C Q S V E M S U 4 M y V E M S U 4 M C V E M S U 4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U J B J U Q x J T g z J U Q x J T g w J U Q x J T g x L 1 R E U 2 h l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U J B J U Q x J T g z J U Q x J T g w J U Q x J T g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Q k E l R D E l O D M l R D E l O D A l R D E l O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T k 0 X y V E M C V C Q S V E M S U 4 M y V E M S U 4 M C V E M S U 4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O T R f J U Q w J U J B J U Q x J T g z J U Q x J T g w J U Q x J T g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Q k E l R D E l O D M l R D E l O D A l R D E l O D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Q k E l R D E l O D M l R D E l O D A l R D E l O D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U 5 N F 8 l R D A l Q k E l R D E l O D M l R D E l O D A l R D E l O D E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1 J U Q x J T g w J U Q w J U I 4 J U Q w J U J F J U Q w J U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E R T a G V l d C I g L z 4 8 R W 5 0 c n k g V H l w Z T 0 i U m V j b 3 Z l c n l U Y X J n Z X R D b 2 x 1 b W 4 i I F Z h b H V l P S J s M T Q i I C 8 + P E V u d H J 5 I F R 5 c G U 9 I l J l Y 2 9 2 Z X J 5 V G F y Z 2 V 0 U m 9 3 I i B W Y W x 1 Z T 0 i b D E i I C 8 + P E V u d H J 5 I F R 5 c G U 9 I k Z p b G x U Y X J n Z X Q i I F Z h b H V l P S J z 0 J / Q t d G A 0 L j Q v t C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R U M T Q 6 N D g 6 M j M u M T k y M T k 2 M V o i I C 8 + P E V u d H J 5 I F R 5 c G U 9 I k Z p b G x D b 2 x 1 b W 5 U e X B l c y I g V m F s d W U 9 I n N D U W s 9 I i A v P j x F b n R y e S B U e X B l P S J G a W x s Q 2 9 s d W 1 u T m F t Z X M i I F Z h b H V l P S J z W y Z x d W 9 0 O 9 C g 0 L D R g d G H 0 L X R g t C 9 0 Y v Q u S D Q v 9 C 1 0 Y D Q u N C + 0 L Q m c X V v d D s s J n F 1 b 3 Q 7 0 J 3 Q s N G H 0 L D Q u 9 G M 0 L 3 R i 9 C 5 I N C / 0 L X R g N C 4 0 L 7 Q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f 0 L X R g N C 4 0 L 7 Q t C 9 B d X R v U m V t b 3 Z l Z E N v b H V t b n M x L n v Q o N C w 0 Y H R h 9 C 1 0 Y L Q v d G L 0 L k g 0 L / Q t d G A 0 L j Q v t C 0 L D B 9 J n F 1 b 3 Q 7 L C Z x d W 9 0 O 1 N l Y 3 R p b 2 4 x L 9 C f 0 L X R g N C 4 0 L 7 Q t C 9 B d X R v U m V t b 3 Z l Z E N v b H V t b n M x L n v Q n d C w 0 Y f Q s N C 7 0 Y z Q v d G L 0 L k g 0 L / Q t d G A 0 L j Q v t C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9 C f 0 L X R g N C 4 0 L 7 Q t C 9 B d X R v U m V t b 3 Z l Z E N v b H V t b n M x L n v Q o N C w 0 Y H R h 9 C 1 0 Y L Q v d G L 0 L k g 0 L / Q t d G A 0 L j Q v t C 0 L D B 9 J n F 1 b 3 Q 7 L C Z x d W 9 0 O 1 N l Y 3 R p b 2 4 x L 9 C f 0 L X R g N C 4 0 L 7 Q t C 9 B d X R v U m V t b 3 Z l Z E N v b H V t b n M x L n v Q n d C w 0 Y f Q s N C 7 0 Y z Q v d G L 0 L k g 0 L / Q t d G A 0 L j Q v t C 0 L D F 9 J n F 1 b 3 Q 7 X S w m c X V v d D t S Z W x h d G l v b n N o a X B J b m Z v J n F 1 b 3 Q 7 O l t d f S I g L z 4 8 R W 5 0 c n k g V H l w Z T 0 i U X V l c n l J R C I g V m F s d W U 9 I n M 4 M G Q 5 N m I 4 Z C 1 h O T B l L T Q 5 Y 2 E t Y j A z M S 1 l M W Q z M G I w Z W Y z Y z A i I C 8 + P C 9 T d G F i b G V F b n R y a W V z P j w v S X R l b T 4 8 S X R l b T 4 8 S X R l b U x v Y 2 F 0 a W 9 u P j x J d G V t V H l w Z T 5 G b 3 J t d W x h P C 9 J d G V t V H l w Z T 4 8 S X R l b V B h d G g + U 2 V j d G l v b j E v J U Q w J T l G J U Q w J U I 1 J U Q x J T g w J U Q w J U I 4 J U Q w J U J F J U Q w J U I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N S V E M S U 4 M C V E M C V C O C V E M C V C R S V E M C V C N C 8 l R D A l O U Y l R D A l Q j U l R D E l O D A l R D A l Q j g l R D A l Q k U l R D A l Q j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U l R D E l O D A l R D A l Q j g l R D A l Q k U l R D A l Q j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1 J U Q x J T g w J U Q w J U I 4 J U Q w J U J F J U Q w J U I 0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N S V E M S U 4 M C V E M C V C O C V E M C V C R S V E M C V C N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1 J U Q x J T g w J U Q w J U I 4 J U Q w J U J F J U Q w J U I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F 8 l R D A l Q j Q l R D A l Q j A l R D E l O D J f J U Q w J U I 4 X y V E M C V C Q S V E M S U 4 M y V E M S U 4 M C V E M S U 4 M S V E M C V C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A 5 L T E 0 V D E 0 O j Q 0 O j A 2 L j g 2 M D g x N D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B f J U Q w J U I 0 J U Q w J U I w J U Q x J T g y X y V E M C V C O F 8 l R D A l Q k E l R D E l O D M l R D E l O D A l R D E l O D E l R D A l Q j A v c 3 R h c n R f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F 8 l R D A l Q j Q l R D A l Q j A l R D E l O D J f J U Q w J U I 4 X y V E M C V C Q S V E M S U 4 M y V E M S U 4 M C V E M S U 4 M S V E M C V C M C 9 l b m R f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F 8 l R D A l Q j Q l R D A l Q j A l R D E l O D J f J U Q w J U I 4 X y V E M C V C Q S V E M S U 4 M y V E M S U 4 M C V E M S U 4 M S V E M C V C M C 9 s a X N 0 X 2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B f J U Q w J U I 0 J U Q w J U I w J U Q x J T g y X y V E M C V C O F 8 l R D A l Q k E l R D E l O D M l R D E l O D A l R D E l O D E l R D A l Q j A v J U Q w J T l G J U Q x J T g w J U Q w J U I 1 J U Q w J U J F J U Q w J U I x J U Q x J T g w J U Q w J U I w J U Q w J U I 3 J U Q w J U J F J U Q w J U I y J U Q w J U I w J U Q w J U J E J U Q w J U J F J T I w J U Q w J U I y J T I w J U Q x J T g y J U Q w J U I w J U Q w J U I x J U Q w J U J C J U Q w J U I 4 J U Q x J T g 2 J U Q x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X y V E M C V C N C V E M C V C M C V E M S U 4 M l 8 l R D A l Q j h f J U Q w J U J B J U Q x J T g z J U Q x J T g w J U Q x J T g x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F 8 l R D A l Q j Q l R D A l Q j A l R D E l O D J f J U Q w J U I 4 X y V E M C V C Q S V E M S U 4 M y V E M S U 4 M C V E M S U 4 M S V E M C V C M C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B f J U Q w J U I 0 J U Q w J U I w J U Q x J T g y X y V E M C V C O F 8 l R D A l Q k E l R D E l O D M l R D E l O D A l R D E l O D E l R D A l Q j A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T k 4 J U Q w J T k 0 X y V E M C V C Q S V E M S U 4 M y V E M S U 4 M C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F 8 l R D A l Q j Q l R D A l Q j A l R D E l O D J f J U Q w J U I 4 X y V E M C V C Q S V E M S U 4 M y V E M S U 4 M C V E M S U 4 M S V E M C V C M C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B f J U Q w J U I 0 J U Q w J U I w J U Q x J T g y X y V E M C V C O F 8 l R D A l Q k E l R D E l O D M l R D E l O D A l R D E l O D E l R D A l Q j A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T k 0 X y V E M C U 5 Q y V E M C V B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5 L T E 1 V D A 3 O j U 4 O j A w L j A x M z Q 0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M y V E M C U 5 N F 8 l R D A l O U M l R D A l Q T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T k 0 X y V E M C U 5 Q y V E M C V B M C 8 l R D A l O T M l R D A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V 8 l R D A l O T g l R D A l O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F k Z G V k V G 9 E Y X R h T W 9 k Z W w i I F Z h b H V l P S J s M C I g L z 4 8 R W 5 0 c n k g V H l w Z T 0 i R m l s b E x h c 3 R V c G R h d G V k I i B W Y W x 1 Z T 0 i Z D I w M j M t M D k t M T l U M T Q 6 N D E 6 M T A u N D c y M T Y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U 5 M V 8 l R D A l O U Q l R D A l O T Q l R D A l Q T F f J U Q w J T k 4 J U Q w J T k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O T F f J U Q w J T l E J U Q w J T k 0 J U Q w J U E x X y V E M C U 5 O C V E M C U 5 N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V 8 l R D A l O T g l R D A l O T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U 5 M V 8 l R D A l O U Q l R D A l O T Q l R D A l Q T F f J U Q w J T k 4 J U Q w J T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O T F f J U Q w J T l E J U Q w J T k 0 J U Q w J U E x X y V E M C U 5 O C V E M C U 5 N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U 5 M V 8 l R D A l O U Q l R D A l O T Q l R D A l Q T F f J U Q w J T k 4 J U Q w J T k 0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V 8 l R D A l O T g l R D A l O T Q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D J U Q w J U I 1 J U Q w J U I 2 J U Q w J U I 0 J U Q x J T g z J T I w J U Q x J T g w J U Q w J U I w J U Q w J U I 3 J U Q w J U I 0 J U Q w J U I 1 J U Q w J U J C J U Q w J U I 4 J U Q x J T g y J U Q w J U I 1 J U Q w J U J C J U Q x J T h G J U Q w J U J D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U 5 M V 8 l R D A l O U Q l R D A l O T Q l R D A l Q T F f J U Q w J T k 4 J U Q w J T k 0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O T F f J U Q w J T l E J U Q w J T k 0 J U Q w J U E x X y V E M C U 5 O C V E M C U 5 N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V 8 l R D A l O T g l R D A l O T Q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O T F f J U Q w J T l E J U Q w J T k 0 J U Q w J U E x X y V E M C U 5 O C V E M C U 5 N C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V 8 l R D A l O T g l R D A l O T Q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J U Q w J U E y J U Q w J U I w J U Q w J U I x J U Q w J U J C J U Q w J U I 4 J U Q x J T g 2 J U Q w J U I w X y V E M C V C N C V E M C V C M C V E M S U 4 M l 8 l R D A l Q j h f J U Q w J U J B J U Q x J T g z J U Q x J T g w J U Q x J T g x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U 5 M V 8 l R D A l O U Q l R D A l O T Q l R D A l Q T F f J U Q w J T k 4 J U Q w J T k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V 8 l R D A l O T g l R D A l O T Q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U 5 M V 8 l R D A l O U Q l R D A l O T Q l R D A l Q T F f J U Q w J T k 4 J U Q w J T k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V 8 l R D A l O T g l R D A l O T Q v J U Q w J T k 4 J U Q w J U I 3 J U Q w J U J D J U Q w J U I 1 J U Q w J U J E J U Q w J U I 1 J U Q w J U J E J U Q w J U J E J U Q x J T h C J U Q w J U I 5 J T I w J U Q x J T g y J U Q w J U I 4 J U Q w J U J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O T F f J U Q w J T l E J U Q w J T k 0 J U Q w J U E x X y V E M S U 4 M S V E M S U 4 M S V E M S U 4 Q i V E M C V C Q i V E M C V C Q S V E M C V C M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f 0 Y D Q v t C 0 0 L D Q t t C 4 X 9 C R X 9 C d 0 J T Q o V / R g d G B 0 Y v Q u 9 C 6 0 L A v Q X V 0 b 1 J l b W 9 2 Z W R D b 2 x 1 b W 5 z M S 5 7 0 K H Q t d C z 0 L z Q t d C 9 0 Y I s M H 0 m c X V v d D s s J n F 1 b 3 Q 7 U 2 V j d G l v b j E v 0 J / R g N C + 0 L T Q s N C 2 0 L h f 0 J F f 0 J 3 Q l N C h X 9 G B 0 Y H R i 9 C 7 0 L r Q s C 9 B d X R v U m V t b 3 Z l Z E N v b H V t b n M x L n v Q k 9 G A 0 Y P Q v 9 C / 0 L A g 0 L T Q v t G B 0 Y L R g 9 C / 0 L A s M X 0 m c X V v d D s s J n F 1 b 3 Q 7 U 2 V j d G l v b j E v 0 J / R g N C + 0 L T Q s N C 2 0 L h f 0 J F f 0 J 3 Q l N C h X 9 G B 0 Y H R i 9 C 7 0 L r Q s C 9 B d X R v U m V t b 3 Z l Z E N v b H V t b n M x L n v Q n 9 C 1 0 Y D Q u N C + 0 L Q s I N C 8 0 L X R g d G P 0 Y Y s M n 0 m c X V v d D s s J n F 1 b 3 Q 7 U 2 V j d G l v b j E v 0 J / R g N C + 0 L T Q s N C 2 0 L h f 0 J F f 0 J 3 Q l N C h X 9 G B 0 Y H R i 9 C 7 0 L r Q s C 9 B d X R v U m V t b 3 Z l Z E N v b H V t b n M x L n v Q k t G L 0 Y D R g 9 G H 0 L r Q s C B V U 0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0 J / R g N C + 0 L T Q s N C 2 0 L h f 0 J F f 0 J 3 Q l N C h X 9 G B 0 Y H R i 9 C 7 0 L r Q s C 9 B d X R v U m V t b 3 Z l Z E N v b H V t b n M x L n v Q o d C 1 0 L P Q v N C 1 0 L 3 R g i w w f S Z x d W 9 0 O y w m c X V v d D t T Z W N 0 a W 9 u M S / Q n 9 G A 0 L 7 Q t N C w 0 L b Q u F / Q k V / Q n d C U 0 K F f 0 Y H R g d G L 0 L v Q u t C w L 0 F 1 d G 9 S Z W 1 v d m V k Q 2 9 s d W 1 u c z E u e 9 C T 0 Y D R g 9 C / 0 L / Q s C D Q t N C + 0 Y H R g t G D 0 L / Q s C w x f S Z x d W 9 0 O y w m c X V v d D t T Z W N 0 a W 9 u M S / Q n 9 G A 0 L 7 Q t N C w 0 L b Q u F / Q k V / Q n d C U 0 K F f 0 Y H R g d G L 0 L v Q u t C w L 0 F 1 d G 9 S Z W 1 v d m V k Q 2 9 s d W 1 u c z E u e 9 C f 0 L X R g N C 4 0 L 7 Q t C w g 0 L z Q t d G B 0 Y / R h i w y f S Z x d W 9 0 O y w m c X V v d D t T Z W N 0 a W 9 u M S / Q n 9 G A 0 L 7 Q t N C w 0 L b Q u F / Q k V / Q n d C U 0 K F f 0 Y H R g d G L 0 L v Q u t C w L 0 F 1 d G 9 S Z W 1 v d m V k Q 2 9 s d W 1 u c z E u e 9 C S 0 Y v R g N G D 0 Y f Q u t C w I F V T R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0 K H Q t d C z 0 L z Q t d C 9 0 Y I m c X V v d D s s J n F 1 b 3 Q 7 0 J P R g N G D 0 L / Q v 9 C w I N C 0 0 L 7 R g d G C 0 Y P Q v 9 C w J n F 1 b 3 Q 7 L C Z x d W 9 0 O 9 C f 0 L X R g N C 4 0 L 7 Q t C w g 0 L z Q t d G B 0 Y / R h i Z x d W 9 0 O y w m c X V v d D v Q k t G L 0 Y D R g 9 G H 0 L r Q s C B V U 0 Q m c X V v d D t d I i A v P j x F b n R y e S B U e X B l P S J G a W x s Q 2 9 s d W 1 u V H l w Z X M i I F Z h b H V l P S J z Q m d Z S k V R P T 0 i I C 8 + P E V u d H J 5 I F R 5 c G U 9 I k Z p b G x M Y X N 0 V X B k Y X R l Z C I g V m F s d W U 9 I m Q y M D I z L T A 5 L T E 1 V D A 4 O j A z O j E 0 L j M y O D A 2 M z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O S I g L z 4 8 R W 5 0 c n k g V H l w Z T 0 i Q W R k Z W R U b 0 R h d G F N b 2 R l b C I g V m F s d W U 9 I m w w I i A v P j x F b n R y e S B U e X B l P S J S Z W N v d m V y e V R h c m d l d F N o Z W V 0 I i B W Y W x 1 Z T 0 i c 9 C b 0 L j R g d G C M S I g L z 4 8 R W 5 0 c n k g V H l w Z T 0 i U m V j b 3 Z l c n l U Y X J n Z X R D b 2 x 1 b W 4 i I F Z h b H V l P S J s M i I g L z 4 8 R W 5 0 c n k g V H l w Z T 0 i U m V j b 3 Z l c n l U Y X J n Z X R S b 3 c i I F Z h b H V l P S J s M y I g L z 4 8 R W 5 0 c n k g V H l w Z T 0 i R m l s b F R h c m d l d C I g V m F s d W U 9 I n P Q n 9 G A 0 L 7 Q t N C w 0 L b Q u F / Q k V / Q n d C U 0 K F f 0 Y H R g d G L 0 L v Q u t C w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O T F f J U Q w J T l E J U Q w J T k 0 J U Q w J U E x X y V E M S U 4 M S V E M S U 4 M S V E M S U 4 Q i V E M C V C Q i V E M C V C Q S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V 8 l R D E l O D E l R D E l O D E l R D E l O E I l R D A l Q k I l R D A l Q k E l R D A l Q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U 5 M V 8 l R D A l O U Q l R D A l O T Q l R D A l Q T F f J U Q x J T g x J U Q x J T g x J U Q x J T h C J U Q w J U J C J U Q w J U J B J U Q w J U I w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R S V E M C V C N C V E M C V C M C V E M C V C N i V E M C V C O F 8 l R D A l O T F f J U Q w J T l E J U Q w J T k 0 J U Q w J U E x X y V E M S U 4 M S V E M S U 4 M S V E M S U 4 Q i V E M C V C Q i V E M C V C Q S V E M C V C M C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k U l R D A l Q j Q l R D A l Q j A l R D A l Q j Y l R D A l Q j h f J U Q w J T k x X y V E M C U 5 R C V E M C U 5 N C V E M C V B M V 8 l R D E l O D E l R D E l O D E l R D E l O E I l R D A l Q k I l R D A l Q k E l R D A l Q j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J F J U Q w J U I 0 J U Q w J U I w J U Q w J U I 2 J U Q w J U I 4 X y V E M C U 5 M V 8 l R D A l O U Q l R D A l O T Q l R D A l Q T F f J U Q w J T k 4 J U Q w J T k 0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Y l R D A l Q j g l R D E l O D E l R D A l Q k U l R D A l Q k F f J U Q x J T g x J U Q x J T g y J U Q w J U J F J U Q w J U J C J U Q w J U I x J U Q x J T g 2 J U Q w J U J F J U Q w J U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4 V D A 3 O j M x O j I 0 L j g 3 N D g 5 M T l a I i A v P j x F b n R y e S B U e X B l P S J G a W x s Q 2 9 s d W 1 u V H l w Z X M i I F Z h b H V l P S J z Q U E 9 P S I g L z 4 8 R W 5 0 c n k g V H l w Z T 0 i R m l s b E N v b H V t b k 5 h b W V z I i B W Y W x 1 Z T 0 i c 1 s m c X V v d D v Q o d C / 0 L j R g d C + 0 L p f 0 Y H R g t C + 0 L v Q s d G G 0 L 7 Q s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h 0 L / Q u N G B 0 L 7 Q u l / R g d G C 0 L 7 Q u 9 C x 0 Y b Q v t C y L 0 F 1 d G 9 S Z W 1 v d m V k Q 2 9 s d W 1 u c z E u e 9 C h 0 L / Q u N G B 0 L 7 Q u l / R g d G C 0 L 7 Q u 9 C x 0 Y b Q v t C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h 0 L / Q u N G B 0 L 7 Q u l / R g d G C 0 L 7 Q u 9 C x 0 Y b Q v t C y L 0 F 1 d G 9 S Z W 1 v d m V k Q 2 9 s d W 1 u c z E u e 9 C h 0 L / Q u N G B 0 L 7 Q u l / R g d G C 0 L 7 Q u 9 C x 0 Y b Q v t C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E l R D A l Q k Y l R D A l Q j g l R D E l O D E l R D A l Q k U l R D A l Q k F f J U Q x J T g x J U Q x J T g y J U Q w J U J F J U Q w J U J C J U Q w J U I x J U Q x J T g 2 J U Q w J U J F J U Q w J U I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i V E M C V C O C V E M S U 4 M S V E M C V C R S V E M C V C Q V 8 l R D E l O D E l R D E l O D I l R D A l Q k U l R D A l Q k I l R D A l Q j E l R D E l O D Y l R D A l Q k U l R D A l Q j I v J U Q w J U E x J U Q w J U J G J U Q w J U I 4 J U Q x J T g x J U Q w J U J F J U Q w J U J B J T I w J U Q x J T g x J U Q x J T g y J U Q w J U J F J U Q w J U J C J U Q w J U I x J U Q x J T g 2 J U Q w J U J F J U Q w J U I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B P B d 3 B m c J D u e 0 y v H O 3 t K Y A A A A A A g A A A A A A A 2 Y A A M A A A A A Q A A A A Y 6 4 A T t v 4 s P b 1 G M y A O i L F N g A A A A A E g A A A o A A A A B A A A A C d C x H N G P b z y z 2 4 N n s 9 9 W D G U A A A A M J Y L 8 M B u T h e 9 l P A M i E V s z h k 6 o W C u f f 7 J m E f N r 9 K Z O g k 2 X W 3 + / V z r S d w 4 6 8 a M 2 B / e J g 6 3 y a o y F h V p b p 1 9 w x 7 l o + s 3 S R f g 3 w g 4 A I p j 1 Z s F 5 z F F A A A A J T p s 2 E W b A P S m T t e u R p f n h y V h b V z < / D a t a M a s h u p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D S h e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  :C@A0< / s t r i n g > < / k e y > < v a l u e > < i n t > 1 0 4 < / i n t > < / v a l u e > < / i t e m > < i t e m > < k e y > < s t r i n g > 0;NB0< / s t r i n g > < / k e y > < v a l u e > < i n t > 8 3 < / i n t > < / v a l u e > < / i t e m > < i t e m > < k e y > < s t r i n g > C@A< / s t r i n g > < / k e y > < v a l u e > < i n t > 6 5 < / i n t > < / v a l u e > < / i t e m > < / C o l u m n W i d t h s > < C o l u m n D i s p l a y I n d e x > < i t e m > < k e y > < s t r i n g > 0B0  :C@A0< / s t r i n g > < / k e y > < v a l u e > < i n t > 0 < / i n t > < / v a l u e > < / i t e m > < i t e m > < k e y > < s t r i n g > 0;NB0< / s t r i n g > < / k e y > < v a l u e > < i n t > 1 < / i n t > < / v a l u e > < / i t e m > < i t e m > < k e y > < s t r i n g > C@A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E18C633-E796-4A84-8602-FE1F13025D3E}">
  <ds:schemaRefs/>
</ds:datastoreItem>
</file>

<file path=customXml/itemProps10.xml><?xml version="1.0" encoding="utf-8"?>
<ds:datastoreItem xmlns:ds="http://schemas.openxmlformats.org/officeDocument/2006/customXml" ds:itemID="{4D1564CC-084A-4551-9426-3039395CF9E4}">
  <ds:schemaRefs/>
</ds:datastoreItem>
</file>

<file path=customXml/itemProps11.xml><?xml version="1.0" encoding="utf-8"?>
<ds:datastoreItem xmlns:ds="http://schemas.openxmlformats.org/officeDocument/2006/customXml" ds:itemID="{EC33F830-5B22-45F0-8A0E-6E47E919A63C}">
  <ds:schemaRefs/>
</ds:datastoreItem>
</file>

<file path=customXml/itemProps12.xml><?xml version="1.0" encoding="utf-8"?>
<ds:datastoreItem xmlns:ds="http://schemas.openxmlformats.org/officeDocument/2006/customXml" ds:itemID="{21B729E1-4A6A-49CE-92C9-9E51A54E93E7}">
  <ds:schemaRefs/>
</ds:datastoreItem>
</file>

<file path=customXml/itemProps13.xml><?xml version="1.0" encoding="utf-8"?>
<ds:datastoreItem xmlns:ds="http://schemas.openxmlformats.org/officeDocument/2006/customXml" ds:itemID="{1938042F-0F8E-4AD1-8A24-1C14582E7A12}">
  <ds:schemaRefs/>
</ds:datastoreItem>
</file>

<file path=customXml/itemProps14.xml><?xml version="1.0" encoding="utf-8"?>
<ds:datastoreItem xmlns:ds="http://schemas.openxmlformats.org/officeDocument/2006/customXml" ds:itemID="{E802F145-1404-4F80-A92E-A99198AA5AF6}">
  <ds:schemaRefs/>
</ds:datastoreItem>
</file>

<file path=customXml/itemProps15.xml><?xml version="1.0" encoding="utf-8"?>
<ds:datastoreItem xmlns:ds="http://schemas.openxmlformats.org/officeDocument/2006/customXml" ds:itemID="{D736422E-F5D0-426C-A629-936047296EB2}">
  <ds:schemaRefs/>
</ds:datastoreItem>
</file>

<file path=customXml/itemProps16.xml><?xml version="1.0" encoding="utf-8"?>
<ds:datastoreItem xmlns:ds="http://schemas.openxmlformats.org/officeDocument/2006/customXml" ds:itemID="{0A3676D6-BD5D-41FA-98B0-AAE7C98CA594}">
  <ds:schemaRefs/>
</ds:datastoreItem>
</file>

<file path=customXml/itemProps17.xml><?xml version="1.0" encoding="utf-8"?>
<ds:datastoreItem xmlns:ds="http://schemas.openxmlformats.org/officeDocument/2006/customXml" ds:itemID="{18559418-FF77-44E1-81E6-588748E00CDD}">
  <ds:schemaRefs/>
</ds:datastoreItem>
</file>

<file path=customXml/itemProps18.xml><?xml version="1.0" encoding="utf-8"?>
<ds:datastoreItem xmlns:ds="http://schemas.openxmlformats.org/officeDocument/2006/customXml" ds:itemID="{62C1A053-A5D1-4260-A123-7FEF4DA8B57A}">
  <ds:schemaRefs/>
</ds:datastoreItem>
</file>

<file path=customXml/itemProps19.xml><?xml version="1.0" encoding="utf-8"?>
<ds:datastoreItem xmlns:ds="http://schemas.openxmlformats.org/officeDocument/2006/customXml" ds:itemID="{07CE4347-3233-4CA4-888E-FF62D7FC0B22}">
  <ds:schemaRefs/>
</ds:datastoreItem>
</file>

<file path=customXml/itemProps2.xml><?xml version="1.0" encoding="utf-8"?>
<ds:datastoreItem xmlns:ds="http://schemas.openxmlformats.org/officeDocument/2006/customXml" ds:itemID="{E440D066-73F5-4454-A08C-1A094134884F}">
  <ds:schemaRefs/>
</ds:datastoreItem>
</file>

<file path=customXml/itemProps3.xml><?xml version="1.0" encoding="utf-8"?>
<ds:datastoreItem xmlns:ds="http://schemas.openxmlformats.org/officeDocument/2006/customXml" ds:itemID="{1FE2BBA9-672E-47E1-8915-CEDC47DD84C0}">
  <ds:schemaRefs/>
</ds:datastoreItem>
</file>

<file path=customXml/itemProps4.xml><?xml version="1.0" encoding="utf-8"?>
<ds:datastoreItem xmlns:ds="http://schemas.openxmlformats.org/officeDocument/2006/customXml" ds:itemID="{53629426-9AFB-48B3-B099-98C4D3EC6E1F}">
  <ds:schemaRefs/>
</ds:datastoreItem>
</file>

<file path=customXml/itemProps5.xml><?xml version="1.0" encoding="utf-8"?>
<ds:datastoreItem xmlns:ds="http://schemas.openxmlformats.org/officeDocument/2006/customXml" ds:itemID="{079606AE-7400-4CBF-AC87-3064F64E6BAF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021C8F41-A178-4A1A-84BE-387A7F09D153}">
  <ds:schemaRefs/>
</ds:datastoreItem>
</file>

<file path=customXml/itemProps7.xml><?xml version="1.0" encoding="utf-8"?>
<ds:datastoreItem xmlns:ds="http://schemas.openxmlformats.org/officeDocument/2006/customXml" ds:itemID="{FB9A7B48-2D6A-4385-83E2-04F615D91B6E}">
  <ds:schemaRefs/>
</ds:datastoreItem>
</file>

<file path=customXml/itemProps8.xml><?xml version="1.0" encoding="utf-8"?>
<ds:datastoreItem xmlns:ds="http://schemas.openxmlformats.org/officeDocument/2006/customXml" ds:itemID="{79BBCF3C-B53D-4C80-A062-E7683CC99896}">
  <ds:schemaRefs/>
</ds:datastoreItem>
</file>

<file path=customXml/itemProps9.xml><?xml version="1.0" encoding="utf-8"?>
<ds:datastoreItem xmlns:ds="http://schemas.openxmlformats.org/officeDocument/2006/customXml" ds:itemID="{530E5778-F6B5-4784-B259-A8B71DC213B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ВСП</vt:lpstr>
      <vt:lpstr>Итоги</vt:lpstr>
      <vt:lpstr>Свод</vt:lpstr>
      <vt:lpstr>ИД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Воротынцев Станислав Сергеевич</dc:creator>
  <cp:lastModifiedBy>Жигульских Евгений Олегович</cp:lastModifiedBy>
  <dcterms:created xsi:type="dcterms:W3CDTF">2015-06-05T18:19:34Z</dcterms:created>
  <dcterms:modified xsi:type="dcterms:W3CDTF">2023-09-21T14:25:29Z</dcterms:modified>
</cp:coreProperties>
</file>