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Менеджеры Развития\"/>
    </mc:Choice>
  </mc:AlternateContent>
  <xr:revisionPtr revIDLastSave="0" documentId="13_ncr:1_{DA03C581-2194-43CE-9498-F770A4BCC3CA}" xr6:coauthVersionLast="47" xr6:coauthVersionMax="47" xr10:uidLastSave="{00000000-0000-0000-0000-000000000000}"/>
  <bookViews>
    <workbookView xWindow="-120" yWindow="-120" windowWidth="28110" windowHeight="16440" tabRatio="665" xr2:uid="{00000000-000D-0000-FFFF-FFFF00000000}"/>
  </bookViews>
  <sheets>
    <sheet name="Итог" sheetId="15" r:id="rId1"/>
    <sheet name="!" sheetId="18" r:id="rId2"/>
    <sheet name="ИД_KPI" sheetId="17" r:id="rId3"/>
    <sheet name="Планы" sheetId="20" state="hidden" r:id="rId4"/>
    <sheet name="ВСП" sheetId="19" state="hidden" r:id="rId5"/>
  </sheets>
  <definedNames>
    <definedName name="ExternalData_2" localSheetId="2" hidden="1">ИД_KPI!$A$1:$H$99</definedName>
    <definedName name="ExternalData_3" localSheetId="3" hidden="1">Планы!$A$1:$H$80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ланы_922fa4dc-aabc-428d-b2ce-a736197c438e" name="Планы" connection="Запрос — Планы"/>
          <x15:modelTable id="Sales_WIthout_VAT_144106ec-82c6-4e42-8af6-49ae057d361d" name="Sales_WIthout_VAT" connection="Запрос — Sales_WIthout_V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15" l="1"/>
  <c r="Y13" i="15"/>
  <c r="S13" i="15"/>
  <c r="P13" i="15"/>
  <c r="P11" i="15"/>
  <c r="M13" i="15"/>
  <c r="M11" i="15"/>
  <c r="J13" i="15"/>
  <c r="J11" i="15"/>
  <c r="G13" i="15"/>
  <c r="G11" i="15"/>
  <c r="B4" i="19"/>
  <c r="B5" i="19"/>
  <c r="B6" i="19"/>
  <c r="B7" i="19"/>
  <c r="B8" i="19"/>
  <c r="B9" i="19"/>
  <c r="B10" i="19"/>
  <c r="B11" i="19"/>
  <c r="B12" i="19"/>
  <c r="B3" i="19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N11" i="15"/>
  <c r="O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N13" i="15"/>
  <c r="O13" i="15"/>
  <c r="Q13" i="15"/>
  <c r="R13" i="15"/>
  <c r="T13" i="15"/>
  <c r="U13" i="15"/>
  <c r="W13" i="15"/>
  <c r="X13" i="15"/>
  <c r="Z13" i="15"/>
  <c r="AA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G9" i="15"/>
  <c r="J8" i="15"/>
  <c r="K8" i="15"/>
  <c r="L8" i="15"/>
  <c r="J9" i="15"/>
  <c r="K9" i="15"/>
  <c r="L9" i="15"/>
  <c r="J10" i="15"/>
  <c r="K10" i="15"/>
  <c r="L10" i="15"/>
  <c r="K11" i="15"/>
  <c r="L11" i="15"/>
  <c r="J12" i="15"/>
  <c r="K12" i="15"/>
  <c r="L12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H9" i="15"/>
  <c r="I9" i="15"/>
  <c r="G10" i="15"/>
  <c r="H10" i="15"/>
  <c r="I10" i="15"/>
  <c r="H11" i="15"/>
  <c r="I11" i="15"/>
  <c r="G12" i="15"/>
  <c r="H12" i="15"/>
  <c r="I12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I8" i="15"/>
  <c r="H8" i="15"/>
  <c r="G8" i="15"/>
  <c r="C8" i="15" s="1"/>
  <c r="C3" i="19" s="1"/>
  <c r="D11" i="15" l="1"/>
  <c r="D6" i="19" s="1"/>
  <c r="D17" i="15"/>
  <c r="E14" i="15"/>
  <c r="E9" i="19" s="1"/>
  <c r="C14" i="15"/>
  <c r="C9" i="19" s="1"/>
  <c r="E15" i="15"/>
  <c r="E10" i="19" s="1"/>
  <c r="D15" i="15"/>
  <c r="D10" i="19" s="1"/>
  <c r="D13" i="15"/>
  <c r="D8" i="19" s="1"/>
  <c r="C10" i="15"/>
  <c r="C5" i="19" s="1"/>
  <c r="E17" i="15"/>
  <c r="D8" i="15"/>
  <c r="D3" i="19" s="1"/>
  <c r="C15" i="15"/>
  <c r="C10" i="19" s="1"/>
  <c r="E10" i="15"/>
  <c r="E5" i="19" s="1"/>
  <c r="D16" i="15"/>
  <c r="D9" i="15"/>
  <c r="D4" i="19" s="1"/>
  <c r="C9" i="15"/>
  <c r="C4" i="19" s="1"/>
  <c r="D19" i="15"/>
  <c r="E9" i="15"/>
  <c r="E4" i="19" s="1"/>
  <c r="D14" i="15"/>
  <c r="D9" i="19" s="1"/>
  <c r="E11" i="15"/>
  <c r="E6" i="19" s="1"/>
  <c r="C12" i="15"/>
  <c r="C7" i="19" s="1"/>
  <c r="E18" i="15"/>
  <c r="D18" i="15"/>
  <c r="C13" i="15"/>
  <c r="C8" i="19" s="1"/>
  <c r="D10" i="15"/>
  <c r="D5" i="19" s="1"/>
  <c r="D12" i="15"/>
  <c r="D7" i="19" s="1"/>
  <c r="E12" i="15"/>
  <c r="E7" i="19" s="1"/>
  <c r="E13" i="15"/>
  <c r="E8" i="19" s="1"/>
  <c r="E19" i="15"/>
  <c r="E8" i="15"/>
  <c r="E3" i="19" s="1"/>
  <c r="E16" i="15"/>
  <c r="C11" i="15"/>
  <c r="C6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C9D0A-B1F9-43C8-820B-B2AC55929124}" keepAlive="1" name="ModelConnection_ExternalData_3" description="Модель данных" type="5" refreshedVersion="7" minRefreshableVersion="5" saveData="1">
    <dbPr connection="Data Model Connection" command="Планы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A271E03-E1B2-4EFC-B46B-A6E090617FF6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B709ACA-F232-4F20-BBE8-8852ECC6C3D4}" name="Запрос — Sales_WIthout_VAT" description="Соединение с запросом &quot;Sales_WIthout_VAT&quot; в книге." type="100" refreshedVersion="7" minRefreshableVersion="5">
    <extLst>
      <ext xmlns:x15="http://schemas.microsoft.com/office/spreadsheetml/2010/11/main" uri="{DE250136-89BD-433C-8126-D09CA5730AF9}">
        <x15:connection id="01bef786-63c7-4505-aca6-e912d1e6173d"/>
      </ext>
    </extLst>
  </connection>
  <connection id="4" xr16:uid="{9F5BCA78-2633-486C-884D-F06787D48D5B}" keepAlive="1" name="Запрос — ИД_KPI" description="Соединение с запросом &quot;ИД_KPI&quot; в книге." type="5" refreshedVersion="7" background="1" saveData="1">
    <dbPr connection="Provider=Microsoft.Mashup.OleDb.1;Data Source=$Workbook$;Location=ИД_KPI;Extended Properties=&quot;&quot;" command="SELECT * FROM [ИД_KPI]"/>
  </connection>
  <connection id="5" xr16:uid="{86265710-5D18-4A9C-BEBF-18E82FF05F5D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6" xr16:uid="{0D9711E1-84CD-4F0B-8B90-E37BEB883770}" keepAlive="1" name="Запрос — Параметр2" description="Соединение с запросом &quot;Параметр2&quot; в книге." type="5" refreshedVersion="0" background="1">
    <dbPr connection="Provider=Microsoft.Mashup.OleDb.1;Data Source=$Workbook$;Location=Параметр2;Extended Properties=&quot;&quot;" command="SELECT * FROM [Параметр2]"/>
  </connection>
  <connection id="7" xr16:uid="{253F6FAD-3600-4471-8464-5CDBAF164B21}" name="Запрос — Планы" description="Соединение с запросом &quot;Планы&quot; в книге." type="100" refreshedVersion="7" minRefreshableVersion="5">
    <extLst>
      <ext xmlns:x15="http://schemas.microsoft.com/office/spreadsheetml/2010/11/main" uri="{DE250136-89BD-433C-8126-D09CA5730AF9}">
        <x15:connection id="8a620268-8bca-4359-ad42-59f39c0cf5dc"/>
      </ext>
    </extLst>
  </connection>
  <connection id="8" xr16:uid="{BA80F278-1B21-467F-B82B-F4F7D6D3B584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9" xr16:uid="{DC4AFBA7-CCAF-4BC3-A126-9F549460EB52}" keepAlive="1" name="Запрос — Преобразовать пример файла (2)" description="Соединение с запросом &quot;Преобразовать пример файла (2)&quot; в книге." type="5" refreshedVersion="0" background="1">
    <dbPr connection="Provider=Microsoft.Mashup.OleDb.1;Data Source=$Workbook$;Location=&quot;Преобразовать пример файла (2)&quot;;Extended Properties=&quot;&quot;" command="SELECT * FROM [Преобразовать пример файла (2)]"/>
  </connection>
  <connection id="10" xr16:uid="{602DB137-8A49-4CE4-B64A-33BB78D428BA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11" xr16:uid="{EACF1FE3-00A7-4560-B4C3-085319CA4A0F}" keepAlive="1" name="Запрос — Преобразовать файл (2)" description="Соединение с запросом &quot;Преобразовать файл (2)&quot; в книге." type="5" refreshedVersion="0" background="1">
    <dbPr connection="Provider=Microsoft.Mashup.OleDb.1;Data Source=$Workbook$;Location=&quot;Преобразовать файл (2)&quot;;Extended Properties=&quot;&quot;" command="SELECT * FROM [Преобразовать файл (2)]"/>
  </connection>
  <connection id="12" xr16:uid="{A1E88CEB-27CE-4431-B7C7-C525C0B18D93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13" xr16:uid="{20B717B0-AB1F-47DA-8339-CBB37F93B5F0}" keepAlive="1" name="Запрос — Пример файла (2)" description="Соединение с запросом &quot;Пример файла (2)&quot; в книге." type="5" refreshedVersion="0" background="1">
    <dbPr connection="Provider=Microsoft.Mashup.OleDb.1;Data Source=$Workbook$;Location=&quot;Пример файла (2)&quot;;Extended Properties=&quot;&quot;" command="SELECT * FROM [Пример файла (2)]"/>
  </connection>
</connections>
</file>

<file path=xl/sharedStrings.xml><?xml version="1.0" encoding="utf-8"?>
<sst xmlns="http://schemas.openxmlformats.org/spreadsheetml/2006/main" count="631" uniqueCount="190">
  <si>
    <t>ГРУППА ДОСТУПА</t>
  </si>
  <si>
    <t>СЗФО Разин</t>
  </si>
  <si>
    <t>Разин А.В.</t>
  </si>
  <si>
    <t>Развитие</t>
  </si>
  <si>
    <t>ПФО Овсянников</t>
  </si>
  <si>
    <t>Овсянников Сергей</t>
  </si>
  <si>
    <t>ПФО Ручкин</t>
  </si>
  <si>
    <t>Ручкин Александр</t>
  </si>
  <si>
    <t>СФО Чучкалов</t>
  </si>
  <si>
    <t>Анташова Елена</t>
  </si>
  <si>
    <t>УФО Маринич</t>
  </si>
  <si>
    <t>УФО Пиценко</t>
  </si>
  <si>
    <t>Вишнякова Марина</t>
  </si>
  <si>
    <t>ЦФО Клименко</t>
  </si>
  <si>
    <t>ПФО Шашкина</t>
  </si>
  <si>
    <t>ЦФО Бергер</t>
  </si>
  <si>
    <t>Бергер Сергей</t>
  </si>
  <si>
    <t>Шашкина Полина</t>
  </si>
  <si>
    <t>Чучкалов Виктор</t>
  </si>
  <si>
    <t>Маринич Денис</t>
  </si>
  <si>
    <t>Пиценко Сергей</t>
  </si>
  <si>
    <t>План\Факт</t>
  </si>
  <si>
    <t>ДЗ</t>
  </si>
  <si>
    <t>Звонки</t>
  </si>
  <si>
    <t>Клиенты</t>
  </si>
  <si>
    <t>СФО Томлоп</t>
  </si>
  <si>
    <t>Новые клиенты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</si>
  <si>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</si>
  <si>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</si>
  <si>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</si>
  <si>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</si>
  <si>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</si>
  <si>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</si>
  <si>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</si>
  <si>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</si>
  <si>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</si>
  <si>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</si>
  <si>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</si>
  <si>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</si>
  <si>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Среднее</t>
  </si>
  <si>
    <t>Федоров Артем</t>
  </si>
  <si>
    <t>Томлоп Юлия</t>
  </si>
  <si>
    <t>СНГ Фёдоров</t>
  </si>
  <si>
    <t>Развитие_СНГ</t>
  </si>
  <si>
    <t>ЦФО Галстян</t>
  </si>
  <si>
    <t>Галстян Эдуард</t>
  </si>
  <si>
    <t>Клименко</t>
  </si>
  <si>
    <t>ЦФО Ляшенко</t>
  </si>
  <si>
    <t>Ляшенко Инна</t>
  </si>
  <si>
    <t>Калабина Вера</t>
  </si>
  <si>
    <t>Фёдоров А.Ю.</t>
  </si>
  <si>
    <t>Овсянников С.А.</t>
  </si>
  <si>
    <t>Шашкина П.И.</t>
  </si>
  <si>
    <t>Ручкин А.Ю.</t>
  </si>
  <si>
    <t>Томлоп Ю.В.</t>
  </si>
  <si>
    <t>Чучкалов В.С.</t>
  </si>
  <si>
    <t>Маринич Д.С.</t>
  </si>
  <si>
    <t>Пиценко С.А.</t>
  </si>
  <si>
    <t>ЦФО Борисов</t>
  </si>
  <si>
    <t>Воронина Яна</t>
  </si>
  <si>
    <t>ЦФО Апрелкин</t>
  </si>
  <si>
    <t>ФИО</t>
  </si>
  <si>
    <t>Должность</t>
  </si>
  <si>
    <t>СФО Мацкевич</t>
  </si>
  <si>
    <t>Мацкевич М.А.</t>
  </si>
  <si>
    <t>УФО Григорьев</t>
  </si>
  <si>
    <t>Григорьев В.Б.</t>
  </si>
  <si>
    <t>Апрелькин Р.Д.</t>
  </si>
  <si>
    <t>ЦФО Лоберг</t>
  </si>
  <si>
    <t>Лоберг Д.А.</t>
  </si>
  <si>
    <t>СФО Расулов</t>
  </si>
  <si>
    <t>Расулов Р.Н.</t>
  </si>
  <si>
    <t>УФО Бай</t>
  </si>
  <si>
    <t>Бай Роман</t>
  </si>
  <si>
    <t>Имя Листа</t>
  </si>
  <si>
    <t>ЦФО Яровой</t>
  </si>
  <si>
    <t>Яровой Д.Ю.</t>
  </si>
  <si>
    <t>Месяц/ГД</t>
  </si>
  <si>
    <t>АпрельСЗФО Разин</t>
  </si>
  <si>
    <t>АпрельПФО Овсянников</t>
  </si>
  <si>
    <t>АпрельПФО Шашкина</t>
  </si>
  <si>
    <t>АпрельПФО Ручкин</t>
  </si>
  <si>
    <t>АпрельСФО Томлоп</t>
  </si>
  <si>
    <t>АпрельСФО Чучкалов</t>
  </si>
  <si>
    <t>АпрельУФО Маринич</t>
  </si>
  <si>
    <t>АпрельУФО Кудряшов</t>
  </si>
  <si>
    <t>АпрельЦФО Апрелкин</t>
  </si>
  <si>
    <t>АпрельЦФО Лоберг</t>
  </si>
  <si>
    <t>АпрельЦФО Ляшенко</t>
  </si>
  <si>
    <t>ДекабрьСЗФО Разин</t>
  </si>
  <si>
    <t>ДекабрьПФО Овсянников</t>
  </si>
  <si>
    <t>ДекабрьПФО Шашкина</t>
  </si>
  <si>
    <t>ДекабрьПФО Ручкин</t>
  </si>
  <si>
    <t>ДекабрьСФО Томлоп</t>
  </si>
  <si>
    <t>ДекабрьСФО Чучкалов</t>
  </si>
  <si>
    <t>ДекабрьУФО Маринич</t>
  </si>
  <si>
    <t>ДекабрьУФО Пиценко</t>
  </si>
  <si>
    <t>ДекабрьЦФО Бергер</t>
  </si>
  <si>
    <t>ИюльСЗФО Разин</t>
  </si>
  <si>
    <t>ИюльСНГ Фёдоров</t>
  </si>
  <si>
    <t>ИюльПФО Овсянников</t>
  </si>
  <si>
    <t>ИюльПФО Шашкина</t>
  </si>
  <si>
    <t>ИюльПФО Ручкин</t>
  </si>
  <si>
    <t>ИюльСФО Томлоп</t>
  </si>
  <si>
    <t>ИюльСФО Чучкалов</t>
  </si>
  <si>
    <t>ИюльСФО Мацкевич</t>
  </si>
  <si>
    <t>ИюльСФО Расулов</t>
  </si>
  <si>
    <t>ИюльУФО Маринич</t>
  </si>
  <si>
    <t>ИюльУФО Григорьев</t>
  </si>
  <si>
    <t>ИюльУФО Бай</t>
  </si>
  <si>
    <t>ИюльЦФО Лоберг</t>
  </si>
  <si>
    <t>ИюльЦФО Яровой</t>
  </si>
  <si>
    <t>ИюньСЗФО Разин</t>
  </si>
  <si>
    <t>ИюньСНГ Фёдоров</t>
  </si>
  <si>
    <t>ИюньПФО Овсянников</t>
  </si>
  <si>
    <t>ИюньПФО Шашкина</t>
  </si>
  <si>
    <t>ИюньПФО Ручкин</t>
  </si>
  <si>
    <t>ИюньСФО Томлоп</t>
  </si>
  <si>
    <t>ИюньСФО Чучкалов</t>
  </si>
  <si>
    <t>ИюньСФО Мацкевич</t>
  </si>
  <si>
    <t>ИюньСФО Расулов</t>
  </si>
  <si>
    <t>ИюньУФО Маринич</t>
  </si>
  <si>
    <t>ИюньУФО Григорьев</t>
  </si>
  <si>
    <t>ИюньУФО Бай</t>
  </si>
  <si>
    <t>ИюньЦФО Лоберг</t>
  </si>
  <si>
    <t>майСЗФО Разин</t>
  </si>
  <si>
    <t>майСНГ Фёдоров</t>
  </si>
  <si>
    <t>майПФО Овсянников</t>
  </si>
  <si>
    <t>майПФО Шашкина</t>
  </si>
  <si>
    <t>майПФО Ручкин</t>
  </si>
  <si>
    <t>майСФО Томлоп</t>
  </si>
  <si>
    <t>майСФО Чучкалов</t>
  </si>
  <si>
    <t>майСФО Мацкевич</t>
  </si>
  <si>
    <t>майУФО Маринич</t>
  </si>
  <si>
    <t>майУФО Григорьев</t>
  </si>
  <si>
    <t>майЦФО Апрелкин</t>
  </si>
  <si>
    <t>майЦФО Лоберг</t>
  </si>
  <si>
    <t>майЦФО Ляшенко</t>
  </si>
  <si>
    <t>МартСЗФО Разин</t>
  </si>
  <si>
    <t>МартПФО Овсянников</t>
  </si>
  <si>
    <t>МартПФО Шашкина</t>
  </si>
  <si>
    <t>МартПФО Ручкин</t>
  </si>
  <si>
    <t>МартСФО Томлоп</t>
  </si>
  <si>
    <t>МартСФО Чучкалов</t>
  </si>
  <si>
    <t>МартУФО Маринич</t>
  </si>
  <si>
    <t>МартУФО Пиценко</t>
  </si>
  <si>
    <t>МартЦФО Апрелкин</t>
  </si>
  <si>
    <t>МартЦФО Борисов</t>
  </si>
  <si>
    <t>МартЦФО Ляшенко</t>
  </si>
  <si>
    <t>ФевральСЗФО Разин</t>
  </si>
  <si>
    <t>ФевральПФО Овсянников</t>
  </si>
  <si>
    <t>ФевральПФО Шашкина</t>
  </si>
  <si>
    <t>ФевральПФО Ручкин</t>
  </si>
  <si>
    <t>ФевральСФО Томлоп</t>
  </si>
  <si>
    <t>ФевральСФО Чучкалов</t>
  </si>
  <si>
    <t>ФевральУФО Маринич</t>
  </si>
  <si>
    <t>ФевральУФО Пиценко</t>
  </si>
  <si>
    <t>ФевральЦФО Галстян</t>
  </si>
  <si>
    <t>ФевральЦФО Борисов</t>
  </si>
  <si>
    <t>ФевральЦФО Ляшенко</t>
  </si>
  <si>
    <t>ЯнварьСЗФО Разин</t>
  </si>
  <si>
    <t>ЯнварьПФО Овсянников</t>
  </si>
  <si>
    <t>ЯнварьПФО Шашкина</t>
  </si>
  <si>
    <t>ЯнварьПФО Ручкин</t>
  </si>
  <si>
    <t>ЯнварьСФО Томлоп</t>
  </si>
  <si>
    <t>ЯнварьСФО Чучкалов</t>
  </si>
  <si>
    <t>ЯнварьУФО Маринич</t>
  </si>
  <si>
    <t>ЯнварьУФО Пиценко</t>
  </si>
  <si>
    <t>ЯнварьЦФО Галстян</t>
  </si>
  <si>
    <t>ЯнварьЦФО Клименко</t>
  </si>
  <si>
    <t>ЯнварьЦФО Бергер</t>
  </si>
  <si>
    <t>АпрельСНГ Фёдоров</t>
  </si>
  <si>
    <t>ДекабрьСНГ Фёдоров</t>
  </si>
  <si>
    <t>МартСНГ Фёдоров</t>
  </si>
  <si>
    <t>ФевральСНГ Фёдоров</t>
  </si>
  <si>
    <t>ЯнварьСНГ Фёдоров</t>
  </si>
  <si>
    <t>Группа доступа</t>
  </si>
  <si>
    <t>СЕГМЕНТ</t>
  </si>
  <si>
    <t>Сведено</t>
  </si>
  <si>
    <t>План</t>
  </si>
  <si>
    <t>Выручка</t>
  </si>
  <si>
    <t>ИД_KPI.ДЗ</t>
  </si>
  <si>
    <t>ИД_KPI.Звонки</t>
  </si>
  <si>
    <t>ИД_KPI.Клиенты</t>
  </si>
  <si>
    <t>ЕАЭС</t>
  </si>
  <si>
    <t>Сибирский ФО</t>
  </si>
  <si>
    <t>Приволжский ФО</t>
  </si>
  <si>
    <t>Северо-Западный ФО</t>
  </si>
  <si>
    <t>Уральский ФО</t>
  </si>
  <si>
    <t>Центральный 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</si>
</sst>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1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таблицы 1" pivot="0" count="2" xr9:uid="{1F262CE0-B49E-4CD4-99DC-4534DFFA36A9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50D2299-A9E8-4928-B481-AFEB4C75325D}" autoFormatId="16" applyNumberFormats="0" applyBorderFormats="0" applyFontFormats="0" applyPatternFormats="0" applyAlignmentFormats="0" applyWidthHeightFormats="0">
  <queryTableRefresh nextId="12">
    <queryTableFields count="8">
      <queryTableField id="10" name="Месяц/ГД" tableColumnId="10"/>
      <queryTableField id="3" name="ФИО" tableColumnId="3"/>
      <queryTableField id="4" name="Должность" tableColumnId="4"/>
      <queryTableField id="5" name="Имя Листа" tableColumnId="5"/>
      <queryTableField id="6" name="План\Факт" tableColumnId="6"/>
      <queryTableField id="7" name="ДЗ" tableColumnId="7"/>
      <queryTableField id="8" name="Звонки" tableColumnId="8"/>
      <queryTableField id="9" name="Клиенты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369550AD-D106-46E3-B225-D9E4CD66BFA9}" autoFormatId="16" applyNumberFormats="0" applyBorderFormats="0" applyFontFormats="0" applyPatternFormats="0" applyAlignmentFormats="0" applyWidthHeightFormats="0">
  <queryTableRefresh nextId="10">
    <queryTableFields count="8">
      <queryTableField id="2" name="Сведено" tableColumnId="2"/>
      <queryTableField id="1" name="СЕГМЕНТ" tableColumnId="1"/>
      <queryTableField id="3" name="План" tableColumnId="3"/>
      <queryTableField id="4" name="Выручка" tableColumnId="4"/>
      <queryTableField id="5" name="Пользовательский" tableColumnId="5"/>
      <queryTableField id="6" name="ИД_KPI.ДЗ" tableColumnId="6"/>
      <queryTableField id="7" name="ИД_KPI.Звонки" tableColumnId="7"/>
      <queryTableField id="8" name="ИД_KPI.Клиенты" tableColumnId="8"/>
    </queryTableFields>
  </queryTableRefresh>
  <extLst>
    <ext xmlns:x15="http://schemas.microsoft.com/office/spreadsheetml/2010/11/main" uri="{883FBD77-0823-4a55-B5E3-86C4891E6966}">
      <x15:queryTable sourceDataName="Запрос — Планы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DCEAE-6571-4A02-BE4E-D96E68576752}" name="ИД_KPI" displayName="ИД_KPI" ref="A1:H99" tableType="queryTable" totalsRowShown="0">
  <autoFilter ref="A1:H99" xr:uid="{931DCEAE-6571-4A02-BE4E-D96E68576752}"/>
  <tableColumns count="8">
    <tableColumn id="10" xr3:uid="{4EBEDF2C-8F14-4014-A9D3-ADF00276DA0D}" uniqueName="10" name="Месяц/ГД" queryTableFieldId="10" dataDxfId="7"/>
    <tableColumn id="3" xr3:uid="{972C4E8C-EDF1-4317-9F41-0E953E58B048}" uniqueName="3" name="ФИО" queryTableFieldId="3"/>
    <tableColumn id="4" xr3:uid="{AA7D1FDA-F9CC-4828-BE0D-F4C5777E45B3}" uniqueName="4" name="Должность" queryTableFieldId="4"/>
    <tableColumn id="5" xr3:uid="{173D1E08-5F5C-4151-8808-97BCC102598B}" uniqueName="5" name="Имя Листа" queryTableFieldId="5"/>
    <tableColumn id="6" xr3:uid="{0C90D888-80F7-448A-A111-5471EAEB78B4}" uniqueName="6" name="План\Факт" queryTableFieldId="6" dataDxfId="3"/>
    <tableColumn id="7" xr3:uid="{C5D0A4BA-AA3D-4103-9122-EC74C6A6E60C}" uniqueName="7" name="ДЗ" queryTableFieldId="7" dataDxfId="2"/>
    <tableColumn id="8" xr3:uid="{493356DD-A804-4A6C-9351-7126D74BCD25}" uniqueName="8" name="Звонки" queryTableFieldId="8" dataDxfId="1"/>
    <tableColumn id="9" xr3:uid="{3D7C6E24-EF7A-4E49-AF94-A30AED3E2C56}" uniqueName="9" name="Клиенты" queryTableFieldId="9" dataDxfId="0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4A55E-EA98-4B4B-9928-A5F136F685A3}" name="Планы" displayName="Планы" ref="A1:H80" tableType="queryTable" totalsRowShown="0">
  <autoFilter ref="A1:H80" xr:uid="{6994A55E-EA98-4B4B-9928-A5F136F685A3}"/>
  <tableColumns count="8">
    <tableColumn id="2" xr3:uid="{3707345A-1217-4A3D-85BC-D920B034FE67}" uniqueName="2" name="Сведено" queryTableFieldId="2" dataDxfId="6"/>
    <tableColumn id="1" xr3:uid="{7A3FCEEB-9AFD-4A57-ABFA-513FF70B5CB4}" uniqueName="1" name="СЕГМЕНТ" queryTableFieldId="1" dataDxfId="5"/>
    <tableColumn id="3" xr3:uid="{8DE19C7E-D351-40CC-9271-269C8F4E0CC3}" uniqueName="3" name="План" queryTableFieldId="3"/>
    <tableColumn id="4" xr3:uid="{E732FE04-03D5-4D30-817D-1EF61D979CED}" uniqueName="4" name="Выручка" queryTableFieldId="4"/>
    <tableColumn id="5" xr3:uid="{5740AAE4-2046-46C0-9CE1-90828341FB0A}" uniqueName="5" name="План\Факт" queryTableFieldId="5"/>
    <tableColumn id="6" xr3:uid="{C0E8AB87-8A51-44C8-9F91-CBCF7EDD716A}" uniqueName="6" name="ИД_KPI.ДЗ" queryTableFieldId="6"/>
    <tableColumn id="7" xr3:uid="{750D2126-B539-4771-9098-7827986BCD35}" uniqueName="7" name="ИД_KPI.Звонки" queryTableFieldId="7"/>
    <tableColumn id="8" xr3:uid="{B525D41B-46D4-44E7-8F2B-DE4B049E170C}" uniqueName="8" name="ИД_KPI.Клиенты" queryTableFieldId="8"/>
  </tableColumns>
  <tableStyleInfo name="Стиль таблицы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26F87-E7AC-42C1-A6CC-3A1E9E05B5A2}" name="Свод_KPI_МР" displayName="Свод_KPI_МР" ref="B2:E10" totalsRowShown="0" headerRowDxfId="4">
  <autoFilter ref="B2:E10" xr:uid="{0DC26F87-E7AC-42C1-A6CC-3A1E9E05B5A2}"/>
  <tableColumns count="4">
    <tableColumn id="1" xr3:uid="{89E38AFA-4D57-4306-9A64-24428A14856E}" name="Группа доступа">
      <calculatedColumnFormula>IF(Итог!$A8="","",Итог!$A8)</calculatedColumnFormula>
    </tableColumn>
    <tableColumn id="2" xr3:uid="{39C63635-0ECE-4C81-AC85-46D29A5BBE76}" name="План\Факт">
      <calculatedColumnFormula>IF($B3="","",VLOOKUP($B3,Итог!$A$7:$E$19,MATCH(ВСП!C$2,Итог!$A$7:$E$7,0),0))</calculatedColumnFormula>
    </tableColumn>
    <tableColumn id="3" xr3:uid="{CCE8DDCD-E2C6-4D60-B37E-3A8C6C9AD698}" name="Звонки">
      <calculatedColumnFormula>IF($B3="","",VLOOKUP($B3,Итог!$A$7:$E$19,MATCH(ВСП!D$2,Итог!$A$7:$E$7,0),0))</calculatedColumnFormula>
    </tableColumn>
    <tableColumn id="4" xr3:uid="{7601EE0F-DCD0-4794-9F3D-7C841E82E92F}" name="Новые клиенты">
      <calculatedColumnFormula>IF($B3="","",VLOOKUP($B3,Итог!$A$7:$E$19,MATCH(ВСП!E$2,Итог!$A$7:$E$7,0),0))</calculatedColumnFormula>
    </tableColumn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71D-89AA-4D67-AC0C-CB1F90B04A7F}">
  <sheetPr codeName="Лист14"/>
  <dimension ref="A5:AP19"/>
  <sheetViews>
    <sheetView tabSelected="1" zoomScale="130" zoomScaleNormal="130" workbookViewId="0">
      <pane xSplit="1" topLeftCell="B1" activePane="topRight" state="frozen"/>
      <selection pane="topRight" activeCell="P22" sqref="P22"/>
    </sheetView>
  </sheetViews>
  <sheetFormatPr defaultRowHeight="15" x14ac:dyDescent="0.25"/>
  <cols>
    <col min="1" max="1" width="24.85546875" customWidth="1"/>
    <col min="2" max="2" width="1.7109375" customWidth="1"/>
    <col min="3" max="3" width="7.5703125" customWidth="1"/>
    <col min="4" max="5" width="8.140625" customWidth="1"/>
    <col min="6" max="6" width="1.85546875" customWidth="1"/>
    <col min="7" max="7" width="8.85546875" customWidth="1"/>
  </cols>
  <sheetData>
    <row r="5" spans="1:42" ht="15.75" thickBot="1" x14ac:dyDescent="0.3"/>
    <row r="6" spans="1:42" ht="41.25" customHeight="1" x14ac:dyDescent="0.25">
      <c r="C6" s="34" t="s">
        <v>39</v>
      </c>
      <c r="D6" s="35"/>
      <c r="E6" s="36"/>
      <c r="G6" s="37" t="s">
        <v>27</v>
      </c>
      <c r="H6" s="38"/>
      <c r="I6" s="39"/>
      <c r="J6" s="37" t="s">
        <v>28</v>
      </c>
      <c r="K6" s="38"/>
      <c r="L6" s="39"/>
      <c r="M6" s="37" t="s">
        <v>29</v>
      </c>
      <c r="N6" s="38"/>
      <c r="O6" s="39"/>
      <c r="P6" s="37" t="s">
        <v>30</v>
      </c>
      <c r="Q6" s="38"/>
      <c r="R6" s="39"/>
      <c r="S6" s="37" t="s">
        <v>31</v>
      </c>
      <c r="T6" s="38"/>
      <c r="U6" s="39"/>
      <c r="V6" s="40" t="s">
        <v>32</v>
      </c>
      <c r="W6" s="38"/>
      <c r="X6" s="39"/>
      <c r="Y6" s="31" t="s">
        <v>33</v>
      </c>
      <c r="Z6" s="32"/>
      <c r="AA6" s="32"/>
      <c r="AB6" s="31" t="s">
        <v>34</v>
      </c>
      <c r="AC6" s="32"/>
      <c r="AD6" s="33"/>
      <c r="AE6" s="31" t="s">
        <v>35</v>
      </c>
      <c r="AF6" s="32"/>
      <c r="AG6" s="33"/>
      <c r="AH6" s="31" t="s">
        <v>36</v>
      </c>
      <c r="AI6" s="32"/>
      <c r="AJ6" s="33"/>
      <c r="AK6" s="31" t="s">
        <v>37</v>
      </c>
      <c r="AL6" s="32"/>
      <c r="AM6" s="33"/>
      <c r="AN6" s="31" t="s">
        <v>38</v>
      </c>
      <c r="AO6" s="32"/>
      <c r="AP6" s="33"/>
    </row>
    <row r="7" spans="1:42" ht="45.75" thickBot="1" x14ac:dyDescent="0.3">
      <c r="A7" s="1" t="s">
        <v>0</v>
      </c>
      <c r="C7" s="14" t="s">
        <v>21</v>
      </c>
      <c r="D7" s="2" t="s">
        <v>23</v>
      </c>
      <c r="E7" s="4" t="s">
        <v>26</v>
      </c>
      <c r="G7" s="17" t="s">
        <v>21</v>
      </c>
      <c r="H7" s="18" t="s">
        <v>23</v>
      </c>
      <c r="I7" s="19" t="s">
        <v>24</v>
      </c>
      <c r="J7" s="9" t="s">
        <v>21</v>
      </c>
      <c r="K7" s="2" t="s">
        <v>23</v>
      </c>
      <c r="L7" s="4" t="s">
        <v>24</v>
      </c>
      <c r="M7" s="9" t="s">
        <v>21</v>
      </c>
      <c r="N7" s="2" t="s">
        <v>23</v>
      </c>
      <c r="O7" s="4" t="s">
        <v>24</v>
      </c>
      <c r="P7" s="9" t="s">
        <v>21</v>
      </c>
      <c r="Q7" s="2" t="s">
        <v>23</v>
      </c>
      <c r="R7" s="4" t="s">
        <v>24</v>
      </c>
      <c r="S7" s="9" t="s">
        <v>21</v>
      </c>
      <c r="T7" s="2" t="s">
        <v>23</v>
      </c>
      <c r="U7" s="4" t="s">
        <v>24</v>
      </c>
      <c r="V7" s="11" t="s">
        <v>21</v>
      </c>
      <c r="W7" s="2" t="s">
        <v>23</v>
      </c>
      <c r="X7" s="4" t="s">
        <v>24</v>
      </c>
      <c r="Y7" s="9" t="s">
        <v>21</v>
      </c>
      <c r="Z7" s="2" t="s">
        <v>23</v>
      </c>
      <c r="AA7" s="8" t="s">
        <v>24</v>
      </c>
      <c r="AB7" s="9" t="s">
        <v>21</v>
      </c>
      <c r="AC7" s="2" t="s">
        <v>23</v>
      </c>
      <c r="AD7" s="4" t="s">
        <v>24</v>
      </c>
      <c r="AE7" s="9" t="s">
        <v>21</v>
      </c>
      <c r="AF7" s="2" t="s">
        <v>23</v>
      </c>
      <c r="AG7" s="4" t="s">
        <v>24</v>
      </c>
      <c r="AH7" s="9" t="s">
        <v>21</v>
      </c>
      <c r="AI7" s="2" t="s">
        <v>23</v>
      </c>
      <c r="AJ7" s="4" t="s">
        <v>24</v>
      </c>
      <c r="AK7" s="9" t="s">
        <v>21</v>
      </c>
      <c r="AL7" s="2" t="s">
        <v>23</v>
      </c>
      <c r="AM7" s="4" t="s">
        <v>24</v>
      </c>
      <c r="AN7" s="9" t="s">
        <v>21</v>
      </c>
      <c r="AO7" s="2" t="s">
        <v>23</v>
      </c>
      <c r="AP7" s="4" t="s">
        <v>24</v>
      </c>
    </row>
    <row r="8" spans="1:42" x14ac:dyDescent="0.25">
      <c r="A8" s="3" t="s">
        <v>1</v>
      </c>
      <c r="C8" s="16">
        <f>IFERROR(ROUND(AVERAGE(G8,J8,M8,P8,S8,V8,Y8,AB8,AE8,AH8,AK8,AN8),2),"")</f>
        <v>0.93</v>
      </c>
      <c r="D8" s="7">
        <f>IFERROR(ROUND(AVERAGE(H8,K8,N8,Q8,T8,W8,Z8,AC8,AF8,AI8,AL8,AO8),2),"")</f>
        <v>1.08</v>
      </c>
      <c r="E8" s="15">
        <f>IFERROR(ROUND(AVERAGE(I8,L8,O8,R8,U8,X8,AA8,AD8,AG8,AJ8,AM8,AP8),2),"")</f>
        <v>0.88</v>
      </c>
      <c r="G8" s="20">
        <f>IFERROR(VLOOKUP(G$6&amp;$A8,ИД_KPI[#All],MATCH(Итог!G$7,ИД_KPI[#Headers],0),0),"")</f>
        <v>1</v>
      </c>
      <c r="H8" s="21">
        <f>IFERROR(VLOOKUP(G$6&amp;$A8,ИД_KPI[#All],MATCH(Итог!H$7,ИД_KPI[#Headers],0),0),"")</f>
        <v>1.4</v>
      </c>
      <c r="I8" s="22">
        <f>IFERROR(VLOOKUP(G$6&amp;$A8,ИД_KPI[#All],MATCH(Итог!I$7,ИД_KPI[#Headers],0),0),"")</f>
        <v>1.2</v>
      </c>
      <c r="J8" s="20">
        <f>IFERROR(VLOOKUP(J$6&amp;$A8,ИД_KPI[#All],MATCH(Итог!J$7,ИД_KPI[#Headers],0),0),"")</f>
        <v>0.7</v>
      </c>
      <c r="K8" s="21">
        <f>IFERROR(VLOOKUP(J$6&amp;$A8,ИД_KPI[#All],MATCH(Итог!K$7,ИД_KPI[#Headers],0),0),"")</f>
        <v>1</v>
      </c>
      <c r="L8" s="22">
        <f>IFERROR(VLOOKUP(J$6&amp;$A8,ИД_KPI[#All],MATCH(Итог!L$7,ИД_KPI[#Headers],0),0),"")</f>
        <v>1</v>
      </c>
      <c r="M8" s="20">
        <f>IFERROR(VLOOKUP(M$6&amp;$A8,ИД_KPI[#All],MATCH(Итог!M$7,ИД_KPI[#Headers],0),0),"")</f>
        <v>0.69</v>
      </c>
      <c r="N8" s="21">
        <f>IFERROR(VLOOKUP(M$6&amp;$A8,ИД_KPI[#All],MATCH(Итог!N$7,ИД_KPI[#Headers],0),0),"")</f>
        <v>1.2</v>
      </c>
      <c r="O8" s="22">
        <f>IFERROR(VLOOKUP(M$6&amp;$A8,ИД_KPI[#All],MATCH(Итог!O$7,ИД_KPI[#Headers],0),0),"")</f>
        <v>0.8</v>
      </c>
      <c r="P8" s="20">
        <f>IFERROR(VLOOKUP(P$6&amp;$A8,ИД_KPI[#All],MATCH(Итог!P$7,ИД_KPI[#Headers],0),0),"")</f>
        <v>1.05</v>
      </c>
      <c r="Q8" s="21">
        <f>IFERROR(VLOOKUP(P$6&amp;$A8,ИД_KPI[#All],MATCH(Итог!Q$7,ИД_KPI[#Headers],0),0),"")</f>
        <v>1</v>
      </c>
      <c r="R8" s="22">
        <f>IFERROR(VLOOKUP(P$6&amp;$A8,ИД_KPI[#All],MATCH(Итог!R$7,ИД_KPI[#Headers],0),0),"")</f>
        <v>0.8</v>
      </c>
      <c r="S8" s="20">
        <f>IFERROR(VLOOKUP(S$6&amp;$A8,ИД_KPI[#All],MATCH(Итог!S$7,ИД_KPI[#Headers],0),0),"")</f>
        <v>1.03</v>
      </c>
      <c r="T8" s="21">
        <f>IFERROR(VLOOKUP(S$6&amp;$A8,ИД_KPI[#All],MATCH(Итог!T$7,ИД_KPI[#Headers],0),0),"")</f>
        <v>1</v>
      </c>
      <c r="U8" s="22">
        <f>IFERROR(VLOOKUP(S$6&amp;$A8,ИД_KPI[#All],MATCH(Итог!U$7,ИД_KPI[#Headers],0),0),"")</f>
        <v>0.8</v>
      </c>
      <c r="V8" s="20">
        <f>IFERROR(VLOOKUP(V$6&amp;$A8,ИД_KPI[#All],MATCH(Итог!V$7,ИД_KPI[#Headers],0),0),"")</f>
        <v>0.92</v>
      </c>
      <c r="W8" s="21">
        <f>IFERROR(VLOOKUP(V$6&amp;$A8,ИД_KPI[#All],MATCH(Итог!W$7,ИД_KPI[#Headers],0),0),"")</f>
        <v>1</v>
      </c>
      <c r="X8" s="22">
        <f>IFERROR(VLOOKUP(V$6&amp;$A8,ИД_KPI[#All],MATCH(Итог!X$7,ИД_KPI[#Headers],0),0),"")</f>
        <v>0.6</v>
      </c>
      <c r="Y8" s="20">
        <f>IFERROR(VLOOKUP(Y$6&amp;$A8,ИД_KPI[#All],MATCH(Итог!Y$7,ИД_KPI[#Headers],0),0),"")</f>
        <v>1.04</v>
      </c>
      <c r="Z8" s="21">
        <f>IFERROR(VLOOKUP(Y$6&amp;$A8,ИД_KPI[#All],MATCH(Итог!Z$7,ИД_KPI[#Headers],0),0),"")</f>
        <v>1</v>
      </c>
      <c r="AA8" s="22">
        <f>IFERROR(VLOOKUP(Y$6&amp;$A8,ИД_KPI[#All],MATCH(Итог!AA$7,ИД_KPI[#Headers],0),0),"")</f>
        <v>1.2</v>
      </c>
      <c r="AB8" s="20">
        <f>IFERROR(VLOOKUP(AB$6&amp;$A8,ИД_KPI[#All],MATCH(Итог!AB$7,ИД_KPI[#Headers],0),0),"")</f>
        <v>1.0442071276804787</v>
      </c>
      <c r="AC8" s="21">
        <f>IFERROR(VLOOKUP(AB$6&amp;$A8,ИД_KPI[#All],MATCH(Итог!AC$7,ИД_KPI[#Headers],0),0),"")</f>
        <v>1</v>
      </c>
      <c r="AD8" s="22">
        <f>IFERROR(VLOOKUP(AB$6&amp;$A8,ИД_KPI[#All],MATCH(Итог!AD$7,ИД_KPI[#Headers],0),0),"")</f>
        <v>0.6</v>
      </c>
      <c r="AE8" s="20" t="str">
        <f>IFERROR(VLOOKUP(AE$6&amp;$A8,ИД_KPI[#All],MATCH(Итог!AE$7,ИД_KPI[#Headers],0),0),"")</f>
        <v/>
      </c>
      <c r="AF8" s="21" t="str">
        <f>IFERROR(VLOOKUP(AE$6&amp;$A8,ИД_KPI[#All],MATCH(Итог!AF$7,ИД_KPI[#Headers],0),0),"")</f>
        <v/>
      </c>
      <c r="AG8" s="22" t="str">
        <f>IFERROR(VLOOKUP(AE$6&amp;$A8,ИД_KPI[#All],MATCH(Итог!AG$7,ИД_KPI[#Headers],0),0),"")</f>
        <v/>
      </c>
      <c r="AH8" s="20" t="str">
        <f>IFERROR(VLOOKUP(AH$6&amp;$A8,ИД_KPI[#All],MATCH(Итог!AH$7,ИД_KPI[#Headers],0),0),"")</f>
        <v/>
      </c>
      <c r="AI8" s="21" t="str">
        <f>IFERROR(VLOOKUP(AH$6&amp;$A8,ИД_KPI[#All],MATCH(Итог!AI$7,ИД_KPI[#Headers],0),0),"")</f>
        <v/>
      </c>
      <c r="AJ8" s="22" t="str">
        <f>IFERROR(VLOOKUP(AH$6&amp;$A8,ИД_KPI[#All],MATCH(Итог!AJ$7,ИД_KPI[#Headers],0),0),"")</f>
        <v/>
      </c>
      <c r="AK8" s="20" t="str">
        <f>IFERROR(VLOOKUP(AK$6&amp;$A8,ИД_KPI[#All],MATCH(Итог!AK$7,ИД_KPI[#Headers],0),0),"")</f>
        <v/>
      </c>
      <c r="AL8" s="21" t="str">
        <f>IFERROR(VLOOKUP(AK$6&amp;$A8,ИД_KPI[#All],MATCH(Итог!AL$7,ИД_KPI[#Headers],0),0),"")</f>
        <v/>
      </c>
      <c r="AM8" s="22" t="str">
        <f>IFERROR(VLOOKUP(AK$6&amp;$A8,ИД_KPI[#All],MATCH(Итог!AM$7,ИД_KPI[#Headers],0),0),"")</f>
        <v/>
      </c>
      <c r="AN8" s="20" t="str">
        <f>IFERROR(VLOOKUP(AN$6&amp;$A8,ИД_KPI[#All],MATCH(Итог!AN$7,ИД_KPI[#Headers],0),0),"")</f>
        <v/>
      </c>
      <c r="AO8" s="21" t="str">
        <f>IFERROR(VLOOKUP(AN$6&amp;$A8,ИД_KPI[#All],MATCH(Итог!AO$7,ИД_KPI[#Headers],0),0),"")</f>
        <v/>
      </c>
      <c r="AP8" s="22" t="str">
        <f>IFERROR(VLOOKUP(AN$6&amp;$A8,ИД_KPI[#All],MATCH(Итог!AP$7,ИД_KPI[#Headers],0),0),"")</f>
        <v/>
      </c>
    </row>
    <row r="9" spans="1:42" x14ac:dyDescent="0.25">
      <c r="A9" s="3" t="s">
        <v>42</v>
      </c>
      <c r="C9" s="16">
        <f t="shared" ref="C9:C15" si="0">IFERROR(ROUND(AVERAGE(G9,J9,M9,P9,S9,V9,Y9,AB9,AE9,AH9,AK9,AN9),2),"")</f>
        <v>1.01</v>
      </c>
      <c r="D9" s="7">
        <f t="shared" ref="D9:E16" si="1">IFERROR(ROUND(AVERAGE(H9,K9,N9,Q9,T9,W9,Z9,AC9,AF9,AI9,AL9,AO9),2),"")</f>
        <v>1.05</v>
      </c>
      <c r="E9" s="15">
        <f t="shared" si="1"/>
        <v>1.1000000000000001</v>
      </c>
      <c r="G9" s="16">
        <f>IFERROR(VLOOKUP(G$6&amp;$A9,ИД_KPI[#All],MATCH(Итог!G$7,ИД_KPI[#Headers],0),0),"")</f>
        <v>1.2</v>
      </c>
      <c r="H9" s="23">
        <f>IFERROR(VLOOKUP(G$6&amp;$A9,ИД_KPI[#All],MATCH(Итог!H$7,ИД_KPI[#Headers],0),0),"")</f>
        <v>1</v>
      </c>
      <c r="I9" s="24">
        <f>IFERROR(VLOOKUP(G$6&amp;$A9,ИД_KPI[#All],MATCH(Итог!I$7,ИД_KPI[#Headers],0),0),"")</f>
        <v>2</v>
      </c>
      <c r="J9" s="16">
        <f>IFERROR(VLOOKUP(J$6&amp;$A9,ИД_KPI[#All],MATCH(Итог!J$7,ИД_KPI[#Headers],0),0),"")</f>
        <v>0.93</v>
      </c>
      <c r="K9" s="23">
        <f>IFERROR(VLOOKUP(J$6&amp;$A9,ИД_KPI[#All],MATCH(Итог!K$7,ИД_KPI[#Headers],0),0),"")</f>
        <v>1</v>
      </c>
      <c r="L9" s="24">
        <f>IFERROR(VLOOKUP(J$6&amp;$A9,ИД_KPI[#All],MATCH(Итог!L$7,ИД_KPI[#Headers],0),0),"")</f>
        <v>1.2</v>
      </c>
      <c r="M9" s="16">
        <f>IFERROR(VLOOKUP(M$6&amp;$A9,ИД_KPI[#All],MATCH(Итог!M$7,ИД_KPI[#Headers],0),0),"")</f>
        <v>1</v>
      </c>
      <c r="N9" s="23">
        <f>IFERROR(VLOOKUP(M$6&amp;$A9,ИД_KPI[#All],MATCH(Итог!N$7,ИД_KPI[#Headers],0),0),"")</f>
        <v>1</v>
      </c>
      <c r="O9" s="24">
        <f>IFERROR(VLOOKUP(M$6&amp;$A9,ИД_KPI[#All],MATCH(Итог!O$7,ИД_KPI[#Headers],0),0),"")</f>
        <v>0.8</v>
      </c>
      <c r="P9" s="16">
        <f>IFERROR(VLOOKUP(P$6&amp;$A9,ИД_KPI[#All],MATCH(Итог!P$7,ИД_KPI[#Headers],0),0),"")</f>
        <v>0.91</v>
      </c>
      <c r="Q9" s="23">
        <f>IFERROR(VLOOKUP(P$6&amp;$A9,ИД_KPI[#All],MATCH(Итог!Q$7,ИД_KPI[#Headers],0),0),"")</f>
        <v>1</v>
      </c>
      <c r="R9" s="24">
        <f>IFERROR(VLOOKUP(P$6&amp;$A9,ИД_KPI[#All],MATCH(Итог!R$7,ИД_KPI[#Headers],0),0),"")</f>
        <v>1</v>
      </c>
      <c r="S9" s="16">
        <f>IFERROR(VLOOKUP(S$6&amp;$A9,ИД_KPI[#All],MATCH(Итог!S$7,ИД_KPI[#Headers],0),0),"")</f>
        <v>0.76</v>
      </c>
      <c r="T9" s="23">
        <f>IFERROR(VLOOKUP(S$6&amp;$A9,ИД_KPI[#All],MATCH(Итог!T$7,ИД_KPI[#Headers],0),0),"")</f>
        <v>1</v>
      </c>
      <c r="U9" s="24">
        <f>IFERROR(VLOOKUP(S$6&amp;$A9,ИД_KPI[#All],MATCH(Итог!U$7,ИД_KPI[#Headers],0),0),"")</f>
        <v>1.4</v>
      </c>
      <c r="V9" s="16">
        <f>IFERROR(VLOOKUP(V$6&amp;$A9,ИД_KPI[#All],MATCH(Итог!V$7,ИД_KPI[#Headers],0),0),"")</f>
        <v>1.01</v>
      </c>
      <c r="W9" s="23">
        <f>IFERROR(VLOOKUP(V$6&amp;$A9,ИД_KPI[#All],MATCH(Итог!W$7,ИД_KPI[#Headers],0),0),"")</f>
        <v>1</v>
      </c>
      <c r="X9" s="24">
        <f>IFERROR(VLOOKUP(V$6&amp;$A9,ИД_KPI[#All],MATCH(Итог!X$7,ИД_KPI[#Headers],0),0),"")</f>
        <v>0.8</v>
      </c>
      <c r="Y9" s="16">
        <f>IFERROR(VLOOKUP(Y$6&amp;$A9,ИД_KPI[#All],MATCH(Итог!Y$7,ИД_KPI[#Headers],0),0),"")</f>
        <v>1.21</v>
      </c>
      <c r="Z9" s="23">
        <f>IFERROR(VLOOKUP(Y$6&amp;$A9,ИД_KPI[#All],MATCH(Итог!Z$7,ИД_KPI[#Headers],0),0),"")</f>
        <v>1</v>
      </c>
      <c r="AA9" s="24">
        <f>IFERROR(VLOOKUP(Y$6&amp;$A9,ИД_KPI[#All],MATCH(Итог!AA$7,ИД_KPI[#Headers],0),0),"")</f>
        <v>0.6</v>
      </c>
      <c r="AB9" s="16">
        <f>IFERROR(VLOOKUP(AB$6&amp;$A9,ИД_KPI[#All],MATCH(Итог!AB$7,ИД_KPI[#Headers],0),0),"")</f>
        <v>1.0774080038066065</v>
      </c>
      <c r="AC9" s="23">
        <f>IFERROR(VLOOKUP(AB$6&amp;$A9,ИД_KPI[#All],MATCH(Итог!AC$7,ИД_KPI[#Headers],0),0),"")</f>
        <v>1.4</v>
      </c>
      <c r="AD9" s="24">
        <f>IFERROR(VLOOKUP(AB$6&amp;$A9,ИД_KPI[#All],MATCH(Итог!AD$7,ИД_KPI[#Headers],0),0),"")</f>
        <v>1</v>
      </c>
      <c r="AE9" s="16" t="str">
        <f>IFERROR(VLOOKUP(AE$6&amp;$A9,ИД_KPI[#All],MATCH(Итог!AE$7,ИД_KPI[#Headers],0),0),"")</f>
        <v/>
      </c>
      <c r="AF9" s="23" t="str">
        <f>IFERROR(VLOOKUP(AE$6&amp;$A9,ИД_KPI[#All],MATCH(Итог!AF$7,ИД_KPI[#Headers],0),0),"")</f>
        <v/>
      </c>
      <c r="AG9" s="24" t="str">
        <f>IFERROR(VLOOKUP(AE$6&amp;$A9,ИД_KPI[#All],MATCH(Итог!AG$7,ИД_KPI[#Headers],0),0),"")</f>
        <v/>
      </c>
      <c r="AH9" s="16" t="str">
        <f>IFERROR(VLOOKUP(AH$6&amp;$A9,ИД_KPI[#All],MATCH(Итог!AH$7,ИД_KPI[#Headers],0),0),"")</f>
        <v/>
      </c>
      <c r="AI9" s="23" t="str">
        <f>IFERROR(VLOOKUP(AH$6&amp;$A9,ИД_KPI[#All],MATCH(Итог!AI$7,ИД_KPI[#Headers],0),0),"")</f>
        <v/>
      </c>
      <c r="AJ9" s="24" t="str">
        <f>IFERROR(VLOOKUP(AH$6&amp;$A9,ИД_KPI[#All],MATCH(Итог!AJ$7,ИД_KPI[#Headers],0),0),"")</f>
        <v/>
      </c>
      <c r="AK9" s="16" t="str">
        <f>IFERROR(VLOOKUP(AK$6&amp;$A9,ИД_KPI[#All],MATCH(Итог!AK$7,ИД_KPI[#Headers],0),0),"")</f>
        <v/>
      </c>
      <c r="AL9" s="23" t="str">
        <f>IFERROR(VLOOKUP(AK$6&amp;$A9,ИД_KPI[#All],MATCH(Итог!AL$7,ИД_KPI[#Headers],0),0),"")</f>
        <v/>
      </c>
      <c r="AM9" s="24" t="str">
        <f>IFERROR(VLOOKUP(AK$6&amp;$A9,ИД_KPI[#All],MATCH(Итог!AM$7,ИД_KPI[#Headers],0),0),"")</f>
        <v/>
      </c>
      <c r="AN9" s="16" t="str">
        <f>IFERROR(VLOOKUP(AN$6&amp;$A9,ИД_KPI[#All],MATCH(Итог!AN$7,ИД_KPI[#Headers],0),0),"")</f>
        <v/>
      </c>
      <c r="AO9" s="23" t="str">
        <f>IFERROR(VLOOKUP(AN$6&amp;$A9,ИД_KPI[#All],MATCH(Итог!AO$7,ИД_KPI[#Headers],0),0),"")</f>
        <v/>
      </c>
      <c r="AP9" s="24" t="str">
        <f>IFERROR(VLOOKUP(AN$6&amp;$A9,ИД_KPI[#All],MATCH(Итог!AP$7,ИД_KPI[#Headers],0),0),"")</f>
        <v/>
      </c>
    </row>
    <row r="10" spans="1:42" x14ac:dyDescent="0.25">
      <c r="A10" s="3" t="s">
        <v>4</v>
      </c>
      <c r="C10" s="16">
        <f t="shared" si="0"/>
        <v>1.05</v>
      </c>
      <c r="D10" s="7">
        <f t="shared" si="1"/>
        <v>1.1000000000000001</v>
      </c>
      <c r="E10" s="15">
        <f>IFERROR(ROUND(AVERAGE(I10,L10,O10,R10,U10,X10,AA10,AD10,AG10,AJ10,AM10,AP10),2),"")</f>
        <v>0.9</v>
      </c>
      <c r="G10" s="16">
        <f>IFERROR(VLOOKUP(G$6&amp;$A10,ИД_KPI[#All],MATCH(Итог!G$7,ИД_KPI[#Headers],0),0),"")</f>
        <v>1</v>
      </c>
      <c r="H10" s="23">
        <f>IFERROR(VLOOKUP(G$6&amp;$A10,ИД_KPI[#All],MATCH(Итог!H$7,ИД_KPI[#Headers],0),0),"")</f>
        <v>1</v>
      </c>
      <c r="I10" s="24">
        <f>IFERROR(VLOOKUP(G$6&amp;$A10,ИД_KPI[#All],MATCH(Итог!I$7,ИД_KPI[#Headers],0),0),"")</f>
        <v>1.4</v>
      </c>
      <c r="J10" s="16">
        <f>IFERROR(VLOOKUP(J$6&amp;$A10,ИД_KPI[#All],MATCH(Итог!J$7,ИД_KPI[#Headers],0),0),"")</f>
        <v>0.62</v>
      </c>
      <c r="K10" s="23">
        <f>IFERROR(VLOOKUP(J$6&amp;$A10,ИД_KPI[#All],MATCH(Итог!K$7,ИД_KPI[#Headers],0),0),"")</f>
        <v>1</v>
      </c>
      <c r="L10" s="24">
        <f>IFERROR(VLOOKUP(J$6&amp;$A10,ИД_KPI[#All],MATCH(Итог!L$7,ИД_KPI[#Headers],0),0),"")</f>
        <v>1.2</v>
      </c>
      <c r="M10" s="16">
        <f>IFERROR(VLOOKUP(M$6&amp;$A10,ИД_KPI[#All],MATCH(Итог!M$7,ИД_KPI[#Headers],0),0),"")</f>
        <v>1.02</v>
      </c>
      <c r="N10" s="23">
        <f>IFERROR(VLOOKUP(M$6&amp;$A10,ИД_KPI[#All],MATCH(Итог!N$7,ИД_KPI[#Headers],0),0),"")</f>
        <v>1</v>
      </c>
      <c r="O10" s="24">
        <f>IFERROR(VLOOKUP(M$6&amp;$A10,ИД_KPI[#All],MATCH(Итог!O$7,ИД_KPI[#Headers],0),0),"")</f>
        <v>0.6</v>
      </c>
      <c r="P10" s="16">
        <f>IFERROR(VLOOKUP(P$6&amp;$A10,ИД_KPI[#All],MATCH(Итог!P$7,ИД_KPI[#Headers],0),0),"")</f>
        <v>1.22</v>
      </c>
      <c r="Q10" s="23">
        <f>IFERROR(VLOOKUP(P$6&amp;$A10,ИД_KPI[#All],MATCH(Итог!Q$7,ИД_KPI[#Headers],0),0),"")</f>
        <v>1</v>
      </c>
      <c r="R10" s="24">
        <f>IFERROR(VLOOKUP(P$6&amp;$A10,ИД_KPI[#All],MATCH(Итог!R$7,ИД_KPI[#Headers],0),0),"")</f>
        <v>1</v>
      </c>
      <c r="S10" s="16">
        <f>IFERROR(VLOOKUP(S$6&amp;$A10,ИД_KPI[#All],MATCH(Итог!S$7,ИД_KPI[#Headers],0),0),"")</f>
        <v>1.26</v>
      </c>
      <c r="T10" s="23">
        <f>IFERROR(VLOOKUP(S$6&amp;$A10,ИД_KPI[#All],MATCH(Итог!T$7,ИД_KPI[#Headers],0),0),"")</f>
        <v>1</v>
      </c>
      <c r="U10" s="24">
        <f>IFERROR(VLOOKUP(S$6&amp;$A10,ИД_KPI[#All],MATCH(Итог!U$7,ИД_KPI[#Headers],0),0),"")</f>
        <v>0.6</v>
      </c>
      <c r="V10" s="16">
        <f>IFERROR(VLOOKUP(V$6&amp;$A10,ИД_KPI[#All],MATCH(Итог!V$7,ИД_KPI[#Headers],0),0),"")</f>
        <v>0.92</v>
      </c>
      <c r="W10" s="23">
        <f>IFERROR(VLOOKUP(V$6&amp;$A10,ИД_KPI[#All],MATCH(Итог!W$7,ИД_KPI[#Headers],0),0),"")</f>
        <v>1</v>
      </c>
      <c r="X10" s="24">
        <f>IFERROR(VLOOKUP(V$6&amp;$A10,ИД_KPI[#All],MATCH(Итог!X$7,ИД_KPI[#Headers],0),0),"")</f>
        <v>1</v>
      </c>
      <c r="Y10" s="16">
        <f>IFERROR(VLOOKUP(Y$6&amp;$A10,ИД_KPI[#All],MATCH(Итог!Y$7,ИД_KPI[#Headers],0),0),"")</f>
        <v>1.1000000000000001</v>
      </c>
      <c r="Z10" s="23">
        <f>IFERROR(VLOOKUP(Y$6&amp;$A10,ИД_KPI[#All],MATCH(Итог!Z$7,ИД_KPI[#Headers],0),0),"")</f>
        <v>1.4</v>
      </c>
      <c r="AA10" s="24">
        <f>IFERROR(VLOOKUP(Y$6&amp;$A10,ИД_KPI[#All],MATCH(Итог!AA$7,ИД_KPI[#Headers],0),0),"")</f>
        <v>0.6</v>
      </c>
      <c r="AB10" s="16">
        <f>IFERROR(VLOOKUP(AB$6&amp;$A10,ИД_KPI[#All],MATCH(Итог!AB$7,ИД_KPI[#Headers],0),0),"")</f>
        <v>1.2716826568965518</v>
      </c>
      <c r="AC10" s="23">
        <f>IFERROR(VLOOKUP(AB$6&amp;$A10,ИД_KPI[#All],MATCH(Итог!AC$7,ИД_KPI[#Headers],0),0),"")</f>
        <v>1.4</v>
      </c>
      <c r="AD10" s="24">
        <f>IFERROR(VLOOKUP(AB$6&amp;$A10,ИД_KPI[#All],MATCH(Итог!AD$7,ИД_KPI[#Headers],0),0),"")</f>
        <v>0.8</v>
      </c>
      <c r="AE10" s="16" t="str">
        <f>IFERROR(VLOOKUP(AE$6&amp;$A10,ИД_KPI[#All],MATCH(Итог!AE$7,ИД_KPI[#Headers],0),0),"")</f>
        <v/>
      </c>
      <c r="AF10" s="23" t="str">
        <f>IFERROR(VLOOKUP(AE$6&amp;$A10,ИД_KPI[#All],MATCH(Итог!AF$7,ИД_KPI[#Headers],0),0),"")</f>
        <v/>
      </c>
      <c r="AG10" s="24" t="str">
        <f>IFERROR(VLOOKUP(AE$6&amp;$A10,ИД_KPI[#All],MATCH(Итог!AG$7,ИД_KPI[#Headers],0),0),"")</f>
        <v/>
      </c>
      <c r="AH10" s="16" t="str">
        <f>IFERROR(VLOOKUP(AH$6&amp;$A10,ИД_KPI[#All],MATCH(Итог!AH$7,ИД_KPI[#Headers],0),0),"")</f>
        <v/>
      </c>
      <c r="AI10" s="23" t="str">
        <f>IFERROR(VLOOKUP(AH$6&amp;$A10,ИД_KPI[#All],MATCH(Итог!AI$7,ИД_KPI[#Headers],0),0),"")</f>
        <v/>
      </c>
      <c r="AJ10" s="24" t="str">
        <f>IFERROR(VLOOKUP(AH$6&amp;$A10,ИД_KPI[#All],MATCH(Итог!AJ$7,ИД_KPI[#Headers],0),0),"")</f>
        <v/>
      </c>
      <c r="AK10" s="16" t="str">
        <f>IFERROR(VLOOKUP(AK$6&amp;$A10,ИД_KPI[#All],MATCH(Итог!AK$7,ИД_KPI[#Headers],0),0),"")</f>
        <v/>
      </c>
      <c r="AL10" s="23" t="str">
        <f>IFERROR(VLOOKUP(AK$6&amp;$A10,ИД_KPI[#All],MATCH(Итог!AL$7,ИД_KPI[#Headers],0),0),"")</f>
        <v/>
      </c>
      <c r="AM10" s="24" t="str">
        <f>IFERROR(VLOOKUP(AK$6&amp;$A10,ИД_KPI[#All],MATCH(Итог!AM$7,ИД_KPI[#Headers],0),0),"")</f>
        <v/>
      </c>
      <c r="AN10" s="16" t="str">
        <f>IFERROR(VLOOKUP(AN$6&amp;$A10,ИД_KPI[#All],MATCH(Итог!AN$7,ИД_KPI[#Headers],0),0),"")</f>
        <v/>
      </c>
      <c r="AO10" s="23" t="str">
        <f>IFERROR(VLOOKUP(AN$6&amp;$A10,ИД_KPI[#All],MATCH(Итог!AO$7,ИД_KPI[#Headers],0),0),"")</f>
        <v/>
      </c>
      <c r="AP10" s="24" t="str">
        <f>IFERROR(VLOOKUP(AN$6&amp;$A10,ИД_KPI[#All],MATCH(Итог!AP$7,ИД_KPI[#Headers],0),0),"")</f>
        <v/>
      </c>
    </row>
    <row r="11" spans="1:42" x14ac:dyDescent="0.25">
      <c r="A11" s="3" t="s">
        <v>14</v>
      </c>
      <c r="C11" s="16">
        <f t="shared" si="0"/>
        <v>1.02</v>
      </c>
      <c r="D11" s="7">
        <f t="shared" si="1"/>
        <v>1.05</v>
      </c>
      <c r="E11" s="15">
        <f t="shared" si="1"/>
        <v>1.03</v>
      </c>
      <c r="G11" s="16">
        <f>VLOOKUP(G$6&amp;$A11,Планы[#All],MATCH(Итог!G$7,Планы[#Headers],0),0)</f>
        <v>1.005347845975159</v>
      </c>
      <c r="H11" s="23">
        <f>IFERROR(VLOOKUP(G$6&amp;$A11,ИД_KPI[#All],MATCH(Итог!H$7,ИД_KPI[#Headers],0),0),"")</f>
        <v>1</v>
      </c>
      <c r="I11" s="24">
        <f>IFERROR(VLOOKUP(G$6&amp;$A11,ИД_KPI[#All],MATCH(Итог!I$7,ИД_KPI[#Headers],0),0),"")</f>
        <v>1.2</v>
      </c>
      <c r="J11" s="16">
        <f>VLOOKUP(J$6&amp;$A11,Планы[#All],MATCH(Итог!J$7,Планы[#Headers],0),0)</f>
        <v>0.83609434099930802</v>
      </c>
      <c r="K11" s="23">
        <f>IFERROR(VLOOKUP(J$6&amp;$A11,ИД_KPI[#All],MATCH(Итог!K$7,ИД_KPI[#Headers],0),0),"")</f>
        <v>1</v>
      </c>
      <c r="L11" s="24">
        <f>IFERROR(VLOOKUP(J$6&amp;$A11,ИД_KPI[#All],MATCH(Итог!L$7,ИД_KPI[#Headers],0),0),"")</f>
        <v>1</v>
      </c>
      <c r="M11" s="16">
        <f>VLOOKUP(M$6&amp;$A11,Планы[#All],MATCH(Итог!M$7,Планы[#Headers],0),0)</f>
        <v>1.1733959702675623</v>
      </c>
      <c r="N11" s="23">
        <f>IFERROR(VLOOKUP(M$6&amp;$A11,ИД_KPI[#All],MATCH(Итог!N$7,ИД_KPI[#Headers],0),0),"")</f>
        <v>1</v>
      </c>
      <c r="O11" s="24">
        <f>IFERROR(VLOOKUP(M$6&amp;$A11,ИД_KPI[#All],MATCH(Итог!O$7,ИД_KPI[#Headers],0),0),"")</f>
        <v>1</v>
      </c>
      <c r="P11" s="16">
        <f>VLOOKUP(P$6&amp;$A11,Планы[#All],MATCH(Итог!P$7,Планы[#Headers],0),0)</f>
        <v>1.2761650305617596</v>
      </c>
      <c r="Q11" s="23">
        <f>IFERROR(VLOOKUP(P$6&amp;$A11,ИД_KPI[#All],MATCH(Итог!Q$7,ИД_KPI[#Headers],0),0),"")</f>
        <v>1</v>
      </c>
      <c r="R11" s="24">
        <f>IFERROR(VLOOKUP(P$6&amp;$A11,ИД_KPI[#All],MATCH(Итог!R$7,ИД_KPI[#Headers],0),0),"")</f>
        <v>0.8</v>
      </c>
      <c r="S11" s="16">
        <f>IFERROR(VLOOKUP(S$6&amp;$A11,ИД_KPI[#All],MATCH(Итог!S$7,ИД_KPI[#Headers],0),0),"")</f>
        <v>0.97</v>
      </c>
      <c r="T11" s="23">
        <f>IFERROR(VLOOKUP(S$6&amp;$A11,ИД_KPI[#All],MATCH(Итог!T$7,ИД_KPI[#Headers],0),0),"")</f>
        <v>1</v>
      </c>
      <c r="U11" s="24">
        <f>IFERROR(VLOOKUP(S$6&amp;$A11,ИД_KPI[#All],MATCH(Итог!U$7,ИД_KPI[#Headers],0),0),"")</f>
        <v>1.2</v>
      </c>
      <c r="V11" s="16">
        <f>IFERROR(VLOOKUP(V$6&amp;$A11,ИД_KPI[#All],MATCH(Итог!V$7,ИД_KPI[#Headers],0),0),"")</f>
        <v>0.96</v>
      </c>
      <c r="W11" s="23">
        <f>IFERROR(VLOOKUP(V$6&amp;$A11,ИД_KPI[#All],MATCH(Итог!W$7,ИД_KPI[#Headers],0),0),"")</f>
        <v>1</v>
      </c>
      <c r="X11" s="24">
        <f>IFERROR(VLOOKUP(V$6&amp;$A11,ИД_KPI[#All],MATCH(Итог!X$7,ИД_KPI[#Headers],0),0),"")</f>
        <v>1.2</v>
      </c>
      <c r="Y11" s="16">
        <f>IFERROR(VLOOKUP(Y$6&amp;$A11,ИД_KPI[#All],MATCH(Итог!Y$7,ИД_KPI[#Headers],0),0),"")</f>
        <v>0.93</v>
      </c>
      <c r="Z11" s="23">
        <f>IFERROR(VLOOKUP(Y$6&amp;$A11,ИД_KPI[#All],MATCH(Итог!Z$7,ИД_KPI[#Headers],0),0),"")</f>
        <v>1.4</v>
      </c>
      <c r="AA11" s="24">
        <f>IFERROR(VLOOKUP(Y$6&amp;$A11,ИД_KPI[#All],MATCH(Итог!AA$7,ИД_KPI[#Headers],0),0),"")</f>
        <v>0.8</v>
      </c>
      <c r="AB11" s="16">
        <f>IFERROR(VLOOKUP(AB$6&amp;$A11,ИД_KPI[#All],MATCH(Итог!AB$7,ИД_KPI[#Headers],0),0),"")</f>
        <v>1.0317253921388436</v>
      </c>
      <c r="AC11" s="23">
        <f>IFERROR(VLOOKUP(AB$6&amp;$A11,ИД_KPI[#All],MATCH(Итог!AC$7,ИД_KPI[#Headers],0),0),"")</f>
        <v>1</v>
      </c>
      <c r="AD11" s="24">
        <f>IFERROR(VLOOKUP(AB$6&amp;$A11,ИД_KPI[#All],MATCH(Итог!AD$7,ИД_KPI[#Headers],0),0),"")</f>
        <v>1</v>
      </c>
      <c r="AE11" s="16" t="str">
        <f>IFERROR(VLOOKUP(AE$6&amp;$A11,ИД_KPI[#All],MATCH(Итог!AE$7,ИД_KPI[#Headers],0),0),"")</f>
        <v/>
      </c>
      <c r="AF11" s="23" t="str">
        <f>IFERROR(VLOOKUP(AE$6&amp;$A11,ИД_KPI[#All],MATCH(Итог!AF$7,ИД_KPI[#Headers],0),0),"")</f>
        <v/>
      </c>
      <c r="AG11" s="24" t="str">
        <f>IFERROR(VLOOKUP(AE$6&amp;$A11,ИД_KPI[#All],MATCH(Итог!AG$7,ИД_KPI[#Headers],0),0),"")</f>
        <v/>
      </c>
      <c r="AH11" s="16" t="str">
        <f>IFERROR(VLOOKUP(AH$6&amp;$A11,ИД_KPI[#All],MATCH(Итог!AH$7,ИД_KPI[#Headers],0),0),"")</f>
        <v/>
      </c>
      <c r="AI11" s="23" t="str">
        <f>IFERROR(VLOOKUP(AH$6&amp;$A11,ИД_KPI[#All],MATCH(Итог!AI$7,ИД_KPI[#Headers],0),0),"")</f>
        <v/>
      </c>
      <c r="AJ11" s="24" t="str">
        <f>IFERROR(VLOOKUP(AH$6&amp;$A11,ИД_KPI[#All],MATCH(Итог!AJ$7,ИД_KPI[#Headers],0),0),"")</f>
        <v/>
      </c>
      <c r="AK11" s="16" t="str">
        <f>IFERROR(VLOOKUP(AK$6&amp;$A11,ИД_KPI[#All],MATCH(Итог!AK$7,ИД_KPI[#Headers],0),0),"")</f>
        <v/>
      </c>
      <c r="AL11" s="23" t="str">
        <f>IFERROR(VLOOKUP(AK$6&amp;$A11,ИД_KPI[#All],MATCH(Итог!AL$7,ИД_KPI[#Headers],0),0),"")</f>
        <v/>
      </c>
      <c r="AM11" s="24" t="str">
        <f>IFERROR(VLOOKUP(AK$6&amp;$A11,ИД_KPI[#All],MATCH(Итог!AM$7,ИД_KPI[#Headers],0),0),"")</f>
        <v/>
      </c>
      <c r="AN11" s="16" t="str">
        <f>IFERROR(VLOOKUP(AN$6&amp;$A11,ИД_KPI[#All],MATCH(Итог!AN$7,ИД_KPI[#Headers],0),0),"")</f>
        <v/>
      </c>
      <c r="AO11" s="23" t="str">
        <f>IFERROR(VLOOKUP(AN$6&amp;$A11,ИД_KPI[#All],MATCH(Итог!AO$7,ИД_KPI[#Headers],0),0),"")</f>
        <v/>
      </c>
      <c r="AP11" s="24" t="str">
        <f>IFERROR(VLOOKUP(AN$6&amp;$A11,ИД_KPI[#All],MATCH(Итог!AP$7,ИД_KPI[#Headers],0),0),"")</f>
        <v/>
      </c>
    </row>
    <row r="12" spans="1:42" x14ac:dyDescent="0.25">
      <c r="A12" s="3" t="s">
        <v>6</v>
      </c>
      <c r="C12" s="16">
        <f t="shared" si="0"/>
        <v>1.07</v>
      </c>
      <c r="D12" s="7">
        <f t="shared" si="1"/>
        <v>1.1299999999999999</v>
      </c>
      <c r="E12" s="15">
        <f t="shared" si="1"/>
        <v>0.9</v>
      </c>
      <c r="G12" s="16">
        <f>IFERROR(VLOOKUP(G$6&amp;$A12,ИД_KPI[#All],MATCH(Итог!G$7,ИД_KPI[#Headers],0),0),"")</f>
        <v>1.2</v>
      </c>
      <c r="H12" s="23">
        <f>IFERROR(VLOOKUP(G$6&amp;$A12,ИД_KPI[#All],MATCH(Итог!H$7,ИД_KPI[#Headers],0),0),"")</f>
        <v>1.2</v>
      </c>
      <c r="I12" s="24">
        <f>IFERROR(VLOOKUP(G$6&amp;$A12,ИД_KPI[#All],MATCH(Итог!I$7,ИД_KPI[#Headers],0),0),"")</f>
        <v>1.2</v>
      </c>
      <c r="J12" s="16">
        <f>IFERROR(VLOOKUP(J$6&amp;$A12,ИД_KPI[#All],MATCH(Итог!J$7,ИД_KPI[#Headers],0),0),"")</f>
        <v>0.82</v>
      </c>
      <c r="K12" s="23">
        <f>IFERROR(VLOOKUP(J$6&amp;$A12,ИД_KPI[#All],MATCH(Итог!K$7,ИД_KPI[#Headers],0),0),"")</f>
        <v>1</v>
      </c>
      <c r="L12" s="24">
        <f>IFERROR(VLOOKUP(J$6&amp;$A12,ИД_KPI[#All],MATCH(Итог!L$7,ИД_KPI[#Headers],0),0),"")</f>
        <v>1</v>
      </c>
      <c r="M12" s="16">
        <f>IFERROR(VLOOKUP(M$6&amp;$A12,ИД_KPI[#All],MATCH(Итог!M$7,ИД_KPI[#Headers],0),0),"")</f>
        <v>1.04</v>
      </c>
      <c r="N12" s="23">
        <f>IFERROR(VLOOKUP(M$6&amp;$A12,ИД_KPI[#All],MATCH(Итог!N$7,ИД_KPI[#Headers],0),0),"")</f>
        <v>1</v>
      </c>
      <c r="O12" s="24">
        <f>IFERROR(VLOOKUP(M$6&amp;$A12,ИД_KPI[#All],MATCH(Итог!O$7,ИД_KPI[#Headers],0),0),"")</f>
        <v>0.8</v>
      </c>
      <c r="P12" s="16">
        <f>IFERROR(VLOOKUP(P$6&amp;$A12,ИД_KPI[#All],MATCH(Итог!P$7,ИД_KPI[#Headers],0),0),"")</f>
        <v>1.57</v>
      </c>
      <c r="Q12" s="23">
        <f>IFERROR(VLOOKUP(P$6&amp;$A12,ИД_KPI[#All],MATCH(Итог!Q$7,ИД_KPI[#Headers],0),0),"")</f>
        <v>1</v>
      </c>
      <c r="R12" s="24">
        <f>IFERROR(VLOOKUP(P$6&amp;$A12,ИД_KPI[#All],MATCH(Итог!R$7,ИД_KPI[#Headers],0),0),"")</f>
        <v>1</v>
      </c>
      <c r="S12" s="16">
        <f>IFERROR(VLOOKUP(S$6&amp;$A12,ИД_KPI[#All],MATCH(Итог!S$7,ИД_KPI[#Headers],0),0),"")</f>
        <v>0.95</v>
      </c>
      <c r="T12" s="23">
        <f>IFERROR(VLOOKUP(S$6&amp;$A12,ИД_KPI[#All],MATCH(Итог!T$7,ИД_KPI[#Headers],0),0),"")</f>
        <v>1</v>
      </c>
      <c r="U12" s="24">
        <f>IFERROR(VLOOKUP(S$6&amp;$A12,ИД_KPI[#All],MATCH(Итог!U$7,ИД_KPI[#Headers],0),0),"")</f>
        <v>0.6</v>
      </c>
      <c r="V12" s="16">
        <f>IFERROR(VLOOKUP(V$6&amp;$A12,ИД_KPI[#All],MATCH(Итог!V$7,ИД_KPI[#Headers],0),0),"")</f>
        <v>1.08</v>
      </c>
      <c r="W12" s="23">
        <f>IFERROR(VLOOKUP(V$6&amp;$A12,ИД_KPI[#All],MATCH(Итог!W$7,ИД_KPI[#Headers],0),0),"")</f>
        <v>1</v>
      </c>
      <c r="X12" s="24">
        <f>IFERROR(VLOOKUP(V$6&amp;$A12,ИД_KPI[#All],MATCH(Итог!X$7,ИД_KPI[#Headers],0),0),"")</f>
        <v>0.8</v>
      </c>
      <c r="Y12" s="16">
        <f>IFERROR(VLOOKUP(Y$6&amp;$A12,ИД_KPI[#All],MATCH(Итог!Y$7,ИД_KPI[#Headers],0),0),"")</f>
        <v>0.82</v>
      </c>
      <c r="Z12" s="23">
        <f>IFERROR(VLOOKUP(Y$6&amp;$A12,ИД_KPI[#All],MATCH(Итог!Z$7,ИД_KPI[#Headers],0),0),"")</f>
        <v>1.4</v>
      </c>
      <c r="AA12" s="24">
        <f>IFERROR(VLOOKUP(Y$6&amp;$A12,ИД_KPI[#All],MATCH(Итог!AA$7,ИД_KPI[#Headers],0),0),"")</f>
        <v>1</v>
      </c>
      <c r="AB12" s="16">
        <f>IFERROR(VLOOKUP(AB$6&amp;$A12,ИД_KPI[#All],MATCH(Итог!AB$7,ИД_KPI[#Headers],0),0),"")</f>
        <v>1.0871119983606559</v>
      </c>
      <c r="AC12" s="23">
        <f>IFERROR(VLOOKUP(AB$6&amp;$A12,ИД_KPI[#All],MATCH(Итог!AC$7,ИД_KPI[#Headers],0),0),"")</f>
        <v>1.4</v>
      </c>
      <c r="AD12" s="24">
        <f>IFERROR(VLOOKUP(AB$6&amp;$A12,ИД_KPI[#All],MATCH(Итог!AD$7,ИД_KPI[#Headers],0),0),"")</f>
        <v>0.8</v>
      </c>
      <c r="AE12" s="16" t="str">
        <f>IFERROR(VLOOKUP(AE$6&amp;$A12,ИД_KPI[#All],MATCH(Итог!AE$7,ИД_KPI[#Headers],0),0),"")</f>
        <v/>
      </c>
      <c r="AF12" s="23" t="str">
        <f>IFERROR(VLOOKUP(AE$6&amp;$A12,ИД_KPI[#All],MATCH(Итог!AF$7,ИД_KPI[#Headers],0),0),"")</f>
        <v/>
      </c>
      <c r="AG12" s="24" t="str">
        <f>IFERROR(VLOOKUP(AE$6&amp;$A12,ИД_KPI[#All],MATCH(Итог!AG$7,ИД_KPI[#Headers],0),0),"")</f>
        <v/>
      </c>
      <c r="AH12" s="16" t="str">
        <f>IFERROR(VLOOKUP(AH$6&amp;$A12,ИД_KPI[#All],MATCH(Итог!AH$7,ИД_KPI[#Headers],0),0),"")</f>
        <v/>
      </c>
      <c r="AI12" s="23" t="str">
        <f>IFERROR(VLOOKUP(AH$6&amp;$A12,ИД_KPI[#All],MATCH(Итог!AI$7,ИД_KPI[#Headers],0),0),"")</f>
        <v/>
      </c>
      <c r="AJ12" s="24" t="str">
        <f>IFERROR(VLOOKUP(AH$6&amp;$A12,ИД_KPI[#All],MATCH(Итог!AJ$7,ИД_KPI[#Headers],0),0),"")</f>
        <v/>
      </c>
      <c r="AK12" s="16" t="str">
        <f>IFERROR(VLOOKUP(AK$6&amp;$A12,ИД_KPI[#All],MATCH(Итог!AK$7,ИД_KPI[#Headers],0),0),"")</f>
        <v/>
      </c>
      <c r="AL12" s="23" t="str">
        <f>IFERROR(VLOOKUP(AK$6&amp;$A12,ИД_KPI[#All],MATCH(Итог!AL$7,ИД_KPI[#Headers],0),0),"")</f>
        <v/>
      </c>
      <c r="AM12" s="24" t="str">
        <f>IFERROR(VLOOKUP(AK$6&amp;$A12,ИД_KPI[#All],MATCH(Итог!AM$7,ИД_KPI[#Headers],0),0),"")</f>
        <v/>
      </c>
      <c r="AN12" s="16" t="str">
        <f>IFERROR(VLOOKUP(AN$6&amp;$A12,ИД_KPI[#All],MATCH(Итог!AN$7,ИД_KPI[#Headers],0),0),"")</f>
        <v/>
      </c>
      <c r="AO12" s="23" t="str">
        <f>IFERROR(VLOOKUP(AN$6&amp;$A12,ИД_KPI[#All],MATCH(Итог!AO$7,ИД_KPI[#Headers],0),0),"")</f>
        <v/>
      </c>
      <c r="AP12" s="24" t="str">
        <f>IFERROR(VLOOKUP(AN$6&amp;$A12,ИД_KPI[#All],MATCH(Итог!AP$7,ИД_KPI[#Headers],0),0),"")</f>
        <v/>
      </c>
    </row>
    <row r="13" spans="1:42" x14ac:dyDescent="0.25">
      <c r="A13" s="3" t="s">
        <v>25</v>
      </c>
      <c r="C13" s="16">
        <f t="shared" si="0"/>
        <v>1.1100000000000001</v>
      </c>
      <c r="D13" s="7">
        <f t="shared" si="1"/>
        <v>1.03</v>
      </c>
      <c r="E13" s="15">
        <f t="shared" si="1"/>
        <v>1.43</v>
      </c>
      <c r="G13" s="16">
        <f>VLOOKUP(G$6&amp;$A13,Планы[#All],MATCH(Итог!G$7,Планы[#Headers],0),0)</f>
        <v>1.0943477336466654</v>
      </c>
      <c r="H13" s="23">
        <f>IFERROR(VLOOKUP(G$6&amp;$A13,ИД_KPI[#All],MATCH(Итог!H$7,ИД_KPI[#Headers],0),0),"")</f>
        <v>1</v>
      </c>
      <c r="I13" s="24">
        <f>IFERROR(VLOOKUP(G$6&amp;$A13,ИД_KPI[#All],MATCH(Итог!I$7,ИД_KPI[#Headers],0),0),"")</f>
        <v>2.4000000000000004</v>
      </c>
      <c r="J13" s="16">
        <f>VLOOKUP(J$6&amp;$A13,Планы[#All],MATCH(Итог!J$7,Планы[#Headers],0),0)</f>
        <v>1.0666484437882533</v>
      </c>
      <c r="K13" s="23">
        <f>IFERROR(VLOOKUP(J$6&amp;$A13,ИД_KPI[#All],MATCH(Итог!K$7,ИД_KPI[#Headers],0),0),"")</f>
        <v>0.5</v>
      </c>
      <c r="L13" s="24">
        <f>IFERROR(VLOOKUP(J$6&amp;$A13,ИД_KPI[#All],MATCH(Итог!L$7,ИД_KPI[#Headers],0),0),"")</f>
        <v>1.6</v>
      </c>
      <c r="M13" s="16">
        <f>VLOOKUP(M$6&amp;$A13,Планы[#All],MATCH(Итог!M$7,Планы[#Headers],0),0)</f>
        <v>0.81355216085880144</v>
      </c>
      <c r="N13" s="23">
        <f>IFERROR(VLOOKUP(M$6&amp;$A13,ИД_KPI[#All],MATCH(Итог!N$7,ИД_KPI[#Headers],0),0),"")</f>
        <v>0.5</v>
      </c>
      <c r="O13" s="24">
        <f>IFERROR(VLOOKUP(M$6&amp;$A13,ИД_KPI[#All],MATCH(Итог!O$7,ИД_KPI[#Headers],0),0),"")</f>
        <v>1</v>
      </c>
      <c r="P13" s="16">
        <f>VLOOKUP(P$6&amp;$A13,Планы[#All],MATCH(Итог!P$7,Планы[#Headers],0),0)</f>
        <v>1.4251731631053839</v>
      </c>
      <c r="Q13" s="23">
        <f>IFERROR(VLOOKUP(P$6&amp;$A13,ИД_KPI[#All],MATCH(Итог!Q$7,ИД_KPI[#Headers],0),0),"")</f>
        <v>1</v>
      </c>
      <c r="R13" s="24">
        <f>IFERROR(VLOOKUP(P$6&amp;$A13,ИД_KPI[#All],MATCH(Итог!R$7,ИД_KPI[#Headers],0),0),"")</f>
        <v>1</v>
      </c>
      <c r="S13" s="16">
        <f>VLOOKUP(S$6&amp;$A13,Планы[#All],MATCH(Итог!S$7,Планы[#Headers],0),0)</f>
        <v>0.75077958670690914</v>
      </c>
      <c r="T13" s="23">
        <f>IFERROR(VLOOKUP(S$6&amp;$A13,ИД_KPI[#All],MATCH(Итог!T$7,ИД_KPI[#Headers],0),0),"")</f>
        <v>1</v>
      </c>
      <c r="U13" s="24">
        <f>IFERROR(VLOOKUP(S$6&amp;$A13,ИД_KPI[#All],MATCH(Итог!U$7,ИД_KPI[#Headers],0),0),"")</f>
        <v>0.6</v>
      </c>
      <c r="V13" s="16">
        <v>1.22</v>
      </c>
      <c r="W13" s="23">
        <f>IFERROR(VLOOKUP(V$6&amp;$A13,ИД_KPI[#All],MATCH(Итог!W$7,ИД_KPI[#Headers],0),0),"")</f>
        <v>1.4</v>
      </c>
      <c r="X13" s="24">
        <f>IFERROR(VLOOKUP(V$6&amp;$A13,ИД_KPI[#All],MATCH(Итог!X$7,ИД_KPI[#Headers],0),0),"")</f>
        <v>1.2</v>
      </c>
      <c r="Y13" s="16">
        <f>VLOOKUP(Y$6&amp;$A13,Планы[#All],MATCH(Итог!Y$7,Планы[#Headers],0),0)</f>
        <v>0.96428155611259336</v>
      </c>
      <c r="Z13" s="23">
        <f>IFERROR(VLOOKUP(Y$6&amp;$A13,ИД_KPI[#All],MATCH(Итог!Z$7,ИД_KPI[#Headers],0),0),"")</f>
        <v>1.4</v>
      </c>
      <c r="AA13" s="24">
        <f>IFERROR(VLOOKUP(Y$6&amp;$A13,ИД_KPI[#All],MATCH(Итог!AA$7,ИД_KPI[#Headers],0),0),"")</f>
        <v>1.6</v>
      </c>
      <c r="AB13" s="16">
        <f>VLOOKUP(AB$6&amp;$A13,Планы[#All],MATCH(Итог!AB$7,Планы[#Headers],0),0)</f>
        <v>1.5560107478775864</v>
      </c>
      <c r="AC13" s="23">
        <f>IFERROR(VLOOKUP(AB$6&amp;$A13,ИД_KPI[#All],MATCH(Итог!AC$7,ИД_KPI[#Headers],0),0),"")</f>
        <v>1.4</v>
      </c>
      <c r="AD13" s="24">
        <f>IFERROR(VLOOKUP(AB$6&amp;$A13,ИД_KPI[#All],MATCH(Итог!AD$7,ИД_KPI[#Headers],0),0),"")</f>
        <v>2</v>
      </c>
      <c r="AE13" s="16" t="str">
        <f>IFERROR(VLOOKUP(AE$6&amp;$A13,ИД_KPI[#All],MATCH(Итог!AE$7,ИД_KPI[#Headers],0),0),"")</f>
        <v/>
      </c>
      <c r="AF13" s="23" t="str">
        <f>IFERROR(VLOOKUP(AE$6&amp;$A13,ИД_KPI[#All],MATCH(Итог!AF$7,ИД_KPI[#Headers],0),0),"")</f>
        <v/>
      </c>
      <c r="AG13" s="24" t="str">
        <f>IFERROR(VLOOKUP(AE$6&amp;$A13,ИД_KPI[#All],MATCH(Итог!AG$7,ИД_KPI[#Headers],0),0),"")</f>
        <v/>
      </c>
      <c r="AH13" s="16" t="str">
        <f>IFERROR(VLOOKUP(AH$6&amp;$A13,ИД_KPI[#All],MATCH(Итог!AH$7,ИД_KPI[#Headers],0),0),"")</f>
        <v/>
      </c>
      <c r="AI13" s="23" t="str">
        <f>IFERROR(VLOOKUP(AH$6&amp;$A13,ИД_KPI[#All],MATCH(Итог!AI$7,ИД_KPI[#Headers],0),0),"")</f>
        <v/>
      </c>
      <c r="AJ13" s="24" t="str">
        <f>IFERROR(VLOOKUP(AH$6&amp;$A13,ИД_KPI[#All],MATCH(Итог!AJ$7,ИД_KPI[#Headers],0),0),"")</f>
        <v/>
      </c>
      <c r="AK13" s="16" t="str">
        <f>IFERROR(VLOOKUP(AK$6&amp;$A13,ИД_KPI[#All],MATCH(Итог!AK$7,ИД_KPI[#Headers],0),0),"")</f>
        <v/>
      </c>
      <c r="AL13" s="23" t="str">
        <f>IFERROR(VLOOKUP(AK$6&amp;$A13,ИД_KPI[#All],MATCH(Итог!AL$7,ИД_KPI[#Headers],0),0),"")</f>
        <v/>
      </c>
      <c r="AM13" s="24" t="str">
        <f>IFERROR(VLOOKUP(AK$6&amp;$A13,ИД_KPI[#All],MATCH(Итог!AM$7,ИД_KPI[#Headers],0),0),"")</f>
        <v/>
      </c>
      <c r="AN13" s="16" t="str">
        <f>IFERROR(VLOOKUP(AN$6&amp;$A13,ИД_KPI[#All],MATCH(Итог!AN$7,ИД_KPI[#Headers],0),0),"")</f>
        <v/>
      </c>
      <c r="AO13" s="23" t="str">
        <f>IFERROR(VLOOKUP(AN$6&amp;$A13,ИД_KPI[#All],MATCH(Итог!AO$7,ИД_KPI[#Headers],0),0),"")</f>
        <v/>
      </c>
      <c r="AP13" s="24" t="str">
        <f>IFERROR(VLOOKUP(AN$6&amp;$A13,ИД_KPI[#All],MATCH(Итог!AP$7,ИД_KPI[#Headers],0),0),"")</f>
        <v/>
      </c>
    </row>
    <row r="14" spans="1:42" x14ac:dyDescent="0.25">
      <c r="A14" s="3" t="s">
        <v>8</v>
      </c>
      <c r="C14" s="16">
        <f t="shared" si="0"/>
        <v>0.98</v>
      </c>
      <c r="D14" s="7">
        <f t="shared" si="1"/>
        <v>0.85</v>
      </c>
      <c r="E14" s="15">
        <f t="shared" si="1"/>
        <v>1.1000000000000001</v>
      </c>
      <c r="G14" s="16">
        <f>IFERROR(VLOOKUP(G$6&amp;$A14,ИД_KPI[#All],MATCH(Итог!G$7,ИД_KPI[#Headers],0),0),"")</f>
        <v>1.2</v>
      </c>
      <c r="H14" s="23">
        <f>IFERROR(VLOOKUP(G$6&amp;$A14,ИД_KPI[#All],MATCH(Итог!H$7,ИД_KPI[#Headers],0),0),"")</f>
        <v>0.2</v>
      </c>
      <c r="I14" s="24">
        <f>IFERROR(VLOOKUP(G$6&amp;$A14,ИД_KPI[#All],MATCH(Итог!I$7,ИД_KPI[#Headers],0),0),"")</f>
        <v>1.4</v>
      </c>
      <c r="J14" s="16">
        <f>IFERROR(VLOOKUP(J$6&amp;$A14,ИД_KPI[#All],MATCH(Итог!J$7,ИД_KPI[#Headers],0),0),"")</f>
        <v>0.87</v>
      </c>
      <c r="K14" s="23">
        <f>IFERROR(VLOOKUP(J$6&amp;$A14,ИД_KPI[#All],MATCH(Итог!K$7,ИД_KPI[#Headers],0),0),"")</f>
        <v>0.5</v>
      </c>
      <c r="L14" s="24">
        <f>IFERROR(VLOOKUP(J$6&amp;$A14,ИД_KPI[#All],MATCH(Итог!L$7,ИД_KPI[#Headers],0),0),"")</f>
        <v>1.4</v>
      </c>
      <c r="M14" s="16">
        <f>IFERROR(VLOOKUP(M$6&amp;$A14,ИД_KPI[#All],MATCH(Итог!M$7,ИД_KPI[#Headers],0),0),"")</f>
        <v>1.01</v>
      </c>
      <c r="N14" s="23">
        <f>IFERROR(VLOOKUP(M$6&amp;$A14,ИД_KPI[#All],MATCH(Итог!N$7,ИД_KPI[#Headers],0),0),"")</f>
        <v>0.2</v>
      </c>
      <c r="O14" s="24">
        <f>IFERROR(VLOOKUP(M$6&amp;$A14,ИД_KPI[#All],MATCH(Итог!O$7,ИД_KPI[#Headers],0),0),"")</f>
        <v>0.8</v>
      </c>
      <c r="P14" s="16">
        <f>IFERROR(VLOOKUP(P$6&amp;$A14,ИД_KPI[#All],MATCH(Итог!P$7,ИД_KPI[#Headers],0),0),"")</f>
        <v>1.05</v>
      </c>
      <c r="Q14" s="23">
        <f>IFERROR(VLOOKUP(P$6&amp;$A14,ИД_KPI[#All],MATCH(Итог!Q$7,ИД_KPI[#Headers],0),0),"")</f>
        <v>0.5</v>
      </c>
      <c r="R14" s="24">
        <f>IFERROR(VLOOKUP(P$6&amp;$A14,ИД_KPI[#All],MATCH(Итог!R$7,ИД_KPI[#Headers],0),0),"")</f>
        <v>1</v>
      </c>
      <c r="S14" s="16">
        <f>IFERROR(VLOOKUP(S$6&amp;$A14,ИД_KPI[#All],MATCH(Итог!S$7,ИД_KPI[#Headers],0),0),"")</f>
        <v>0.46</v>
      </c>
      <c r="T14" s="23">
        <f>IFERROR(VLOOKUP(S$6&amp;$A14,ИД_KPI[#All],MATCH(Итог!T$7,ИД_KPI[#Headers],0),0),"")</f>
        <v>1.4</v>
      </c>
      <c r="U14" s="24">
        <f>IFERROR(VLOOKUP(S$6&amp;$A14,ИД_KPI[#All],MATCH(Итог!U$7,ИД_KPI[#Headers],0),0),"")</f>
        <v>0.8</v>
      </c>
      <c r="V14" s="16">
        <f>IFERROR(VLOOKUP(V$6&amp;$A14,ИД_KPI[#All],MATCH(Итог!V$7,ИД_KPI[#Headers],0),0),"")</f>
        <v>1.25</v>
      </c>
      <c r="W14" s="23">
        <f>IFERROR(VLOOKUP(V$6&amp;$A14,ИД_KPI[#All],MATCH(Итог!W$7,ИД_KPI[#Headers],0),0),"")</f>
        <v>1.2</v>
      </c>
      <c r="X14" s="24">
        <f>IFERROR(VLOOKUP(V$6&amp;$A14,ИД_KPI[#All],MATCH(Итог!X$7,ИД_KPI[#Headers],0),0),"")</f>
        <v>1.2</v>
      </c>
      <c r="Y14" s="16">
        <f>IFERROR(VLOOKUP(Y$6&amp;$A14,ИД_KPI[#All],MATCH(Итог!Y$7,ИД_KPI[#Headers],0),0),"")</f>
        <v>0.95</v>
      </c>
      <c r="Z14" s="23">
        <f>IFERROR(VLOOKUP(Y$6&amp;$A14,ИД_KPI[#All],MATCH(Итог!Z$7,ИД_KPI[#Headers],0),0),"")</f>
        <v>1.4</v>
      </c>
      <c r="AA14" s="24">
        <f>IFERROR(VLOOKUP(Y$6&amp;$A14,ИД_KPI[#All],MATCH(Итог!AA$7,ИД_KPI[#Headers],0),0),"")</f>
        <v>1</v>
      </c>
      <c r="AB14" s="16">
        <f>IFERROR(VLOOKUP(AB$6&amp;$A14,ИД_KPI[#All],MATCH(Итог!AB$7,ИД_KPI[#Headers],0),0),"")</f>
        <v>1.0510123763059991</v>
      </c>
      <c r="AC14" s="23">
        <f>IFERROR(VLOOKUP(AB$6&amp;$A14,ИД_KPI[#All],MATCH(Итог!AC$7,ИД_KPI[#Headers],0),0),"")</f>
        <v>1.4</v>
      </c>
      <c r="AD14" s="24">
        <f>IFERROR(VLOOKUP(AB$6&amp;$A14,ИД_KPI[#All],MATCH(Итог!AD$7,ИД_KPI[#Headers],0),0),"")</f>
        <v>1.2</v>
      </c>
      <c r="AE14" s="16" t="str">
        <f>IFERROR(VLOOKUP(AE$6&amp;$A14,ИД_KPI[#All],MATCH(Итог!AE$7,ИД_KPI[#Headers],0),0),"")</f>
        <v/>
      </c>
      <c r="AF14" s="23" t="str">
        <f>IFERROR(VLOOKUP(AE$6&amp;$A14,ИД_KPI[#All],MATCH(Итог!AF$7,ИД_KPI[#Headers],0),0),"")</f>
        <v/>
      </c>
      <c r="AG14" s="24" t="str">
        <f>IFERROR(VLOOKUP(AE$6&amp;$A14,ИД_KPI[#All],MATCH(Итог!AG$7,ИД_KPI[#Headers],0),0),"")</f>
        <v/>
      </c>
      <c r="AH14" s="16" t="str">
        <f>IFERROR(VLOOKUP(AH$6&amp;$A14,ИД_KPI[#All],MATCH(Итог!AH$7,ИД_KPI[#Headers],0),0),"")</f>
        <v/>
      </c>
      <c r="AI14" s="23" t="str">
        <f>IFERROR(VLOOKUP(AH$6&amp;$A14,ИД_KPI[#All],MATCH(Итог!AI$7,ИД_KPI[#Headers],0),0),"")</f>
        <v/>
      </c>
      <c r="AJ14" s="24" t="str">
        <f>IFERROR(VLOOKUP(AH$6&amp;$A14,ИД_KPI[#All],MATCH(Итог!AJ$7,ИД_KPI[#Headers],0),0),"")</f>
        <v/>
      </c>
      <c r="AK14" s="16" t="str">
        <f>IFERROR(VLOOKUP(AK$6&amp;$A14,ИД_KPI[#All],MATCH(Итог!AK$7,ИД_KPI[#Headers],0),0),"")</f>
        <v/>
      </c>
      <c r="AL14" s="23" t="str">
        <f>IFERROR(VLOOKUP(AK$6&amp;$A14,ИД_KPI[#All],MATCH(Итог!AL$7,ИД_KPI[#Headers],0),0),"")</f>
        <v/>
      </c>
      <c r="AM14" s="24" t="str">
        <f>IFERROR(VLOOKUP(AK$6&amp;$A14,ИД_KPI[#All],MATCH(Итог!AM$7,ИД_KPI[#Headers],0),0),"")</f>
        <v/>
      </c>
      <c r="AN14" s="16" t="str">
        <f>IFERROR(VLOOKUP(AN$6&amp;$A14,ИД_KPI[#All],MATCH(Итог!AN$7,ИД_KPI[#Headers],0),0),"")</f>
        <v/>
      </c>
      <c r="AO14" s="23" t="str">
        <f>IFERROR(VLOOKUP(AN$6&amp;$A14,ИД_KPI[#All],MATCH(Итог!AO$7,ИД_KPI[#Headers],0),0),"")</f>
        <v/>
      </c>
      <c r="AP14" s="24" t="str">
        <f>IFERROR(VLOOKUP(AN$6&amp;$A14,ИД_KPI[#All],MATCH(Итог!AP$7,ИД_KPI[#Headers],0),0),"")</f>
        <v/>
      </c>
    </row>
    <row r="15" spans="1:42" x14ac:dyDescent="0.25">
      <c r="A15" s="3" t="s">
        <v>10</v>
      </c>
      <c r="C15" s="16">
        <f t="shared" si="0"/>
        <v>1.02</v>
      </c>
      <c r="D15" s="7">
        <f t="shared" si="1"/>
        <v>0.81</v>
      </c>
      <c r="E15" s="15">
        <f t="shared" si="1"/>
        <v>0.85</v>
      </c>
      <c r="G15" s="16">
        <f>IFERROR(VLOOKUP(G$6&amp;$A15,ИД_KPI[#All],MATCH(Итог!G$7,ИД_KPI[#Headers],0),0),"")</f>
        <v>1</v>
      </c>
      <c r="H15" s="23">
        <f>IFERROR(VLOOKUP(G$6&amp;$A15,ИД_KPI[#All],MATCH(Итог!H$7,ИД_KPI[#Headers],0),0),"")</f>
        <v>1</v>
      </c>
      <c r="I15" s="24">
        <f>IFERROR(VLOOKUP(G$6&amp;$A15,ИД_KPI[#All],MATCH(Итог!I$7,ИД_KPI[#Headers],0),0),"")</f>
        <v>0.8</v>
      </c>
      <c r="J15" s="16">
        <f>IFERROR(VLOOKUP(J$6&amp;$A15,ИД_KPI[#All],MATCH(Итог!J$7,ИД_KPI[#Headers],0),0),"")</f>
        <v>1.01</v>
      </c>
      <c r="K15" s="23">
        <f>IFERROR(VLOOKUP(J$6&amp;$A15,ИД_KPI[#All],MATCH(Итог!K$7,ИД_KPI[#Headers],0),0),"")</f>
        <v>1</v>
      </c>
      <c r="L15" s="24">
        <f>IFERROR(VLOOKUP(J$6&amp;$A15,ИД_KPI[#All],MATCH(Итог!L$7,ИД_KPI[#Headers],0),0),"")</f>
        <v>1</v>
      </c>
      <c r="M15" s="16">
        <f>IFERROR(VLOOKUP(M$6&amp;$A15,ИД_KPI[#All],MATCH(Итог!M$7,ИД_KPI[#Headers],0),0),"")</f>
        <v>0.75</v>
      </c>
      <c r="N15" s="23">
        <f>IFERROR(VLOOKUP(M$6&amp;$A15,ИД_KPI[#All],MATCH(Итог!N$7,ИД_KPI[#Headers],0),0),"")</f>
        <v>1</v>
      </c>
      <c r="O15" s="24">
        <f>IFERROR(VLOOKUP(M$6&amp;$A15,ИД_KPI[#All],MATCH(Итог!O$7,ИД_KPI[#Headers],0),0),"")</f>
        <v>0.6</v>
      </c>
      <c r="P15" s="16">
        <f>IFERROR(VLOOKUP(P$6&amp;$A15,ИД_KPI[#All],MATCH(Итог!P$7,ИД_KPI[#Headers],0),0),"")</f>
        <v>1.48</v>
      </c>
      <c r="Q15" s="23">
        <f>IFERROR(VLOOKUP(P$6&amp;$A15,ИД_KPI[#All],MATCH(Итог!Q$7,ИД_KPI[#Headers],0),0),"")</f>
        <v>0.5</v>
      </c>
      <c r="R15" s="24">
        <f>IFERROR(VLOOKUP(P$6&amp;$A15,ИД_KPI[#All],MATCH(Итог!R$7,ИД_KPI[#Headers],0),0),"")</f>
        <v>1</v>
      </c>
      <c r="S15" s="16">
        <f>IFERROR(VLOOKUP(S$6&amp;$A15,ИД_KPI[#All],MATCH(Итог!S$7,ИД_KPI[#Headers],0),0),"")</f>
        <v>0.71</v>
      </c>
      <c r="T15" s="23">
        <f>IFERROR(VLOOKUP(S$6&amp;$A15,ИД_KPI[#All],MATCH(Итог!T$7,ИД_KPI[#Headers],0),0),"")</f>
        <v>0.5</v>
      </c>
      <c r="U15" s="24">
        <f>IFERROR(VLOOKUP(S$6&amp;$A15,ИД_KPI[#All],MATCH(Итог!U$7,ИД_KPI[#Headers],0),0),"")</f>
        <v>1</v>
      </c>
      <c r="V15" s="16">
        <f>IFERROR(VLOOKUP(V$6&amp;$A15,ИД_KPI[#All],MATCH(Итог!V$7,ИД_KPI[#Headers],0),0),"")</f>
        <v>1.38</v>
      </c>
      <c r="W15" s="23">
        <f>IFERROR(VLOOKUP(V$6&amp;$A15,ИД_KPI[#All],MATCH(Итог!W$7,ИД_KPI[#Headers],0),0),"")</f>
        <v>0.5</v>
      </c>
      <c r="X15" s="24">
        <f>IFERROR(VLOOKUP(V$6&amp;$A15,ИД_KPI[#All],MATCH(Итог!X$7,ИД_KPI[#Headers],0),0),"")</f>
        <v>1</v>
      </c>
      <c r="Y15" s="16">
        <f>IFERROR(VLOOKUP(Y$6&amp;$A15,ИД_KPI[#All],MATCH(Итог!Y$7,ИД_KPI[#Headers],0),0),"")</f>
        <v>0.93</v>
      </c>
      <c r="Z15" s="23">
        <f>IFERROR(VLOOKUP(Y$6&amp;$A15,ИД_KPI[#All],MATCH(Итог!Z$7,ИД_KPI[#Headers],0),0),"")</f>
        <v>1</v>
      </c>
      <c r="AA15" s="24">
        <f>IFERROR(VLOOKUP(Y$6&amp;$A15,ИД_KPI[#All],MATCH(Итог!AA$7,ИД_KPI[#Headers],0),0),"")</f>
        <v>0.6</v>
      </c>
      <c r="AB15" s="16">
        <f>IFERROR(VLOOKUP(AB$6&amp;$A15,ИД_KPI[#All],MATCH(Итог!AB$7,ИД_KPI[#Headers],0),0),"")</f>
        <v>0.86612148906966613</v>
      </c>
      <c r="AC15" s="23">
        <f>IFERROR(VLOOKUP(AB$6&amp;$A15,ИД_KPI[#All],MATCH(Итог!AC$7,ИД_KPI[#Headers],0),0),"")</f>
        <v>1</v>
      </c>
      <c r="AD15" s="24">
        <f>IFERROR(VLOOKUP(AB$6&amp;$A15,ИД_KPI[#All],MATCH(Итог!AD$7,ИД_KPI[#Headers],0),0),"")</f>
        <v>0.8</v>
      </c>
      <c r="AE15" s="16" t="str">
        <f>IFERROR(VLOOKUP(AE$6&amp;$A15,ИД_KPI[#All],MATCH(Итог!AE$7,ИД_KPI[#Headers],0),0),"")</f>
        <v/>
      </c>
      <c r="AF15" s="23" t="str">
        <f>IFERROR(VLOOKUP(AE$6&amp;$A15,ИД_KPI[#All],MATCH(Итог!AF$7,ИД_KPI[#Headers],0),0),"")</f>
        <v/>
      </c>
      <c r="AG15" s="24" t="str">
        <f>IFERROR(VLOOKUP(AE$6&amp;$A15,ИД_KPI[#All],MATCH(Итог!AG$7,ИД_KPI[#Headers],0),0),"")</f>
        <v/>
      </c>
      <c r="AH15" s="16" t="str">
        <f>IFERROR(VLOOKUP(AH$6&amp;$A15,ИД_KPI[#All],MATCH(Итог!AH$7,ИД_KPI[#Headers],0),0),"")</f>
        <v/>
      </c>
      <c r="AI15" s="23" t="str">
        <f>IFERROR(VLOOKUP(AH$6&amp;$A15,ИД_KPI[#All],MATCH(Итог!AI$7,ИД_KPI[#Headers],0),0),"")</f>
        <v/>
      </c>
      <c r="AJ15" s="24" t="str">
        <f>IFERROR(VLOOKUP(AH$6&amp;$A15,ИД_KPI[#All],MATCH(Итог!AJ$7,ИД_KPI[#Headers],0),0),"")</f>
        <v/>
      </c>
      <c r="AK15" s="16" t="str">
        <f>IFERROR(VLOOKUP(AK$6&amp;$A15,ИД_KPI[#All],MATCH(Итог!AK$7,ИД_KPI[#Headers],0),0),"")</f>
        <v/>
      </c>
      <c r="AL15" s="23" t="str">
        <f>IFERROR(VLOOKUP(AK$6&amp;$A15,ИД_KPI[#All],MATCH(Итог!AL$7,ИД_KPI[#Headers],0),0),"")</f>
        <v/>
      </c>
      <c r="AM15" s="24" t="str">
        <f>IFERROR(VLOOKUP(AK$6&amp;$A15,ИД_KPI[#All],MATCH(Итог!AM$7,ИД_KPI[#Headers],0),0),"")</f>
        <v/>
      </c>
      <c r="AN15" s="16" t="str">
        <f>IFERROR(VLOOKUP(AN$6&amp;$A15,ИД_KPI[#All],MATCH(Итог!AN$7,ИД_KPI[#Headers],0),0),"")</f>
        <v/>
      </c>
      <c r="AO15" s="23" t="str">
        <f>IFERROR(VLOOKUP(AN$6&amp;$A15,ИД_KPI[#All],MATCH(Итог!AO$7,ИД_KPI[#Headers],0),0),"")</f>
        <v/>
      </c>
      <c r="AP15" s="24" t="str">
        <f>IFERROR(VLOOKUP(AN$6&amp;$A15,ИД_KPI[#All],MATCH(Итог!AP$7,ИД_KPI[#Headers],0),0),"")</f>
        <v/>
      </c>
    </row>
    <row r="16" spans="1:42" x14ac:dyDescent="0.25">
      <c r="A16" s="3"/>
      <c r="C16" s="12"/>
      <c r="D16" s="2" t="str">
        <f t="shared" si="1"/>
        <v/>
      </c>
      <c r="E16" s="5" t="str">
        <f t="shared" si="1"/>
        <v/>
      </c>
      <c r="G16" s="16" t="str">
        <f>IFERROR(VLOOKUP(G$6&amp;$A16,ИД_KPI[#All],MATCH(Итог!G$7,ИД_KPI[#Headers],0),0),"")</f>
        <v/>
      </c>
      <c r="H16" s="23" t="str">
        <f>IFERROR(VLOOKUP(G$6&amp;$A16,ИД_KPI[#All],MATCH(Итог!H$7,ИД_KPI[#Headers],0),0),"")</f>
        <v/>
      </c>
      <c r="I16" s="24" t="str">
        <f>IFERROR(VLOOKUP(G$6&amp;$A16,ИД_KPI[#All],MATCH(Итог!I$7,ИД_KPI[#Headers],0),0),"")</f>
        <v/>
      </c>
      <c r="J16" s="16" t="str">
        <f>IFERROR(VLOOKUP(J$6&amp;$A16,ИД_KPI[#All],MATCH(Итог!J$7,ИД_KPI[#Headers],0),0),"")</f>
        <v/>
      </c>
      <c r="K16" s="23" t="str">
        <f>IFERROR(VLOOKUP(J$6&amp;$A16,ИД_KPI[#All],MATCH(Итог!K$7,ИД_KPI[#Headers],0),0),"")</f>
        <v/>
      </c>
      <c r="L16" s="24" t="str">
        <f>IFERROR(VLOOKUP(J$6&amp;$A16,ИД_KPI[#All],MATCH(Итог!L$7,ИД_KPI[#Headers],0),0),"")</f>
        <v/>
      </c>
      <c r="M16" s="16" t="str">
        <f>IFERROR(VLOOKUP(M$6&amp;$A16,ИД_KPI[#All],MATCH(Итог!M$7,ИД_KPI[#Headers],0),0),"")</f>
        <v/>
      </c>
      <c r="N16" s="23" t="str">
        <f>IFERROR(VLOOKUP(M$6&amp;$A16,ИД_KPI[#All],MATCH(Итог!N$7,ИД_KPI[#Headers],0),0),"")</f>
        <v/>
      </c>
      <c r="O16" s="24" t="str">
        <f>IFERROR(VLOOKUP(M$6&amp;$A16,ИД_KPI[#All],MATCH(Итог!O$7,ИД_KPI[#Headers],0),0),"")</f>
        <v/>
      </c>
      <c r="P16" s="16" t="str">
        <f>IFERROR(VLOOKUP(P$6&amp;$A16,ИД_KPI[#All],MATCH(Итог!P$7,ИД_KPI[#Headers],0),0),"")</f>
        <v/>
      </c>
      <c r="Q16" s="23" t="str">
        <f>IFERROR(VLOOKUP(P$6&amp;$A16,ИД_KPI[#All],MATCH(Итог!Q$7,ИД_KPI[#Headers],0),0),"")</f>
        <v/>
      </c>
      <c r="R16" s="24" t="str">
        <f>IFERROR(VLOOKUP(P$6&amp;$A16,ИД_KPI[#All],MATCH(Итог!R$7,ИД_KPI[#Headers],0),0),"")</f>
        <v/>
      </c>
      <c r="S16" s="16" t="str">
        <f>IFERROR(VLOOKUP(S$6&amp;$A16,ИД_KPI[#All],MATCH(Итог!S$7,ИД_KPI[#Headers],0),0),"")</f>
        <v/>
      </c>
      <c r="T16" s="23" t="str">
        <f>IFERROR(VLOOKUP(S$6&amp;$A16,ИД_KPI[#All],MATCH(Итог!T$7,ИД_KPI[#Headers],0),0),"")</f>
        <v/>
      </c>
      <c r="U16" s="24" t="str">
        <f>IFERROR(VLOOKUP(S$6&amp;$A16,ИД_KPI[#All],MATCH(Итог!U$7,ИД_KPI[#Headers],0),0),"")</f>
        <v/>
      </c>
      <c r="V16" s="16" t="str">
        <f>IFERROR(VLOOKUP(V$6&amp;$A16,ИД_KPI[#All],MATCH(Итог!V$7,ИД_KPI[#Headers],0),0),"")</f>
        <v/>
      </c>
      <c r="W16" s="23" t="str">
        <f>IFERROR(VLOOKUP(V$6&amp;$A16,ИД_KPI[#All],MATCH(Итог!W$7,ИД_KPI[#Headers],0),0),"")</f>
        <v/>
      </c>
      <c r="X16" s="24" t="str">
        <f>IFERROR(VLOOKUP(V$6&amp;$A16,ИД_KPI[#All],MATCH(Итог!X$7,ИД_KPI[#Headers],0),0),"")</f>
        <v/>
      </c>
      <c r="Y16" s="16" t="str">
        <f>IFERROR(VLOOKUP(Y$6&amp;$A16,ИД_KPI[#All],MATCH(Итог!Y$7,ИД_KPI[#Headers],0),0),"")</f>
        <v/>
      </c>
      <c r="Z16" s="23" t="str">
        <f>IFERROR(VLOOKUP(Y$6&amp;$A16,ИД_KPI[#All],MATCH(Итог!Z$7,ИД_KPI[#Headers],0),0),"")</f>
        <v/>
      </c>
      <c r="AA16" s="24" t="str">
        <f>IFERROR(VLOOKUP(Y$6&amp;$A16,ИД_KPI[#All],MATCH(Итог!AA$7,ИД_KPI[#Headers],0),0),"")</f>
        <v/>
      </c>
      <c r="AB16" s="16" t="str">
        <f>IFERROR(VLOOKUP(AB$6&amp;$A16,ИД_KPI[#All],MATCH(Итог!AB$7,ИД_KPI[#Headers],0),0),"")</f>
        <v/>
      </c>
      <c r="AC16" s="23" t="str">
        <f>IFERROR(VLOOKUP(AB$6&amp;$A16,ИД_KPI[#All],MATCH(Итог!AC$7,ИД_KPI[#Headers],0),0),"")</f>
        <v/>
      </c>
      <c r="AD16" s="24" t="str">
        <f>IFERROR(VLOOKUP(AB$6&amp;$A16,ИД_KPI[#All],MATCH(Итог!AD$7,ИД_KPI[#Headers],0),0),"")</f>
        <v/>
      </c>
      <c r="AE16" s="16" t="str">
        <f>IFERROR(VLOOKUP(AE$6&amp;$A16,ИД_KPI[#All],MATCH(Итог!AE$7,ИД_KPI[#Headers],0),0),"")</f>
        <v/>
      </c>
      <c r="AF16" s="23" t="str">
        <f>IFERROR(VLOOKUP(AE$6&amp;$A16,ИД_KPI[#All],MATCH(Итог!AF$7,ИД_KPI[#Headers],0),0),"")</f>
        <v/>
      </c>
      <c r="AG16" s="24" t="str">
        <f>IFERROR(VLOOKUP(AE$6&amp;$A16,ИД_KPI[#All],MATCH(Итог!AG$7,ИД_KPI[#Headers],0),0),"")</f>
        <v/>
      </c>
      <c r="AH16" s="16" t="str">
        <f>IFERROR(VLOOKUP(AH$6&amp;$A16,ИД_KPI[#All],MATCH(Итог!AH$7,ИД_KPI[#Headers],0),0),"")</f>
        <v/>
      </c>
      <c r="AI16" s="23" t="str">
        <f>IFERROR(VLOOKUP(AH$6&amp;$A16,ИД_KPI[#All],MATCH(Итог!AI$7,ИД_KPI[#Headers],0),0),"")</f>
        <v/>
      </c>
      <c r="AJ16" s="24" t="str">
        <f>IFERROR(VLOOKUP(AH$6&amp;$A16,ИД_KPI[#All],MATCH(Итог!AJ$7,ИД_KPI[#Headers],0),0),"")</f>
        <v/>
      </c>
      <c r="AK16" s="16" t="str">
        <f>IFERROR(VLOOKUP(AK$6&amp;$A16,ИД_KPI[#All],MATCH(Итог!AK$7,ИД_KPI[#Headers],0),0),"")</f>
        <v/>
      </c>
      <c r="AL16" s="23" t="str">
        <f>IFERROR(VLOOKUP(AK$6&amp;$A16,ИД_KPI[#All],MATCH(Итог!AL$7,ИД_KPI[#Headers],0),0),"")</f>
        <v/>
      </c>
      <c r="AM16" s="24" t="str">
        <f>IFERROR(VLOOKUP(AK$6&amp;$A16,ИД_KPI[#All],MATCH(Итог!AM$7,ИД_KPI[#Headers],0),0),"")</f>
        <v/>
      </c>
      <c r="AN16" s="16" t="str">
        <f>IFERROR(VLOOKUP(AN$6&amp;$A16,ИД_KPI[#All],MATCH(Итог!AN$7,ИД_KPI[#Headers],0),0),"")</f>
        <v/>
      </c>
      <c r="AO16" s="23" t="str">
        <f>IFERROR(VLOOKUP(AN$6&amp;$A16,ИД_KPI[#All],MATCH(Итог!AO$7,ИД_KPI[#Headers],0),0),"")</f>
        <v/>
      </c>
      <c r="AP16" s="24" t="str">
        <f>IFERROR(VLOOKUP(AN$6&amp;$A16,ИД_KPI[#All],MATCH(Итог!AP$7,ИД_KPI[#Headers],0),0),"")</f>
        <v/>
      </c>
    </row>
    <row r="17" spans="1:42" x14ac:dyDescent="0.25">
      <c r="A17" s="3"/>
      <c r="C17" s="12"/>
      <c r="D17" s="2" t="str">
        <f t="shared" ref="D17:D19" si="2">IFERROR(ROUND(AVERAGE(H17,K17,N17,Q17,T17,W17,Z17,AC17,AF17,AI17,AL17,AO17),2),"")</f>
        <v/>
      </c>
      <c r="E17" s="5" t="str">
        <f t="shared" ref="E17:E19" si="3">IFERROR(ROUND(AVERAGE(I17,L17,O17,R17,U17,X17,AA17,AD17,AG17,AJ17,AM17,AP17),2),"")</f>
        <v/>
      </c>
      <c r="G17" s="16" t="str">
        <f>IFERROR(VLOOKUP(G$6&amp;$A17,ИД_KPI[#All],MATCH(Итог!G$7,ИД_KPI[#Headers],0),0),"")</f>
        <v/>
      </c>
      <c r="H17" s="23" t="str">
        <f>IFERROR(VLOOKUP(G$6&amp;$A17,ИД_KPI[#All],MATCH(Итог!H$7,ИД_KPI[#Headers],0),0),"")</f>
        <v/>
      </c>
      <c r="I17" s="24" t="str">
        <f>IFERROR(VLOOKUP(G$6&amp;$A17,ИД_KPI[#All],MATCH(Итог!I$7,ИД_KPI[#Headers],0),0),"")</f>
        <v/>
      </c>
      <c r="J17" s="16" t="str">
        <f>IFERROR(VLOOKUP(J$6&amp;$A17,ИД_KPI[#All],MATCH(Итог!J$7,ИД_KPI[#Headers],0),0),"")</f>
        <v/>
      </c>
      <c r="K17" s="23" t="str">
        <f>IFERROR(VLOOKUP(J$6&amp;$A17,ИД_KPI[#All],MATCH(Итог!K$7,ИД_KPI[#Headers],0),0),"")</f>
        <v/>
      </c>
      <c r="L17" s="24" t="str">
        <f>IFERROR(VLOOKUP(J$6&amp;$A17,ИД_KPI[#All],MATCH(Итог!L$7,ИД_KPI[#Headers],0),0),"")</f>
        <v/>
      </c>
      <c r="M17" s="16" t="str">
        <f>IFERROR(VLOOKUP(M$6&amp;$A17,ИД_KPI[#All],MATCH(Итог!M$7,ИД_KPI[#Headers],0),0),"")</f>
        <v/>
      </c>
      <c r="N17" s="23" t="str">
        <f>IFERROR(VLOOKUP(M$6&amp;$A17,ИД_KPI[#All],MATCH(Итог!N$7,ИД_KPI[#Headers],0),0),"")</f>
        <v/>
      </c>
      <c r="O17" s="24" t="str">
        <f>IFERROR(VLOOKUP(M$6&amp;$A17,ИД_KPI[#All],MATCH(Итог!O$7,ИД_KPI[#Headers],0),0),"")</f>
        <v/>
      </c>
      <c r="P17" s="16" t="str">
        <f>IFERROR(VLOOKUP(P$6&amp;$A17,ИД_KPI[#All],MATCH(Итог!P$7,ИД_KPI[#Headers],0),0),"")</f>
        <v/>
      </c>
      <c r="Q17" s="23" t="str">
        <f>IFERROR(VLOOKUP(P$6&amp;$A17,ИД_KPI[#All],MATCH(Итог!Q$7,ИД_KPI[#Headers],0),0),"")</f>
        <v/>
      </c>
      <c r="R17" s="24" t="str">
        <f>IFERROR(VLOOKUP(P$6&amp;$A17,ИД_KPI[#All],MATCH(Итог!R$7,ИД_KPI[#Headers],0),0),"")</f>
        <v/>
      </c>
      <c r="S17" s="16" t="str">
        <f>IFERROR(VLOOKUP(S$6&amp;$A17,ИД_KPI[#All],MATCH(Итог!S$7,ИД_KPI[#Headers],0),0),"")</f>
        <v/>
      </c>
      <c r="T17" s="23" t="str">
        <f>IFERROR(VLOOKUP(S$6&amp;$A17,ИД_KPI[#All],MATCH(Итог!T$7,ИД_KPI[#Headers],0),0),"")</f>
        <v/>
      </c>
      <c r="U17" s="24" t="str">
        <f>IFERROR(VLOOKUP(S$6&amp;$A17,ИД_KPI[#All],MATCH(Итог!U$7,ИД_KPI[#Headers],0),0),"")</f>
        <v/>
      </c>
      <c r="V17" s="16" t="str">
        <f>IFERROR(VLOOKUP(V$6&amp;$A17,ИД_KPI[#All],MATCH(Итог!V$7,ИД_KPI[#Headers],0),0),"")</f>
        <v/>
      </c>
      <c r="W17" s="23" t="str">
        <f>IFERROR(VLOOKUP(V$6&amp;$A17,ИД_KPI[#All],MATCH(Итог!W$7,ИД_KPI[#Headers],0),0),"")</f>
        <v/>
      </c>
      <c r="X17" s="24" t="str">
        <f>IFERROR(VLOOKUP(V$6&amp;$A17,ИД_KPI[#All],MATCH(Итог!X$7,ИД_KPI[#Headers],0),0),"")</f>
        <v/>
      </c>
      <c r="Y17" s="16" t="str">
        <f>IFERROR(VLOOKUP(Y$6&amp;$A17,ИД_KPI[#All],MATCH(Итог!Y$7,ИД_KPI[#Headers],0),0),"")</f>
        <v/>
      </c>
      <c r="Z17" s="23" t="str">
        <f>IFERROR(VLOOKUP(Y$6&amp;$A17,ИД_KPI[#All],MATCH(Итог!Z$7,ИД_KPI[#Headers],0),0),"")</f>
        <v/>
      </c>
      <c r="AA17" s="24" t="str">
        <f>IFERROR(VLOOKUP(Y$6&amp;$A17,ИД_KPI[#All],MATCH(Итог!AA$7,ИД_KPI[#Headers],0),0),"")</f>
        <v/>
      </c>
      <c r="AB17" s="16" t="str">
        <f>IFERROR(VLOOKUP(AB$6&amp;$A17,ИД_KPI[#All],MATCH(Итог!AB$7,ИД_KPI[#Headers],0),0),"")</f>
        <v/>
      </c>
      <c r="AC17" s="23" t="str">
        <f>IFERROR(VLOOKUP(AB$6&amp;$A17,ИД_KPI[#All],MATCH(Итог!AC$7,ИД_KPI[#Headers],0),0),"")</f>
        <v/>
      </c>
      <c r="AD17" s="24" t="str">
        <f>IFERROR(VLOOKUP(AB$6&amp;$A17,ИД_KPI[#All],MATCH(Итог!AD$7,ИД_KPI[#Headers],0),0),"")</f>
        <v/>
      </c>
      <c r="AE17" s="16" t="str">
        <f>IFERROR(VLOOKUP(AE$6&amp;$A17,ИД_KPI[#All],MATCH(Итог!AE$7,ИД_KPI[#Headers],0),0),"")</f>
        <v/>
      </c>
      <c r="AF17" s="23" t="str">
        <f>IFERROR(VLOOKUP(AE$6&amp;$A17,ИД_KPI[#All],MATCH(Итог!AF$7,ИД_KPI[#Headers],0),0),"")</f>
        <v/>
      </c>
      <c r="AG17" s="24" t="str">
        <f>IFERROR(VLOOKUP(AE$6&amp;$A17,ИД_KPI[#All],MATCH(Итог!AG$7,ИД_KPI[#Headers],0),0),"")</f>
        <v/>
      </c>
      <c r="AH17" s="16" t="str">
        <f>IFERROR(VLOOKUP(AH$6&amp;$A17,ИД_KPI[#All],MATCH(Итог!AH$7,ИД_KPI[#Headers],0),0),"")</f>
        <v/>
      </c>
      <c r="AI17" s="23" t="str">
        <f>IFERROR(VLOOKUP(AH$6&amp;$A17,ИД_KPI[#All],MATCH(Итог!AI$7,ИД_KPI[#Headers],0),0),"")</f>
        <v/>
      </c>
      <c r="AJ17" s="24" t="str">
        <f>IFERROR(VLOOKUP(AH$6&amp;$A17,ИД_KPI[#All],MATCH(Итог!AJ$7,ИД_KPI[#Headers],0),0),"")</f>
        <v/>
      </c>
      <c r="AK17" s="16" t="str">
        <f>IFERROR(VLOOKUP(AK$6&amp;$A17,ИД_KPI[#All],MATCH(Итог!AK$7,ИД_KPI[#Headers],0),0),"")</f>
        <v/>
      </c>
      <c r="AL17" s="23" t="str">
        <f>IFERROR(VLOOKUP(AK$6&amp;$A17,ИД_KPI[#All],MATCH(Итог!AL$7,ИД_KPI[#Headers],0),0),"")</f>
        <v/>
      </c>
      <c r="AM17" s="24" t="str">
        <f>IFERROR(VLOOKUP(AK$6&amp;$A17,ИД_KPI[#All],MATCH(Итог!AM$7,ИД_KPI[#Headers],0),0),"")</f>
        <v/>
      </c>
      <c r="AN17" s="16" t="str">
        <f>IFERROR(VLOOKUP(AN$6&amp;$A17,ИД_KPI[#All],MATCH(Итог!AN$7,ИД_KPI[#Headers],0),0),"")</f>
        <v/>
      </c>
      <c r="AO17" s="23" t="str">
        <f>IFERROR(VLOOKUP(AN$6&amp;$A17,ИД_KPI[#All],MATCH(Итог!AO$7,ИД_KPI[#Headers],0),0),"")</f>
        <v/>
      </c>
      <c r="AP17" s="24" t="str">
        <f>IFERROR(VLOOKUP(AN$6&amp;$A17,ИД_KPI[#All],MATCH(Итог!AP$7,ИД_KPI[#Headers],0),0),"")</f>
        <v/>
      </c>
    </row>
    <row r="18" spans="1:42" x14ac:dyDescent="0.25">
      <c r="A18" s="3"/>
      <c r="C18" s="12"/>
      <c r="D18" s="2" t="str">
        <f t="shared" si="2"/>
        <v/>
      </c>
      <c r="E18" s="5" t="str">
        <f t="shared" si="3"/>
        <v/>
      </c>
      <c r="G18" s="16" t="str">
        <f>IFERROR(VLOOKUP(G$6&amp;$A18,ИД_KPI[#All],MATCH(Итог!G$7,ИД_KPI[#Headers],0),0),"")</f>
        <v/>
      </c>
      <c r="H18" s="23" t="str">
        <f>IFERROR(VLOOKUP(G$6&amp;$A18,ИД_KPI[#All],MATCH(Итог!H$7,ИД_KPI[#Headers],0),0),"")</f>
        <v/>
      </c>
      <c r="I18" s="24" t="str">
        <f>IFERROR(VLOOKUP(G$6&amp;$A18,ИД_KPI[#All],MATCH(Итог!I$7,ИД_KPI[#Headers],0),0),"")</f>
        <v/>
      </c>
      <c r="J18" s="16" t="str">
        <f>IFERROR(VLOOKUP(J$6&amp;$A18,ИД_KPI[#All],MATCH(Итог!J$7,ИД_KPI[#Headers],0),0),"")</f>
        <v/>
      </c>
      <c r="K18" s="23" t="str">
        <f>IFERROR(VLOOKUP(J$6&amp;$A18,ИД_KPI[#All],MATCH(Итог!K$7,ИД_KPI[#Headers],0),0),"")</f>
        <v/>
      </c>
      <c r="L18" s="24" t="str">
        <f>IFERROR(VLOOKUP(J$6&amp;$A18,ИД_KPI[#All],MATCH(Итог!L$7,ИД_KPI[#Headers],0),0),"")</f>
        <v/>
      </c>
      <c r="M18" s="16" t="str">
        <f>IFERROR(VLOOKUP(M$6&amp;$A18,ИД_KPI[#All],MATCH(Итог!M$7,ИД_KPI[#Headers],0),0),"")</f>
        <v/>
      </c>
      <c r="N18" s="23" t="str">
        <f>IFERROR(VLOOKUP(M$6&amp;$A18,ИД_KPI[#All],MATCH(Итог!N$7,ИД_KPI[#Headers],0),0),"")</f>
        <v/>
      </c>
      <c r="O18" s="24" t="str">
        <f>IFERROR(VLOOKUP(M$6&amp;$A18,ИД_KPI[#All],MATCH(Итог!O$7,ИД_KPI[#Headers],0),0),"")</f>
        <v/>
      </c>
      <c r="P18" s="16" t="str">
        <f>IFERROR(VLOOKUP(P$6&amp;$A18,ИД_KPI[#All],MATCH(Итог!P$7,ИД_KPI[#Headers],0),0),"")</f>
        <v/>
      </c>
      <c r="Q18" s="23" t="str">
        <f>IFERROR(VLOOKUP(P$6&amp;$A18,ИД_KPI[#All],MATCH(Итог!Q$7,ИД_KPI[#Headers],0),0),"")</f>
        <v/>
      </c>
      <c r="R18" s="24" t="str">
        <f>IFERROR(VLOOKUP(P$6&amp;$A18,ИД_KPI[#All],MATCH(Итог!R$7,ИД_KPI[#Headers],0),0),"")</f>
        <v/>
      </c>
      <c r="S18" s="16" t="str">
        <f>IFERROR(VLOOKUP(S$6&amp;$A18,ИД_KPI[#All],MATCH(Итог!S$7,ИД_KPI[#Headers],0),0),"")</f>
        <v/>
      </c>
      <c r="T18" s="23" t="str">
        <f>IFERROR(VLOOKUP(S$6&amp;$A18,ИД_KPI[#All],MATCH(Итог!T$7,ИД_KPI[#Headers],0),0),"")</f>
        <v/>
      </c>
      <c r="U18" s="24" t="str">
        <f>IFERROR(VLOOKUP(S$6&amp;$A18,ИД_KPI[#All],MATCH(Итог!U$7,ИД_KPI[#Headers],0),0),"")</f>
        <v/>
      </c>
      <c r="V18" s="16" t="str">
        <f>IFERROR(VLOOKUP(V$6&amp;$A18,ИД_KPI[#All],MATCH(Итог!V$7,ИД_KPI[#Headers],0),0),"")</f>
        <v/>
      </c>
      <c r="W18" s="23" t="str">
        <f>IFERROR(VLOOKUP(V$6&amp;$A18,ИД_KPI[#All],MATCH(Итог!W$7,ИД_KPI[#Headers],0),0),"")</f>
        <v/>
      </c>
      <c r="X18" s="24" t="str">
        <f>IFERROR(VLOOKUP(V$6&amp;$A18,ИД_KPI[#All],MATCH(Итог!X$7,ИД_KPI[#Headers],0),0),"")</f>
        <v/>
      </c>
      <c r="Y18" s="16" t="str">
        <f>IFERROR(VLOOKUP(Y$6&amp;$A18,ИД_KPI[#All],MATCH(Итог!Y$7,ИД_KPI[#Headers],0),0),"")</f>
        <v/>
      </c>
      <c r="Z18" s="23" t="str">
        <f>IFERROR(VLOOKUP(Y$6&amp;$A18,ИД_KPI[#All],MATCH(Итог!Z$7,ИД_KPI[#Headers],0),0),"")</f>
        <v/>
      </c>
      <c r="AA18" s="24" t="str">
        <f>IFERROR(VLOOKUP(Y$6&amp;$A18,ИД_KPI[#All],MATCH(Итог!AA$7,ИД_KPI[#Headers],0),0),"")</f>
        <v/>
      </c>
      <c r="AB18" s="16" t="str">
        <f>IFERROR(VLOOKUP(AB$6&amp;$A18,ИД_KPI[#All],MATCH(Итог!AB$7,ИД_KPI[#Headers],0),0),"")</f>
        <v/>
      </c>
      <c r="AC18" s="23" t="str">
        <f>IFERROR(VLOOKUP(AB$6&amp;$A18,ИД_KPI[#All],MATCH(Итог!AC$7,ИД_KPI[#Headers],0),0),"")</f>
        <v/>
      </c>
      <c r="AD18" s="24" t="str">
        <f>IFERROR(VLOOKUP(AB$6&amp;$A18,ИД_KPI[#All],MATCH(Итог!AD$7,ИД_KPI[#Headers],0),0),"")</f>
        <v/>
      </c>
      <c r="AE18" s="16" t="str">
        <f>IFERROR(VLOOKUP(AE$6&amp;$A18,ИД_KPI[#All],MATCH(Итог!AE$7,ИД_KPI[#Headers],0),0),"")</f>
        <v/>
      </c>
      <c r="AF18" s="23" t="str">
        <f>IFERROR(VLOOKUP(AE$6&amp;$A18,ИД_KPI[#All],MATCH(Итог!AF$7,ИД_KPI[#Headers],0),0),"")</f>
        <v/>
      </c>
      <c r="AG18" s="24" t="str">
        <f>IFERROR(VLOOKUP(AE$6&amp;$A18,ИД_KPI[#All],MATCH(Итог!AG$7,ИД_KPI[#Headers],0),0),"")</f>
        <v/>
      </c>
      <c r="AH18" s="16" t="str">
        <f>IFERROR(VLOOKUP(AH$6&amp;$A18,ИД_KPI[#All],MATCH(Итог!AH$7,ИД_KPI[#Headers],0),0),"")</f>
        <v/>
      </c>
      <c r="AI18" s="23" t="str">
        <f>IFERROR(VLOOKUP(AH$6&amp;$A18,ИД_KPI[#All],MATCH(Итог!AI$7,ИД_KPI[#Headers],0),0),"")</f>
        <v/>
      </c>
      <c r="AJ18" s="24" t="str">
        <f>IFERROR(VLOOKUP(AH$6&amp;$A18,ИД_KPI[#All],MATCH(Итог!AJ$7,ИД_KPI[#Headers],0),0),"")</f>
        <v/>
      </c>
      <c r="AK18" s="16" t="str">
        <f>IFERROR(VLOOKUP(AK$6&amp;$A18,ИД_KPI[#All],MATCH(Итог!AK$7,ИД_KPI[#Headers],0),0),"")</f>
        <v/>
      </c>
      <c r="AL18" s="23" t="str">
        <f>IFERROR(VLOOKUP(AK$6&amp;$A18,ИД_KPI[#All],MATCH(Итог!AL$7,ИД_KPI[#Headers],0),0),"")</f>
        <v/>
      </c>
      <c r="AM18" s="24" t="str">
        <f>IFERROR(VLOOKUP(AK$6&amp;$A18,ИД_KPI[#All],MATCH(Итог!AM$7,ИД_KPI[#Headers],0),0),"")</f>
        <v/>
      </c>
      <c r="AN18" s="16" t="str">
        <f>IFERROR(VLOOKUP(AN$6&amp;$A18,ИД_KPI[#All],MATCH(Итог!AN$7,ИД_KPI[#Headers],0),0),"")</f>
        <v/>
      </c>
      <c r="AO18" s="23" t="str">
        <f>IFERROR(VLOOKUP(AN$6&amp;$A18,ИД_KPI[#All],MATCH(Итог!AO$7,ИД_KPI[#Headers],0),0),"")</f>
        <v/>
      </c>
      <c r="AP18" s="24" t="str">
        <f>IFERROR(VLOOKUP(AN$6&amp;$A18,ИД_KPI[#All],MATCH(Итог!AP$7,ИД_KPI[#Headers],0),0),"")</f>
        <v/>
      </c>
    </row>
    <row r="19" spans="1:42" ht="15.75" thickBot="1" x14ac:dyDescent="0.3">
      <c r="A19" s="3"/>
      <c r="C19" s="13"/>
      <c r="D19" s="10" t="str">
        <f t="shared" si="2"/>
        <v/>
      </c>
      <c r="E19" s="6" t="str">
        <f t="shared" si="3"/>
        <v/>
      </c>
      <c r="G19" s="27" t="str">
        <f>IFERROR(VLOOKUP(G$6&amp;$A19,ИД_KPI[#All],MATCH(Итог!G$7,ИД_KPI[#Headers],0),0),"")</f>
        <v/>
      </c>
      <c r="H19" s="28" t="str">
        <f>IFERROR(VLOOKUP(G$6&amp;$A19,ИД_KPI[#All],MATCH(Итог!H$7,ИД_KPI[#Headers],0),0),"")</f>
        <v/>
      </c>
      <c r="I19" s="29" t="str">
        <f>IFERROR(VLOOKUP(G$6&amp;$A19,ИД_KPI[#All],MATCH(Итог!I$7,ИД_KPI[#Headers],0),0),"")</f>
        <v/>
      </c>
      <c r="J19" s="27" t="str">
        <f>IFERROR(VLOOKUP(J$6&amp;$A19,ИД_KPI[#All],MATCH(Итог!J$7,ИД_KPI[#Headers],0),0),"")</f>
        <v/>
      </c>
      <c r="K19" s="28" t="str">
        <f>IFERROR(VLOOKUP(J$6&amp;$A19,ИД_KPI[#All],MATCH(Итог!K$7,ИД_KPI[#Headers],0),0),"")</f>
        <v/>
      </c>
      <c r="L19" s="29" t="str">
        <f>IFERROR(VLOOKUP(J$6&amp;$A19,ИД_KPI[#All],MATCH(Итог!L$7,ИД_KPI[#Headers],0),0),"")</f>
        <v/>
      </c>
      <c r="M19" s="27" t="str">
        <f>IFERROR(VLOOKUP(M$6&amp;$A19,ИД_KPI[#All],MATCH(Итог!M$7,ИД_KPI[#Headers],0),0),"")</f>
        <v/>
      </c>
      <c r="N19" s="28" t="str">
        <f>IFERROR(VLOOKUP(M$6&amp;$A19,ИД_KPI[#All],MATCH(Итог!N$7,ИД_KPI[#Headers],0),0),"")</f>
        <v/>
      </c>
      <c r="O19" s="29" t="str">
        <f>IFERROR(VLOOKUP(M$6&amp;$A19,ИД_KPI[#All],MATCH(Итог!O$7,ИД_KPI[#Headers],0),0),"")</f>
        <v/>
      </c>
      <c r="P19" s="27" t="str">
        <f>IFERROR(VLOOKUP(P$6&amp;$A19,ИД_KPI[#All],MATCH(Итог!P$7,ИД_KPI[#Headers],0),0),"")</f>
        <v/>
      </c>
      <c r="Q19" s="28" t="str">
        <f>IFERROR(VLOOKUP(P$6&amp;$A19,ИД_KPI[#All],MATCH(Итог!Q$7,ИД_KPI[#Headers],0),0),"")</f>
        <v/>
      </c>
      <c r="R19" s="29" t="str">
        <f>IFERROR(VLOOKUP(P$6&amp;$A19,ИД_KPI[#All],MATCH(Итог!R$7,ИД_KPI[#Headers],0),0),"")</f>
        <v/>
      </c>
      <c r="S19" s="27" t="str">
        <f>IFERROR(VLOOKUP(S$6&amp;$A19,ИД_KPI[#All],MATCH(Итог!S$7,ИД_KPI[#Headers],0),0),"")</f>
        <v/>
      </c>
      <c r="T19" s="28" t="str">
        <f>IFERROR(VLOOKUP(S$6&amp;$A19,ИД_KPI[#All],MATCH(Итог!T$7,ИД_KPI[#Headers],0),0),"")</f>
        <v/>
      </c>
      <c r="U19" s="29" t="str">
        <f>IFERROR(VLOOKUP(S$6&amp;$A19,ИД_KPI[#All],MATCH(Итог!U$7,ИД_KPI[#Headers],0),0),"")</f>
        <v/>
      </c>
      <c r="V19" s="27" t="str">
        <f>IFERROR(VLOOKUP(V$6&amp;$A19,ИД_KPI[#All],MATCH(Итог!V$7,ИД_KPI[#Headers],0),0),"")</f>
        <v/>
      </c>
      <c r="W19" s="28" t="str">
        <f>IFERROR(VLOOKUP(V$6&amp;$A19,ИД_KPI[#All],MATCH(Итог!W$7,ИД_KPI[#Headers],0),0),"")</f>
        <v/>
      </c>
      <c r="X19" s="29" t="str">
        <f>IFERROR(VLOOKUP(V$6&amp;$A19,ИД_KPI[#All],MATCH(Итог!X$7,ИД_KPI[#Headers],0),0),"")</f>
        <v/>
      </c>
      <c r="Y19" s="27" t="str">
        <f>IFERROR(VLOOKUP(Y$6&amp;$A19,ИД_KPI[#All],MATCH(Итог!Y$7,ИД_KPI[#Headers],0),0),"")</f>
        <v/>
      </c>
      <c r="Z19" s="28" t="str">
        <f>IFERROR(VLOOKUP(Y$6&amp;$A19,ИД_KPI[#All],MATCH(Итог!Z$7,ИД_KPI[#Headers],0),0),"")</f>
        <v/>
      </c>
      <c r="AA19" s="29" t="str">
        <f>IFERROR(VLOOKUP(Y$6&amp;$A19,ИД_KPI[#All],MATCH(Итог!AA$7,ИД_KPI[#Headers],0),0),"")</f>
        <v/>
      </c>
      <c r="AB19" s="27" t="str">
        <f>IFERROR(VLOOKUP(AB$6&amp;$A19,ИД_KPI[#All],MATCH(Итог!AB$7,ИД_KPI[#Headers],0),0),"")</f>
        <v/>
      </c>
      <c r="AC19" s="28" t="str">
        <f>IFERROR(VLOOKUP(AB$6&amp;$A19,ИД_KPI[#All],MATCH(Итог!AC$7,ИД_KPI[#Headers],0),0),"")</f>
        <v/>
      </c>
      <c r="AD19" s="29" t="str">
        <f>IFERROR(VLOOKUP(AB$6&amp;$A19,ИД_KPI[#All],MATCH(Итог!AD$7,ИД_KPI[#Headers],0),0),"")</f>
        <v/>
      </c>
      <c r="AE19" s="27" t="str">
        <f>IFERROR(VLOOKUP(AE$6&amp;$A19,ИД_KPI[#All],MATCH(Итог!AE$7,ИД_KPI[#Headers],0),0),"")</f>
        <v/>
      </c>
      <c r="AF19" s="28" t="str">
        <f>IFERROR(VLOOKUP(AE$6&amp;$A19,ИД_KPI[#All],MATCH(Итог!AF$7,ИД_KPI[#Headers],0),0),"")</f>
        <v/>
      </c>
      <c r="AG19" s="29" t="str">
        <f>IFERROR(VLOOKUP(AE$6&amp;$A19,ИД_KPI[#All],MATCH(Итог!AG$7,ИД_KPI[#Headers],0),0),"")</f>
        <v/>
      </c>
      <c r="AH19" s="27" t="str">
        <f>IFERROR(VLOOKUP(AH$6&amp;$A19,ИД_KPI[#All],MATCH(Итог!AH$7,ИД_KPI[#Headers],0),0),"")</f>
        <v/>
      </c>
      <c r="AI19" s="28" t="str">
        <f>IFERROR(VLOOKUP(AH$6&amp;$A19,ИД_KPI[#All],MATCH(Итог!AI$7,ИД_KPI[#Headers],0),0),"")</f>
        <v/>
      </c>
      <c r="AJ19" s="29" t="str">
        <f>IFERROR(VLOOKUP(AH$6&amp;$A19,ИД_KPI[#All],MATCH(Итог!AJ$7,ИД_KPI[#Headers],0),0),"")</f>
        <v/>
      </c>
      <c r="AK19" s="27" t="str">
        <f>IFERROR(VLOOKUP(AK$6&amp;$A19,ИД_KPI[#All],MATCH(Итог!AK$7,ИД_KPI[#Headers],0),0),"")</f>
        <v/>
      </c>
      <c r="AL19" s="28" t="str">
        <f>IFERROR(VLOOKUP(AK$6&amp;$A19,ИД_KPI[#All],MATCH(Итог!AL$7,ИД_KPI[#Headers],0),0),"")</f>
        <v/>
      </c>
      <c r="AM19" s="29" t="str">
        <f>IFERROR(VLOOKUP(AK$6&amp;$A19,ИД_KPI[#All],MATCH(Итог!AM$7,ИД_KPI[#Headers],0),0),"")</f>
        <v/>
      </c>
      <c r="AN19" s="27" t="str">
        <f>IFERROR(VLOOKUP(AN$6&amp;$A19,ИД_KPI[#All],MATCH(Итог!AN$7,ИД_KPI[#Headers],0),0),"")</f>
        <v/>
      </c>
      <c r="AO19" s="28" t="str">
        <f>IFERROR(VLOOKUP(AN$6&amp;$A19,ИД_KPI[#All],MATCH(Итог!AO$7,ИД_KPI[#Headers],0),0),"")</f>
        <v/>
      </c>
      <c r="AP19" s="29" t="str">
        <f>IFERROR(VLOOKUP(AN$6&amp;$A19,ИД_KPI[#All],MATCH(Итог!AP$7,ИД_KPI[#Headers],0),0),"")</f>
        <v/>
      </c>
    </row>
  </sheetData>
  <mergeCells count="13">
    <mergeCell ref="AH6:AJ6"/>
    <mergeCell ref="AK6:AM6"/>
    <mergeCell ref="AN6:AP6"/>
    <mergeCell ref="C6:E6"/>
    <mergeCell ref="G6:I6"/>
    <mergeCell ref="J6:L6"/>
    <mergeCell ref="M6:O6"/>
    <mergeCell ref="P6:R6"/>
    <mergeCell ref="S6:U6"/>
    <mergeCell ref="V6:X6"/>
    <mergeCell ref="Y6:AA6"/>
    <mergeCell ref="AB6:AD6"/>
    <mergeCell ref="AE6:AG6"/>
  </mergeCells>
  <phoneticPr fontId="2" type="noConversion"/>
  <conditionalFormatting sqref="G8:AP19">
    <cfRule type="expression" dxfId="8" priority="1">
      <formula>AND(G8&lt;&gt;"",G8=0)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805-CD74-4085-AB92-B9A38A2ECAA8}">
  <sheetPr codeName="Лист1"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40AE-523E-400F-B756-8BE8A231FFC6}">
  <sheetPr codeName="Лист2"/>
  <dimension ref="A1:J99"/>
  <sheetViews>
    <sheetView workbookViewId="0">
      <selection activeCell="E17" sqref="E17"/>
    </sheetView>
  </sheetViews>
  <sheetFormatPr defaultRowHeight="15" x14ac:dyDescent="0.25"/>
  <cols>
    <col min="1" max="1" width="24.7109375" bestFit="1" customWidth="1"/>
    <col min="2" max="2" width="19" bestFit="1" customWidth="1"/>
    <col min="3" max="3" width="13.7109375" bestFit="1" customWidth="1"/>
    <col min="4" max="4" width="16.5703125" bestFit="1" customWidth="1"/>
    <col min="5" max="5" width="15.28515625" bestFit="1" customWidth="1"/>
    <col min="6" max="6" width="8" style="25" bestFit="1" customWidth="1"/>
    <col min="7" max="7" width="12" style="25" bestFit="1" customWidth="1"/>
    <col min="8" max="8" width="13.5703125" style="25" bestFit="1" customWidth="1"/>
    <col min="9" max="10" width="10" style="25" customWidth="1"/>
  </cols>
  <sheetData>
    <row r="1" spans="1:10" x14ac:dyDescent="0.25">
      <c r="A1" t="s">
        <v>77</v>
      </c>
      <c r="B1" t="s">
        <v>61</v>
      </c>
      <c r="C1" t="s">
        <v>62</v>
      </c>
      <c r="D1" t="s">
        <v>74</v>
      </c>
      <c r="E1" s="25" t="s">
        <v>21</v>
      </c>
      <c r="F1" s="25" t="s">
        <v>22</v>
      </c>
      <c r="G1" s="25" t="s">
        <v>23</v>
      </c>
      <c r="H1" s="25" t="s">
        <v>24</v>
      </c>
      <c r="I1"/>
      <c r="J1"/>
    </row>
    <row r="2" spans="1:10" x14ac:dyDescent="0.25">
      <c r="A2" t="s">
        <v>78</v>
      </c>
      <c r="B2" t="s">
        <v>2</v>
      </c>
      <c r="C2" t="s">
        <v>3</v>
      </c>
      <c r="D2" t="s">
        <v>1</v>
      </c>
      <c r="E2" s="26">
        <v>1.03</v>
      </c>
      <c r="F2" s="26"/>
      <c r="G2" s="26">
        <v>1</v>
      </c>
      <c r="H2" s="26">
        <v>0.8</v>
      </c>
      <c r="I2"/>
      <c r="J2"/>
    </row>
    <row r="3" spans="1:10" x14ac:dyDescent="0.25">
      <c r="A3" t="s">
        <v>171</v>
      </c>
      <c r="B3" t="s">
        <v>50</v>
      </c>
      <c r="C3" t="s">
        <v>43</v>
      </c>
      <c r="D3" t="s">
        <v>42</v>
      </c>
      <c r="E3" s="26">
        <v>0.76</v>
      </c>
      <c r="F3" s="26">
        <v>0.5</v>
      </c>
      <c r="G3" s="26">
        <v>1</v>
      </c>
      <c r="H3" s="26">
        <v>1.4</v>
      </c>
      <c r="I3"/>
      <c r="J3"/>
    </row>
    <row r="4" spans="1:10" x14ac:dyDescent="0.25">
      <c r="A4" t="s">
        <v>79</v>
      </c>
      <c r="B4" t="s">
        <v>51</v>
      </c>
      <c r="C4" t="s">
        <v>3</v>
      </c>
      <c r="D4" t="s">
        <v>4</v>
      </c>
      <c r="E4" s="26">
        <v>1.26</v>
      </c>
      <c r="F4" s="26"/>
      <c r="G4" s="26">
        <v>1</v>
      </c>
      <c r="H4" s="26">
        <v>0.6</v>
      </c>
      <c r="I4"/>
      <c r="J4"/>
    </row>
    <row r="5" spans="1:10" x14ac:dyDescent="0.25">
      <c r="A5" t="s">
        <v>80</v>
      </c>
      <c r="B5" t="s">
        <v>52</v>
      </c>
      <c r="C5" t="s">
        <v>3</v>
      </c>
      <c r="D5" t="s">
        <v>14</v>
      </c>
      <c r="E5" s="26">
        <v>0.97</v>
      </c>
      <c r="F5" s="26"/>
      <c r="G5" s="26">
        <v>1</v>
      </c>
      <c r="H5" s="26">
        <v>1.2</v>
      </c>
      <c r="I5"/>
      <c r="J5"/>
    </row>
    <row r="6" spans="1:10" x14ac:dyDescent="0.25">
      <c r="A6" t="s">
        <v>81</v>
      </c>
      <c r="B6" t="s">
        <v>53</v>
      </c>
      <c r="C6" t="s">
        <v>3</v>
      </c>
      <c r="D6" t="s">
        <v>6</v>
      </c>
      <c r="E6" s="26">
        <v>0.95</v>
      </c>
      <c r="F6" s="26"/>
      <c r="G6" s="26">
        <v>1</v>
      </c>
      <c r="H6" s="26">
        <v>0.6</v>
      </c>
      <c r="I6"/>
      <c r="J6"/>
    </row>
    <row r="7" spans="1:10" x14ac:dyDescent="0.25">
      <c r="A7" t="s">
        <v>82</v>
      </c>
      <c r="B7" t="s">
        <v>54</v>
      </c>
      <c r="C7" t="s">
        <v>3</v>
      </c>
      <c r="D7" t="s">
        <v>25</v>
      </c>
      <c r="E7" s="26"/>
      <c r="F7" s="26">
        <v>1.2</v>
      </c>
      <c r="G7" s="26">
        <v>1</v>
      </c>
      <c r="H7" s="26">
        <v>0.6</v>
      </c>
      <c r="I7"/>
      <c r="J7"/>
    </row>
    <row r="8" spans="1:10" x14ac:dyDescent="0.25">
      <c r="A8" t="s">
        <v>83</v>
      </c>
      <c r="B8" t="s">
        <v>55</v>
      </c>
      <c r="C8" t="s">
        <v>3</v>
      </c>
      <c r="D8" t="s">
        <v>8</v>
      </c>
      <c r="E8" s="26">
        <v>0.46</v>
      </c>
      <c r="F8" s="26"/>
      <c r="G8" s="26">
        <v>1.4</v>
      </c>
      <c r="H8" s="26">
        <v>0.8</v>
      </c>
      <c r="I8"/>
      <c r="J8"/>
    </row>
    <row r="9" spans="1:10" x14ac:dyDescent="0.25">
      <c r="A9" t="s">
        <v>84</v>
      </c>
      <c r="B9" t="s">
        <v>56</v>
      </c>
      <c r="C9" t="s">
        <v>3</v>
      </c>
      <c r="D9" t="s">
        <v>10</v>
      </c>
      <c r="E9" s="26">
        <v>0.71</v>
      </c>
      <c r="F9" s="26"/>
      <c r="G9" s="26">
        <v>0.5</v>
      </c>
      <c r="H9" s="26">
        <v>1</v>
      </c>
      <c r="I9"/>
      <c r="J9"/>
    </row>
    <row r="10" spans="1:10" x14ac:dyDescent="0.25">
      <c r="A10" t="s">
        <v>85</v>
      </c>
      <c r="B10" t="s">
        <v>9</v>
      </c>
      <c r="C10" t="s">
        <v>3</v>
      </c>
      <c r="D10" t="s">
        <v>11</v>
      </c>
      <c r="E10" s="26">
        <v>0.02</v>
      </c>
      <c r="F10" s="26"/>
      <c r="G10" s="26">
        <v>0.2</v>
      </c>
      <c r="H10" s="26">
        <v>0.39999999999999991</v>
      </c>
      <c r="I10"/>
      <c r="J10"/>
    </row>
    <row r="11" spans="1:10" x14ac:dyDescent="0.25">
      <c r="A11" t="s">
        <v>86</v>
      </c>
      <c r="B11" t="s">
        <v>49</v>
      </c>
      <c r="C11" t="s">
        <v>3</v>
      </c>
      <c r="D11" t="s">
        <v>60</v>
      </c>
      <c r="E11" s="26"/>
      <c r="F11" s="26">
        <v>1</v>
      </c>
      <c r="G11" s="26">
        <v>1</v>
      </c>
      <c r="H11" s="26">
        <v>1</v>
      </c>
      <c r="I11"/>
      <c r="J11"/>
    </row>
    <row r="12" spans="1:10" x14ac:dyDescent="0.25">
      <c r="A12" t="s">
        <v>87</v>
      </c>
      <c r="B12" t="s">
        <v>59</v>
      </c>
      <c r="C12" t="s">
        <v>3</v>
      </c>
      <c r="D12" t="s">
        <v>68</v>
      </c>
      <c r="E12" s="26"/>
      <c r="F12" s="26">
        <v>1</v>
      </c>
      <c r="G12" s="26">
        <v>1</v>
      </c>
      <c r="H12" s="26">
        <v>1</v>
      </c>
      <c r="I12"/>
      <c r="J12"/>
    </row>
    <row r="13" spans="1:10" x14ac:dyDescent="0.25">
      <c r="A13" t="s">
        <v>88</v>
      </c>
      <c r="B13" t="s">
        <v>48</v>
      </c>
      <c r="C13" t="s">
        <v>3</v>
      </c>
      <c r="D13" t="s">
        <v>47</v>
      </c>
      <c r="E13" s="26"/>
      <c r="F13" s="26">
        <v>0.5</v>
      </c>
      <c r="G13" s="26">
        <v>1</v>
      </c>
      <c r="H13" s="26">
        <v>0.8</v>
      </c>
      <c r="I13"/>
      <c r="J13"/>
    </row>
    <row r="14" spans="1:10" x14ac:dyDescent="0.25">
      <c r="A14" t="s">
        <v>89</v>
      </c>
      <c r="B14" t="s">
        <v>2</v>
      </c>
      <c r="C14" t="s">
        <v>3</v>
      </c>
      <c r="D14" t="s">
        <v>1</v>
      </c>
      <c r="E14" s="26">
        <v>1</v>
      </c>
      <c r="F14" s="26">
        <v>1.2</v>
      </c>
      <c r="G14" s="26">
        <v>1.4</v>
      </c>
      <c r="H14" s="26">
        <v>1.2</v>
      </c>
      <c r="I14"/>
      <c r="J14"/>
    </row>
    <row r="15" spans="1:10" x14ac:dyDescent="0.25">
      <c r="A15" t="s">
        <v>172</v>
      </c>
      <c r="B15" t="s">
        <v>40</v>
      </c>
      <c r="C15" t="s">
        <v>43</v>
      </c>
      <c r="D15" t="s">
        <v>42</v>
      </c>
      <c r="E15" s="26">
        <v>1.2</v>
      </c>
      <c r="F15" s="26">
        <v>1.2</v>
      </c>
      <c r="G15" s="26">
        <v>1</v>
      </c>
      <c r="H15" s="26">
        <v>2</v>
      </c>
      <c r="I15"/>
      <c r="J15"/>
    </row>
    <row r="16" spans="1:10" x14ac:dyDescent="0.25">
      <c r="A16" t="s">
        <v>90</v>
      </c>
      <c r="B16" t="s">
        <v>5</v>
      </c>
      <c r="C16" t="s">
        <v>3</v>
      </c>
      <c r="D16" t="s">
        <v>4</v>
      </c>
      <c r="E16" s="26">
        <v>1</v>
      </c>
      <c r="F16" s="26">
        <v>1</v>
      </c>
      <c r="G16" s="26">
        <v>1</v>
      </c>
      <c r="H16" s="26">
        <v>1.4</v>
      </c>
      <c r="I16"/>
      <c r="J16"/>
    </row>
    <row r="17" spans="1:10" x14ac:dyDescent="0.25">
      <c r="A17" t="s">
        <v>91</v>
      </c>
      <c r="B17" t="s">
        <v>17</v>
      </c>
      <c r="C17" t="s">
        <v>3</v>
      </c>
      <c r="D17" t="s">
        <v>14</v>
      </c>
      <c r="E17" s="26"/>
      <c r="F17" s="26">
        <v>1.2</v>
      </c>
      <c r="G17" s="26">
        <v>1</v>
      </c>
      <c r="H17" s="26">
        <v>1.2</v>
      </c>
      <c r="I17"/>
      <c r="J17"/>
    </row>
    <row r="18" spans="1:10" x14ac:dyDescent="0.25">
      <c r="A18" t="s">
        <v>92</v>
      </c>
      <c r="B18" t="s">
        <v>7</v>
      </c>
      <c r="C18" t="s">
        <v>3</v>
      </c>
      <c r="D18" t="s">
        <v>6</v>
      </c>
      <c r="E18" s="26">
        <v>1.2</v>
      </c>
      <c r="F18" s="26">
        <v>1.2</v>
      </c>
      <c r="G18" s="26">
        <v>1.2</v>
      </c>
      <c r="H18" s="26">
        <v>1.2</v>
      </c>
      <c r="I18"/>
      <c r="J18"/>
    </row>
    <row r="19" spans="1:10" x14ac:dyDescent="0.25">
      <c r="A19" t="s">
        <v>93</v>
      </c>
      <c r="B19" t="s">
        <v>41</v>
      </c>
      <c r="C19" t="s">
        <v>3</v>
      </c>
      <c r="D19" t="s">
        <v>25</v>
      </c>
      <c r="E19" s="26"/>
      <c r="F19" s="26">
        <v>1.2</v>
      </c>
      <c r="G19" s="26">
        <v>1</v>
      </c>
      <c r="H19" s="26">
        <v>2.4000000000000004</v>
      </c>
      <c r="I19"/>
      <c r="J19"/>
    </row>
    <row r="20" spans="1:10" x14ac:dyDescent="0.25">
      <c r="A20" t="s">
        <v>94</v>
      </c>
      <c r="B20" t="s">
        <v>18</v>
      </c>
      <c r="C20" t="s">
        <v>3</v>
      </c>
      <c r="D20" t="s">
        <v>8</v>
      </c>
      <c r="E20" s="26">
        <v>1.2</v>
      </c>
      <c r="F20" s="26">
        <v>1.2</v>
      </c>
      <c r="G20" s="26">
        <v>0.2</v>
      </c>
      <c r="H20" s="26">
        <v>1.4</v>
      </c>
      <c r="I20"/>
      <c r="J20"/>
    </row>
    <row r="21" spans="1:10" x14ac:dyDescent="0.25">
      <c r="A21" t="s">
        <v>95</v>
      </c>
      <c r="B21" t="s">
        <v>19</v>
      </c>
      <c r="C21" t="s">
        <v>3</v>
      </c>
      <c r="D21" t="s">
        <v>10</v>
      </c>
      <c r="E21" s="26">
        <v>1</v>
      </c>
      <c r="F21" s="26">
        <v>1.2</v>
      </c>
      <c r="G21" s="26">
        <v>1</v>
      </c>
      <c r="H21" s="26">
        <v>0.8</v>
      </c>
      <c r="I21"/>
      <c r="J21"/>
    </row>
    <row r="22" spans="1:10" x14ac:dyDescent="0.25">
      <c r="A22" t="s">
        <v>96</v>
      </c>
      <c r="B22" t="s">
        <v>20</v>
      </c>
      <c r="C22" t="s">
        <v>3</v>
      </c>
      <c r="D22" t="s">
        <v>11</v>
      </c>
      <c r="E22" s="26">
        <v>1.1000000000000001</v>
      </c>
      <c r="F22" s="26">
        <v>1.2</v>
      </c>
      <c r="G22" s="26">
        <v>1.4</v>
      </c>
      <c r="H22" s="26">
        <v>1.4</v>
      </c>
      <c r="I22"/>
      <c r="J22"/>
    </row>
    <row r="23" spans="1:10" x14ac:dyDescent="0.25">
      <c r="A23" t="s">
        <v>97</v>
      </c>
      <c r="B23" t="s">
        <v>16</v>
      </c>
      <c r="C23" t="s">
        <v>3</v>
      </c>
      <c r="D23" t="s">
        <v>15</v>
      </c>
      <c r="E23" s="26"/>
      <c r="F23" s="26">
        <v>0.5</v>
      </c>
      <c r="G23" s="26"/>
      <c r="H23" s="26">
        <v>1</v>
      </c>
      <c r="I23"/>
      <c r="J23"/>
    </row>
    <row r="24" spans="1:10" x14ac:dyDescent="0.25">
      <c r="A24" t="s">
        <v>98</v>
      </c>
      <c r="B24" t="s">
        <v>2</v>
      </c>
      <c r="C24" t="s">
        <v>3</v>
      </c>
      <c r="D24" t="s">
        <v>1</v>
      </c>
      <c r="E24" s="26">
        <v>1.0442071276804787</v>
      </c>
      <c r="F24" s="26"/>
      <c r="G24" s="26">
        <v>1</v>
      </c>
      <c r="H24" s="26">
        <v>0.6</v>
      </c>
      <c r="I24"/>
      <c r="J24"/>
    </row>
    <row r="25" spans="1:10" x14ac:dyDescent="0.25">
      <c r="A25" t="s">
        <v>99</v>
      </c>
      <c r="B25" t="s">
        <v>50</v>
      </c>
      <c r="C25" t="s">
        <v>3</v>
      </c>
      <c r="D25" t="s">
        <v>42</v>
      </c>
      <c r="E25" s="26">
        <v>1.0774080038066065</v>
      </c>
      <c r="F25" s="26"/>
      <c r="G25" s="26">
        <v>1.4</v>
      </c>
      <c r="H25" s="26">
        <v>1</v>
      </c>
      <c r="I25"/>
      <c r="J25"/>
    </row>
    <row r="26" spans="1:10" x14ac:dyDescent="0.25">
      <c r="A26" t="s">
        <v>100</v>
      </c>
      <c r="B26" t="s">
        <v>51</v>
      </c>
      <c r="C26" t="s">
        <v>3</v>
      </c>
      <c r="D26" t="s">
        <v>4</v>
      </c>
      <c r="E26" s="26">
        <v>1.2716826568965518</v>
      </c>
      <c r="F26" s="26"/>
      <c r="G26" s="26">
        <v>1.4</v>
      </c>
      <c r="H26" s="26">
        <v>0.8</v>
      </c>
      <c r="I26"/>
      <c r="J26"/>
    </row>
    <row r="27" spans="1:10" x14ac:dyDescent="0.25">
      <c r="A27" t="s">
        <v>101</v>
      </c>
      <c r="B27" t="s">
        <v>52</v>
      </c>
      <c r="C27" t="s">
        <v>3</v>
      </c>
      <c r="D27" t="s">
        <v>14</v>
      </c>
      <c r="E27" s="26">
        <v>1.0317253921388436</v>
      </c>
      <c r="F27" s="26"/>
      <c r="G27" s="26">
        <v>1</v>
      </c>
      <c r="H27" s="26">
        <v>1</v>
      </c>
      <c r="I27"/>
      <c r="J27"/>
    </row>
    <row r="28" spans="1:10" x14ac:dyDescent="0.25">
      <c r="A28" t="s">
        <v>102</v>
      </c>
      <c r="B28" t="s">
        <v>53</v>
      </c>
      <c r="C28" t="s">
        <v>3</v>
      </c>
      <c r="D28" t="s">
        <v>6</v>
      </c>
      <c r="E28" s="26">
        <v>1.0871119983606559</v>
      </c>
      <c r="F28" s="26"/>
      <c r="G28" s="26">
        <v>1.4</v>
      </c>
      <c r="H28" s="26">
        <v>0.8</v>
      </c>
      <c r="I28"/>
      <c r="J28"/>
    </row>
    <row r="29" spans="1:10" x14ac:dyDescent="0.25">
      <c r="A29" t="s">
        <v>103</v>
      </c>
      <c r="B29" t="s">
        <v>54</v>
      </c>
      <c r="C29" t="s">
        <v>3</v>
      </c>
      <c r="D29" t="s">
        <v>25</v>
      </c>
      <c r="E29" s="26"/>
      <c r="F29" s="26">
        <v>1.2</v>
      </c>
      <c r="G29" s="26">
        <v>1.4</v>
      </c>
      <c r="H29" s="26">
        <v>2</v>
      </c>
      <c r="I29"/>
      <c r="J29"/>
    </row>
    <row r="30" spans="1:10" x14ac:dyDescent="0.25">
      <c r="A30" t="s">
        <v>104</v>
      </c>
      <c r="B30" t="s">
        <v>55</v>
      </c>
      <c r="C30" t="s">
        <v>3</v>
      </c>
      <c r="D30" t="s">
        <v>8</v>
      </c>
      <c r="E30" s="26">
        <v>1.0510123763059991</v>
      </c>
      <c r="F30" s="26"/>
      <c r="G30" s="26">
        <v>1.4</v>
      </c>
      <c r="H30" s="26">
        <v>1.2</v>
      </c>
      <c r="I30"/>
      <c r="J30"/>
    </row>
    <row r="31" spans="1:10" x14ac:dyDescent="0.25">
      <c r="A31" t="s">
        <v>105</v>
      </c>
      <c r="B31" t="s">
        <v>64</v>
      </c>
      <c r="C31" t="s">
        <v>3</v>
      </c>
      <c r="D31" t="s">
        <v>63</v>
      </c>
      <c r="E31" s="26"/>
      <c r="F31" s="26">
        <v>1.2</v>
      </c>
      <c r="G31" s="26">
        <v>1.2</v>
      </c>
      <c r="H31" s="26">
        <v>0.8</v>
      </c>
      <c r="I31"/>
      <c r="J31"/>
    </row>
    <row r="32" spans="1:10" x14ac:dyDescent="0.25">
      <c r="A32" t="s">
        <v>106</v>
      </c>
      <c r="B32" t="s">
        <v>71</v>
      </c>
      <c r="C32" t="s">
        <v>3</v>
      </c>
      <c r="D32" t="s">
        <v>70</v>
      </c>
      <c r="E32" s="26"/>
      <c r="F32" s="26">
        <v>1.2</v>
      </c>
      <c r="G32" s="26">
        <v>1</v>
      </c>
      <c r="H32" s="26">
        <v>0.39999999999999991</v>
      </c>
      <c r="I32"/>
      <c r="J32"/>
    </row>
    <row r="33" spans="1:10" x14ac:dyDescent="0.25">
      <c r="A33" t="s">
        <v>107</v>
      </c>
      <c r="B33" t="s">
        <v>56</v>
      </c>
      <c r="C33" t="s">
        <v>3</v>
      </c>
      <c r="D33" t="s">
        <v>10</v>
      </c>
      <c r="E33" s="26">
        <v>0.86612148906966613</v>
      </c>
      <c r="F33" s="26"/>
      <c r="G33" s="26">
        <v>1</v>
      </c>
      <c r="H33" s="26">
        <v>0.8</v>
      </c>
      <c r="I33"/>
      <c r="J33"/>
    </row>
    <row r="34" spans="1:10" x14ac:dyDescent="0.25">
      <c r="A34" t="s">
        <v>108</v>
      </c>
      <c r="B34" t="s">
        <v>66</v>
      </c>
      <c r="C34" t="s">
        <v>3</v>
      </c>
      <c r="D34" t="s">
        <v>65</v>
      </c>
      <c r="E34" s="26"/>
      <c r="F34" s="26">
        <v>1.2</v>
      </c>
      <c r="G34" s="26">
        <v>1.2</v>
      </c>
      <c r="H34" s="26">
        <v>0.8</v>
      </c>
      <c r="I34"/>
      <c r="J34"/>
    </row>
    <row r="35" spans="1:10" x14ac:dyDescent="0.25">
      <c r="A35" t="s">
        <v>109</v>
      </c>
      <c r="B35" t="s">
        <v>73</v>
      </c>
      <c r="C35" t="s">
        <v>3</v>
      </c>
      <c r="D35" t="s">
        <v>72</v>
      </c>
      <c r="E35" s="26"/>
      <c r="F35" s="26">
        <v>1</v>
      </c>
      <c r="G35" s="26">
        <v>1</v>
      </c>
      <c r="H35" s="26">
        <v>1</v>
      </c>
      <c r="I35"/>
      <c r="J35"/>
    </row>
    <row r="36" spans="1:10" x14ac:dyDescent="0.25">
      <c r="A36" t="s">
        <v>110</v>
      </c>
      <c r="B36" t="s">
        <v>69</v>
      </c>
      <c r="C36" t="s">
        <v>3</v>
      </c>
      <c r="D36" t="s">
        <v>68</v>
      </c>
      <c r="E36" s="26"/>
      <c r="F36" s="26">
        <v>0.5</v>
      </c>
      <c r="G36" s="26">
        <v>1.4</v>
      </c>
      <c r="H36" s="26">
        <v>0.8</v>
      </c>
      <c r="I36"/>
      <c r="J36"/>
    </row>
    <row r="37" spans="1:10" x14ac:dyDescent="0.25">
      <c r="A37" t="s">
        <v>111</v>
      </c>
      <c r="B37" t="s">
        <v>76</v>
      </c>
      <c r="C37" t="s">
        <v>3</v>
      </c>
      <c r="D37" t="s">
        <v>75</v>
      </c>
      <c r="E37" s="26"/>
      <c r="F37" s="26">
        <v>1</v>
      </c>
      <c r="G37" s="26">
        <v>1</v>
      </c>
      <c r="H37" s="26">
        <v>1</v>
      </c>
      <c r="I37"/>
      <c r="J37"/>
    </row>
    <row r="38" spans="1:10" x14ac:dyDescent="0.25">
      <c r="A38" t="s">
        <v>112</v>
      </c>
      <c r="B38" t="s">
        <v>2</v>
      </c>
      <c r="C38" t="s">
        <v>3</v>
      </c>
      <c r="D38" t="s">
        <v>1</v>
      </c>
      <c r="E38" s="26">
        <v>1.04</v>
      </c>
      <c r="F38" s="26"/>
      <c r="G38" s="26">
        <v>1</v>
      </c>
      <c r="H38" s="26">
        <v>1.2</v>
      </c>
      <c r="I38"/>
      <c r="J38"/>
    </row>
    <row r="39" spans="1:10" x14ac:dyDescent="0.25">
      <c r="A39" t="s">
        <v>113</v>
      </c>
      <c r="B39" t="s">
        <v>50</v>
      </c>
      <c r="C39" t="s">
        <v>3</v>
      </c>
      <c r="D39" t="s">
        <v>42</v>
      </c>
      <c r="E39" s="26">
        <v>1.21</v>
      </c>
      <c r="F39" s="26"/>
      <c r="G39" s="26">
        <v>1</v>
      </c>
      <c r="H39" s="26">
        <v>0.6</v>
      </c>
      <c r="I39"/>
      <c r="J39"/>
    </row>
    <row r="40" spans="1:10" x14ac:dyDescent="0.25">
      <c r="A40" t="s">
        <v>114</v>
      </c>
      <c r="B40" t="s">
        <v>51</v>
      </c>
      <c r="C40" t="s">
        <v>3</v>
      </c>
      <c r="D40" t="s">
        <v>4</v>
      </c>
      <c r="E40" s="26">
        <v>1.1000000000000001</v>
      </c>
      <c r="F40" s="26"/>
      <c r="G40" s="26">
        <v>1.4</v>
      </c>
      <c r="H40" s="26">
        <v>0.6</v>
      </c>
      <c r="I40"/>
      <c r="J40"/>
    </row>
    <row r="41" spans="1:10" x14ac:dyDescent="0.25">
      <c r="A41" t="s">
        <v>115</v>
      </c>
      <c r="B41" t="s">
        <v>52</v>
      </c>
      <c r="C41" t="s">
        <v>3</v>
      </c>
      <c r="D41" t="s">
        <v>14</v>
      </c>
      <c r="E41" s="26">
        <v>0.93</v>
      </c>
      <c r="F41" s="26"/>
      <c r="G41" s="26">
        <v>1.4</v>
      </c>
      <c r="H41" s="26">
        <v>0.8</v>
      </c>
      <c r="I41"/>
      <c r="J41"/>
    </row>
    <row r="42" spans="1:10" x14ac:dyDescent="0.25">
      <c r="A42" t="s">
        <v>116</v>
      </c>
      <c r="B42" t="s">
        <v>53</v>
      </c>
      <c r="C42" t="s">
        <v>3</v>
      </c>
      <c r="D42" t="s">
        <v>6</v>
      </c>
      <c r="E42" s="26">
        <v>0.82</v>
      </c>
      <c r="F42" s="26"/>
      <c r="G42" s="26">
        <v>1.4</v>
      </c>
      <c r="H42" s="26">
        <v>1</v>
      </c>
      <c r="I42"/>
      <c r="J42"/>
    </row>
    <row r="43" spans="1:10" x14ac:dyDescent="0.25">
      <c r="A43" t="s">
        <v>117</v>
      </c>
      <c r="B43" t="s">
        <v>54</v>
      </c>
      <c r="C43" t="s">
        <v>3</v>
      </c>
      <c r="D43" t="s">
        <v>25</v>
      </c>
      <c r="E43" s="26"/>
      <c r="F43" s="26">
        <v>1.2</v>
      </c>
      <c r="G43" s="26">
        <v>1.4</v>
      </c>
      <c r="H43" s="26">
        <v>1.6</v>
      </c>
      <c r="I43"/>
      <c r="J43"/>
    </row>
    <row r="44" spans="1:10" x14ac:dyDescent="0.25">
      <c r="A44" t="s">
        <v>118</v>
      </c>
      <c r="B44" t="s">
        <v>55</v>
      </c>
      <c r="C44" t="s">
        <v>3</v>
      </c>
      <c r="D44" t="s">
        <v>8</v>
      </c>
      <c r="E44" s="26">
        <v>0.95</v>
      </c>
      <c r="F44" s="26"/>
      <c r="G44" s="26">
        <v>1.4</v>
      </c>
      <c r="H44" s="26">
        <v>1</v>
      </c>
      <c r="I44"/>
      <c r="J44"/>
    </row>
    <row r="45" spans="1:10" x14ac:dyDescent="0.25">
      <c r="A45" t="s">
        <v>119</v>
      </c>
      <c r="B45" t="s">
        <v>64</v>
      </c>
      <c r="C45" t="s">
        <v>3</v>
      </c>
      <c r="D45" t="s">
        <v>63</v>
      </c>
      <c r="E45" s="26"/>
      <c r="F45" s="26">
        <v>1.2</v>
      </c>
      <c r="G45" s="26">
        <v>1.4</v>
      </c>
      <c r="H45" s="26">
        <v>0.8</v>
      </c>
      <c r="I45"/>
      <c r="J45"/>
    </row>
    <row r="46" spans="1:10" x14ac:dyDescent="0.25">
      <c r="A46" t="s">
        <v>120</v>
      </c>
      <c r="B46" t="s">
        <v>71</v>
      </c>
      <c r="C46" t="s">
        <v>3</v>
      </c>
      <c r="D46" t="s">
        <v>70</v>
      </c>
      <c r="E46" s="26"/>
      <c r="F46" s="26">
        <v>1.2</v>
      </c>
      <c r="G46" s="26">
        <v>1</v>
      </c>
      <c r="H46" s="26">
        <v>1.2</v>
      </c>
      <c r="I46"/>
      <c r="J46"/>
    </row>
    <row r="47" spans="1:10" x14ac:dyDescent="0.25">
      <c r="A47" t="s">
        <v>121</v>
      </c>
      <c r="B47" t="s">
        <v>56</v>
      </c>
      <c r="C47" t="s">
        <v>3</v>
      </c>
      <c r="D47" t="s">
        <v>10</v>
      </c>
      <c r="E47" s="26">
        <v>0.93</v>
      </c>
      <c r="F47" s="26"/>
      <c r="G47" s="26">
        <v>1</v>
      </c>
      <c r="H47" s="26">
        <v>0.6</v>
      </c>
      <c r="I47"/>
      <c r="J47"/>
    </row>
    <row r="48" spans="1:10" x14ac:dyDescent="0.25">
      <c r="A48" t="s">
        <v>122</v>
      </c>
      <c r="B48" t="s">
        <v>66</v>
      </c>
      <c r="C48" t="s">
        <v>3</v>
      </c>
      <c r="D48" t="s">
        <v>65</v>
      </c>
      <c r="E48" s="26"/>
      <c r="F48" s="26">
        <v>1</v>
      </c>
      <c r="G48" s="26">
        <v>1</v>
      </c>
      <c r="H48" s="26">
        <v>1</v>
      </c>
      <c r="I48"/>
      <c r="J48"/>
    </row>
    <row r="49" spans="1:10" x14ac:dyDescent="0.25">
      <c r="A49" t="s">
        <v>123</v>
      </c>
      <c r="B49" t="s">
        <v>73</v>
      </c>
      <c r="C49" t="s">
        <v>3</v>
      </c>
      <c r="D49" t="s">
        <v>72</v>
      </c>
      <c r="E49" s="26"/>
      <c r="F49" s="26">
        <v>1</v>
      </c>
      <c r="G49" s="26">
        <v>1</v>
      </c>
      <c r="H49" s="26">
        <v>1</v>
      </c>
      <c r="I49"/>
      <c r="J49"/>
    </row>
    <row r="50" spans="1:10" x14ac:dyDescent="0.25">
      <c r="A50" t="s">
        <v>124</v>
      </c>
      <c r="B50" t="s">
        <v>69</v>
      </c>
      <c r="C50" t="s">
        <v>3</v>
      </c>
      <c r="D50" t="s">
        <v>68</v>
      </c>
      <c r="E50" s="26"/>
      <c r="F50" s="26">
        <v>1.2</v>
      </c>
      <c r="G50" s="26">
        <v>1.4</v>
      </c>
      <c r="H50" s="26">
        <v>0.6</v>
      </c>
      <c r="I50"/>
      <c r="J50"/>
    </row>
    <row r="51" spans="1:10" x14ac:dyDescent="0.25">
      <c r="A51" t="s">
        <v>125</v>
      </c>
      <c r="B51" t="s">
        <v>2</v>
      </c>
      <c r="C51" t="s">
        <v>3</v>
      </c>
      <c r="D51" t="s">
        <v>1</v>
      </c>
      <c r="E51" s="26">
        <v>0.92</v>
      </c>
      <c r="F51" s="26"/>
      <c r="G51" s="26">
        <v>1</v>
      </c>
      <c r="H51" s="26">
        <v>0.6</v>
      </c>
      <c r="I51"/>
      <c r="J51"/>
    </row>
    <row r="52" spans="1:10" x14ac:dyDescent="0.25">
      <c r="A52" t="s">
        <v>126</v>
      </c>
      <c r="B52" t="s">
        <v>50</v>
      </c>
      <c r="C52" t="s">
        <v>3</v>
      </c>
      <c r="D52" t="s">
        <v>42</v>
      </c>
      <c r="E52" s="26">
        <v>1.01</v>
      </c>
      <c r="F52" s="26"/>
      <c r="G52" s="26">
        <v>1</v>
      </c>
      <c r="H52" s="26">
        <v>0.8</v>
      </c>
      <c r="I52"/>
      <c r="J52"/>
    </row>
    <row r="53" spans="1:10" x14ac:dyDescent="0.25">
      <c r="A53" t="s">
        <v>127</v>
      </c>
      <c r="B53" t="s">
        <v>51</v>
      </c>
      <c r="C53" t="s">
        <v>3</v>
      </c>
      <c r="D53" t="s">
        <v>4</v>
      </c>
      <c r="E53" s="26">
        <v>0.92</v>
      </c>
      <c r="F53" s="26"/>
      <c r="G53" s="26">
        <v>1</v>
      </c>
      <c r="H53" s="26">
        <v>1</v>
      </c>
      <c r="I53"/>
      <c r="J53"/>
    </row>
    <row r="54" spans="1:10" x14ac:dyDescent="0.25">
      <c r="A54" t="s">
        <v>128</v>
      </c>
      <c r="B54" t="s">
        <v>52</v>
      </c>
      <c r="C54" t="s">
        <v>3</v>
      </c>
      <c r="D54" t="s">
        <v>14</v>
      </c>
      <c r="E54" s="26">
        <v>0.96</v>
      </c>
      <c r="F54" s="26"/>
      <c r="G54" s="26">
        <v>1</v>
      </c>
      <c r="H54" s="26">
        <v>1.2</v>
      </c>
      <c r="I54"/>
      <c r="J54"/>
    </row>
    <row r="55" spans="1:10" x14ac:dyDescent="0.25">
      <c r="A55" t="s">
        <v>129</v>
      </c>
      <c r="B55" t="s">
        <v>53</v>
      </c>
      <c r="C55" t="s">
        <v>3</v>
      </c>
      <c r="D55" t="s">
        <v>6</v>
      </c>
      <c r="E55" s="26">
        <v>1.08</v>
      </c>
      <c r="F55" s="26"/>
      <c r="G55" s="26">
        <v>1</v>
      </c>
      <c r="H55" s="26">
        <v>0.8</v>
      </c>
      <c r="I55"/>
      <c r="J55"/>
    </row>
    <row r="56" spans="1:10" x14ac:dyDescent="0.25">
      <c r="A56" t="s">
        <v>130</v>
      </c>
      <c r="B56" t="s">
        <v>54</v>
      </c>
      <c r="C56" t="s">
        <v>3</v>
      </c>
      <c r="D56" t="s">
        <v>25</v>
      </c>
      <c r="E56" s="26"/>
      <c r="F56" s="26">
        <v>1.2</v>
      </c>
      <c r="G56" s="26">
        <v>1.4</v>
      </c>
      <c r="H56" s="26">
        <v>1.2</v>
      </c>
      <c r="I56"/>
      <c r="J56"/>
    </row>
    <row r="57" spans="1:10" x14ac:dyDescent="0.25">
      <c r="A57" t="s">
        <v>131</v>
      </c>
      <c r="B57" t="s">
        <v>55</v>
      </c>
      <c r="C57" t="s">
        <v>3</v>
      </c>
      <c r="D57" t="s">
        <v>8</v>
      </c>
      <c r="E57" s="26">
        <v>1.25</v>
      </c>
      <c r="F57" s="26"/>
      <c r="G57" s="26">
        <v>1.2</v>
      </c>
      <c r="H57" s="26">
        <v>1.2</v>
      </c>
      <c r="I57"/>
      <c r="J57"/>
    </row>
    <row r="58" spans="1:10" x14ac:dyDescent="0.25">
      <c r="A58" t="s">
        <v>132</v>
      </c>
      <c r="B58" t="s">
        <v>64</v>
      </c>
      <c r="C58" t="s">
        <v>3</v>
      </c>
      <c r="D58" t="s">
        <v>63</v>
      </c>
      <c r="E58" s="26"/>
      <c r="F58" s="26">
        <v>1.2</v>
      </c>
      <c r="G58" s="26">
        <v>1.2</v>
      </c>
      <c r="H58" s="26">
        <v>1</v>
      </c>
      <c r="I58"/>
      <c r="J58"/>
    </row>
    <row r="59" spans="1:10" x14ac:dyDescent="0.25">
      <c r="A59" t="s">
        <v>133</v>
      </c>
      <c r="B59" t="s">
        <v>56</v>
      </c>
      <c r="C59" t="s">
        <v>3</v>
      </c>
      <c r="D59" t="s">
        <v>10</v>
      </c>
      <c r="E59" s="26">
        <v>1.38</v>
      </c>
      <c r="F59" s="26"/>
      <c r="G59" s="26">
        <v>0.5</v>
      </c>
      <c r="H59" s="26">
        <v>1</v>
      </c>
      <c r="I59"/>
      <c r="J59"/>
    </row>
    <row r="60" spans="1:10" x14ac:dyDescent="0.25">
      <c r="A60" t="s">
        <v>134</v>
      </c>
      <c r="B60" t="s">
        <v>66</v>
      </c>
      <c r="C60" t="s">
        <v>3</v>
      </c>
      <c r="D60" t="s">
        <v>65</v>
      </c>
      <c r="E60" s="26"/>
      <c r="F60" s="26">
        <v>1</v>
      </c>
      <c r="G60" s="26">
        <v>1</v>
      </c>
      <c r="H60" s="26">
        <v>1</v>
      </c>
      <c r="I60"/>
      <c r="J60"/>
    </row>
    <row r="61" spans="1:10" x14ac:dyDescent="0.25">
      <c r="A61" t="s">
        <v>135</v>
      </c>
      <c r="B61" t="s">
        <v>67</v>
      </c>
      <c r="C61" t="s">
        <v>3</v>
      </c>
      <c r="D61" t="s">
        <v>60</v>
      </c>
      <c r="E61" s="26"/>
      <c r="F61" s="26">
        <v>1.2</v>
      </c>
      <c r="G61" s="26">
        <v>1</v>
      </c>
      <c r="H61" s="26">
        <v>0.39999999999999991</v>
      </c>
      <c r="I61"/>
      <c r="J61"/>
    </row>
    <row r="62" spans="1:10" x14ac:dyDescent="0.25">
      <c r="A62" t="s">
        <v>136</v>
      </c>
      <c r="B62" t="s">
        <v>69</v>
      </c>
      <c r="C62" t="s">
        <v>3</v>
      </c>
      <c r="D62" t="s">
        <v>68</v>
      </c>
      <c r="E62" s="26"/>
      <c r="F62" s="26">
        <v>0.5</v>
      </c>
      <c r="G62" s="26">
        <v>1.4</v>
      </c>
      <c r="H62" s="26">
        <v>0.39999999999999991</v>
      </c>
      <c r="I62"/>
      <c r="J62"/>
    </row>
    <row r="63" spans="1:10" x14ac:dyDescent="0.25">
      <c r="A63" t="s">
        <v>137</v>
      </c>
      <c r="B63" t="s">
        <v>48</v>
      </c>
      <c r="C63" t="s">
        <v>3</v>
      </c>
      <c r="D63" t="s">
        <v>47</v>
      </c>
      <c r="E63" s="26"/>
      <c r="F63" s="26">
        <v>0.5</v>
      </c>
      <c r="G63" s="26">
        <v>1</v>
      </c>
      <c r="H63" s="26">
        <v>0.6</v>
      </c>
      <c r="I63"/>
      <c r="J63"/>
    </row>
    <row r="64" spans="1:10" x14ac:dyDescent="0.25">
      <c r="A64" t="s">
        <v>138</v>
      </c>
      <c r="B64" t="s">
        <v>2</v>
      </c>
      <c r="C64" t="s">
        <v>3</v>
      </c>
      <c r="D64" t="s">
        <v>1</v>
      </c>
      <c r="E64" s="26">
        <v>1.05</v>
      </c>
      <c r="F64" s="26"/>
      <c r="G64" s="26">
        <v>1</v>
      </c>
      <c r="H64" s="26">
        <v>0.8</v>
      </c>
      <c r="I64"/>
      <c r="J64"/>
    </row>
    <row r="65" spans="1:10" x14ac:dyDescent="0.25">
      <c r="A65" t="s">
        <v>173</v>
      </c>
      <c r="B65" t="s">
        <v>50</v>
      </c>
      <c r="C65" t="s">
        <v>43</v>
      </c>
      <c r="D65" t="s">
        <v>42</v>
      </c>
      <c r="E65" s="26">
        <v>0.91</v>
      </c>
      <c r="F65" s="26">
        <v>1.2</v>
      </c>
      <c r="G65" s="26">
        <v>1</v>
      </c>
      <c r="H65" s="26">
        <v>1</v>
      </c>
      <c r="I65"/>
      <c r="J65"/>
    </row>
    <row r="66" spans="1:10" x14ac:dyDescent="0.25">
      <c r="A66" t="s">
        <v>139</v>
      </c>
      <c r="B66" t="s">
        <v>51</v>
      </c>
      <c r="C66" t="s">
        <v>3</v>
      </c>
      <c r="D66" t="s">
        <v>4</v>
      </c>
      <c r="E66" s="26">
        <v>1.22</v>
      </c>
      <c r="F66" s="26"/>
      <c r="G66" s="26">
        <v>1</v>
      </c>
      <c r="H66" s="26">
        <v>1</v>
      </c>
      <c r="I66"/>
      <c r="J66"/>
    </row>
    <row r="67" spans="1:10" x14ac:dyDescent="0.25">
      <c r="A67" t="s">
        <v>140</v>
      </c>
      <c r="B67" t="s">
        <v>52</v>
      </c>
      <c r="C67" t="s">
        <v>3</v>
      </c>
      <c r="D67" t="s">
        <v>14</v>
      </c>
      <c r="E67" s="26"/>
      <c r="F67" s="26">
        <v>1.2</v>
      </c>
      <c r="G67" s="26">
        <v>1</v>
      </c>
      <c r="H67" s="26">
        <v>0.8</v>
      </c>
      <c r="I67"/>
      <c r="J67"/>
    </row>
    <row r="68" spans="1:10" x14ac:dyDescent="0.25">
      <c r="A68" t="s">
        <v>141</v>
      </c>
      <c r="B68" t="s">
        <v>53</v>
      </c>
      <c r="C68" t="s">
        <v>3</v>
      </c>
      <c r="D68" t="s">
        <v>6</v>
      </c>
      <c r="E68" s="26">
        <v>1.57</v>
      </c>
      <c r="F68" s="26"/>
      <c r="G68" s="26">
        <v>1</v>
      </c>
      <c r="H68" s="26">
        <v>1</v>
      </c>
      <c r="I68"/>
      <c r="J68"/>
    </row>
    <row r="69" spans="1:10" x14ac:dyDescent="0.25">
      <c r="A69" t="s">
        <v>142</v>
      </c>
      <c r="B69" t="s">
        <v>54</v>
      </c>
      <c r="C69" t="s">
        <v>3</v>
      </c>
      <c r="D69" t="s">
        <v>25</v>
      </c>
      <c r="E69" s="26"/>
      <c r="F69" s="26">
        <v>1.2</v>
      </c>
      <c r="G69" s="26">
        <v>1</v>
      </c>
      <c r="H69" s="26">
        <v>1</v>
      </c>
      <c r="I69"/>
      <c r="J69"/>
    </row>
    <row r="70" spans="1:10" x14ac:dyDescent="0.25">
      <c r="A70" t="s">
        <v>143</v>
      </c>
      <c r="B70" t="s">
        <v>55</v>
      </c>
      <c r="C70" t="s">
        <v>3</v>
      </c>
      <c r="D70" t="s">
        <v>8</v>
      </c>
      <c r="E70" s="26">
        <v>1.05</v>
      </c>
      <c r="F70" s="26"/>
      <c r="G70" s="26">
        <v>0.5</v>
      </c>
      <c r="H70" s="26">
        <v>1</v>
      </c>
      <c r="I70"/>
      <c r="J70"/>
    </row>
    <row r="71" spans="1:10" x14ac:dyDescent="0.25">
      <c r="A71" t="s">
        <v>144</v>
      </c>
      <c r="B71" t="s">
        <v>56</v>
      </c>
      <c r="C71" t="s">
        <v>3</v>
      </c>
      <c r="D71" t="s">
        <v>10</v>
      </c>
      <c r="E71" s="26">
        <v>1.48</v>
      </c>
      <c r="F71" s="26"/>
      <c r="G71" s="26">
        <v>0.5</v>
      </c>
      <c r="H71" s="26">
        <v>1</v>
      </c>
      <c r="I71"/>
      <c r="J71"/>
    </row>
    <row r="72" spans="1:10" x14ac:dyDescent="0.25">
      <c r="A72" t="s">
        <v>145</v>
      </c>
      <c r="B72" t="s">
        <v>57</v>
      </c>
      <c r="C72" t="s">
        <v>3</v>
      </c>
      <c r="D72" t="s">
        <v>11</v>
      </c>
      <c r="E72" s="26">
        <v>1</v>
      </c>
      <c r="F72" s="26"/>
      <c r="G72" s="26">
        <v>0.2</v>
      </c>
      <c r="H72" s="26">
        <v>0.6</v>
      </c>
      <c r="I72"/>
      <c r="J72"/>
    </row>
    <row r="73" spans="1:10" x14ac:dyDescent="0.25">
      <c r="A73" t="s">
        <v>146</v>
      </c>
      <c r="B73" t="s">
        <v>49</v>
      </c>
      <c r="C73" t="s">
        <v>3</v>
      </c>
      <c r="D73" t="s">
        <v>60</v>
      </c>
      <c r="E73" s="26"/>
      <c r="F73" s="26">
        <v>1</v>
      </c>
      <c r="G73" s="26">
        <v>1</v>
      </c>
      <c r="H73" s="26">
        <v>1</v>
      </c>
      <c r="I73"/>
      <c r="J73"/>
    </row>
    <row r="74" spans="1:10" x14ac:dyDescent="0.25">
      <c r="A74" t="s">
        <v>147</v>
      </c>
      <c r="B74" t="s">
        <v>59</v>
      </c>
      <c r="C74" t="s">
        <v>3</v>
      </c>
      <c r="D74" t="s">
        <v>58</v>
      </c>
      <c r="E74" s="26"/>
      <c r="F74" s="26">
        <v>1</v>
      </c>
      <c r="G74" s="26">
        <v>1</v>
      </c>
      <c r="H74" s="26">
        <v>1</v>
      </c>
      <c r="I74"/>
      <c r="J74"/>
    </row>
    <row r="75" spans="1:10" x14ac:dyDescent="0.25">
      <c r="A75" t="s">
        <v>148</v>
      </c>
      <c r="B75" t="s">
        <v>48</v>
      </c>
      <c r="C75" t="s">
        <v>3</v>
      </c>
      <c r="D75" t="s">
        <v>47</v>
      </c>
      <c r="E75" s="26"/>
      <c r="F75" s="26">
        <v>0.5</v>
      </c>
      <c r="G75" s="26">
        <v>1</v>
      </c>
      <c r="H75" s="26">
        <v>0.6</v>
      </c>
      <c r="I75"/>
      <c r="J75"/>
    </row>
    <row r="76" spans="1:10" x14ac:dyDescent="0.25">
      <c r="A76" t="s">
        <v>149</v>
      </c>
      <c r="B76" t="s">
        <v>2</v>
      </c>
      <c r="C76" t="s">
        <v>3</v>
      </c>
      <c r="D76" t="s">
        <v>1</v>
      </c>
      <c r="E76" s="26">
        <v>0.69</v>
      </c>
      <c r="F76" s="26"/>
      <c r="G76" s="26">
        <v>1.2</v>
      </c>
      <c r="H76" s="26">
        <v>0.8</v>
      </c>
      <c r="I76"/>
      <c r="J76"/>
    </row>
    <row r="77" spans="1:10" x14ac:dyDescent="0.25">
      <c r="A77" t="s">
        <v>174</v>
      </c>
      <c r="B77" t="s">
        <v>50</v>
      </c>
      <c r="C77" t="s">
        <v>43</v>
      </c>
      <c r="D77" t="s">
        <v>42</v>
      </c>
      <c r="E77" s="26">
        <v>1</v>
      </c>
      <c r="F77" s="26">
        <v>1.2</v>
      </c>
      <c r="G77" s="26">
        <v>1</v>
      </c>
      <c r="H77" s="26">
        <v>0.8</v>
      </c>
      <c r="I77"/>
      <c r="J77"/>
    </row>
    <row r="78" spans="1:10" x14ac:dyDescent="0.25">
      <c r="A78" t="s">
        <v>150</v>
      </c>
      <c r="B78" t="s">
        <v>51</v>
      </c>
      <c r="C78" t="s">
        <v>3</v>
      </c>
      <c r="D78" t="s">
        <v>4</v>
      </c>
      <c r="E78" s="26">
        <v>1.02</v>
      </c>
      <c r="F78" s="26"/>
      <c r="G78" s="26">
        <v>1</v>
      </c>
      <c r="H78" s="26">
        <v>0.6</v>
      </c>
      <c r="I78"/>
      <c r="J78"/>
    </row>
    <row r="79" spans="1:10" x14ac:dyDescent="0.25">
      <c r="A79" t="s">
        <v>151</v>
      </c>
      <c r="B79" t="s">
        <v>52</v>
      </c>
      <c r="C79" t="s">
        <v>3</v>
      </c>
      <c r="D79" t="s">
        <v>14</v>
      </c>
      <c r="E79" s="26"/>
      <c r="F79" s="26">
        <v>1.1000000000000001</v>
      </c>
      <c r="G79" s="26">
        <v>1</v>
      </c>
      <c r="H79" s="26">
        <v>1</v>
      </c>
      <c r="I79"/>
      <c r="J79"/>
    </row>
    <row r="80" spans="1:10" x14ac:dyDescent="0.25">
      <c r="A80" t="s">
        <v>152</v>
      </c>
      <c r="B80" t="s">
        <v>53</v>
      </c>
      <c r="C80" t="s">
        <v>3</v>
      </c>
      <c r="D80" t="s">
        <v>6</v>
      </c>
      <c r="E80" s="26">
        <v>1.04</v>
      </c>
      <c r="F80" s="26"/>
      <c r="G80" s="26">
        <v>1</v>
      </c>
      <c r="H80" s="26">
        <v>0.8</v>
      </c>
      <c r="I80"/>
      <c r="J80"/>
    </row>
    <row r="81" spans="1:10" x14ac:dyDescent="0.25">
      <c r="A81" t="s">
        <v>153</v>
      </c>
      <c r="B81" t="s">
        <v>54</v>
      </c>
      <c r="C81" t="s">
        <v>3</v>
      </c>
      <c r="D81" t="s">
        <v>25</v>
      </c>
      <c r="E81" s="26"/>
      <c r="F81" s="26">
        <v>0.5</v>
      </c>
      <c r="G81" s="26">
        <v>0.5</v>
      </c>
      <c r="H81" s="26">
        <v>1</v>
      </c>
      <c r="I81"/>
      <c r="J81"/>
    </row>
    <row r="82" spans="1:10" x14ac:dyDescent="0.25">
      <c r="A82" t="s">
        <v>154</v>
      </c>
      <c r="B82" t="s">
        <v>55</v>
      </c>
      <c r="C82" t="s">
        <v>3</v>
      </c>
      <c r="D82" t="s">
        <v>8</v>
      </c>
      <c r="E82" s="26">
        <v>1.01</v>
      </c>
      <c r="F82" s="26"/>
      <c r="G82" s="26">
        <v>0.2</v>
      </c>
      <c r="H82" s="26">
        <v>0.8</v>
      </c>
      <c r="I82"/>
      <c r="J82"/>
    </row>
    <row r="83" spans="1:10" x14ac:dyDescent="0.25">
      <c r="A83" t="s">
        <v>155</v>
      </c>
      <c r="B83" t="s">
        <v>56</v>
      </c>
      <c r="C83" t="s">
        <v>3</v>
      </c>
      <c r="D83" t="s">
        <v>10</v>
      </c>
      <c r="E83" s="26">
        <v>0.75</v>
      </c>
      <c r="F83" s="26"/>
      <c r="G83" s="26">
        <v>1</v>
      </c>
      <c r="H83" s="26">
        <v>0.6</v>
      </c>
      <c r="I83"/>
      <c r="J83"/>
    </row>
    <row r="84" spans="1:10" x14ac:dyDescent="0.25">
      <c r="A84" t="s">
        <v>156</v>
      </c>
      <c r="B84" t="s">
        <v>57</v>
      </c>
      <c r="C84" t="s">
        <v>3</v>
      </c>
      <c r="D84" t="s">
        <v>11</v>
      </c>
      <c r="E84" s="26">
        <v>0.93</v>
      </c>
      <c r="F84" s="26"/>
      <c r="G84" s="26">
        <v>1</v>
      </c>
      <c r="H84" s="26">
        <v>0.8</v>
      </c>
      <c r="I84"/>
      <c r="J84"/>
    </row>
    <row r="85" spans="1:10" x14ac:dyDescent="0.25">
      <c r="A85" t="s">
        <v>157</v>
      </c>
      <c r="B85" t="s">
        <v>45</v>
      </c>
      <c r="C85" t="s">
        <v>3</v>
      </c>
      <c r="D85" t="s">
        <v>44</v>
      </c>
      <c r="E85" s="26"/>
      <c r="F85" s="26">
        <v>1</v>
      </c>
      <c r="G85" s="26">
        <v>1</v>
      </c>
      <c r="H85" s="26">
        <v>1</v>
      </c>
      <c r="I85"/>
      <c r="J85"/>
    </row>
    <row r="86" spans="1:10" x14ac:dyDescent="0.25">
      <c r="A86" t="s">
        <v>158</v>
      </c>
      <c r="B86" t="s">
        <v>12</v>
      </c>
      <c r="C86" t="s">
        <v>3</v>
      </c>
      <c r="D86" t="s">
        <v>58</v>
      </c>
      <c r="E86" s="26"/>
      <c r="F86" s="26">
        <v>1</v>
      </c>
      <c r="G86" s="26">
        <v>1</v>
      </c>
      <c r="H86" s="26">
        <v>1</v>
      </c>
      <c r="I86"/>
      <c r="J86"/>
    </row>
    <row r="87" spans="1:10" x14ac:dyDescent="0.25">
      <c r="A87" t="s">
        <v>159</v>
      </c>
      <c r="B87" t="s">
        <v>48</v>
      </c>
      <c r="C87" t="s">
        <v>3</v>
      </c>
      <c r="D87" t="s">
        <v>47</v>
      </c>
      <c r="E87" s="26"/>
      <c r="F87" s="26">
        <v>0.5</v>
      </c>
      <c r="G87" s="26">
        <v>1</v>
      </c>
      <c r="H87" s="26">
        <v>0.8</v>
      </c>
      <c r="I87"/>
      <c r="J87"/>
    </row>
    <row r="88" spans="1:10" x14ac:dyDescent="0.25">
      <c r="A88" t="s">
        <v>160</v>
      </c>
      <c r="B88" t="s">
        <v>2</v>
      </c>
      <c r="C88" t="s">
        <v>3</v>
      </c>
      <c r="D88" t="s">
        <v>1</v>
      </c>
      <c r="E88" s="26">
        <v>0.7</v>
      </c>
      <c r="F88" s="26"/>
      <c r="G88" s="26">
        <v>1</v>
      </c>
      <c r="H88" s="26">
        <v>1</v>
      </c>
      <c r="I88"/>
      <c r="J88"/>
    </row>
    <row r="89" spans="1:10" x14ac:dyDescent="0.25">
      <c r="A89" t="s">
        <v>175</v>
      </c>
      <c r="B89" t="s">
        <v>40</v>
      </c>
      <c r="C89" t="s">
        <v>43</v>
      </c>
      <c r="D89" t="s">
        <v>42</v>
      </c>
      <c r="E89" s="26">
        <v>0.93</v>
      </c>
      <c r="F89" s="26">
        <v>1.2</v>
      </c>
      <c r="G89" s="26">
        <v>1</v>
      </c>
      <c r="H89" s="26">
        <v>1.2</v>
      </c>
      <c r="I89"/>
      <c r="J89"/>
    </row>
    <row r="90" spans="1:10" x14ac:dyDescent="0.25">
      <c r="A90" t="s">
        <v>161</v>
      </c>
      <c r="B90" t="s">
        <v>5</v>
      </c>
      <c r="C90" t="s">
        <v>3</v>
      </c>
      <c r="D90" t="s">
        <v>4</v>
      </c>
      <c r="E90" s="26">
        <v>0.62</v>
      </c>
      <c r="F90" s="26"/>
      <c r="G90" s="26">
        <v>1</v>
      </c>
      <c r="H90" s="26">
        <v>1.2</v>
      </c>
      <c r="I90"/>
      <c r="J90"/>
    </row>
    <row r="91" spans="1:10" x14ac:dyDescent="0.25">
      <c r="A91" t="s">
        <v>162</v>
      </c>
      <c r="B91" t="s">
        <v>17</v>
      </c>
      <c r="C91" t="s">
        <v>3</v>
      </c>
      <c r="D91" t="s">
        <v>14</v>
      </c>
      <c r="E91" s="26"/>
      <c r="F91" s="26">
        <v>1.2</v>
      </c>
      <c r="G91" s="26">
        <v>1</v>
      </c>
      <c r="H91" s="26">
        <v>1</v>
      </c>
      <c r="I91"/>
      <c r="J91"/>
    </row>
    <row r="92" spans="1:10" x14ac:dyDescent="0.25">
      <c r="A92" t="s">
        <v>163</v>
      </c>
      <c r="B92" t="s">
        <v>7</v>
      </c>
      <c r="C92" t="s">
        <v>3</v>
      </c>
      <c r="D92" t="s">
        <v>6</v>
      </c>
      <c r="E92" s="26">
        <v>0.82</v>
      </c>
      <c r="F92" s="26"/>
      <c r="G92" s="26">
        <v>1</v>
      </c>
      <c r="H92" s="26">
        <v>1</v>
      </c>
      <c r="I92"/>
      <c r="J92"/>
    </row>
    <row r="93" spans="1:10" x14ac:dyDescent="0.25">
      <c r="A93" t="s">
        <v>164</v>
      </c>
      <c r="B93" t="s">
        <v>41</v>
      </c>
      <c r="C93" t="s">
        <v>3</v>
      </c>
      <c r="D93" t="s">
        <v>25</v>
      </c>
      <c r="E93" s="26"/>
      <c r="F93" s="26">
        <v>1.2</v>
      </c>
      <c r="G93" s="26">
        <v>0.5</v>
      </c>
      <c r="H93" s="26">
        <v>1.6</v>
      </c>
      <c r="I93"/>
      <c r="J93"/>
    </row>
    <row r="94" spans="1:10" x14ac:dyDescent="0.25">
      <c r="A94" t="s">
        <v>165</v>
      </c>
      <c r="B94" t="s">
        <v>18</v>
      </c>
      <c r="C94" t="s">
        <v>3</v>
      </c>
      <c r="D94" t="s">
        <v>8</v>
      </c>
      <c r="E94" s="26">
        <v>0.87</v>
      </c>
      <c r="F94" s="26"/>
      <c r="G94" s="26">
        <v>0.5</v>
      </c>
      <c r="H94" s="26">
        <v>1.4</v>
      </c>
      <c r="I94"/>
      <c r="J94"/>
    </row>
    <row r="95" spans="1:10" x14ac:dyDescent="0.25">
      <c r="A95" t="s">
        <v>166</v>
      </c>
      <c r="B95" t="s">
        <v>19</v>
      </c>
      <c r="C95" t="s">
        <v>3</v>
      </c>
      <c r="D95" t="s">
        <v>10</v>
      </c>
      <c r="E95" s="26">
        <v>1.01</v>
      </c>
      <c r="F95" s="26"/>
      <c r="G95" s="26">
        <v>1</v>
      </c>
      <c r="H95" s="26">
        <v>1</v>
      </c>
    </row>
    <row r="96" spans="1:10" x14ac:dyDescent="0.25">
      <c r="A96" t="s">
        <v>167</v>
      </c>
      <c r="B96" t="s">
        <v>20</v>
      </c>
      <c r="C96" t="s">
        <v>3</v>
      </c>
      <c r="D96" t="s">
        <v>11</v>
      </c>
      <c r="E96" s="26">
        <v>0.38</v>
      </c>
      <c r="F96" s="26"/>
      <c r="G96" s="26">
        <v>1</v>
      </c>
      <c r="H96" s="26">
        <v>1</v>
      </c>
    </row>
    <row r="97" spans="1:8" x14ac:dyDescent="0.25">
      <c r="A97" t="s">
        <v>168</v>
      </c>
      <c r="B97" t="s">
        <v>45</v>
      </c>
      <c r="C97" t="s">
        <v>3</v>
      </c>
      <c r="D97" t="s">
        <v>44</v>
      </c>
      <c r="E97" s="26"/>
      <c r="F97" s="26">
        <v>1</v>
      </c>
      <c r="G97" s="26">
        <v>1</v>
      </c>
      <c r="H97" s="26">
        <v>1</v>
      </c>
    </row>
    <row r="98" spans="1:8" x14ac:dyDescent="0.25">
      <c r="A98" t="s">
        <v>169</v>
      </c>
      <c r="B98" t="s">
        <v>46</v>
      </c>
      <c r="C98" t="s">
        <v>3</v>
      </c>
      <c r="D98" t="s">
        <v>13</v>
      </c>
      <c r="E98" s="26"/>
      <c r="F98" s="26">
        <v>1</v>
      </c>
      <c r="G98" s="26">
        <v>1</v>
      </c>
      <c r="H98" s="26">
        <v>1</v>
      </c>
    </row>
    <row r="99" spans="1:8" x14ac:dyDescent="0.25">
      <c r="A99" t="s">
        <v>170</v>
      </c>
      <c r="B99" t="s">
        <v>16</v>
      </c>
      <c r="C99" t="s">
        <v>3</v>
      </c>
      <c r="D99" t="s">
        <v>15</v>
      </c>
      <c r="E99" s="26"/>
      <c r="F99" s="26">
        <v>1</v>
      </c>
      <c r="G99" s="26">
        <v>1</v>
      </c>
      <c r="H99" s="2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E26-E6C3-4B97-9299-C1A44C4D56C8}">
  <sheetPr codeName="Лист3"/>
  <dimension ref="A1:H80"/>
  <sheetViews>
    <sheetView workbookViewId="0">
      <selection activeCell="A2" sqref="A2:A80"/>
    </sheetView>
  </sheetViews>
  <sheetFormatPr defaultRowHeight="15" x14ac:dyDescent="0.25"/>
  <cols>
    <col min="1" max="1" width="24.7109375" bestFit="1" customWidth="1"/>
    <col min="2" max="2" width="21" bestFit="1" customWidth="1"/>
    <col min="3" max="4" width="12" bestFit="1" customWidth="1"/>
    <col min="5" max="5" width="20.42578125" bestFit="1" customWidth="1"/>
    <col min="6" max="6" width="13" bestFit="1" customWidth="1"/>
    <col min="7" max="7" width="17.140625" bestFit="1" customWidth="1"/>
    <col min="8" max="8" width="18.7109375" bestFit="1" customWidth="1"/>
  </cols>
  <sheetData>
    <row r="1" spans="1:8" x14ac:dyDescent="0.25">
      <c r="A1" t="s">
        <v>178</v>
      </c>
      <c r="B1" t="s">
        <v>177</v>
      </c>
      <c r="C1" t="s">
        <v>179</v>
      </c>
      <c r="D1" t="s">
        <v>180</v>
      </c>
      <c r="E1" t="s">
        <v>21</v>
      </c>
      <c r="F1" t="s">
        <v>181</v>
      </c>
      <c r="G1" t="s">
        <v>182</v>
      </c>
      <c r="H1" t="s">
        <v>183</v>
      </c>
    </row>
    <row r="2" spans="1:8" x14ac:dyDescent="0.25">
      <c r="A2" t="s">
        <v>78</v>
      </c>
      <c r="B2" t="s">
        <v>187</v>
      </c>
      <c r="C2">
        <v>7531820</v>
      </c>
      <c r="G2">
        <v>1</v>
      </c>
      <c r="H2">
        <v>0.8</v>
      </c>
    </row>
    <row r="3" spans="1:8" x14ac:dyDescent="0.25">
      <c r="A3" t="s">
        <v>171</v>
      </c>
      <c r="B3" t="s">
        <v>184</v>
      </c>
      <c r="C3">
        <v>5872445.9484999999</v>
      </c>
      <c r="D3">
        <v>4446908.759999997</v>
      </c>
      <c r="E3">
        <v>0.75724984086671276</v>
      </c>
      <c r="F3">
        <v>0.5</v>
      </c>
      <c r="G3">
        <v>1</v>
      </c>
      <c r="H3">
        <v>1.4</v>
      </c>
    </row>
    <row r="4" spans="1:8" x14ac:dyDescent="0.25">
      <c r="A4" t="s">
        <v>79</v>
      </c>
      <c r="B4" t="s">
        <v>186</v>
      </c>
      <c r="C4">
        <v>4873240</v>
      </c>
      <c r="D4">
        <v>6142204.6099999975</v>
      </c>
      <c r="E4">
        <v>1.2603944418908155</v>
      </c>
      <c r="G4">
        <v>1</v>
      </c>
      <c r="H4">
        <v>0.6</v>
      </c>
    </row>
    <row r="5" spans="1:8" x14ac:dyDescent="0.25">
      <c r="A5" t="s">
        <v>80</v>
      </c>
      <c r="B5" t="s">
        <v>186</v>
      </c>
      <c r="C5">
        <v>4719711</v>
      </c>
      <c r="D5">
        <v>4566760.1500000041</v>
      </c>
      <c r="E5">
        <v>0.96759317466683958</v>
      </c>
      <c r="G5">
        <v>1</v>
      </c>
      <c r="H5">
        <v>1.2</v>
      </c>
    </row>
    <row r="6" spans="1:8" x14ac:dyDescent="0.25">
      <c r="A6" t="s">
        <v>81</v>
      </c>
      <c r="B6" t="s">
        <v>186</v>
      </c>
      <c r="C6">
        <v>5405980</v>
      </c>
      <c r="D6">
        <v>5061673.2799999947</v>
      </c>
      <c r="E6">
        <v>0.93631002704412425</v>
      </c>
      <c r="G6">
        <v>1</v>
      </c>
      <c r="H6">
        <v>0.6</v>
      </c>
    </row>
    <row r="7" spans="1:8" x14ac:dyDescent="0.25">
      <c r="A7" t="s">
        <v>82</v>
      </c>
      <c r="B7" t="s">
        <v>185</v>
      </c>
      <c r="C7">
        <v>1996615.7532000002</v>
      </c>
      <c r="D7">
        <v>1499018.3500000003</v>
      </c>
      <c r="E7">
        <v>0.75077958670690914</v>
      </c>
      <c r="F7">
        <v>1.2</v>
      </c>
      <c r="G7">
        <v>1</v>
      </c>
      <c r="H7">
        <v>0.6</v>
      </c>
    </row>
    <row r="8" spans="1:8" x14ac:dyDescent="0.25">
      <c r="A8" t="s">
        <v>83</v>
      </c>
      <c r="B8" t="s">
        <v>185</v>
      </c>
      <c r="C8">
        <v>3445905.1836000001</v>
      </c>
      <c r="D8">
        <v>1579084.8699999999</v>
      </c>
      <c r="E8">
        <v>0.45824965745293694</v>
      </c>
      <c r="G8">
        <v>1.4</v>
      </c>
      <c r="H8">
        <v>0.8</v>
      </c>
    </row>
    <row r="9" spans="1:8" x14ac:dyDescent="0.25">
      <c r="A9" t="s">
        <v>93</v>
      </c>
      <c r="B9" t="s">
        <v>185</v>
      </c>
      <c r="C9">
        <v>1813165.2206999999</v>
      </c>
      <c r="D9">
        <v>1984233.2500000009</v>
      </c>
      <c r="E9">
        <v>1.0943477336466654</v>
      </c>
      <c r="F9">
        <v>1.2</v>
      </c>
      <c r="G9">
        <v>1</v>
      </c>
      <c r="H9">
        <v>2.4000000000000004</v>
      </c>
    </row>
    <row r="10" spans="1:8" x14ac:dyDescent="0.25">
      <c r="A10" t="s">
        <v>84</v>
      </c>
      <c r="B10" t="s">
        <v>188</v>
      </c>
      <c r="C10">
        <v>1769355</v>
      </c>
      <c r="D10">
        <v>1269483.9299999995</v>
      </c>
      <c r="E10">
        <v>0.71748401536152973</v>
      </c>
      <c r="G10">
        <v>0.5</v>
      </c>
      <c r="H10">
        <v>1</v>
      </c>
    </row>
    <row r="11" spans="1:8" x14ac:dyDescent="0.25">
      <c r="A11" t="s">
        <v>85</v>
      </c>
      <c r="B11" t="s">
        <v>188</v>
      </c>
      <c r="C11">
        <v>741107</v>
      </c>
      <c r="G11">
        <v>0.2</v>
      </c>
      <c r="H11">
        <v>0.39999999999999991</v>
      </c>
    </row>
    <row r="12" spans="1:8" x14ac:dyDescent="0.25">
      <c r="A12" t="s">
        <v>86</v>
      </c>
      <c r="B12" t="s">
        <v>189</v>
      </c>
      <c r="C12">
        <v>1283571</v>
      </c>
      <c r="D12">
        <v>330767.04000000004</v>
      </c>
      <c r="E12">
        <v>0.25769282727640314</v>
      </c>
      <c r="F12">
        <v>1</v>
      </c>
      <c r="G12">
        <v>1</v>
      </c>
      <c r="H12">
        <v>1</v>
      </c>
    </row>
    <row r="13" spans="1:8" x14ac:dyDescent="0.25">
      <c r="A13" t="s">
        <v>87</v>
      </c>
      <c r="B13" t="s">
        <v>189</v>
      </c>
      <c r="C13">
        <v>1211510</v>
      </c>
      <c r="D13">
        <v>5444165.1699999897</v>
      </c>
      <c r="E13">
        <v>4.4937022145916989</v>
      </c>
      <c r="F13">
        <v>1</v>
      </c>
      <c r="G13">
        <v>1</v>
      </c>
      <c r="H13">
        <v>1</v>
      </c>
    </row>
    <row r="14" spans="1:8" x14ac:dyDescent="0.25">
      <c r="A14" t="s">
        <v>94</v>
      </c>
      <c r="B14" t="s">
        <v>185</v>
      </c>
      <c r="C14">
        <v>2504643.3621999999</v>
      </c>
      <c r="D14">
        <v>2741243.2900000033</v>
      </c>
      <c r="E14">
        <v>1.09446451793128</v>
      </c>
      <c r="F14">
        <v>1.2</v>
      </c>
      <c r="G14">
        <v>0.2</v>
      </c>
      <c r="H14">
        <v>1.4</v>
      </c>
    </row>
    <row r="15" spans="1:8" x14ac:dyDescent="0.25">
      <c r="A15" t="s">
        <v>172</v>
      </c>
      <c r="B15" t="s">
        <v>184</v>
      </c>
      <c r="C15">
        <v>5486420.2640000004</v>
      </c>
      <c r="D15">
        <v>6169170.8399999999</v>
      </c>
      <c r="E15">
        <v>1.1244437252610731</v>
      </c>
      <c r="F15">
        <v>1.2</v>
      </c>
      <c r="G15">
        <v>1</v>
      </c>
      <c r="H15">
        <v>2</v>
      </c>
    </row>
    <row r="16" spans="1:8" x14ac:dyDescent="0.25">
      <c r="A16" t="s">
        <v>90</v>
      </c>
      <c r="B16" t="s">
        <v>186</v>
      </c>
      <c r="C16">
        <v>4783397.5653999997</v>
      </c>
      <c r="D16">
        <v>4289373.7100000009</v>
      </c>
      <c r="E16">
        <v>0.89672113834454248</v>
      </c>
      <c r="F16">
        <v>1</v>
      </c>
      <c r="G16">
        <v>1</v>
      </c>
      <c r="H16">
        <v>1.4</v>
      </c>
    </row>
    <row r="17" spans="1:8" x14ac:dyDescent="0.25">
      <c r="A17" t="s">
        <v>91</v>
      </c>
      <c r="B17" t="s">
        <v>186</v>
      </c>
      <c r="C17">
        <v>4534660.892</v>
      </c>
      <c r="D17">
        <v>4558911.5599999931</v>
      </c>
      <c r="E17">
        <v>1.005347845975159</v>
      </c>
      <c r="F17">
        <v>1.2</v>
      </c>
      <c r="G17">
        <v>1</v>
      </c>
      <c r="H17">
        <v>1.2</v>
      </c>
    </row>
    <row r="18" spans="1:8" x14ac:dyDescent="0.25">
      <c r="A18" t="s">
        <v>92</v>
      </c>
      <c r="B18" t="s">
        <v>186</v>
      </c>
      <c r="C18">
        <v>5051267.8289999999</v>
      </c>
      <c r="D18">
        <v>6132747.2499999944</v>
      </c>
      <c r="E18">
        <v>1.2141005897155319</v>
      </c>
      <c r="F18">
        <v>1.2</v>
      </c>
      <c r="G18">
        <v>1.2</v>
      </c>
      <c r="H18">
        <v>1.2</v>
      </c>
    </row>
    <row r="19" spans="1:8" x14ac:dyDescent="0.25">
      <c r="A19" t="s">
        <v>95</v>
      </c>
      <c r="B19" t="s">
        <v>188</v>
      </c>
      <c r="C19">
        <v>1699540.9129999999</v>
      </c>
      <c r="D19">
        <v>1560633.2399999993</v>
      </c>
      <c r="E19">
        <v>0.91826753216855295</v>
      </c>
      <c r="F19">
        <v>1.2</v>
      </c>
      <c r="G19">
        <v>1</v>
      </c>
      <c r="H19">
        <v>0.8</v>
      </c>
    </row>
    <row r="20" spans="1:8" x14ac:dyDescent="0.25">
      <c r="A20" t="s">
        <v>105</v>
      </c>
      <c r="B20" t="s">
        <v>185</v>
      </c>
      <c r="C20">
        <v>775634.88950000005</v>
      </c>
      <c r="D20">
        <v>843521.57999999961</v>
      </c>
      <c r="E20">
        <v>1.0875240289200523</v>
      </c>
      <c r="F20">
        <v>1.2</v>
      </c>
      <c r="G20">
        <v>1.2</v>
      </c>
      <c r="H20">
        <v>0.8</v>
      </c>
    </row>
    <row r="21" spans="1:8" x14ac:dyDescent="0.25">
      <c r="A21" t="s">
        <v>106</v>
      </c>
      <c r="B21" t="s">
        <v>185</v>
      </c>
      <c r="C21">
        <v>737000</v>
      </c>
      <c r="D21">
        <v>1438372.6900000009</v>
      </c>
      <c r="E21">
        <v>1.951659009497966</v>
      </c>
      <c r="F21">
        <v>1.2</v>
      </c>
      <c r="G21">
        <v>1</v>
      </c>
      <c r="H21">
        <v>0.39999999999999991</v>
      </c>
    </row>
    <row r="22" spans="1:8" x14ac:dyDescent="0.25">
      <c r="A22" t="s">
        <v>119</v>
      </c>
      <c r="B22" t="s">
        <v>185</v>
      </c>
      <c r="C22">
        <v>892805</v>
      </c>
      <c r="D22">
        <v>834733.61999999941</v>
      </c>
      <c r="E22">
        <v>0.9349562558453407</v>
      </c>
      <c r="F22">
        <v>1.2</v>
      </c>
      <c r="G22">
        <v>1.4</v>
      </c>
      <c r="H22">
        <v>0.8</v>
      </c>
    </row>
    <row r="23" spans="1:8" x14ac:dyDescent="0.25">
      <c r="A23" t="s">
        <v>142</v>
      </c>
      <c r="B23" t="s">
        <v>185</v>
      </c>
      <c r="C23">
        <v>1354585.0426999999</v>
      </c>
      <c r="D23">
        <v>1930518.2500000002</v>
      </c>
      <c r="E23">
        <v>1.4251731631053839</v>
      </c>
      <c r="F23">
        <v>1.2</v>
      </c>
      <c r="G23">
        <v>1</v>
      </c>
      <c r="H23">
        <v>1</v>
      </c>
    </row>
    <row r="24" spans="1:8" x14ac:dyDescent="0.25">
      <c r="A24" t="s">
        <v>117</v>
      </c>
      <c r="B24" t="s">
        <v>185</v>
      </c>
      <c r="C24">
        <v>3576737.2901999997</v>
      </c>
      <c r="D24">
        <v>3448981.7999999961</v>
      </c>
      <c r="E24">
        <v>0.96428155611259336</v>
      </c>
      <c r="F24">
        <v>1.2</v>
      </c>
      <c r="G24">
        <v>1.4</v>
      </c>
      <c r="H24">
        <v>1.6</v>
      </c>
    </row>
    <row r="25" spans="1:8" x14ac:dyDescent="0.25">
      <c r="A25" t="s">
        <v>103</v>
      </c>
      <c r="B25" t="s">
        <v>185</v>
      </c>
      <c r="C25">
        <v>2393089.1834</v>
      </c>
      <c r="D25">
        <v>3723672.4899999965</v>
      </c>
      <c r="E25">
        <v>1.5560107478775864</v>
      </c>
      <c r="F25">
        <v>1.2</v>
      </c>
      <c r="G25">
        <v>1.4</v>
      </c>
      <c r="H25">
        <v>2</v>
      </c>
    </row>
    <row r="26" spans="1:8" x14ac:dyDescent="0.25">
      <c r="A26" t="s">
        <v>88</v>
      </c>
      <c r="B26" t="s">
        <v>189</v>
      </c>
      <c r="C26">
        <v>1260925</v>
      </c>
      <c r="D26">
        <v>466935.82999999996</v>
      </c>
      <c r="E26">
        <v>0.37031213593195467</v>
      </c>
      <c r="F26">
        <v>0.5</v>
      </c>
      <c r="G26">
        <v>1</v>
      </c>
      <c r="H26">
        <v>0.8</v>
      </c>
    </row>
    <row r="27" spans="1:8" x14ac:dyDescent="0.25">
      <c r="A27" t="s">
        <v>89</v>
      </c>
      <c r="B27" t="s">
        <v>187</v>
      </c>
      <c r="C27">
        <v>8512575.1199999992</v>
      </c>
      <c r="F27">
        <v>1.2</v>
      </c>
      <c r="G27">
        <v>1.4</v>
      </c>
      <c r="H27">
        <v>1.2</v>
      </c>
    </row>
    <row r="28" spans="1:8" x14ac:dyDescent="0.25">
      <c r="A28" t="s">
        <v>143</v>
      </c>
      <c r="B28" t="s">
        <v>185</v>
      </c>
      <c r="C28">
        <v>2389256.9413999999</v>
      </c>
      <c r="D28">
        <v>2517901.7800000003</v>
      </c>
      <c r="E28">
        <v>1.0538430322712049</v>
      </c>
      <c r="G28">
        <v>0.5</v>
      </c>
      <c r="H28">
        <v>1</v>
      </c>
    </row>
    <row r="29" spans="1:8" x14ac:dyDescent="0.25">
      <c r="A29" t="s">
        <v>118</v>
      </c>
      <c r="B29" t="s">
        <v>185</v>
      </c>
      <c r="C29">
        <v>4980250.3162000002</v>
      </c>
      <c r="D29">
        <v>4719217.019999994</v>
      </c>
      <c r="E29">
        <v>0.94758630999913707</v>
      </c>
      <c r="G29">
        <v>1.4</v>
      </c>
      <c r="H29">
        <v>1</v>
      </c>
    </row>
    <row r="30" spans="1:8" x14ac:dyDescent="0.25">
      <c r="A30" t="s">
        <v>104</v>
      </c>
      <c r="B30" t="s">
        <v>185</v>
      </c>
      <c r="C30">
        <v>4157624.4342</v>
      </c>
      <c r="D30">
        <v>3801958.7399999988</v>
      </c>
      <c r="E30">
        <v>0.91445458823208081</v>
      </c>
      <c r="G30">
        <v>1.4</v>
      </c>
      <c r="H30">
        <v>1.2</v>
      </c>
    </row>
    <row r="31" spans="1:8" x14ac:dyDescent="0.25">
      <c r="A31" t="s">
        <v>96</v>
      </c>
      <c r="B31" t="s">
        <v>188</v>
      </c>
      <c r="C31">
        <v>1694945.9</v>
      </c>
      <c r="F31">
        <v>1.2</v>
      </c>
      <c r="G31">
        <v>1.4</v>
      </c>
      <c r="H31">
        <v>1.4</v>
      </c>
    </row>
    <row r="32" spans="1:8" x14ac:dyDescent="0.25">
      <c r="A32" t="s">
        <v>173</v>
      </c>
      <c r="B32" t="s">
        <v>184</v>
      </c>
      <c r="C32">
        <v>5169176.7755000005</v>
      </c>
      <c r="D32">
        <v>4713402.9500000039</v>
      </c>
      <c r="E32">
        <v>0.91182854731140228</v>
      </c>
      <c r="F32">
        <v>1.2</v>
      </c>
      <c r="G32">
        <v>1</v>
      </c>
      <c r="H32">
        <v>1</v>
      </c>
    </row>
    <row r="33" spans="1:8" x14ac:dyDescent="0.25">
      <c r="A33" t="s">
        <v>97</v>
      </c>
      <c r="B33" t="s">
        <v>189</v>
      </c>
      <c r="C33">
        <v>1970202</v>
      </c>
      <c r="F33">
        <v>0.5</v>
      </c>
      <c r="H33">
        <v>1</v>
      </c>
    </row>
    <row r="34" spans="1:8" x14ac:dyDescent="0.25">
      <c r="A34" t="s">
        <v>113</v>
      </c>
      <c r="B34" t="s">
        <v>184</v>
      </c>
      <c r="C34">
        <v>7132938</v>
      </c>
      <c r="D34">
        <v>8612931.570000004</v>
      </c>
      <c r="E34">
        <v>1.2074872331709605</v>
      </c>
      <c r="G34">
        <v>1</v>
      </c>
      <c r="H34">
        <v>0.6</v>
      </c>
    </row>
    <row r="35" spans="1:8" x14ac:dyDescent="0.25">
      <c r="A35" t="s">
        <v>99</v>
      </c>
      <c r="B35" t="s">
        <v>184</v>
      </c>
      <c r="C35">
        <v>6241780</v>
      </c>
      <c r="D35">
        <v>6724943.7299999986</v>
      </c>
      <c r="E35">
        <v>1.0774080038066063</v>
      </c>
      <c r="G35">
        <v>1.4</v>
      </c>
      <c r="H35">
        <v>1</v>
      </c>
    </row>
    <row r="36" spans="1:8" x14ac:dyDescent="0.25">
      <c r="A36" t="s">
        <v>100</v>
      </c>
      <c r="B36" t="s">
        <v>186</v>
      </c>
      <c r="C36">
        <v>5800000</v>
      </c>
      <c r="D36">
        <v>7375759.4099999974</v>
      </c>
      <c r="E36">
        <v>1.2716826568965514</v>
      </c>
      <c r="G36">
        <v>1.4</v>
      </c>
      <c r="H36">
        <v>0.8</v>
      </c>
    </row>
    <row r="37" spans="1:8" x14ac:dyDescent="0.25">
      <c r="A37" t="s">
        <v>102</v>
      </c>
      <c r="B37" t="s">
        <v>186</v>
      </c>
      <c r="C37">
        <v>6100000</v>
      </c>
      <c r="D37">
        <v>6631383.189999979</v>
      </c>
      <c r="E37">
        <v>1.0871119983606523</v>
      </c>
      <c r="G37">
        <v>1.4</v>
      </c>
      <c r="H37">
        <v>0.8</v>
      </c>
    </row>
    <row r="38" spans="1:8" x14ac:dyDescent="0.25">
      <c r="A38" t="s">
        <v>101</v>
      </c>
      <c r="B38" t="s">
        <v>186</v>
      </c>
      <c r="C38">
        <v>5326621</v>
      </c>
      <c r="D38">
        <v>5495610.1400000034</v>
      </c>
      <c r="E38">
        <v>1.0317253921388443</v>
      </c>
      <c r="G38">
        <v>1</v>
      </c>
      <c r="H38">
        <v>1</v>
      </c>
    </row>
    <row r="39" spans="1:8" x14ac:dyDescent="0.25">
      <c r="A39" t="s">
        <v>98</v>
      </c>
      <c r="B39" t="s">
        <v>187</v>
      </c>
      <c r="C39">
        <v>10511287.893999999</v>
      </c>
      <c r="D39">
        <v>10975961.740000013</v>
      </c>
      <c r="E39">
        <v>1.0442071276789266</v>
      </c>
      <c r="G39">
        <v>1</v>
      </c>
      <c r="H39">
        <v>0.6</v>
      </c>
    </row>
    <row r="40" spans="1:8" x14ac:dyDescent="0.25">
      <c r="A40" t="s">
        <v>139</v>
      </c>
      <c r="B40" t="s">
        <v>186</v>
      </c>
      <c r="C40">
        <v>3186828.7234</v>
      </c>
      <c r="D40">
        <v>4021179.8600000045</v>
      </c>
      <c r="E40">
        <v>1.2618123561123933</v>
      </c>
      <c r="G40">
        <v>1</v>
      </c>
      <c r="H40">
        <v>1</v>
      </c>
    </row>
    <row r="41" spans="1:8" x14ac:dyDescent="0.25">
      <c r="A41" t="s">
        <v>114</v>
      </c>
      <c r="B41" t="s">
        <v>186</v>
      </c>
      <c r="C41">
        <v>6800000</v>
      </c>
      <c r="D41">
        <v>7388155.7300000051</v>
      </c>
      <c r="E41">
        <v>1.0864934897058831</v>
      </c>
      <c r="G41">
        <v>1.4</v>
      </c>
      <c r="H41">
        <v>0.6</v>
      </c>
    </row>
    <row r="42" spans="1:8" x14ac:dyDescent="0.25">
      <c r="A42" t="s">
        <v>141</v>
      </c>
      <c r="B42" t="s">
        <v>186</v>
      </c>
      <c r="C42">
        <v>3846351.8237000001</v>
      </c>
      <c r="D42">
        <v>5813021.4500000188</v>
      </c>
      <c r="E42">
        <v>1.5113077836983149</v>
      </c>
      <c r="G42">
        <v>1</v>
      </c>
      <c r="H42">
        <v>1</v>
      </c>
    </row>
    <row r="43" spans="1:8" x14ac:dyDescent="0.25">
      <c r="A43" t="s">
        <v>108</v>
      </c>
      <c r="B43" t="s">
        <v>188</v>
      </c>
      <c r="C43">
        <v>300000</v>
      </c>
      <c r="D43">
        <v>435071.24999999977</v>
      </c>
      <c r="E43">
        <v>1.4502374999999992</v>
      </c>
      <c r="F43">
        <v>1.2</v>
      </c>
      <c r="G43">
        <v>1.2</v>
      </c>
      <c r="H43">
        <v>0.8</v>
      </c>
    </row>
    <row r="44" spans="1:8" x14ac:dyDescent="0.25">
      <c r="A44" t="s">
        <v>116</v>
      </c>
      <c r="B44" t="s">
        <v>186</v>
      </c>
      <c r="C44">
        <v>7400000</v>
      </c>
      <c r="D44">
        <v>6280581.4000000022</v>
      </c>
      <c r="E44">
        <v>0.8487272162162165</v>
      </c>
      <c r="G44">
        <v>1.4</v>
      </c>
      <c r="H44">
        <v>1</v>
      </c>
    </row>
    <row r="45" spans="1:8" x14ac:dyDescent="0.25">
      <c r="A45" t="s">
        <v>107</v>
      </c>
      <c r="B45" t="s">
        <v>188</v>
      </c>
      <c r="C45">
        <v>2807874</v>
      </c>
      <c r="D45">
        <v>2431960.0100000002</v>
      </c>
      <c r="E45">
        <v>0.86612148906966635</v>
      </c>
      <c r="G45">
        <v>1</v>
      </c>
      <c r="H45">
        <v>0.8</v>
      </c>
    </row>
    <row r="46" spans="1:8" x14ac:dyDescent="0.25">
      <c r="A46" t="s">
        <v>110</v>
      </c>
      <c r="B46" t="s">
        <v>189</v>
      </c>
      <c r="C46">
        <v>1709321.6359999999</v>
      </c>
      <c r="D46">
        <v>6023342.350000008</v>
      </c>
      <c r="E46">
        <v>3.5238203408548023</v>
      </c>
      <c r="F46">
        <v>0.5</v>
      </c>
      <c r="G46">
        <v>1.4</v>
      </c>
      <c r="H46">
        <v>0.8</v>
      </c>
    </row>
    <row r="47" spans="1:8" x14ac:dyDescent="0.25">
      <c r="A47" t="s">
        <v>115</v>
      </c>
      <c r="B47" t="s">
        <v>186</v>
      </c>
      <c r="C47">
        <v>6300000</v>
      </c>
      <c r="D47">
        <v>5859116.9400000032</v>
      </c>
      <c r="E47">
        <v>0.9300185619047624</v>
      </c>
      <c r="G47">
        <v>1.4</v>
      </c>
      <c r="H47">
        <v>0.8</v>
      </c>
    </row>
    <row r="48" spans="1:8" x14ac:dyDescent="0.25">
      <c r="A48" t="s">
        <v>140</v>
      </c>
      <c r="B48" t="s">
        <v>186</v>
      </c>
      <c r="C48">
        <v>2896013.0323999999</v>
      </c>
      <c r="D48">
        <v>3695790.5599999996</v>
      </c>
      <c r="E48">
        <v>1.2761650305617596</v>
      </c>
      <c r="F48">
        <v>1.2</v>
      </c>
      <c r="G48">
        <v>1</v>
      </c>
      <c r="H48">
        <v>0.8</v>
      </c>
    </row>
    <row r="49" spans="1:8" x14ac:dyDescent="0.25">
      <c r="A49" t="s">
        <v>112</v>
      </c>
      <c r="B49" t="s">
        <v>187</v>
      </c>
      <c r="C49">
        <v>11148007.7775</v>
      </c>
      <c r="G49">
        <v>1</v>
      </c>
      <c r="H49">
        <v>1.2</v>
      </c>
    </row>
    <row r="50" spans="1:8" x14ac:dyDescent="0.25">
      <c r="A50" t="s">
        <v>122</v>
      </c>
      <c r="B50" t="s">
        <v>188</v>
      </c>
      <c r="C50">
        <v>5844.7974000000004</v>
      </c>
      <c r="D50">
        <v>158645.11000000002</v>
      </c>
      <c r="E50">
        <v>27.142961362527299</v>
      </c>
      <c r="F50">
        <v>1</v>
      </c>
      <c r="G50">
        <v>1</v>
      </c>
      <c r="H50">
        <v>1</v>
      </c>
    </row>
    <row r="51" spans="1:8" x14ac:dyDescent="0.25">
      <c r="A51" t="s">
        <v>121</v>
      </c>
      <c r="B51" t="s">
        <v>188</v>
      </c>
      <c r="C51">
        <v>3323133</v>
      </c>
      <c r="D51">
        <v>3097037.2400000016</v>
      </c>
      <c r="E51">
        <v>0.93196307219723118</v>
      </c>
      <c r="G51">
        <v>1</v>
      </c>
      <c r="H51">
        <v>0.6</v>
      </c>
    </row>
    <row r="52" spans="1:8" x14ac:dyDescent="0.25">
      <c r="A52" t="s">
        <v>124</v>
      </c>
      <c r="B52" t="s">
        <v>189</v>
      </c>
      <c r="C52">
        <v>1557184.6043</v>
      </c>
      <c r="D52">
        <v>5182378.6900000069</v>
      </c>
      <c r="E52">
        <v>3.3280438784774895</v>
      </c>
      <c r="F52">
        <v>1.2</v>
      </c>
      <c r="G52">
        <v>1.4</v>
      </c>
      <c r="H52">
        <v>0.6</v>
      </c>
    </row>
    <row r="53" spans="1:8" x14ac:dyDescent="0.25">
      <c r="A53" t="s">
        <v>144</v>
      </c>
      <c r="B53" t="s">
        <v>188</v>
      </c>
      <c r="C53">
        <v>1335162.5078</v>
      </c>
      <c r="D53">
        <v>1972735.6999999986</v>
      </c>
      <c r="E53">
        <v>1.4775247870392594</v>
      </c>
      <c r="G53">
        <v>0.5</v>
      </c>
      <c r="H53">
        <v>1</v>
      </c>
    </row>
    <row r="54" spans="1:8" x14ac:dyDescent="0.25">
      <c r="A54" t="s">
        <v>138</v>
      </c>
      <c r="B54" t="s">
        <v>187</v>
      </c>
      <c r="C54">
        <v>5789263.5164000001</v>
      </c>
      <c r="G54">
        <v>1</v>
      </c>
      <c r="H54">
        <v>0.8</v>
      </c>
    </row>
    <row r="55" spans="1:8" x14ac:dyDescent="0.25">
      <c r="A55" t="s">
        <v>145</v>
      </c>
      <c r="B55" t="s">
        <v>188</v>
      </c>
      <c r="C55">
        <v>1336497.1032</v>
      </c>
      <c r="G55">
        <v>0.2</v>
      </c>
      <c r="H55">
        <v>0.6</v>
      </c>
    </row>
    <row r="56" spans="1:8" x14ac:dyDescent="0.25">
      <c r="A56" t="s">
        <v>148</v>
      </c>
      <c r="B56" t="s">
        <v>189</v>
      </c>
      <c r="C56">
        <v>1146780</v>
      </c>
      <c r="D56">
        <v>959227.96</v>
      </c>
      <c r="E56">
        <v>0.83645333891417706</v>
      </c>
      <c r="F56">
        <v>0.5</v>
      </c>
      <c r="G56">
        <v>1</v>
      </c>
      <c r="H56">
        <v>0.6</v>
      </c>
    </row>
    <row r="57" spans="1:8" x14ac:dyDescent="0.25">
      <c r="A57" t="s">
        <v>147</v>
      </c>
      <c r="B57" t="s">
        <v>189</v>
      </c>
      <c r="C57">
        <v>1161138</v>
      </c>
      <c r="F57">
        <v>1</v>
      </c>
      <c r="G57">
        <v>1</v>
      </c>
      <c r="H57">
        <v>1</v>
      </c>
    </row>
    <row r="58" spans="1:8" x14ac:dyDescent="0.25">
      <c r="A58" t="s">
        <v>152</v>
      </c>
      <c r="B58" t="s">
        <v>186</v>
      </c>
      <c r="C58">
        <v>3612427.6438000002</v>
      </c>
      <c r="D58">
        <v>3560870.740000003</v>
      </c>
      <c r="E58">
        <v>0.98572790685829126</v>
      </c>
      <c r="G58">
        <v>1</v>
      </c>
      <c r="H58">
        <v>0.8</v>
      </c>
    </row>
    <row r="59" spans="1:8" x14ac:dyDescent="0.25">
      <c r="A59" t="s">
        <v>150</v>
      </c>
      <c r="B59" t="s">
        <v>186</v>
      </c>
      <c r="C59">
        <v>3123027.2755999998</v>
      </c>
      <c r="D59">
        <v>3273584.2800000021</v>
      </c>
      <c r="E59">
        <v>1.0482086741849148</v>
      </c>
      <c r="G59">
        <v>1</v>
      </c>
      <c r="H59">
        <v>0.6</v>
      </c>
    </row>
    <row r="60" spans="1:8" x14ac:dyDescent="0.25">
      <c r="A60" t="s">
        <v>151</v>
      </c>
      <c r="B60" t="s">
        <v>186</v>
      </c>
      <c r="C60">
        <v>2839912.0027999999</v>
      </c>
      <c r="D60">
        <v>3332341.3000000021</v>
      </c>
      <c r="E60">
        <v>1.1733959702675623</v>
      </c>
      <c r="F60">
        <v>1.1000000000000001</v>
      </c>
      <c r="G60">
        <v>1</v>
      </c>
      <c r="H60">
        <v>1</v>
      </c>
    </row>
    <row r="61" spans="1:8" x14ac:dyDescent="0.25">
      <c r="A61" t="s">
        <v>149</v>
      </c>
      <c r="B61" t="s">
        <v>187</v>
      </c>
      <c r="C61">
        <v>5875845</v>
      </c>
      <c r="G61">
        <v>1.2</v>
      </c>
      <c r="H61">
        <v>0.8</v>
      </c>
    </row>
    <row r="62" spans="1:8" x14ac:dyDescent="0.25">
      <c r="A62" t="s">
        <v>153</v>
      </c>
      <c r="B62" t="s">
        <v>185</v>
      </c>
      <c r="C62">
        <v>1096260.7598000001</v>
      </c>
      <c r="D62">
        <v>891865.31000000157</v>
      </c>
      <c r="E62">
        <v>0.81355216085880144</v>
      </c>
      <c r="F62">
        <v>0.5</v>
      </c>
      <c r="G62">
        <v>0.5</v>
      </c>
      <c r="H62">
        <v>1</v>
      </c>
    </row>
    <row r="63" spans="1:8" x14ac:dyDescent="0.25">
      <c r="A63" t="s">
        <v>154</v>
      </c>
      <c r="B63" t="s">
        <v>185</v>
      </c>
      <c r="C63">
        <v>1928252.5144</v>
      </c>
      <c r="D63">
        <v>1952375.2200000014</v>
      </c>
      <c r="E63">
        <v>1.0125101382831634</v>
      </c>
      <c r="G63">
        <v>0.2</v>
      </c>
      <c r="H63">
        <v>0.8</v>
      </c>
    </row>
    <row r="64" spans="1:8" x14ac:dyDescent="0.25">
      <c r="A64" t="s">
        <v>174</v>
      </c>
      <c r="B64" t="s">
        <v>184</v>
      </c>
      <c r="C64">
        <v>4622546.5993999997</v>
      </c>
      <c r="D64">
        <v>4621874.4299999978</v>
      </c>
      <c r="E64">
        <v>0.99985458894019819</v>
      </c>
      <c r="F64">
        <v>1.2</v>
      </c>
      <c r="G64">
        <v>1</v>
      </c>
      <c r="H64">
        <v>0.6</v>
      </c>
    </row>
    <row r="65" spans="1:8" x14ac:dyDescent="0.25">
      <c r="A65" t="s">
        <v>155</v>
      </c>
      <c r="B65" t="s">
        <v>188</v>
      </c>
      <c r="C65">
        <v>1211572.0112000001</v>
      </c>
      <c r="D65">
        <v>882161.69999999937</v>
      </c>
      <c r="E65">
        <v>0.72811330391023421</v>
      </c>
      <c r="G65">
        <v>1</v>
      </c>
      <c r="H65">
        <v>0.6</v>
      </c>
    </row>
    <row r="66" spans="1:8" x14ac:dyDescent="0.25">
      <c r="A66" t="s">
        <v>156</v>
      </c>
      <c r="B66" t="s">
        <v>188</v>
      </c>
      <c r="C66">
        <v>1211805.1921999999</v>
      </c>
      <c r="G66">
        <v>1</v>
      </c>
      <c r="H66">
        <v>0.8</v>
      </c>
    </row>
    <row r="67" spans="1:8" x14ac:dyDescent="0.25">
      <c r="A67" t="s">
        <v>157</v>
      </c>
      <c r="B67" t="s">
        <v>189</v>
      </c>
      <c r="C67">
        <v>881160.28520000004</v>
      </c>
      <c r="F67">
        <v>1</v>
      </c>
      <c r="G67">
        <v>1</v>
      </c>
      <c r="H67">
        <v>1</v>
      </c>
    </row>
    <row r="68" spans="1:8" x14ac:dyDescent="0.25">
      <c r="A68" t="s">
        <v>159</v>
      </c>
      <c r="B68" t="s">
        <v>189</v>
      </c>
      <c r="C68">
        <v>1215393.4968000001</v>
      </c>
      <c r="D68">
        <v>279204.76000000007</v>
      </c>
      <c r="E68">
        <v>0.22972375673813961</v>
      </c>
      <c r="F68">
        <v>0.5</v>
      </c>
      <c r="G68">
        <v>1</v>
      </c>
      <c r="H68">
        <v>0.8</v>
      </c>
    </row>
    <row r="69" spans="1:8" x14ac:dyDescent="0.25">
      <c r="A69" t="s">
        <v>163</v>
      </c>
      <c r="B69" t="s">
        <v>186</v>
      </c>
      <c r="C69">
        <v>3956707.7322999998</v>
      </c>
      <c r="D69">
        <v>3233330.4499999979</v>
      </c>
      <c r="E69">
        <v>0.81717697357456598</v>
      </c>
      <c r="G69">
        <v>1</v>
      </c>
      <c r="H69">
        <v>1</v>
      </c>
    </row>
    <row r="70" spans="1:8" x14ac:dyDescent="0.25">
      <c r="A70" t="s">
        <v>161</v>
      </c>
      <c r="B70" t="s">
        <v>186</v>
      </c>
      <c r="C70">
        <v>3553182.3683000002</v>
      </c>
      <c r="D70">
        <v>2212112.2700000014</v>
      </c>
      <c r="E70">
        <v>0.62257211724777695</v>
      </c>
      <c r="G70">
        <v>1</v>
      </c>
      <c r="H70">
        <v>1.2</v>
      </c>
    </row>
    <row r="71" spans="1:8" x14ac:dyDescent="0.25">
      <c r="A71" t="s">
        <v>162</v>
      </c>
      <c r="B71" t="s">
        <v>186</v>
      </c>
      <c r="C71">
        <v>3144903.7998000002</v>
      </c>
      <c r="D71">
        <v>2629436.2700000009</v>
      </c>
      <c r="E71">
        <v>0.83609434099930802</v>
      </c>
      <c r="F71">
        <v>1.2</v>
      </c>
      <c r="G71">
        <v>1</v>
      </c>
      <c r="H71">
        <v>1</v>
      </c>
    </row>
    <row r="72" spans="1:8" x14ac:dyDescent="0.25">
      <c r="A72" t="s">
        <v>160</v>
      </c>
      <c r="B72" t="s">
        <v>187</v>
      </c>
      <c r="C72">
        <v>6517293.2901999997</v>
      </c>
      <c r="G72">
        <v>1</v>
      </c>
      <c r="H72">
        <v>1</v>
      </c>
    </row>
    <row r="73" spans="1:8" x14ac:dyDescent="0.25">
      <c r="A73" t="s">
        <v>164</v>
      </c>
      <c r="B73" t="s">
        <v>185</v>
      </c>
      <c r="C73">
        <v>1088193.9844</v>
      </c>
      <c r="D73">
        <v>1160720.4199999988</v>
      </c>
      <c r="E73">
        <v>1.0666484437882533</v>
      </c>
      <c r="F73">
        <v>1.2</v>
      </c>
      <c r="G73">
        <v>0.5</v>
      </c>
      <c r="H73">
        <v>1.6</v>
      </c>
    </row>
    <row r="74" spans="1:8" x14ac:dyDescent="0.25">
      <c r="A74" t="s">
        <v>165</v>
      </c>
      <c r="B74" t="s">
        <v>185</v>
      </c>
      <c r="C74">
        <v>2051654.3689999999</v>
      </c>
      <c r="D74">
        <v>1789126.3399999999</v>
      </c>
      <c r="E74">
        <v>0.87204081108068932</v>
      </c>
      <c r="G74">
        <v>0.5</v>
      </c>
      <c r="H74">
        <v>1.4</v>
      </c>
    </row>
    <row r="75" spans="1:8" x14ac:dyDescent="0.25">
      <c r="A75" t="s">
        <v>175</v>
      </c>
      <c r="B75" t="s">
        <v>184</v>
      </c>
      <c r="C75">
        <v>4091929.1442999998</v>
      </c>
      <c r="D75">
        <v>3541092.9699999983</v>
      </c>
      <c r="E75">
        <v>0.86538472322588755</v>
      </c>
      <c r="F75">
        <v>1.2</v>
      </c>
      <c r="G75">
        <v>1</v>
      </c>
      <c r="H75">
        <v>1.2</v>
      </c>
    </row>
    <row r="76" spans="1:8" x14ac:dyDescent="0.25">
      <c r="A76" t="s">
        <v>166</v>
      </c>
      <c r="B76" t="s">
        <v>188</v>
      </c>
      <c r="C76">
        <v>1384410.4071</v>
      </c>
      <c r="D76">
        <v>1407898.5999999989</v>
      </c>
      <c r="E76">
        <v>1.0169662065378438</v>
      </c>
      <c r="G76">
        <v>1</v>
      </c>
      <c r="H76">
        <v>1</v>
      </c>
    </row>
    <row r="77" spans="1:8" x14ac:dyDescent="0.25">
      <c r="A77" t="s">
        <v>167</v>
      </c>
      <c r="B77" t="s">
        <v>188</v>
      </c>
      <c r="C77">
        <v>1384522.7833</v>
      </c>
      <c r="G77">
        <v>1</v>
      </c>
      <c r="H77">
        <v>1</v>
      </c>
    </row>
    <row r="78" spans="1:8" x14ac:dyDescent="0.25">
      <c r="A78" t="s">
        <v>168</v>
      </c>
      <c r="B78" t="s">
        <v>189</v>
      </c>
      <c r="C78">
        <v>826035.18449999997</v>
      </c>
      <c r="F78">
        <v>1</v>
      </c>
      <c r="G78">
        <v>1</v>
      </c>
      <c r="H78">
        <v>1</v>
      </c>
    </row>
    <row r="79" spans="1:8" x14ac:dyDescent="0.25">
      <c r="A79" t="s">
        <v>170</v>
      </c>
      <c r="B79" t="s">
        <v>189</v>
      </c>
      <c r="C79">
        <v>619030.17070000002</v>
      </c>
      <c r="F79">
        <v>1</v>
      </c>
      <c r="G79">
        <v>1</v>
      </c>
      <c r="H79">
        <v>1</v>
      </c>
    </row>
    <row r="80" spans="1:8" x14ac:dyDescent="0.25">
      <c r="A80" t="s">
        <v>169</v>
      </c>
      <c r="B80" t="s">
        <v>189</v>
      </c>
      <c r="C80">
        <v>1287110.0564999999</v>
      </c>
      <c r="F80">
        <v>1</v>
      </c>
      <c r="G80">
        <v>1</v>
      </c>
      <c r="H80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C68F-9CBD-4442-B58E-F811C00ED782}">
  <sheetPr codeName="Лист4"/>
  <dimension ref="B2:E12"/>
  <sheetViews>
    <sheetView workbookViewId="0">
      <selection activeCell="C9" sqref="C9"/>
    </sheetView>
  </sheetViews>
  <sheetFormatPr defaultRowHeight="15" x14ac:dyDescent="0.25"/>
  <cols>
    <col min="2" max="2" width="18.5703125" customWidth="1"/>
    <col min="3" max="3" width="12.85546875" customWidth="1"/>
    <col min="4" max="4" width="11.28515625" customWidth="1"/>
    <col min="5" max="5" width="17.42578125" customWidth="1"/>
  </cols>
  <sheetData>
    <row r="2" spans="2:5" s="30" customFormat="1" x14ac:dyDescent="0.25">
      <c r="B2" s="30" t="s">
        <v>176</v>
      </c>
      <c r="C2" s="30" t="s">
        <v>21</v>
      </c>
      <c r="D2" s="30" t="s">
        <v>23</v>
      </c>
      <c r="E2" s="30" t="s">
        <v>26</v>
      </c>
    </row>
    <row r="3" spans="2:5" x14ac:dyDescent="0.25">
      <c r="B3" t="str">
        <f>IF(Итог!$A8="","",Итог!$A8)</f>
        <v>СЗФО Разин</v>
      </c>
      <c r="C3">
        <f>IF($B3="","",VLOOKUP($B3,Итог!$A$7:$E$19,MATCH(ВСП!C$2,Итог!$A$7:$E$7,0),0))</f>
        <v>0.93</v>
      </c>
      <c r="D3">
        <f>IF($B3="","",VLOOKUP($B3,Итог!$A$7:$E$19,MATCH(ВСП!D$2,Итог!$A$7:$E$7,0),0))</f>
        <v>1.08</v>
      </c>
      <c r="E3">
        <f>IF($B3="","",VLOOKUP($B3,Итог!$A$7:$E$19,MATCH(ВСП!E$2,Итог!$A$7:$E$7,0),0))</f>
        <v>0.88</v>
      </c>
    </row>
    <row r="4" spans="2:5" x14ac:dyDescent="0.25">
      <c r="B4" t="str">
        <f>IF(Итог!$A9="","",Итог!$A9)</f>
        <v>СНГ Фёдоров</v>
      </c>
      <c r="C4">
        <f>IF($B4="","",VLOOKUP($B4,Итог!$A$7:$E$19,MATCH(ВСП!C$2,Итог!$A$7:$E$7,0),0))</f>
        <v>1.01</v>
      </c>
      <c r="D4">
        <f>IF($B4="","",VLOOKUP($B4,Итог!$A$7:$E$19,MATCH(ВСП!D$2,Итог!$A$7:$E$7,0),0))</f>
        <v>1.05</v>
      </c>
      <c r="E4">
        <f>IF($B4="","",VLOOKUP($B4,Итог!$A$7:$E$19,MATCH(ВСП!E$2,Итог!$A$7:$E$7,0),0))</f>
        <v>1.1000000000000001</v>
      </c>
    </row>
    <row r="5" spans="2:5" x14ac:dyDescent="0.25">
      <c r="B5" t="str">
        <f>IF(Итог!$A10="","",Итог!$A10)</f>
        <v>ПФО Овсянников</v>
      </c>
      <c r="C5">
        <f>IF($B5="","",VLOOKUP($B5,Итог!$A$7:$E$19,MATCH(ВСП!C$2,Итог!$A$7:$E$7,0),0))</f>
        <v>1.05</v>
      </c>
      <c r="D5">
        <f>IF($B5="","",VLOOKUP($B5,Итог!$A$7:$E$19,MATCH(ВСП!D$2,Итог!$A$7:$E$7,0),0))</f>
        <v>1.1000000000000001</v>
      </c>
      <c r="E5">
        <f>IF($B5="","",VLOOKUP($B5,Итог!$A$7:$E$19,MATCH(ВСП!E$2,Итог!$A$7:$E$7,0),0))</f>
        <v>0.9</v>
      </c>
    </row>
    <row r="6" spans="2:5" x14ac:dyDescent="0.25">
      <c r="B6" t="str">
        <f>IF(Итог!$A11="","",Итог!$A11)</f>
        <v>ПФО Шашкина</v>
      </c>
      <c r="C6">
        <f>IF($B6="","",VLOOKUP($B6,Итог!$A$7:$E$19,MATCH(ВСП!C$2,Итог!$A$7:$E$7,0),0))</f>
        <v>1.02</v>
      </c>
      <c r="D6">
        <f>IF($B6="","",VLOOKUP($B6,Итог!$A$7:$E$19,MATCH(ВСП!D$2,Итог!$A$7:$E$7,0),0))</f>
        <v>1.05</v>
      </c>
      <c r="E6">
        <f>IF($B6="","",VLOOKUP($B6,Итог!$A$7:$E$19,MATCH(ВСП!E$2,Итог!$A$7:$E$7,0),0))</f>
        <v>1.03</v>
      </c>
    </row>
    <row r="7" spans="2:5" x14ac:dyDescent="0.25">
      <c r="B7" t="str">
        <f>IF(Итог!$A12="","",Итог!$A12)</f>
        <v>ПФО Ручкин</v>
      </c>
      <c r="C7">
        <f>IF($B7="","",VLOOKUP($B7,Итог!$A$7:$E$19,MATCH(ВСП!C$2,Итог!$A$7:$E$7,0),0))</f>
        <v>1.07</v>
      </c>
      <c r="D7">
        <f>IF($B7="","",VLOOKUP($B7,Итог!$A$7:$E$19,MATCH(ВСП!D$2,Итог!$A$7:$E$7,0),0))</f>
        <v>1.1299999999999999</v>
      </c>
      <c r="E7">
        <f>IF($B7="","",VLOOKUP($B7,Итог!$A$7:$E$19,MATCH(ВСП!E$2,Итог!$A$7:$E$7,0),0))</f>
        <v>0.9</v>
      </c>
    </row>
    <row r="8" spans="2:5" x14ac:dyDescent="0.25">
      <c r="B8" t="str">
        <f>IF(Итог!$A13="","",Итог!$A13)</f>
        <v>СФО Томлоп</v>
      </c>
      <c r="C8">
        <f>IF($B8="","",VLOOKUP($B8,Итог!$A$7:$E$19,MATCH(ВСП!C$2,Итог!$A$7:$E$7,0),0))</f>
        <v>1.1100000000000001</v>
      </c>
      <c r="D8">
        <f>IF($B8="","",VLOOKUP($B8,Итог!$A$7:$E$19,MATCH(ВСП!D$2,Итог!$A$7:$E$7,0),0))</f>
        <v>1.03</v>
      </c>
      <c r="E8">
        <f>IF($B8="","",VLOOKUP($B8,Итог!$A$7:$E$19,MATCH(ВСП!E$2,Итог!$A$7:$E$7,0),0))</f>
        <v>1.43</v>
      </c>
    </row>
    <row r="9" spans="2:5" x14ac:dyDescent="0.25">
      <c r="B9" t="str">
        <f>IF(Итог!$A14="","",Итог!$A14)</f>
        <v>СФО Чучкалов</v>
      </c>
      <c r="C9">
        <f>IF($B9="","",VLOOKUP($B9,Итог!$A$7:$E$19,MATCH(ВСП!C$2,Итог!$A$7:$E$7,0),0))</f>
        <v>0.98</v>
      </c>
      <c r="D9">
        <f>IF($B9="","",VLOOKUP($B9,Итог!$A$7:$E$19,MATCH(ВСП!D$2,Итог!$A$7:$E$7,0),0))</f>
        <v>0.85</v>
      </c>
      <c r="E9">
        <f>IF($B9="","",VLOOKUP($B9,Итог!$A$7:$E$19,MATCH(ВСП!E$2,Итог!$A$7:$E$7,0),0))</f>
        <v>1.1000000000000001</v>
      </c>
    </row>
    <row r="10" spans="2:5" x14ac:dyDescent="0.25">
      <c r="B10" t="str">
        <f>IF(Итог!$A15="","",Итог!$A15)</f>
        <v>УФО Маринич</v>
      </c>
      <c r="C10">
        <f>IF($B10="","",VLOOKUP($B10,Итог!$A$7:$E$19,MATCH(ВСП!C$2,Итог!$A$7:$E$7,0),0))</f>
        <v>1.02</v>
      </c>
      <c r="D10">
        <f>IF($B10="","",VLOOKUP($B10,Итог!$A$7:$E$19,MATCH(ВСП!D$2,Итог!$A$7:$E$7,0),0))</f>
        <v>0.81</v>
      </c>
      <c r="E10">
        <f>IF($B10="","",VLOOKUP($B10,Итог!$A$7:$E$19,MATCH(ВСП!E$2,Итог!$A$7:$E$7,0),0))</f>
        <v>0.85</v>
      </c>
    </row>
    <row r="11" spans="2:5" x14ac:dyDescent="0.25">
      <c r="B11" t="str">
        <f>IF(Итог!$A16="","",Итог!$A16)</f>
        <v/>
      </c>
    </row>
    <row r="12" spans="2:5" x14ac:dyDescent="0.25">
      <c r="B12" t="str">
        <f>IF(Итог!$A17="","",Итог!$A17)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d 0 9 8 d a - e 0 c d - 4 a 7 1 - 9 8 6 c - 2 3 c e 5 c 5 6 5 3 2 c "   x m l n s = " h t t p : / / s c h e m a s . m i c r o s o f t . c o m / D a t a M a s h u p " > A A A A A H Y O A A B Q S w M E F A A C A A g A K G 8 2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o b z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8 2 V w w X 2 z Z x C w A A B T 4 A A B M A H A B G b 3 J t d W x h c y 9 T Z W N 0 a W 9 u M S 5 t I K I Y A C i g F A A A A A A A A A A A A A A A A A A A A A A A A A A A A O 1 b W 2 8 b x x V + r g D / h + k a C E h 0 w W i p y M 6 l d O B r o 8 Z 1 H U t w H i i C W J P j i v B y 1 1 0 u H Q m C A F l y 7 L R 2 I 1 + U 2 n B T K Y r z 0 I c C p S 3 J l q 2 L / 8 L s P + q Z M 7 v k 7 C 6 X X F 7 s O m 0 T w L J 2 Z s 6 c c + Z c v x n X a M m p W C a Z F D + 1 T w 6 N H B q p z e g 2 L R P 2 i K 0 W P z 8 / Q X L E o M 6 h E Q L / s U f u d X e J H b i 3 2 D 7 b Y a 9 g 7 I x l l K m d O V M x a C 2 l T H w 8 n U 3 B + B L b Y t t s l 7 D X 7 i I 7 g F 8 a 7 H l 6 m q 2 z H R j a d h e n g f o e z N h n + + 5 t t j 3 N v m P P 2 C Z + 2 G E v C f s r / N h 0 l 9 m u e 8 e 9 z l 7 B s q + n 2 Q Z f i b N e T r O H b H 0 6 O 5 o d A 0 q c I 7 a p p F X B 5 G G F r b l L 7 g 0 g w Z c v I Q f P g A N v M 8 I p u o v u b R j C X 2 / A 2 E u Y e 1 t T Q K A p / Z J B M 5 P U A J 1 c s L 6 q p c J C q 4 T q p R m S P + 4 4 d u V S 3 a G 1 w q f 5 z y r l M j U L n 5 J f H y O O X a c S M / d h l x e c A d j v D g E a D U 4 P u G o A N c 7 X N t t z l 9 1 v g R G Q e B 9 4 u w n y f i s x c 7 x c P m k Z 9 a q Z G k Q 2 l S h s H R Z s w 5 K n u P 0 L s R j 5 8 m c q n n i H E 0 1 O 5 U 9 a p k N N p 5 C W J F 7 H g 9 o G J s U Z h 1 n E A 9 s F u j c D O r 9 A T b 1 K h a S 1 1 C C a U 8 m 8 c g 5 o c Z k n r b p d o h n 8 d U F i c h X U t A z W t M N Z W k Y T 3 W 1 Z Z D y X w j I k L n u T l r M m s 5 T w V G T O N 3 y K s P F N w t f A J t + A 5 I u C f x h 8 S W B O A 2 b s w u c g / 6 d n r + p m G f / e M q o e l Z H Y l M S W Y h 8 u r l B Y A r v y p q F O 3 c X m A G s o a d n S n k R Y B V q w w P 0 a f V V w j k 4 C M U Q 6 w y u V q 6 l + N a l q A V M H 7 s H d v p F Z e A E L N p E w F y 2 w 8 3 n b q l o O / Y z q E D V R G 7 2 J o J K 8 R + K 4 Y U y W d E O 3 a z k e c A o S U 4 / Q a 4 A k h C y f L M q x D S 4 C 1 A h a 6 n O 2 5 S 4 T 7 w w w X I v o D N F i B S Z I T E / Z u l m 7 b N n V g N U n E h z M f Z 5 P / g E i / P f A 2 L + K 7 D F b K 7 K 7 m B n 4 X n c y s 0 a t 6 o e d K T r r Z E 5 Q 5 y t K z V P U q F Q r D t d T E S y u y M 0 u A 3 9 o K h l N q 8 S Z u 0 q J A / M X Q s 7 h K w s 0 J x K Q 7 5 k + p 3 s k F E H 3 2 g b + 4 W n S E y 6 V Z 6 u o n e f c t P B c 7 x R g Z w X U 0 8 C d + D I 4 c 4 V Y N k k 6 u Q i J 8 e / s g d L Z L 4 I u L A f d q n V N D r p 9 K l C d F z a x h b 8 / 5 T x L Y Q K U 4 K 4 A L X Z A 8 P c X X m 5 f 4 o 4 P n O 4 F K o X 2 C 2 E E A z z q U 0 H l v O Y R g R N A 0 4 s 6 M H e f i + J g n v K q J L z Q v S 0 E g b P M c A 0 t w 3 5 7 6 P Q g v G e h e 8 0 d / y F y j 3 t D 7 A a 8 g p Z w D e z F i e E s r x z x o t q K R M Z d 4 R O E q r U x n L w B O n s E f 6 6 x x 7 8 8 r k n D 4 4 G I z 8 0 w e A J o h D v s d a y T T o F 3 x M S X k C m o w k N 3 e d K a Z j + h m r m m 0 L / M e v U S t R d 4 1 g L F P W z 3 + S E I e s C z L 6 o p M v y Y e 4 O k I X m C L O M a s P N n m L c F s / c T G O 5 J q 3 q p Y s q W 2 0 F L a t I g p L A H M O 0 J T F 5 n d w m I v A a n 8 y N + u K s s q N 6 m t r 8 7 D 1 c n 5 p q B K q U A i S / q E J 0 n n T n g 8 Z x l Q i X I j / k Z S o b l g d J n p d S h U E q o O z z p I C 9 c 4 u + B i e v u i n v z f R B + V Y F T O T R S M f v j M d B B r I M D c N / j O R x c R w M B 4 v M 6 q V J H J / m J 2 n n d B u l A m 1 / U q T 2 H y U 0 l J y q m b s 9 N Q I 3 t V C 5 X q J 2 L J w R V B 5 h Y T h F L 4 N c w y Q v 0 j / U K M C j y p s x x x + K k F Q l D j H d u k E 7 P l q i R + d K y r 1 y y r C u p i F J U c A b D U A N d A x z S f T j U 1 e L k D K U O E A n T n c 9 P O L S a U / y J i v p 5 x S z n F J y v F B b y p 3 R H L 7 S O M U i w j c i 9 y / X u N X 6 Q B R s 8 L c L M B n Y C K 1 o 7 1 Y 0 u N J s W S U H R t a i l P D l T N 7 E 5 R t M B m y p X z D / w N D y v K H S W V q 9 C B X Y G o m 7 d 0 L G e V z 5 W + j E i Z U E h h W R 2 2 C y S u x x Q 1 N T S J H e s t W S I 9 j p U m + X E / G O J E p a O L E Q / F H o w n 0 G C f z e t + A e s V G 5 x n R K v z t v x z R r y z R q v 5 z q 2 O X y n 5 x 2 b H F H Z n d V r z r k o h q G 9 K b S k R 2 7 / u 8 E U k s q m e w J U c M H / Q Z W 3 A 6 q g s n + O w I p n V n 2 C K 8 L G Y v M + D r 8 D I M v 4 c N r Z H u G V e b 8 B C x j G m 0 B 5 w r V 5 U m C n 3 z 4 w K W A z j 5 3 e G v s b e 8 Q 7 p P v Q E z z h P V C R Z 6 c i u w e 5 7 m E R y q V V t v E r s J o D 0 N 0 e a x T 1 k u P 3 U C 1 g B h v A D V j x A J q M 7 2 D R j 9 H h D v 1 W Z C 4 m S n e l i H P u t q j p 5 p y 3 l 9 f C N 4 h o 8 X l 4 i 5 / t k e O d P P + B B r k l + l 8 0 T z / o i M 4 9 u N b L 0 i 3 U o J F g S h F 9 7 g D O Y B f P D p 0 P W 6 / I Y g H y 8 L 1 v c m k k m E m A T 8 v u n 7 j z E k R p E E d Z R G C m K T e C M k G i n m m P x n z X Y r 5 n Y 7 6 P x X z / I O b 7 e M z 3 I z H f j 8 Z 8 / z D m + 0 f t v 2 d j 5 M 3 G y J u N k T f b l F e C N 7 y h D + K H x u O H j s Q P H Y 0 f + l C J B 1 H e B v L b C W Y h g 0 e P R D B w U f l Z A s D 5 D t G u w K t d 3 l q B 2 Z W 7 z 1 S U g W W O L e D 7 h Y C b K H c g 5 I c F i w 6 C L D i W 6 i 5 1 p 3 T R C w C u D R 0 B 1 x B k b J O h u m e l X j N R z 6 l l a O l E T i F y 2 p B T R Q D h l l K C n A b k 0 C + H e z n E y 2 F d D u V y + J Z D t h y m 5 b g s B 2 I 5 8 s q h t h V b k 8 H u 2 u C 4 u y Z K r b Z 1 x M m 6 b V O z N J f h 1 A L R b R U v V x o i J r F 9 v B n h V t i q 9 A W e L W A H b g c H H j b M Q f 3 2 T X A n M b E h 6 b y F 7 / e V y y R / e L D o L + 6 3 V m H a Y 1 h + D 6 z 2 n w p x Z q g 5 O O X 3 F K K 8 R 8 5 h y s x M W T z B p G B t N k 1 G q F G j Z O R N 7 T D W S 1 j K d g h L g x 2 9 O m B i X h j + r U V 3 Z X h X U 9 3 M z + d o h 2 N 1 y k I b V s G 3 X n O Z I B 1 v I Q q W p J O 0 b O j e + s Q k v B u n F l f i t i / Y C X V p f t o G h 2 T x K Z u k H + x R M 9 5 h y C J h B V b W n W C M e i j Q Y p 8 t m I u d J k e a b v n X s r K e r x p 6 i V 7 U j T r t H I 3 A H r g N N 9 A a + P A z c S 8 u Y E 2 R 9 X 5 i a w p e u O 2 A r 0 D m b D k D j n i b 2 f 6 u 3 E n V S I 8 a K C f Z J k I 4 r + F / O R O 3 V B R F P n 5 j W 3 W E P h J p A t u 9 g U x l w X 9 l g a n a j 8 d n K z U n M 1 m v Q l U V t a N C u t l E G A Z n u p c r W Y Q N E B o H g p L L n K M 1 h 5 Z / a 1 U w r f S g u a G o Y F I 3 a K 3 4 5 Y Q z Y 9 W d 4 s X j U 2 G q a r g o 2 g C Z N v 3 r e 7 F D k 2 N x v 4 9 c 8 g 8 N v o M S 2 Q I W c X H 5 R U b m L L 3 s / L 4 O f Y q k Q f + p B u d h H 4 q s J W H O f 8 G o 5 2 0 c Z b w L p p j w W G L 4 n U c I m M s J N v h K C B b 9 N q y S I w 5 4 7 1 M x P Z Q j + a B I h f f z v o M k Q 9 T G u o f Q A T W T M L s l 7 v V F e N n 3 N N v w 8 M 2 W z Y s 7 3 X 4 a + 7 H m O y 7 Z R V H N p y D 6 Z 3 5 n m c 4 M h 6 B T x d i + f D j v O 3 o V u F 0 a f q s v P J I 5 q x Y X R J O + 7 C C R l x 3 g 1 v 4 T b h w N v / I Q 9 Q W O D y W K N Y k N I 3 h p S p C 9 5 u u j 8 H O j 8 P s i H 3 n F h Z n m o u a H 8 O r m Q I j M w O B K N g 5 c 6 U 2 Z z W D W n t E w t t J h l t L m 3 V H i 4 k / r V B f 3 q y C 1 7 W u k a N p v 1 T X h N J U s H Q z F H t o 9 i e p B f Z 3 e R W U 7 v Y v C 6 7 h h v Y 3 y L w 7 f 5 v s o I c B A b 6 S y b d 9 I e U V t 9 / c m / o O K b m + k A g Q T v Z F K I t v / / A u T 9 s + y e t z z n X y 1 h c f f x 8 u t J G Y T d Y J h v N 5 q 6 0 l D 9 a b I 6 6 0 A 4 W S v t y J 1 f x d d n a x d y 5 y y S v U q W E e K O 1 r G M x X h c N p H K X Y X y 8 R d 7 8 0 8 5 A 5 w t n t s d R q f w 4 g + 9 Q X / T D S 2 M R 3 Z P 1 O q X Q N v y T f L w J z y C w 7 T i h y Y 0 0 C t p 8 2 S x Y 0 s d 2 R 8 d F S T a 8 R c q F w s D O 9 h Q f S f p i V 4 R D D c C 7 L E / w 5 E 1 D G H 4 z v y U C 3 T b e a 7 e w G W D w I L 0 f u v 8 G B A l E H e e P R / c 9 U R K W n B f G 2 g g k 6 3 F W 8 K C X y T Q K A M C f 0 H g M C e M K k Q 9 B 0 4 N g 8 U D B 9 W G B o M g i R J U M E h 9 0 M 9 w Y T I f e h J a H / 8 j A 3 X 9 7 P J I t w x K H y 4 I + H V k 0 p 4 4 t D S S e K d t G 5 M J U d V M q a l g z 1 J v 2 r 4 5 N 9 Q S w E C L Q A U A A I A C A A o b z Z X 9 K l n d a M A A A D 1 A A A A E g A A A A A A A A A A A A A A A A A A A A A A Q 2 9 u Z m l n L 1 B h Y 2 t h Z 2 U u e G 1 s U E s B A i 0 A F A A C A A g A K G 8 2 V w / K 6 a u k A A A A 6 Q A A A B M A A A A A A A A A A A A A A A A A 7 w A A A F t D b 2 5 0 Z W 5 0 X 1 R 5 c G V z X S 5 4 b W x Q S w E C L Q A U A A I A C A A o b z Z X D B f b N n E L A A A F P g A A E w A A A A A A A A A A A A A A A A D g A Q A A R m 9 y b X V s Y X M v U 2 V j d G l v b j E u b V B L B Q Y A A A A A A w A D A M I A A A C e D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7 Y k A A A A A A A D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C U E N W S V F E V U d P U n B K S U g 3 R H F R T k d T T W R D Z j B Z R F F 0 Z E M r M E x I U m d O Q 3 c w T G Z R d n R D e T B M R F J n d E d N S U 5 H R T B M R F F 1 Z E M 3 S U 5 D N D B M Y 2 c w S m p S Z 3 R D K z B M T U F B Q U F B Q U F B Q U F B Q U E 4 U 1 Z J a G x u S m g w Z W F p U 2 p U M 1 U y Q z V T M 1 F r d E d C M E w v U X Z 0 Q z g w T D d R c z l D d z B Z T F F 0 Z E M 3 M F l 6 U X Z k R 0 w w T F V n M E x m U X N O Q y 8 w W U R R d n R H Q j B Z c 0 F B V T h K V W h B T l F Z N U d r a 2 d m c 0 9 w Q T B a S U F B Q U F B Q U F B Q U F F b 0 p U Y T I v V V F o S 2 h I W E d 5 Y 1 F H Z D J Z M T B K L 1 J n T k M x M E w 3 U X N k R 0 E w T E R R d D l D K z B M T F F z T k d D M F l 3 Z z B Z V F F z T k M 1 M E x z Z z B M a l F 0 e U R R b U 5 D a T B K N 1 F r e U F v T W l r Q U F B S U F B Q U F B Q U F B Q V c x e H V q R 2 F V a E V 5 O W I 4 W E V V U W N 4 a E M z U W t 0 R 0 I w T C 9 R d n R D O D B M N 1 F z O U N 3 M F l M U X R k Q z c w W X p R d m R H T D B M V W c w T G Z R c 0 5 D L z B Z R F F 2 d E d C M F l z Q U F V b 0 p U Y T I v V V F o S 2 h I W E d 5 Y 1 F H Z D J Z Q U F B Q U E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Y 0 O D I 1 Z j E t Y z k 1 O S 0 0 N z g 3 L T l h O D k t M j h k M 2 R k N G Q 4 M m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F U M T M 6 M D Y 6 N D k u N T k 1 M T M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X Z p Z 2 F 0 a W 9 u U 3 R l c E 5 h b W U i I F Z h b H V l P S J z 0 J 3 Q s N C y 0 L j Q s 9 C w 0 Y b Q u N G P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T F U M T M 6 M D Y 6 N D k u N j I 0 M T M 0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Y 0 O D I 1 Z j E t Y z k 1 O S 0 0 N z g 3 L T l h O D k t M j h k M 2 R k N G Q 4 M m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M D U y M D k 0 Z i 0 0 M T B k L T Q 2 O G U t O T I 0 O C 0 x Z m I w Z W E 0 M G Q x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x V D E z O j A 2 O j Q 5 L j Y x N j E z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U E x J U Q w J T k y J U Q w J T l F J U Q w J T k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g 2 N D g y N W Y x L W M 5 N T k t N D c 4 N y 0 5 Y T g 5 L T I 4 Z D N k Z D R k O D J l N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x V D E z O j A 2 O j Q 5 L j Y z M j E z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j Q l F 9 L U E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n N C 1 0 Y H R j 9 G G L 9 C T 0 J Q m c X V v d D s s J n F 1 b 3 Q 7 0 K T Q m N C e J n F 1 b 3 Q 7 L C Z x d W 9 0 O 9 C U 0 L 7 Q u 9 C 2 0 L 3 Q v t G B 0 Y L R j C Z x d W 9 0 O y w m c X V v d D v Q m N C 8 0 Y 8 g 0 J v Q u N G B 0 Y L Q s C Z x d W 9 0 O y w m c X V v d D v Q n 9 C 7 0 L D Q v V x c 0 K T Q s N C 6 0 Y I m c X V v d D s s J n F 1 b 3 Q 7 0 J T Q l y Z x d W 9 0 O y w m c X V v d D v Q l 9 C y 0 L 7 Q v d C 6 0 L g m c X V v d D s s J n F 1 b 3 Q 7 0 J r Q u 9 C 4 0 L X Q v d G C 0 Y s m c X V v d D t d I i A v P j x F b n R y e S B U e X B l P S J G a W x s Q 2 9 s d W 1 u V H l w Z X M i I F Z h b H V l P S J z Q m d B Q U F B V U Z C U V U 9 I i A v P j x F b n R y e S B U e X B l P S J G a W x s T G F z d F V w Z G F 0 Z W Q i I F Z h b H V l P S J k M j A y M y 0 w O S 0 y M l Q x M D o 1 N z o x N y 4 0 M j g 0 N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i I C 8 + P E V u d H J 5 I F R 5 c G U 9 I l F 1 Z X J 5 S U Q i I F Z h b H V l P S J z Z T d l Y j V m Y z M t Y j M x Y S 0 0 Z W M z L W J m M D Q t M T M 0 N D J j N D I 5 Y T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J R f S 1 B J L 0 F 1 d G 9 S Z W 1 v d m V k Q 2 9 s d W 1 u c z E u e 9 C c 0 L X R g d G P 0 Y Y v 0 J P Q l C w w f S Z x d W 9 0 O y w m c X V v d D t T Z W N 0 a W 9 u M S / Q m N C U X 0 t Q S S 9 B d X R v U m V t b 3 Z l Z E N v b H V t b n M x L n v Q p N C Y 0 J 4 s M X 0 m c X V v d D s s J n F 1 b 3 Q 7 U 2 V j d G l v b j E v 0 J j Q l F 9 L U E k v Q X V 0 b 1 J l b W 9 2 Z W R D b 2 x 1 b W 5 z M S 5 7 0 J T Q v t C 7 0 L b Q v d C + 0 Y H R g t G M L D J 9 J n F 1 b 3 Q 7 L C Z x d W 9 0 O 1 N l Y 3 R p b 2 4 x L 9 C Y 0 J R f S 1 B J L 0 F 1 d G 9 S Z W 1 v d m V k Q 2 9 s d W 1 u c z E u e 9 C Y 0 L z R j y D Q m 9 C 4 0 Y H R g t C w L D N 9 J n F 1 b 3 Q 7 L C Z x d W 9 0 O 1 N l Y 3 R p b 2 4 x L 9 C Y 0 J R f S 1 B J L 0 F 1 d G 9 S Z W 1 v d m V k Q 2 9 s d W 1 u c z E u e 9 C f 0 L v Q s N C 9 X F z Q p N C w 0 L r R g i w 0 f S Z x d W 9 0 O y w m c X V v d D t T Z W N 0 a W 9 u M S / Q m N C U X 0 t Q S S 9 B d X R v U m V t b 3 Z l Z E N v b H V t b n M x L n v Q l N C X L D V 9 J n F 1 b 3 Q 7 L C Z x d W 9 0 O 1 N l Y 3 R p b 2 4 x L 9 C Y 0 J R f S 1 B J L 0 F 1 d G 9 S Z W 1 v d m V k Q 2 9 s d W 1 u c z E u e 9 C X 0 L L Q v t C 9 0 L r Q u C w 2 f S Z x d W 9 0 O y w m c X V v d D t T Z W N 0 a W 9 u M S / Q m N C U X 0 t Q S S 9 B d X R v U m V t b 3 Z l Z E N v b H V t b n M x L n v Q m t C 7 0 L j Q t d C 9 0 Y L R i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N C U X 0 t Q S S 9 B d X R v U m V t b 3 Z l Z E N v b H V t b n M x L n v Q n N C 1 0 Y H R j 9 G G L 9 C T 0 J Q s M H 0 m c X V v d D s s J n F 1 b 3 Q 7 U 2 V j d G l v b j E v 0 J j Q l F 9 L U E k v Q X V 0 b 1 J l b W 9 2 Z W R D b 2 x 1 b W 5 z M S 5 7 0 K T Q m N C e L D F 9 J n F 1 b 3 Q 7 L C Z x d W 9 0 O 1 N l Y 3 R p b 2 4 x L 9 C Y 0 J R f S 1 B J L 0 F 1 d G 9 S Z W 1 v d m V k Q 2 9 s d W 1 u c z E u e 9 C U 0 L 7 Q u 9 C 2 0 L 3 Q v t G B 0 Y L R j C w y f S Z x d W 9 0 O y w m c X V v d D t T Z W N 0 a W 9 u M S / Q m N C U X 0 t Q S S 9 B d X R v U m V t b 3 Z l Z E N v b H V t b n M x L n v Q m N C 8 0 Y 8 g 0 J v Q u N G B 0 Y L Q s C w z f S Z x d W 9 0 O y w m c X V v d D t T Z W N 0 a W 9 u M S / Q m N C U X 0 t Q S S 9 B d X R v U m V t b 3 Z l Z E N v b H V t b n M x L n v Q n 9 C 7 0 L D Q v V x c 0 K T Q s N C 6 0 Y I s N H 0 m c X V v d D s s J n F 1 b 3 Q 7 U 2 V j d G l v b j E v 0 J j Q l F 9 L U E k v Q X V 0 b 1 J l b W 9 2 Z W R D b 2 x 1 b W 5 z M S 5 7 0 J T Q l y w 1 f S Z x d W 9 0 O y w m c X V v d D t T Z W N 0 a W 9 u M S / Q m N C U X 0 t Q S S 9 B d X R v U m V t b 3 Z l Z E N v b H V t b n M x L n v Q l 9 C y 0 L 7 Q v d C 6 0 L g s N n 0 m c X V v d D s s J n F 1 b 3 Q 7 U 2 V j d G l v b j E v 0 J j Q l F 9 L U E k v Q X V 0 b 1 J l b W 9 2 Z W R D b 2 x 1 b W 5 z M S 5 7 0 J r Q u 9 C 4 0 L X Q v d G C 0 Y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O C V E M C U 5 N F 9 L U E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j N m U 1 Y z V i L T k 0 N j Y t N G M 4 N C 1 i Z D Z m L W M 1 Y z Q 1 M T A 3 M z E 4 N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I x V D E 0 O j Q x O j E w L j k z N T c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j F U M T Q 6 N D E 6 M T A u O T U y N D c 2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M 2 Z T V j N W I t O T Q 2 N i 0 0 Y z g 0 L W J k N m Y t Y z V j N D U x M D c z M T g 0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l M j A o M i k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J T I w K D I p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N G Q w O T R h L T U x Y m Y t N G E w O C 0 4 N D c 1 L W M 2 Y z l j N D A 2 N z c 2 N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F U M T Q 6 N D E 6 M T A u O T U y N D c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g y K S 8 l R D A l O T g l R D A l Q T I l R D A l O U U l R D A l O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G M 2 Z T V j N W I t O T Q 2 N i 0 0 Y z g 0 L W J k N m Y t Y z V j N D U x M D c z M T g 0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F U M T Q 6 N D E 6 M T A u O T U y N D c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Y 0 J R f S 1 B J L 9 C e 0 L H R i t C 1 0 L T Q u N C 9 0 L X Q v d C 9 0 Y v Q t S D R g d G C 0 L 7 Q u 9 C x 0 Y b R i y 5 7 0 K H Q s t C 1 0 L T Q t d C 9 0 L 4 s M H 0 m c X V v d D s s J n F 1 b 3 Q 7 S 2 V 5 Q 2 9 s d W 1 u Q 2 9 1 b n Q m c X V v d D s 6 M X 1 d L C Z x d W 9 0 O 2 N v b H V t b k l k Z W 5 0 a X R p Z X M m c X V v d D s 6 W y Z x d W 9 0 O 1 N l Y 3 R p b 2 4 x L 9 C f 0 L v Q s N C 9 0 Y s v 0 J 7 Q s d G K 0 L X Q t N C 4 0 L 3 Q t d C 9 0 L 3 R i 9 C 1 I N G B 0 Y L Q v t C 7 0 L H R h t G L L n v Q o d C y 0 L X Q t N C 1 0 L 3 Q v i w x f S Z x d W 9 0 O y w m c X V v d D t T Z W N 0 a W 9 u M S / Q n 9 C 7 0 L D Q v d G L L 9 C h 0 L P R g N G D 0 L / Q v 9 C 4 0 Y D Q v t C y 0 L D Q v d C 9 0 Y v Q t S D R g d G C 0 Y D Q v t C 6 0 L g u e 9 C h 0 J X Q k 9 C c 0 J X Q n d C i L D F 9 J n F 1 b 3 Q 7 L C Z x d W 9 0 O 1 N l Y 3 R p b 2 4 x L 9 C f 0 L v Q s N C 9 0 Y s v 0 K H Q s 9 G A 0 Y P Q v 9 C / 0 L j R g N C + 0 L L Q s N C 9 0 L 3 R i 9 C 1 I N G B 0 Y L R g N C + 0 L r Q u C 5 7 0 J / Q u 9 C w 0 L 0 s M 3 0 m c X V v d D s s J n F 1 b 3 Q 7 U 2 V j d G l v b j E v U 2 F s Z X N f V 0 l 0 a G 9 1 d F 9 W Q V Q v 0 K H Q s 9 G A 0 Y P Q v 9 C / 0 L j R g N C + 0 L L Q s N C 9 0 L 3 R i 9 C 1 I N G B 0 Y L R g N C + 0 L r Q u C 5 7 0 J L R i 9 G A 0 Y P R h 9 C 6 0 L A s M 3 0 m c X V v d D s s J n F 1 b 3 Q 7 U 2 V j d G l v b j E v 0 J / Q u 9 C w 0 L 3 R i y / Q m N C 3 0 L z Q t d C 9 0 L X Q v d C 9 0 Y v Q u S D R g t C 4 0 L 8 z L n v Q n 9 C + 0 L v R j N C 3 0 L 7 Q s t C w 0 Y L Q t d C 7 0 Y z R g d C 6 0 L j Q u S w 1 f S Z x d W 9 0 O y w m c X V v d D t T Z W N 0 a W 9 u M S / Q m N C U X 0 t Q S S / Q m N C 3 0 L z Q t d C 9 0 L X Q v d C 9 0 Y v Q u S D R g t C 4 0 L 8 u e 9 C U 0 J c s N n 0 m c X V v d D s s J n F 1 b 3 Q 7 U 2 V j d G l v b j E v 0 J j Q l F 9 L U E k v 0 J j Q t 9 C 8 0 L X Q v d C 1 0 L 3 Q v d G L 0 L k g 0 Y L Q u N C / L n v Q l 9 C y 0 L 7 Q v d C 6 0 L g s N 3 0 m c X V v d D s s J n F 1 b 3 Q 7 U 2 V j d G l v b j E v 0 J j Q l F 9 L U E k v 0 J j Q t 9 C 8 0 L X Q v d C 1 0 L 3 Q v d G L 0 L k g 0 Y L Q u N C / L n v Q m t C 7 0 L j Q t d C 9 0 Y L R i y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7 0 L D Q v d G L L 9 C e 0 L H R i t C 1 0 L T Q u N C 9 0 L X Q v d C 9 0 Y v Q t S D R g d G C 0 L 7 Q u 9 C x 0 Y b R i y 5 7 0 K H Q s t C 1 0 L T Q t d C 9 0 L 4 s M X 0 m c X V v d D s s J n F 1 b 3 Q 7 U 2 V j d G l v b j E v 0 J / Q u 9 C w 0 L 3 R i y / Q o d C z 0 Y D R g 9 C / 0 L / Q u N G A 0 L 7 Q s t C w 0 L 3 Q v d G L 0 L U g 0 Y H R g t G A 0 L 7 Q u t C 4 L n v Q o d C V 0 J P Q n N C V 0 J 3 Q o i w x f S Z x d W 9 0 O y w m c X V v d D t T Z W N 0 a W 9 u M S / Q n 9 C 7 0 L D Q v d G L L 9 C h 0 L P R g N G D 0 L / Q v 9 C 4 0 Y D Q v t C y 0 L D Q v d C 9 0 Y v Q t S D R g d G C 0 Y D Q v t C 6 0 L g u e 9 C f 0 L v Q s N C 9 L D N 9 J n F 1 b 3 Q 7 L C Z x d W 9 0 O 1 N l Y 3 R p b 2 4 x L 1 N h b G V z X 1 d J d G h v d X R f V k F U L 9 C h 0 L P R g N G D 0 L / Q v 9 C 4 0 Y D Q v t C y 0 L D Q v d C 9 0 Y v Q t S D R g d G C 0 Y D Q v t C 6 0 L g u e 9 C S 0 Y v R g N G D 0 Y f Q u t C w L D N 9 J n F 1 b 3 Q 7 L C Z x d W 9 0 O 1 N l Y 3 R p b 2 4 x L 9 C f 0 L v Q s N C 9 0 Y s v 0 J j Q t 9 C 8 0 L X Q v d C 1 0 L 3 Q v d G L 0 L k g 0 Y L Q u N C / M y 5 7 0 J / Q v t C 7 0 Y z Q t 9 C + 0 L L Q s N G C 0 L X Q u 9 G M 0 Y H Q u t C 4 0 L k s N X 0 m c X V v d D s s J n F 1 b 3 Q 7 U 2 V j d G l v b j E v 0 J j Q l F 9 L U E k v 0 J j Q t 9 C 8 0 L X Q v d C 1 0 L 3 Q v d G L 0 L k g 0 Y L Q u N C / L n v Q l N C X L D Z 9 J n F 1 b 3 Q 7 L C Z x d W 9 0 O 1 N l Y 3 R p b 2 4 x L 9 C Y 0 J R f S 1 B J L 9 C Y 0 L f Q v N C 1 0 L 3 Q t d C 9 0 L 3 R i 9 C 5 I N G C 0 L j Q v y 5 7 0 J f Q s t C + 0 L 3 Q u t C 4 L D d 9 J n F 1 b 3 Q 7 L C Z x d W 9 0 O 1 N l Y 3 R p b 2 4 x L 9 C Y 0 J R f S 1 B J L 9 C Y 0 L f Q v N C 1 0 L 3 Q t d C 9 0 L 3 R i 9 C 5 I N G C 0 L j Q v y 5 7 0 J r Q u 9 C 4 0 L X Q v d G C 0 Y s s O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j Q l F 9 L U E k v 0 J 7 Q s d G K 0 L X Q t N C 4 0 L 3 Q t d C 9 0 L 3 R i 9 C 1 I N G B 0 Y L Q v t C 7 0 L H R h t G L L n v Q o d C y 0 L X Q t N C 1 0 L 3 Q v i w w f S Z x d W 9 0 O y w m c X V v d D t L Z X l D b 2 x 1 b W 5 D b 3 V u d C Z x d W 9 0 O z o x f V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0 K H Q s t C 1 0 L T Q t d C 9 0 L 4 m c X V v d D s s J n F 1 b 3 Q 7 0 K H Q l d C T 0 J z Q l d C d 0 K I m c X V v d D s s J n F 1 b 3 Q 7 0 J / Q u 9 C w 0 L 0 m c X V v d D s s J n F 1 b 3 Q 7 0 J L R i 9 G A 0 Y P R h 9 C 6 0 L A m c X V v d D s s J n F 1 b 3 Q 7 0 J / Q v t C 7 0 Y z Q t 9 C + 0 L L Q s N G C 0 L X Q u 9 G M 0 Y H Q u t C 4 0 L k m c X V v d D s s J n F 1 b 3 Q 7 0 J j Q l F 9 L U E k u 0 J T Q l y Z x d W 9 0 O y w m c X V v d D v Q m N C U X 0 t Q S S 7 Q l 9 C y 0 L 7 Q v d C 6 0 L g m c X V v d D s s J n F 1 b 3 Q 7 0 J j Q l F 9 L U E k u 0 J r Q u 9 C 4 0 L X Q v d G C 0 Y s m c X V v d D t d I i A v P j x F b n R y e S B U e X B l P S J G a W x s Q 2 9 s d W 1 u V H l w Z X M i I F Z h b H V l P S J z Q m d Z R k J R V U Z C U V U 9 I i A v P j x F b n R y e S B U e X B l P S J G a W x s T G F z d F V w Z G F 0 Z W Q i I F Z h b H V l P S J k M j A y M y 0 w O S 0 y M l Q x M D o 1 N z o w M i 4 w M j k 2 N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0 Y j V h Y m E 5 N C 0 0 O W J i L T Q w N G I t O D M 4 Y y 0 z N G R l N z I y M T c 1 Z j Q i I C 8 + P E V u d H J 5 I F R 5 c G U 9 I k Z p b G x U Y X J n Z X Q i I F Z h b H V l P S J z 0 J / Q u 9 C w 0 L 3 R i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0 l 0 a G 9 1 d F 9 W Q V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l Q x M D o 1 N z o x M y 4 3 M D U 3 N z c y W i I g L z 4 8 R W 5 0 c n k g V H l w Z T 0 i R m l s b E N v b H V t b l R 5 c G V z I i B W Y W x 1 Z T 0 i c 0 J n W U p C U T 0 9 I i A v P j x F b n R y e S B U e X B l P S J G a W x s Q 2 9 s d W 1 u T m F t Z X M i I F Z h b H V l P S J z W y Z x d W 9 0 O 9 C h 0 L X Q s 9 C 8 0 L X Q v d G C J n F 1 b 3 Q 7 L C Z x d W 9 0 O 9 C T 0 Y D R g 9 C / 0 L / Q s C D Q t N C + 0 Y H R g t G D 0 L / Q s C Z x d W 9 0 O y w m c X V v d D v Q n 9 C 1 0 Y D Q u N C + 0 L Q s I N C 8 0 L X R g d G P 0 Y Y m c X V v d D s s J n F 1 b 3 Q 7 0 J L R i 9 G A 0 Y P R h 9 C 6 0 L A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C h 0 L X Q s 9 C 8 0 L X Q v d G C J n F 1 b 3 Q 7 L C Z x d W 9 0 O 9 C T 0 Y D R g 9 C / 0 L / Q s C D Q t N C + 0 Y H R g t G D 0 L / Q s C Z x d W 9 0 O y w m c X V v d D v Q n 9 C 1 0 Y D Q u N C + 0 L Q s I N C 8 0 L X R g d G P 0 Y Y m c X V v d D t d L C Z x d W 9 0 O 3 F 1 Z X J 5 U m V s Y X R p b 2 5 z a G l w c y Z x d W 9 0 O z p b X S w m c X V v d D t j b 2 x 1 b W 5 J Z G V u d G l 0 a W V z J n F 1 b 3 Q 7 O l s m c X V v d D t T Z W N 0 a W 9 u M S 9 T Y W x l c 1 9 X S X R o b 3 V 0 X 1 Z B V C / Q o d C z 0 Y D R g 9 C / 0 L / Q u N G A 0 L 7 Q s t C w 0 L 3 Q v d G L 0 L U g 0 Y H R g t G A 0 L 7 Q u t C 4 L n v Q o d C 1 0 L P Q v N C 1 0 L 3 R g i w w f S Z x d W 9 0 O y w m c X V v d D t T Z W N 0 a W 9 u M S 9 T Y W x l c 1 9 X S X R o b 3 V 0 X 1 Z B V C / Q o d C z 0 Y D R g 9 C / 0 L / Q u N G A 0 L 7 Q s t C w 0 L 3 Q v d G L 0 L U g 0 Y H R g t G A 0 L 7 Q u t C 4 L n v Q k 9 G A 0 Y P Q v 9 C / 0 L A g 0 L T Q v t G B 0 Y L R g 9 C / 0 L A s M X 0 m c X V v d D s s J n F 1 b 3 Q 7 U 2 V j d G l v b j E v U 2 F s Z X N f V 0 l 0 a G 9 1 d F 9 W Q V Q v 0 K H Q s 9 G A 0 Y P Q v 9 C / 0 L j R g N C + 0 L L Q s N C 9 0 L 3 R i 9 C 1 I N G B 0 Y L R g N C + 0 L r Q u C 5 7 0 J / Q t d G A 0 L j Q v t C 0 L C D Q v N C 1 0 Y H R j 9 G G L D J 9 J n F 1 b 3 Q 7 L C Z x d W 9 0 O 1 N l Y 3 R p b 2 4 x L 1 N h b G V z X 1 d J d G h v d X R f V k F U L 9 C h 0 L P R g N G D 0 L / Q v 9 C 4 0 Y D Q v t C y 0 L D Q v d C 9 0 Y v Q t S D R g d G C 0 Y D Q v t C 6 0 L g u e 9 C S 0 Y v R g N G D 0 Y f Q u t C w L D N 9 J n F 1 b 3 Q 7 X S w m c X V v d D t D b 2 x 1 b W 5 D b 3 V u d C Z x d W 9 0 O z o 0 L C Z x d W 9 0 O 0 t l e U N v b H V t b k 5 h b W V z J n F 1 b 3 Q 7 O l s m c X V v d D v Q o d C 1 0 L P Q v N C 1 0 L 3 R g i Z x d W 9 0 O y w m c X V v d D v Q k 9 G A 0 Y P Q v 9 C / 0 L A g 0 L T Q v t G B 0 Y L R g 9 C / 0 L A m c X V v d D s s J n F 1 b 3 Q 7 0 J / Q t d G A 0 L j Q v t C 0 L C D Q v N C 1 0 Y H R j 9 G G J n F 1 b 3 Q 7 X S w m c X V v d D t D b 2 x 1 b W 5 J Z G V u d G l 0 a W V z J n F 1 b 3 Q 7 O l s m c X V v d D t T Z W N 0 a W 9 u M S 9 T Y W x l c 1 9 X S X R o b 3 V 0 X 1 Z B V C / Q o d C z 0 Y D R g 9 C / 0 L / Q u N G A 0 L 7 Q s t C w 0 L 3 Q v d G L 0 L U g 0 Y H R g t G A 0 L 7 Q u t C 4 L n v Q o d C 1 0 L P Q v N C 1 0 L 3 R g i w w f S Z x d W 9 0 O y w m c X V v d D t T Z W N 0 a W 9 u M S 9 T Y W x l c 1 9 X S X R o b 3 V 0 X 1 Z B V C / Q o d C z 0 Y D R g 9 C / 0 L / Q u N G A 0 L 7 Q s t C w 0 L 3 Q v d G L 0 L U g 0 Y H R g t G A 0 L 7 Q u t C 4 L n v Q k 9 G A 0 Y P Q v 9 C / 0 L A g 0 L T Q v t G B 0 Y L R g 9 C / 0 L A s M X 0 m c X V v d D s s J n F 1 b 3 Q 7 U 2 V j d G l v b j E v U 2 F s Z X N f V 0 l 0 a G 9 1 d F 9 W Q V Q v 0 K H Q s 9 G A 0 Y P Q v 9 C / 0 L j R g N C + 0 L L Q s N C 9 0 L 3 R i 9 C 1 I N G B 0 Y L R g N C + 0 L r Q u C 5 7 0 J / Q t d G A 0 L j Q v t C 0 L C D Q v N C 1 0 Y H R j 9 G G L D J 9 J n F 1 b 3 Q 7 L C Z x d W 9 0 O 1 N l Y 3 R p b 2 4 x L 1 N h b G V z X 1 d J d G h v d X R f V k F U L 9 C h 0 L P R g N G D 0 L / Q v 9 C 4 0 Y D Q v t C y 0 L D Q v d C 9 0 Y v Q t S D R g d G C 0 Y D Q v t C 6 0 L g u e 9 C S 0 Y v R g N G D 0 Y f Q u t C w L D N 9 J n F 1 b 3 Q 7 X S w m c X V v d D t S Z W x h d G l v b n N o a X B J b m Z v J n F 1 b 3 Q 7 O l t d f S I g L z 4 8 R W 5 0 c n k g V H l w Z T 0 i U X V l c n l J R C I g V m F s d W U 9 I n N l M 2 E y N W R l Z i 0 x Z T J j L T Q x Z j k t O T Y y M i 0 0 Z m F i O T I w N j I 0 N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1 9 X S X R o b 3 V 0 X 1 Z B V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S X R o b 3 V 0 X 1 Z B V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S X R o b 3 V 0 X 1 Z B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S X R o b 3 V 0 X 1 Z B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0 l 0 a G 9 1 d F 9 W Q V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0 l 0 a G 9 1 d F 9 W Q V Q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0 l 0 a G 9 1 d F 9 W Q V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U 2 F s Z X N f V 0 l 0 a G 9 1 d F 9 W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U 5 O C V E M C V C N y V E M C V C M i V E M C V C Q i V E M C V C N S V E M S U 4 N y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g l R D A l O T R f S 1 B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S X R o b 3 V 0 X 1 Z B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0 l 0 a G 9 1 d F 9 W Q V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B P B d 3 B m c J D u e 0 y v H O 3 t K Y A A A A A A g A A A A A A A 2 Y A A M A A A A A Q A A A A k u N + p U O K 2 j r k k h F A / F Q u a w A A A A A E g A A A o A A A A B A A A A C o y Z B N y j p X + 9 Q / s L i a 9 I k N U A A A A D B r c W s l v A 3 J E L + u P f p M u F f Z x Z b 5 9 N N + 4 0 X w f N t k g S c g D B 4 f O v H o J c j 5 6 G X o r f E O Q G n u i 5 9 Z r R 0 k o C 3 A / B / o w + 9 v p X 1 C a 7 X a D H 4 A F 0 n c 4 Y d r F A A A A F + z J 3 f / i I f H x 6 1 C Y l + H X O c H m 3 o v < / D a t a M a s h u p > 
</file>

<file path=customXml/itemProps1.xml><?xml version="1.0" encoding="utf-8"?>
<ds:datastoreItem xmlns:ds="http://schemas.openxmlformats.org/officeDocument/2006/customXml" ds:itemID="{840B83C3-7A56-44F7-8350-B3B4E8499F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</vt:lpstr>
      <vt:lpstr>!</vt:lpstr>
      <vt:lpstr>ИД_KPI</vt:lpstr>
      <vt:lpstr>Планы</vt:lpstr>
      <vt:lpstr>ВСП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2015-06-05T18:19:34Z</dcterms:created>
  <dcterms:modified xsi:type="dcterms:W3CDTF">2023-09-22T10:57:25Z</dcterms:modified>
</cp:coreProperties>
</file>