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 DE ESTA PC\Descargas\"/>
    </mc:Choice>
  </mc:AlternateContent>
  <bookViews>
    <workbookView xWindow="0" yWindow="0" windowWidth="28800" windowHeight="14385"/>
  </bookViews>
  <sheets>
    <sheet name="Hoja1" sheetId="2" r:id="rId1"/>
    <sheet name="rptDesembolsosSeguimiento" sheetId="1" r:id="rId2"/>
  </sheets>
  <definedNames>
    <definedName name="_xlnm.Print_Titles" localSheetId="1">rptDesembolsosSeguimiento!$1:$5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T11" i="1" l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10" i="1"/>
  <c r="S26" i="1"/>
  <c r="J26" i="1"/>
  <c r="G26" i="1"/>
  <c r="T26" i="1" l="1"/>
</calcChain>
</file>

<file path=xl/sharedStrings.xml><?xml version="1.0" encoding="utf-8"?>
<sst xmlns="http://schemas.openxmlformats.org/spreadsheetml/2006/main" count="280" uniqueCount="124">
  <si>
    <t>Desembolsos (Seguimiento)</t>
  </si>
  <si>
    <t>Desde 10/01/2022 hasta 31/01/2022</t>
  </si>
  <si>
    <t>EXP.</t>
  </si>
  <si>
    <t>NUM.</t>
  </si>
  <si>
    <t>CLIENTE</t>
  </si>
  <si>
    <t>D.N.I.</t>
  </si>
  <si>
    <t>CAPITAL</t>
  </si>
  <si>
    <t>INTERÉS</t>
  </si>
  <si>
    <t>PLAZO</t>
  </si>
  <si>
    <t>T. INT.</t>
  </si>
  <si>
    <t>USUARIO</t>
  </si>
  <si>
    <t>FECHA</t>
  </si>
  <si>
    <t>HORA</t>
  </si>
  <si>
    <t>SERIE</t>
  </si>
  <si>
    <t>I.G.V. %</t>
  </si>
  <si>
    <t>I.G.V. MONTO</t>
  </si>
  <si>
    <t>OP. GRAV.</t>
  </si>
  <si>
    <t/>
  </si>
  <si>
    <t>FECHA DE DESEMBOLSO: 10/01/2022</t>
  </si>
  <si>
    <t>8 semana(s)</t>
  </si>
  <si>
    <t>8,00 %</t>
  </si>
  <si>
    <t>10/01/2022</t>
  </si>
  <si>
    <t>18 %</t>
  </si>
  <si>
    <t>10 semana(s)</t>
  </si>
  <si>
    <t>6,00 %</t>
  </si>
  <si>
    <t>7 semana(s)</t>
  </si>
  <si>
    <t>evelyn_bc</t>
  </si>
  <si>
    <t>13</t>
  </si>
  <si>
    <t>7,00 %</t>
  </si>
  <si>
    <t>11</t>
  </si>
  <si>
    <t>4 semana(s)</t>
  </si>
  <si>
    <t>3756</t>
  </si>
  <si>
    <t>Caja Huanasca Bacilia</t>
  </si>
  <si>
    <t>19856129</t>
  </si>
  <si>
    <t>11:18</t>
  </si>
  <si>
    <t>6 semana(s)</t>
  </si>
  <si>
    <t>2376</t>
  </si>
  <si>
    <t>64</t>
  </si>
  <si>
    <t>Ticse Jeremias Mirian Angelica</t>
  </si>
  <si>
    <t>19857247</t>
  </si>
  <si>
    <t>26 día(s)</t>
  </si>
  <si>
    <t>10:21</t>
  </si>
  <si>
    <t>3757</t>
  </si>
  <si>
    <t>19</t>
  </si>
  <si>
    <t>Camasca Hinostroza Hector Elias</t>
  </si>
  <si>
    <t>45004078</t>
  </si>
  <si>
    <t>10:14</t>
  </si>
  <si>
    <t>3582</t>
  </si>
  <si>
    <t>24</t>
  </si>
  <si>
    <t>Nieto Gonzales Mirtha Eva</t>
  </si>
  <si>
    <t>20003364</t>
  </si>
  <si>
    <t>12 semana(s)</t>
  </si>
  <si>
    <t>10:08</t>
  </si>
  <si>
    <t>3975</t>
  </si>
  <si>
    <t>22</t>
  </si>
  <si>
    <t>Sanabria Vilcahuaman Isabel Victoria</t>
  </si>
  <si>
    <t>19884266</t>
  </si>
  <si>
    <t>09:50</t>
  </si>
  <si>
    <t>4275</t>
  </si>
  <si>
    <t>5</t>
  </si>
  <si>
    <t>Chahua Ataucusi Evelin</t>
  </si>
  <si>
    <t>75488921</t>
  </si>
  <si>
    <t>09:02</t>
  </si>
  <si>
    <t>HUANCAYO</t>
  </si>
  <si>
    <t>2437</t>
  </si>
  <si>
    <t>2</t>
  </si>
  <si>
    <t>Espinoza Davila Argelia Nelida</t>
  </si>
  <si>
    <t>41976551</t>
  </si>
  <si>
    <t>esthefani_rm</t>
  </si>
  <si>
    <t>15:18</t>
  </si>
  <si>
    <t>2320</t>
  </si>
  <si>
    <t>Casas Tobar Essaud</t>
  </si>
  <si>
    <t>23274864</t>
  </si>
  <si>
    <t>12:50</t>
  </si>
  <si>
    <t>637</t>
  </si>
  <si>
    <t>17</t>
  </si>
  <si>
    <t>Boza Quinto Kely  Karen</t>
  </si>
  <si>
    <t>71924146</t>
  </si>
  <si>
    <t>5 semana(s)</t>
  </si>
  <si>
    <t>12:40</t>
  </si>
  <si>
    <t>HCVA</t>
  </si>
  <si>
    <t>3</t>
  </si>
  <si>
    <t>18</t>
  </si>
  <si>
    <t>Alvarado Silva Noemy</t>
  </si>
  <si>
    <t>20121991</t>
  </si>
  <si>
    <t>52 día(s)</t>
  </si>
  <si>
    <t>ruth_rr</t>
  </si>
  <si>
    <t>15:57</t>
  </si>
  <si>
    <t>830</t>
  </si>
  <si>
    <t>Vilca Isidro Niflin</t>
  </si>
  <si>
    <t>22499576</t>
  </si>
  <si>
    <t>alizon_dq</t>
  </si>
  <si>
    <t>12:51</t>
  </si>
  <si>
    <t>515</t>
  </si>
  <si>
    <t>Aranda Meza Luis Ricardo</t>
  </si>
  <si>
    <t>76726324</t>
  </si>
  <si>
    <t>10:43</t>
  </si>
  <si>
    <t>TAMBO</t>
  </si>
  <si>
    <t>810</t>
  </si>
  <si>
    <t>Mallqui Yano Alejandro</t>
  </si>
  <si>
    <t>7,50 %</t>
  </si>
  <si>
    <t>reyna_cr</t>
  </si>
  <si>
    <t>16:05</t>
  </si>
  <si>
    <t>2384</t>
  </si>
  <si>
    <t>Mitma Nahui Margarita</t>
  </si>
  <si>
    <t>15:58</t>
  </si>
  <si>
    <t>955</t>
  </si>
  <si>
    <t>Bendezu Perez Yessica Alejandra</t>
  </si>
  <si>
    <t>gibel_tt</t>
  </si>
  <si>
    <t>15:47</t>
  </si>
  <si>
    <t>23</t>
  </si>
  <si>
    <t>46468748</t>
  </si>
  <si>
    <t>1,7 %</t>
  </si>
  <si>
    <t>40151398</t>
  </si>
  <si>
    <t>14</t>
  </si>
  <si>
    <t>45902089</t>
  </si>
  <si>
    <t>PAMPAS</t>
  </si>
  <si>
    <t>15 desembolsos     SUBTOTAL</t>
  </si>
  <si>
    <t>NUMERO</t>
  </si>
  <si>
    <t>NOMBRE</t>
  </si>
  <si>
    <t>DNI</t>
  </si>
  <si>
    <t>MONTO</t>
  </si>
  <si>
    <t>MONTO+IGV</t>
  </si>
  <si>
    <t>AGENCIA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</si>
</sst>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C0A]&quot;S/.&quot;\ #,##0.00;\(&quot;S/.&quot;\ #,##0.00\)"/>
    <numFmt numFmtId="165" formatCode="[$-10C0A]&quot;S/.&quot;\ #,##0.00;\(&quot;S/.&quot;\ #,##0.00\);&quot;-&quot;"/>
    <numFmt numFmtId="166" formatCode="[$-10C0A]&quot;S/.&quot;\ 0.00;\(&quot;S/.&quot;\ 0.00\);&quot;-&quot;"/>
  </numFmts>
  <fonts count="13">
    <font>
      <sz val="11"/>
      <color rgb="FF000000"/>
      <name val="Calibri"/>
      <family val="2"/>
      <scheme val="minor"/>
    </font>
    <font>
      <sz val="11"/>
      <name val="Calibri"/>
    </font>
    <font>
      <b/>
      <sz val="17"/>
      <color rgb="FF000000"/>
      <name val="tahoma"/>
    </font>
    <font>
      <sz val="10"/>
      <color rgb="FF000000"/>
      <name val="tahoma"/>
    </font>
    <font>
      <b/>
      <sz val="8"/>
      <color rgb="FF000000"/>
      <name val="tahoma"/>
    </font>
    <font>
      <sz val="8"/>
      <color rgb="FF000000"/>
      <name val="tahoma"/>
    </font>
    <font>
      <sz val="7.5"/>
      <color rgb="FF000000"/>
      <name val="tahoma"/>
    </font>
    <font>
      <b/>
      <sz val="7.5"/>
      <color rgb="FF000000"/>
      <name val="tahoma"/>
    </font>
    <font>
      <b/>
      <sz val="11"/>
      <name val="Calibri"/>
      <family val="2"/>
    </font>
    <font>
      <sz val="8"/>
      <color rgb="FF000000"/>
      <name val="Tahoma"/>
      <family val="2"/>
    </font>
    <font>
      <sz val="11"/>
      <name val="Calibri"/>
      <family val="2"/>
    </font>
    <font>
      <sz val="7.5"/>
      <color rgb="FF000000"/>
      <name val="Tahoma"/>
      <family val="2"/>
    </font>
    <font>
      <b/>
      <sz val="8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0E68C"/>
        <bgColor rgb="FFF0E68C"/>
      </patternFill>
    </fill>
    <fill>
      <patternFill patternType="solid">
        <fgColor rgb="FFE0FFFF"/>
        <bgColor rgb="FFE0FFFF"/>
      </patternFill>
    </fill>
    <fill>
      <patternFill patternType="solid">
        <fgColor rgb="FFFFFFFF"/>
        <bgColor rgb="FFFFFFFF"/>
      </patternFill>
    </fill>
    <fill>
      <patternFill patternType="solid">
        <fgColor rgb="FFFFFFD2"/>
        <bgColor rgb="FFFFFFD2"/>
      </patternFill>
    </fill>
    <fill>
      <patternFill patternType="solid">
        <fgColor rgb="FFFFFF00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1" fillId="0" borderId="0" xfId="0" applyFont="1" applyFill="1" applyBorder="1"/>
    <xf numFmtId="0" fontId="1" fillId="0" borderId="1" xfId="0" applyNumberFormat="1" applyFont="1" applyFill="1" applyBorder="1" applyAlignment="1">
      <alignment vertical="top" wrapText="1"/>
    </xf>
    <xf numFmtId="0" fontId="4" fillId="2" borderId="2" xfId="0" applyNumberFormat="1" applyFont="1" applyFill="1" applyBorder="1" applyAlignment="1">
      <alignment horizontal="center" vertical="top" wrapText="1" readingOrder="1"/>
    </xf>
    <xf numFmtId="0" fontId="4" fillId="2" borderId="2" xfId="0" applyNumberFormat="1" applyFont="1" applyFill="1" applyBorder="1" applyAlignment="1">
      <alignment vertical="top" wrapText="1" readingOrder="1"/>
    </xf>
    <xf numFmtId="0" fontId="4" fillId="2" borderId="2" xfId="0" applyNumberFormat="1" applyFont="1" applyFill="1" applyBorder="1" applyAlignment="1">
      <alignment horizontal="right" vertical="top" wrapText="1" readingOrder="1"/>
    </xf>
    <xf numFmtId="0" fontId="4" fillId="0" borderId="3" xfId="0" applyNumberFormat="1" applyFont="1" applyFill="1" applyBorder="1" applyAlignment="1">
      <alignment horizontal="center" vertical="top" wrapText="1" readingOrder="1"/>
    </xf>
    <xf numFmtId="0" fontId="5" fillId="4" borderId="4" xfId="0" applyNumberFormat="1" applyFont="1" applyFill="1" applyBorder="1" applyAlignment="1">
      <alignment horizontal="center" vertical="top" wrapText="1" readingOrder="1"/>
    </xf>
    <xf numFmtId="0" fontId="5" fillId="4" borderId="4" xfId="0" applyNumberFormat="1" applyFont="1" applyFill="1" applyBorder="1" applyAlignment="1">
      <alignment vertical="top" wrapText="1" readingOrder="1"/>
    </xf>
    <xf numFmtId="164" fontId="5" fillId="4" borderId="4" xfId="0" applyNumberFormat="1" applyFont="1" applyFill="1" applyBorder="1" applyAlignment="1">
      <alignment horizontal="right" vertical="top" wrapText="1" readingOrder="1"/>
    </xf>
    <xf numFmtId="0" fontId="5" fillId="4" borderId="4" xfId="0" applyNumberFormat="1" applyFont="1" applyFill="1" applyBorder="1" applyAlignment="1">
      <alignment horizontal="center" vertical="top" wrapText="1" readingOrder="1"/>
    </xf>
    <xf numFmtId="0" fontId="6" fillId="4" borderId="4" xfId="0" applyNumberFormat="1" applyFont="1" applyFill="1" applyBorder="1" applyAlignment="1">
      <alignment horizontal="right" vertical="top" wrapText="1" readingOrder="1"/>
    </xf>
    <xf numFmtId="165" fontId="5" fillId="4" borderId="4" xfId="0" applyNumberFormat="1" applyFont="1" applyFill="1" applyBorder="1" applyAlignment="1">
      <alignment horizontal="right" vertical="top" wrapText="1" readingOrder="1"/>
    </xf>
    <xf numFmtId="0" fontId="5" fillId="5" borderId="4" xfId="0" applyNumberFormat="1" applyFont="1" applyFill="1" applyBorder="1" applyAlignment="1">
      <alignment horizontal="center" vertical="top" wrapText="1" readingOrder="1"/>
    </xf>
    <xf numFmtId="0" fontId="5" fillId="5" borderId="4" xfId="0" applyNumberFormat="1" applyFont="1" applyFill="1" applyBorder="1" applyAlignment="1">
      <alignment vertical="top" wrapText="1" readingOrder="1"/>
    </xf>
    <xf numFmtId="164" fontId="5" fillId="5" borderId="4" xfId="0" applyNumberFormat="1" applyFont="1" applyFill="1" applyBorder="1" applyAlignment="1">
      <alignment horizontal="right" vertical="top" wrapText="1" readingOrder="1"/>
    </xf>
    <xf numFmtId="0" fontId="5" fillId="5" borderId="4" xfId="0" applyNumberFormat="1" applyFont="1" applyFill="1" applyBorder="1" applyAlignment="1">
      <alignment horizontal="center" vertical="top" wrapText="1" readingOrder="1"/>
    </xf>
    <xf numFmtId="0" fontId="6" fillId="5" borderId="4" xfId="0" applyNumberFormat="1" applyFont="1" applyFill="1" applyBorder="1" applyAlignment="1">
      <alignment horizontal="right" vertical="top" wrapText="1" readingOrder="1"/>
    </xf>
    <xf numFmtId="165" fontId="5" fillId="5" borderId="4" xfId="0" applyNumberFormat="1" applyFont="1" applyFill="1" applyBorder="1" applyAlignment="1">
      <alignment horizontal="right" vertical="top" wrapText="1" readingOrder="1"/>
    </xf>
    <xf numFmtId="0" fontId="5" fillId="0" borderId="0" xfId="0" applyNumberFormat="1" applyFont="1" applyFill="1" applyBorder="1" applyAlignment="1">
      <alignment horizontal="center" vertical="top" wrapText="1" readingOrder="1"/>
    </xf>
    <xf numFmtId="0" fontId="4" fillId="0" borderId="6" xfId="0" applyNumberFormat="1" applyFont="1" applyFill="1" applyBorder="1" applyAlignment="1">
      <alignment horizontal="right" vertical="top" wrapText="1" readingOrder="1"/>
    </xf>
    <xf numFmtId="165" fontId="7" fillId="3" borderId="6" xfId="0" applyNumberFormat="1" applyFont="1" applyFill="1" applyBorder="1" applyAlignment="1">
      <alignment horizontal="right" vertical="top" wrapText="1" readingOrder="1"/>
    </xf>
    <xf numFmtId="0" fontId="5" fillId="0" borderId="6" xfId="0" applyNumberFormat="1" applyFont="1" applyFill="1" applyBorder="1" applyAlignment="1">
      <alignment horizontal="center" vertical="top" wrapText="1" readingOrder="1"/>
    </xf>
    <xf numFmtId="0" fontId="7" fillId="4" borderId="8" xfId="0" applyNumberFormat="1" applyFont="1" applyFill="1" applyBorder="1" applyAlignment="1">
      <alignment horizontal="center" vertical="top" wrapText="1" readingOrder="1"/>
    </xf>
    <xf numFmtId="166" fontId="7" fillId="3" borderId="8" xfId="0" applyNumberFormat="1" applyFont="1" applyFill="1" applyBorder="1" applyAlignment="1">
      <alignment horizontal="center" vertical="top" wrapText="1" readingOrder="1"/>
    </xf>
    <xf numFmtId="0" fontId="4" fillId="0" borderId="2" xfId="0" applyNumberFormat="1" applyFont="1" applyFill="1" applyBorder="1" applyAlignment="1">
      <alignment horizontal="right" vertical="top" wrapText="1" readingOrder="1"/>
    </xf>
    <xf numFmtId="0" fontId="5" fillId="0" borderId="2" xfId="0" applyNumberFormat="1" applyFont="1" applyFill="1" applyBorder="1" applyAlignment="1">
      <alignment horizontal="right" vertical="top" wrapText="1" readingOrder="1"/>
    </xf>
    <xf numFmtId="0" fontId="5" fillId="0" borderId="2" xfId="0" applyNumberFormat="1" applyFont="1" applyFill="1" applyBorder="1" applyAlignment="1">
      <alignment horizontal="center" vertical="top" wrapText="1" readingOrder="1"/>
    </xf>
    <xf numFmtId="0" fontId="8" fillId="0" borderId="0" xfId="0" applyFont="1" applyFill="1" applyBorder="1"/>
    <xf numFmtId="0" fontId="9" fillId="4" borderId="4" xfId="0" applyNumberFormat="1" applyFont="1" applyFill="1" applyBorder="1" applyAlignment="1">
      <alignment horizontal="center" vertical="top" wrapText="1" readingOrder="1"/>
    </xf>
    <xf numFmtId="0" fontId="9" fillId="4" borderId="4" xfId="0" applyNumberFormat="1" applyFont="1" applyFill="1" applyBorder="1" applyAlignment="1">
      <alignment vertical="top" wrapText="1" readingOrder="1"/>
    </xf>
    <xf numFmtId="164" fontId="9" fillId="4" borderId="4" xfId="0" applyNumberFormat="1" applyFont="1" applyFill="1" applyBorder="1" applyAlignment="1">
      <alignment horizontal="right" vertical="top" wrapText="1" readingOrder="1"/>
    </xf>
    <xf numFmtId="0" fontId="11" fillId="4" borderId="4" xfId="0" applyNumberFormat="1" applyFont="1" applyFill="1" applyBorder="1" applyAlignment="1">
      <alignment horizontal="right" vertical="top" wrapText="1" readingOrder="1"/>
    </xf>
    <xf numFmtId="165" fontId="9" fillId="4" borderId="4" xfId="0" applyNumberFormat="1" applyFont="1" applyFill="1" applyBorder="1" applyAlignment="1">
      <alignment horizontal="right" vertical="top" wrapText="1" readingOrder="1"/>
    </xf>
    <xf numFmtId="0" fontId="9" fillId="5" borderId="4" xfId="0" applyNumberFormat="1" applyFont="1" applyFill="1" applyBorder="1" applyAlignment="1">
      <alignment horizontal="center" vertical="top" wrapText="1" readingOrder="1"/>
    </xf>
    <xf numFmtId="0" fontId="9" fillId="5" borderId="4" xfId="0" applyNumberFormat="1" applyFont="1" applyFill="1" applyBorder="1" applyAlignment="1">
      <alignment vertical="top" wrapText="1" readingOrder="1"/>
    </xf>
    <xf numFmtId="164" fontId="9" fillId="5" borderId="4" xfId="0" applyNumberFormat="1" applyFont="1" applyFill="1" applyBorder="1" applyAlignment="1">
      <alignment horizontal="right" vertical="top" wrapText="1" readingOrder="1"/>
    </xf>
    <xf numFmtId="0" fontId="11" fillId="5" borderId="4" xfId="0" applyNumberFormat="1" applyFont="1" applyFill="1" applyBorder="1" applyAlignment="1">
      <alignment horizontal="right" vertical="top" wrapText="1" readingOrder="1"/>
    </xf>
    <xf numFmtId="165" fontId="9" fillId="5" borderId="4" xfId="0" applyNumberFormat="1" applyFont="1" applyFill="1" applyBorder="1" applyAlignment="1">
      <alignment horizontal="right" vertical="top" wrapText="1" readingOrder="1"/>
    </xf>
    <xf numFmtId="0" fontId="12" fillId="0" borderId="6" xfId="0" applyNumberFormat="1" applyFont="1" applyFill="1" applyBorder="1" applyAlignment="1">
      <alignment horizontal="right" vertical="top" wrapText="1" readingOrder="1"/>
    </xf>
    <xf numFmtId="0" fontId="1" fillId="0" borderId="0" xfId="0" applyFont="1" applyFill="1" applyBorder="1"/>
    <xf numFmtId="165" fontId="5" fillId="6" borderId="4" xfId="0" applyNumberFormat="1" applyFont="1" applyFill="1" applyBorder="1" applyAlignment="1">
      <alignment horizontal="right" vertical="top" wrapText="1" readingOrder="1"/>
    </xf>
    <xf numFmtId="0" fontId="4" fillId="3" borderId="3" xfId="0" applyNumberFormat="1" applyFont="1" applyFill="1" applyBorder="1" applyAlignment="1">
      <alignment horizontal="center" vertical="top" wrapText="1" readingOrder="1"/>
    </xf>
    <xf numFmtId="0" fontId="1" fillId="0" borderId="3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horizontal="right" vertical="top" wrapText="1" readingOrder="1"/>
    </xf>
    <xf numFmtId="0" fontId="4" fillId="2" borderId="2" xfId="0" applyNumberFormat="1" applyFont="1" applyFill="1" applyBorder="1" applyAlignment="1">
      <alignment horizontal="center"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4" fillId="2" borderId="2" xfId="0" applyNumberFormat="1" applyFont="1" applyFill="1" applyBorder="1" applyAlignment="1">
      <alignment horizontal="right" vertical="top" wrapText="1" readingOrder="1"/>
    </xf>
    <xf numFmtId="0" fontId="4" fillId="0" borderId="3" xfId="0" applyNumberFormat="1" applyFont="1" applyFill="1" applyBorder="1" applyAlignment="1">
      <alignment horizontal="center" vertical="top" wrapText="1" readingOrder="1"/>
    </xf>
    <xf numFmtId="0" fontId="5" fillId="5" borderId="4" xfId="0" applyNumberFormat="1" applyFont="1" applyFill="1" applyBorder="1" applyAlignment="1">
      <alignment horizontal="center" vertical="top" wrapText="1" readingOrder="1"/>
    </xf>
    <xf numFmtId="0" fontId="1" fillId="0" borderId="4" xfId="0" applyNumberFormat="1" applyFont="1" applyFill="1" applyBorder="1" applyAlignment="1">
      <alignment vertical="top" wrapText="1"/>
    </xf>
    <xf numFmtId="164" fontId="5" fillId="5" borderId="4" xfId="0" applyNumberFormat="1" applyFont="1" applyFill="1" applyBorder="1" applyAlignment="1">
      <alignment horizontal="right" vertical="top" wrapText="1" readingOrder="1"/>
    </xf>
    <xf numFmtId="0" fontId="1" fillId="0" borderId="5" xfId="0" applyNumberFormat="1" applyFont="1" applyFill="1" applyBorder="1" applyAlignment="1">
      <alignment vertical="top" wrapText="1"/>
    </xf>
    <xf numFmtId="0" fontId="5" fillId="4" borderId="4" xfId="0" applyNumberFormat="1" applyFont="1" applyFill="1" applyBorder="1" applyAlignment="1">
      <alignment horizontal="center" vertical="top" wrapText="1" readingOrder="1"/>
    </xf>
    <xf numFmtId="164" fontId="5" fillId="4" borderId="4" xfId="0" applyNumberFormat="1" applyFont="1" applyFill="1" applyBorder="1" applyAlignment="1">
      <alignment horizontal="right" vertical="top" wrapText="1" readingOrder="1"/>
    </xf>
    <xf numFmtId="0" fontId="9" fillId="4" borderId="4" xfId="0" applyNumberFormat="1" applyFont="1" applyFill="1" applyBorder="1" applyAlignment="1">
      <alignment horizontal="center" vertical="top" wrapText="1" readingOrder="1"/>
    </xf>
    <xf numFmtId="0" fontId="10" fillId="0" borderId="4" xfId="0" applyNumberFormat="1" applyFont="1" applyFill="1" applyBorder="1" applyAlignment="1">
      <alignment vertical="top" wrapText="1"/>
    </xf>
    <xf numFmtId="164" fontId="9" fillId="4" borderId="4" xfId="0" applyNumberFormat="1" applyFont="1" applyFill="1" applyBorder="1" applyAlignment="1">
      <alignment horizontal="right" vertical="top" wrapText="1" readingOrder="1"/>
    </xf>
    <xf numFmtId="0" fontId="10" fillId="0" borderId="5" xfId="0" applyNumberFormat="1" applyFont="1" applyFill="1" applyBorder="1" applyAlignment="1">
      <alignment vertical="top" wrapText="1"/>
    </xf>
    <xf numFmtId="0" fontId="5" fillId="0" borderId="0" xfId="0" applyNumberFormat="1" applyFont="1" applyFill="1" applyBorder="1" applyAlignment="1">
      <alignment horizontal="center" vertical="top" wrapText="1" readingOrder="1"/>
    </xf>
    <xf numFmtId="165" fontId="7" fillId="3" borderId="6" xfId="0" applyNumberFormat="1" applyFont="1" applyFill="1" applyBorder="1" applyAlignment="1">
      <alignment horizontal="right" vertical="top" wrapText="1" readingOrder="1"/>
    </xf>
    <xf numFmtId="0" fontId="1" fillId="0" borderId="7" xfId="0" applyNumberFormat="1" applyFont="1" applyFill="1" applyBorder="1" applyAlignment="1">
      <alignment vertical="top" wrapText="1"/>
    </xf>
    <xf numFmtId="0" fontId="1" fillId="0" borderId="6" xfId="0" applyNumberFormat="1" applyFont="1" applyFill="1" applyBorder="1" applyAlignment="1">
      <alignment vertical="top" wrapText="1"/>
    </xf>
    <xf numFmtId="0" fontId="5" fillId="0" borderId="2" xfId="0" applyNumberFormat="1" applyFont="1" applyFill="1" applyBorder="1" applyAlignment="1">
      <alignment horizontal="right" vertical="top" wrapText="1" readingOrder="1"/>
    </xf>
    <xf numFmtId="0" fontId="9" fillId="5" borderId="4" xfId="0" applyNumberFormat="1" applyFont="1" applyFill="1" applyBorder="1" applyAlignment="1">
      <alignment horizontal="center" vertical="top" wrapText="1" readingOrder="1"/>
    </xf>
    <xf numFmtId="164" fontId="9" fillId="5" borderId="4" xfId="0" applyNumberFormat="1" applyFont="1" applyFill="1" applyBorder="1" applyAlignment="1">
      <alignment horizontal="right" vertical="top" wrapText="1" readingOrder="1"/>
    </xf>
    <xf numFmtId="0" fontId="1" fillId="7" borderId="0" xfId="0" applyFont="1" applyFill="1" applyBorder="1"/>
    <xf numFmtId="14" fontId="1" fillId="7" borderId="0" xfId="0" applyNumberFormat="1" applyFont="1" applyFill="1" applyBorder="1"/>
    <xf numFmtId="0" fontId="1" fillId="8" borderId="0" xfId="0" applyFont="1" applyFill="1" applyBorder="1"/>
    <xf numFmtId="14" fontId="1" fillId="8" borderId="0" xfId="0" applyNumberFormat="1" applyFont="1" applyFill="1" applyBorder="1"/>
    <xf numFmtId="0" fontId="1" fillId="9" borderId="0" xfId="0" applyFont="1" applyFill="1" applyBorder="1"/>
    <xf numFmtId="14" fontId="1" fillId="9" borderId="0" xfId="0" applyNumberFormat="1" applyFont="1" applyFill="1" applyBorder="1"/>
    <xf numFmtId="0" fontId="1" fillId="10" borderId="0" xfId="0" applyFont="1" applyFill="1" applyBorder="1"/>
    <xf numFmtId="14" fontId="1" fillId="1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0E68C"/>
      <rgbColor rgb="00E0FFFF"/>
      <rgbColor rgb="00FFFFFF"/>
      <rgbColor rgb="00FFFFD2"/>
      <rgbColor rgb="00D3D3D3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K9" sqref="K9"/>
    </sheetView>
  </sheetViews>
  <sheetFormatPr baseColWidth="10" defaultRowHeight="15"/>
  <cols>
    <col min="1" max="1" width="11.42578125" style="39"/>
    <col min="2" max="2" width="34" bestFit="1" customWidth="1"/>
    <col min="5" max="5" width="12.140625" bestFit="1" customWidth="1"/>
  </cols>
  <sheetData>
    <row r="1" spans="1:8">
      <c r="A1" s="39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13</v>
      </c>
      <c r="G1" t="s">
        <v>123</v>
      </c>
      <c r="H1" t="s">
        <v>11</v>
      </c>
    </row>
    <row r="2" spans="1:8">
      <c r="A2" s="67">
        <v>14</v>
      </c>
      <c r="B2" s="67" t="s">
        <v>32</v>
      </c>
      <c r="C2" s="67" t="s">
        <v>33</v>
      </c>
      <c r="D2" s="67">
        <v>152.54237288135593</v>
      </c>
      <c r="E2" s="67">
        <f>(D2*0.18)+D2</f>
        <v>180</v>
      </c>
      <c r="F2" s="67">
        <v>1</v>
      </c>
      <c r="G2" s="67" t="s">
        <v>63</v>
      </c>
      <c r="H2" s="68">
        <v>44571</v>
      </c>
    </row>
    <row r="3" spans="1:8">
      <c r="A3" s="67">
        <v>15</v>
      </c>
      <c r="B3" s="67" t="s">
        <v>38</v>
      </c>
      <c r="C3" s="67" t="s">
        <v>39</v>
      </c>
      <c r="D3" s="67">
        <v>62.711864406779661</v>
      </c>
      <c r="E3" s="67">
        <f t="shared" ref="E3:E16" si="0">(D3*0.18)+D3</f>
        <v>74</v>
      </c>
      <c r="F3" s="67">
        <v>1</v>
      </c>
      <c r="G3" s="67" t="s">
        <v>63</v>
      </c>
      <c r="H3" s="68">
        <v>44571</v>
      </c>
    </row>
    <row r="4" spans="1:8">
      <c r="A4" s="67">
        <v>16</v>
      </c>
      <c r="B4" s="67" t="s">
        <v>44</v>
      </c>
      <c r="C4" s="67" t="s">
        <v>45</v>
      </c>
      <c r="D4" s="67">
        <v>62.796610169491522</v>
      </c>
      <c r="E4" s="67">
        <f t="shared" si="0"/>
        <v>74.099999999999994</v>
      </c>
      <c r="F4" s="67">
        <v>1</v>
      </c>
      <c r="G4" s="67" t="s">
        <v>63</v>
      </c>
      <c r="H4" s="68">
        <v>44571</v>
      </c>
    </row>
    <row r="5" spans="1:8">
      <c r="A5" s="67">
        <v>17</v>
      </c>
      <c r="B5" s="67" t="s">
        <v>49</v>
      </c>
      <c r="C5" s="67" t="s">
        <v>50</v>
      </c>
      <c r="D5" s="67">
        <v>244.74576271186442</v>
      </c>
      <c r="E5" s="67">
        <f t="shared" si="0"/>
        <v>288.8</v>
      </c>
      <c r="F5" s="67">
        <v>1</v>
      </c>
      <c r="G5" s="67" t="s">
        <v>63</v>
      </c>
      <c r="H5" s="68">
        <v>44571</v>
      </c>
    </row>
    <row r="6" spans="1:8">
      <c r="A6" s="67">
        <v>18</v>
      </c>
      <c r="B6" s="67" t="s">
        <v>55</v>
      </c>
      <c r="C6" s="67" t="s">
        <v>56</v>
      </c>
      <c r="D6" s="67">
        <v>39.66101694915254</v>
      </c>
      <c r="E6" s="67">
        <f t="shared" si="0"/>
        <v>46.8</v>
      </c>
      <c r="F6" s="67">
        <v>1</v>
      </c>
      <c r="G6" s="67" t="s">
        <v>63</v>
      </c>
      <c r="H6" s="68">
        <v>44571</v>
      </c>
    </row>
    <row r="7" spans="1:8">
      <c r="A7" s="67">
        <v>19</v>
      </c>
      <c r="B7" s="67" t="s">
        <v>60</v>
      </c>
      <c r="C7" s="67" t="s">
        <v>61</v>
      </c>
      <c r="D7" s="67">
        <v>62.711864406779661</v>
      </c>
      <c r="E7" s="67">
        <f t="shared" si="0"/>
        <v>74</v>
      </c>
      <c r="F7" s="67">
        <v>1</v>
      </c>
      <c r="G7" s="67" t="s">
        <v>63</v>
      </c>
      <c r="H7" s="68">
        <v>44571</v>
      </c>
    </row>
    <row r="8" spans="1:8">
      <c r="A8" s="69">
        <v>7</v>
      </c>
      <c r="B8" s="69" t="s">
        <v>66</v>
      </c>
      <c r="C8" s="69" t="s">
        <v>67</v>
      </c>
      <c r="D8" s="69">
        <v>30.508474576271187</v>
      </c>
      <c r="E8" s="69">
        <f t="shared" si="0"/>
        <v>36</v>
      </c>
      <c r="F8" s="69">
        <v>2</v>
      </c>
      <c r="G8" s="69" t="s">
        <v>80</v>
      </c>
      <c r="H8" s="70">
        <v>44571</v>
      </c>
    </row>
    <row r="9" spans="1:8">
      <c r="A9" s="69">
        <v>8</v>
      </c>
      <c r="B9" s="69" t="s">
        <v>71</v>
      </c>
      <c r="C9" s="69" t="s">
        <v>72</v>
      </c>
      <c r="D9" s="69">
        <v>71.186440677966104</v>
      </c>
      <c r="E9" s="69">
        <f t="shared" si="0"/>
        <v>84</v>
      </c>
      <c r="F9" s="69">
        <v>2</v>
      </c>
      <c r="G9" s="69" t="s">
        <v>80</v>
      </c>
      <c r="H9" s="70">
        <v>44571</v>
      </c>
    </row>
    <row r="10" spans="1:8">
      <c r="A10" s="69">
        <v>9</v>
      </c>
      <c r="B10" s="69" t="s">
        <v>76</v>
      </c>
      <c r="C10" s="69" t="s">
        <v>77</v>
      </c>
      <c r="D10" s="69">
        <v>25.423728813559322</v>
      </c>
      <c r="E10" s="69">
        <f t="shared" si="0"/>
        <v>30</v>
      </c>
      <c r="F10" s="69">
        <v>2</v>
      </c>
      <c r="G10" s="69" t="s">
        <v>80</v>
      </c>
      <c r="H10" s="70">
        <v>44571</v>
      </c>
    </row>
    <row r="11" spans="1:8">
      <c r="A11" s="71">
        <v>10</v>
      </c>
      <c r="B11" s="71" t="s">
        <v>83</v>
      </c>
      <c r="C11" s="71" t="s">
        <v>84</v>
      </c>
      <c r="D11" s="71">
        <v>139.66101694915255</v>
      </c>
      <c r="E11" s="71">
        <f t="shared" si="0"/>
        <v>164.8</v>
      </c>
      <c r="F11" s="71">
        <v>4</v>
      </c>
      <c r="G11" s="71" t="s">
        <v>97</v>
      </c>
      <c r="H11" s="72">
        <v>44571</v>
      </c>
    </row>
    <row r="12" spans="1:8">
      <c r="A12" s="71">
        <v>11</v>
      </c>
      <c r="B12" s="71" t="s">
        <v>89</v>
      </c>
      <c r="C12" s="71" t="s">
        <v>90</v>
      </c>
      <c r="D12" s="71">
        <v>35.762711864406782</v>
      </c>
      <c r="E12" s="71">
        <f t="shared" si="0"/>
        <v>42.2</v>
      </c>
      <c r="F12" s="71">
        <v>4</v>
      </c>
      <c r="G12" s="71" t="s">
        <v>97</v>
      </c>
      <c r="H12" s="72">
        <v>44571</v>
      </c>
    </row>
    <row r="13" spans="1:8">
      <c r="A13" s="71">
        <v>12</v>
      </c>
      <c r="B13" s="71" t="s">
        <v>94</v>
      </c>
      <c r="C13" s="71" t="s">
        <v>95</v>
      </c>
      <c r="D13" s="71">
        <v>59.661016949152547</v>
      </c>
      <c r="E13" s="71">
        <f t="shared" si="0"/>
        <v>70.400000000000006</v>
      </c>
      <c r="F13" s="71">
        <v>4</v>
      </c>
      <c r="G13" s="71" t="s">
        <v>97</v>
      </c>
      <c r="H13" s="72">
        <v>44571</v>
      </c>
    </row>
    <row r="14" spans="1:8">
      <c r="A14" s="73">
        <v>6</v>
      </c>
      <c r="B14" s="73" t="s">
        <v>99</v>
      </c>
      <c r="C14" s="73" t="s">
        <v>111</v>
      </c>
      <c r="D14" s="73">
        <v>89.491525423728817</v>
      </c>
      <c r="E14" s="73">
        <f t="shared" si="0"/>
        <v>105.6</v>
      </c>
      <c r="F14" s="73">
        <v>3</v>
      </c>
      <c r="G14" s="73" t="s">
        <v>116</v>
      </c>
      <c r="H14" s="74">
        <v>44571</v>
      </c>
    </row>
    <row r="15" spans="1:8">
      <c r="A15" s="73">
        <v>7</v>
      </c>
      <c r="B15" s="73" t="s">
        <v>104</v>
      </c>
      <c r="C15" s="73" t="s">
        <v>113</v>
      </c>
      <c r="D15" s="73">
        <v>40.677966101694921</v>
      </c>
      <c r="E15" s="73">
        <f t="shared" si="0"/>
        <v>48.000000000000007</v>
      </c>
      <c r="F15" s="73">
        <v>3</v>
      </c>
      <c r="G15" s="73" t="s">
        <v>116</v>
      </c>
      <c r="H15" s="74">
        <v>44571</v>
      </c>
    </row>
    <row r="16" spans="1:8">
      <c r="A16" s="73">
        <v>8</v>
      </c>
      <c r="B16" s="73" t="s">
        <v>107</v>
      </c>
      <c r="C16" s="73" t="s">
        <v>115</v>
      </c>
      <c r="D16" s="73">
        <v>32.203389830508478</v>
      </c>
      <c r="E16" s="73">
        <f t="shared" si="0"/>
        <v>38</v>
      </c>
      <c r="F16" s="73">
        <v>3</v>
      </c>
      <c r="G16" s="73" t="s">
        <v>116</v>
      </c>
      <c r="H16" s="74">
        <v>44571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showGridLines="0" workbookViewId="0">
      <pane ySplit="5" topLeftCell="A6" activePane="bottomLeft" state="frozen"/>
      <selection pane="bottomLeft" activeCell="W20" sqref="W20"/>
    </sheetView>
  </sheetViews>
  <sheetFormatPr baseColWidth="10" defaultRowHeight="15"/>
  <cols>
    <col min="1" max="1" width="3.7109375" customWidth="1"/>
    <col min="2" max="2" width="1.85546875" customWidth="1"/>
    <col min="3" max="3" width="6.7109375" customWidth="1"/>
    <col min="4" max="4" width="6.42578125" customWidth="1"/>
    <col min="5" max="5" width="27" customWidth="1"/>
    <col min="6" max="6" width="10.7109375" customWidth="1"/>
    <col min="7" max="7" width="4.7109375" customWidth="1"/>
    <col min="8" max="8" width="2.85546875" customWidth="1"/>
    <col min="9" max="9" width="5.7109375" customWidth="1"/>
    <col min="10" max="10" width="12" customWidth="1"/>
    <col min="11" max="11" width="13.7109375" customWidth="1"/>
    <col min="12" max="12" width="9.7109375" hidden="1" customWidth="1"/>
    <col min="13" max="13" width="13.42578125" hidden="1" customWidth="1"/>
    <col min="14" max="14" width="12.42578125" hidden="1" customWidth="1"/>
    <col min="15" max="15" width="9.28515625" hidden="1" customWidth="1"/>
    <col min="16" max="16" width="6.42578125" hidden="1" customWidth="1"/>
    <col min="17" max="17" width="8.140625" hidden="1" customWidth="1"/>
    <col min="18" max="18" width="8.28515625" hidden="1" customWidth="1"/>
    <col min="19" max="19" width="13.5703125" hidden="1" customWidth="1"/>
    <col min="20" max="20" width="13.42578125" customWidth="1"/>
    <col min="21" max="21" width="12.42578125" customWidth="1"/>
    <col min="22" max="22" width="4" customWidth="1"/>
  </cols>
  <sheetData>
    <row r="1" spans="2:21" ht="18.399999999999999" customHeight="1"/>
    <row r="2" spans="2:21">
      <c r="C2" s="43" t="s">
        <v>0</v>
      </c>
      <c r="D2" s="44"/>
      <c r="E2" s="44"/>
      <c r="F2" s="44"/>
      <c r="G2" s="44"/>
    </row>
    <row r="3" spans="2:21">
      <c r="C3" s="44"/>
      <c r="D3" s="44"/>
      <c r="E3" s="44"/>
      <c r="F3" s="44"/>
      <c r="G3" s="44"/>
      <c r="I3" s="45" t="s">
        <v>1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</row>
    <row r="4" spans="2:21" ht="1.1499999999999999" customHeight="1"/>
    <row r="5" spans="2:21" ht="0.4" customHeight="1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 ht="9.4" customHeight="1"/>
    <row r="7" spans="2:21">
      <c r="B7" s="46" t="s">
        <v>2</v>
      </c>
      <c r="C7" s="47"/>
      <c r="D7" s="2" t="s">
        <v>3</v>
      </c>
      <c r="E7" s="3" t="s">
        <v>4</v>
      </c>
      <c r="F7" s="2" t="s">
        <v>5</v>
      </c>
      <c r="G7" s="48" t="s">
        <v>6</v>
      </c>
      <c r="H7" s="44"/>
      <c r="I7" s="47"/>
      <c r="J7" s="4" t="s">
        <v>7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3</v>
      </c>
      <c r="R7" s="2" t="s">
        <v>14</v>
      </c>
      <c r="S7" s="2" t="s">
        <v>15</v>
      </c>
      <c r="T7" s="2" t="s">
        <v>16</v>
      </c>
    </row>
    <row r="8" spans="2:21">
      <c r="B8" s="49" t="s">
        <v>17</v>
      </c>
      <c r="C8" s="42"/>
      <c r="D8" s="5" t="s">
        <v>17</v>
      </c>
      <c r="E8" s="5" t="s">
        <v>17</v>
      </c>
      <c r="F8" s="5" t="s">
        <v>17</v>
      </c>
      <c r="G8" s="49" t="s">
        <v>17</v>
      </c>
      <c r="H8" s="42"/>
      <c r="I8" s="42"/>
      <c r="J8" s="5" t="s">
        <v>17</v>
      </c>
      <c r="K8" s="5" t="s">
        <v>17</v>
      </c>
      <c r="L8" s="5" t="s">
        <v>17</v>
      </c>
      <c r="M8" s="5" t="s">
        <v>17</v>
      </c>
      <c r="N8" s="5" t="s">
        <v>17</v>
      </c>
      <c r="O8" s="5" t="s">
        <v>17</v>
      </c>
      <c r="P8" s="5" t="s">
        <v>17</v>
      </c>
      <c r="Q8" s="5" t="s">
        <v>17</v>
      </c>
      <c r="R8" s="5" t="s">
        <v>17</v>
      </c>
      <c r="S8" s="5" t="s">
        <v>17</v>
      </c>
      <c r="T8" s="5" t="s">
        <v>17</v>
      </c>
    </row>
    <row r="9" spans="2:21" ht="16.899999999999999" customHeight="1">
      <c r="B9" s="41" t="s">
        <v>18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</row>
    <row r="10" spans="2:21">
      <c r="B10" s="54" t="s">
        <v>31</v>
      </c>
      <c r="C10" s="51"/>
      <c r="D10" s="6" t="s">
        <v>27</v>
      </c>
      <c r="E10" s="7" t="s">
        <v>32</v>
      </c>
      <c r="F10" s="6" t="s">
        <v>33</v>
      </c>
      <c r="G10" s="55">
        <v>1200</v>
      </c>
      <c r="H10" s="53"/>
      <c r="I10" s="51"/>
      <c r="J10" s="8">
        <v>180</v>
      </c>
      <c r="K10" s="6" t="s">
        <v>23</v>
      </c>
      <c r="L10" s="6" t="s">
        <v>24</v>
      </c>
      <c r="M10" s="6" t="s">
        <v>26</v>
      </c>
      <c r="N10" s="6" t="s">
        <v>21</v>
      </c>
      <c r="O10" s="6" t="s">
        <v>34</v>
      </c>
      <c r="P10" s="9">
        <v>0</v>
      </c>
      <c r="Q10" s="9">
        <v>0</v>
      </c>
      <c r="R10" s="10" t="s">
        <v>22</v>
      </c>
      <c r="S10" s="11">
        <v>152.54</v>
      </c>
      <c r="T10" s="40">
        <f>+J10/1.18</f>
        <v>152.54237288135593</v>
      </c>
      <c r="U10" s="27" t="s">
        <v>63</v>
      </c>
    </row>
    <row r="11" spans="2:21">
      <c r="B11" s="50" t="s">
        <v>36</v>
      </c>
      <c r="C11" s="51"/>
      <c r="D11" s="12" t="s">
        <v>37</v>
      </c>
      <c r="E11" s="13" t="s">
        <v>38</v>
      </c>
      <c r="F11" s="12" t="s">
        <v>39</v>
      </c>
      <c r="G11" s="52">
        <v>1200</v>
      </c>
      <c r="H11" s="53"/>
      <c r="I11" s="51"/>
      <c r="J11" s="14">
        <v>74</v>
      </c>
      <c r="K11" s="12" t="s">
        <v>40</v>
      </c>
      <c r="L11" s="12" t="s">
        <v>24</v>
      </c>
      <c r="M11" s="12" t="s">
        <v>26</v>
      </c>
      <c r="N11" s="12" t="s">
        <v>21</v>
      </c>
      <c r="O11" s="12" t="s">
        <v>41</v>
      </c>
      <c r="P11" s="15">
        <v>0</v>
      </c>
      <c r="Q11" s="15">
        <v>0</v>
      </c>
      <c r="R11" s="16" t="s">
        <v>22</v>
      </c>
      <c r="S11" s="17">
        <v>62.71</v>
      </c>
      <c r="T11" s="40">
        <f t="shared" ref="T11:T24" si="0">+J11/1.18</f>
        <v>62.711864406779661</v>
      </c>
      <c r="U11" s="27" t="s">
        <v>63</v>
      </c>
    </row>
    <row r="12" spans="2:21">
      <c r="B12" s="54" t="s">
        <v>42</v>
      </c>
      <c r="C12" s="51"/>
      <c r="D12" s="6" t="s">
        <v>43</v>
      </c>
      <c r="E12" s="7" t="s">
        <v>44</v>
      </c>
      <c r="F12" s="6" t="s">
        <v>45</v>
      </c>
      <c r="G12" s="55">
        <v>600</v>
      </c>
      <c r="H12" s="53"/>
      <c r="I12" s="51"/>
      <c r="J12" s="8">
        <v>74.099999999999994</v>
      </c>
      <c r="K12" s="6" t="s">
        <v>25</v>
      </c>
      <c r="L12" s="6" t="s">
        <v>28</v>
      </c>
      <c r="M12" s="6" t="s">
        <v>26</v>
      </c>
      <c r="N12" s="6" t="s">
        <v>21</v>
      </c>
      <c r="O12" s="6" t="s">
        <v>46</v>
      </c>
      <c r="P12" s="9">
        <v>0</v>
      </c>
      <c r="Q12" s="9">
        <v>0</v>
      </c>
      <c r="R12" s="10" t="s">
        <v>22</v>
      </c>
      <c r="S12" s="11">
        <v>62.8</v>
      </c>
      <c r="T12" s="40">
        <f t="shared" si="0"/>
        <v>62.796610169491522</v>
      </c>
      <c r="U12" s="27" t="s">
        <v>63</v>
      </c>
    </row>
    <row r="13" spans="2:21">
      <c r="B13" s="50" t="s">
        <v>47</v>
      </c>
      <c r="C13" s="51"/>
      <c r="D13" s="12" t="s">
        <v>48</v>
      </c>
      <c r="E13" s="13" t="s">
        <v>49</v>
      </c>
      <c r="F13" s="12" t="s">
        <v>50</v>
      </c>
      <c r="G13" s="52">
        <v>1600</v>
      </c>
      <c r="H13" s="53"/>
      <c r="I13" s="51"/>
      <c r="J13" s="14">
        <v>288.8</v>
      </c>
      <c r="K13" s="12" t="s">
        <v>51</v>
      </c>
      <c r="L13" s="12" t="s">
        <v>24</v>
      </c>
      <c r="M13" s="12" t="s">
        <v>26</v>
      </c>
      <c r="N13" s="12" t="s">
        <v>21</v>
      </c>
      <c r="O13" s="12" t="s">
        <v>52</v>
      </c>
      <c r="P13" s="15">
        <v>0</v>
      </c>
      <c r="Q13" s="15">
        <v>0</v>
      </c>
      <c r="R13" s="16" t="s">
        <v>22</v>
      </c>
      <c r="S13" s="17">
        <v>244.75</v>
      </c>
      <c r="T13" s="40">
        <f t="shared" si="0"/>
        <v>244.74576271186442</v>
      </c>
      <c r="U13" s="27" t="s">
        <v>63</v>
      </c>
    </row>
    <row r="14" spans="2:21">
      <c r="B14" s="54" t="s">
        <v>53</v>
      </c>
      <c r="C14" s="51"/>
      <c r="D14" s="6" t="s">
        <v>54</v>
      </c>
      <c r="E14" s="7" t="s">
        <v>55</v>
      </c>
      <c r="F14" s="6" t="s">
        <v>56</v>
      </c>
      <c r="G14" s="55">
        <v>650</v>
      </c>
      <c r="H14" s="53"/>
      <c r="I14" s="51"/>
      <c r="J14" s="8">
        <v>46.8</v>
      </c>
      <c r="K14" s="6" t="s">
        <v>40</v>
      </c>
      <c r="L14" s="6" t="s">
        <v>28</v>
      </c>
      <c r="M14" s="6" t="s">
        <v>26</v>
      </c>
      <c r="N14" s="6" t="s">
        <v>21</v>
      </c>
      <c r="O14" s="6" t="s">
        <v>57</v>
      </c>
      <c r="P14" s="9">
        <v>0</v>
      </c>
      <c r="Q14" s="9">
        <v>0</v>
      </c>
      <c r="R14" s="10" t="s">
        <v>22</v>
      </c>
      <c r="S14" s="11">
        <v>39.659999999999997</v>
      </c>
      <c r="T14" s="40">
        <f t="shared" si="0"/>
        <v>39.66101694915254</v>
      </c>
      <c r="U14" s="27" t="s">
        <v>63</v>
      </c>
    </row>
    <row r="15" spans="2:21">
      <c r="B15" s="50" t="s">
        <v>58</v>
      </c>
      <c r="C15" s="51"/>
      <c r="D15" s="12" t="s">
        <v>59</v>
      </c>
      <c r="E15" s="13" t="s">
        <v>60</v>
      </c>
      <c r="F15" s="12" t="s">
        <v>61</v>
      </c>
      <c r="G15" s="52">
        <v>700</v>
      </c>
      <c r="H15" s="53"/>
      <c r="I15" s="51"/>
      <c r="J15" s="14">
        <v>74</v>
      </c>
      <c r="K15" s="12" t="s">
        <v>35</v>
      </c>
      <c r="L15" s="12" t="s">
        <v>28</v>
      </c>
      <c r="M15" s="12" t="s">
        <v>26</v>
      </c>
      <c r="N15" s="12" t="s">
        <v>21</v>
      </c>
      <c r="O15" s="12" t="s">
        <v>62</v>
      </c>
      <c r="P15" s="15">
        <v>0</v>
      </c>
      <c r="Q15" s="15">
        <v>0</v>
      </c>
      <c r="R15" s="16" t="s">
        <v>22</v>
      </c>
      <c r="S15" s="17">
        <v>62.71</v>
      </c>
      <c r="T15" s="40">
        <f t="shared" si="0"/>
        <v>62.711864406779661</v>
      </c>
      <c r="U15" s="27" t="s">
        <v>63</v>
      </c>
    </row>
    <row r="16" spans="2:21">
      <c r="B16" s="56" t="s">
        <v>64</v>
      </c>
      <c r="C16" s="57"/>
      <c r="D16" s="28" t="s">
        <v>65</v>
      </c>
      <c r="E16" s="29" t="s">
        <v>66</v>
      </c>
      <c r="F16" s="28" t="s">
        <v>67</v>
      </c>
      <c r="G16" s="58">
        <v>300</v>
      </c>
      <c r="H16" s="59"/>
      <c r="I16" s="57"/>
      <c r="J16" s="30">
        <v>36</v>
      </c>
      <c r="K16" s="28" t="s">
        <v>19</v>
      </c>
      <c r="L16" s="28" t="s">
        <v>24</v>
      </c>
      <c r="M16" s="28" t="s">
        <v>68</v>
      </c>
      <c r="N16" s="28" t="s">
        <v>21</v>
      </c>
      <c r="O16" s="28" t="s">
        <v>69</v>
      </c>
      <c r="P16" s="28">
        <v>0</v>
      </c>
      <c r="Q16" s="28">
        <v>0</v>
      </c>
      <c r="R16" s="31" t="s">
        <v>22</v>
      </c>
      <c r="S16" s="32">
        <v>30.51</v>
      </c>
      <c r="T16" s="40">
        <f t="shared" si="0"/>
        <v>30.508474576271187</v>
      </c>
      <c r="U16" s="27" t="s">
        <v>80</v>
      </c>
    </row>
    <row r="17" spans="2:21">
      <c r="B17" s="65" t="s">
        <v>70</v>
      </c>
      <c r="C17" s="57"/>
      <c r="D17" s="33" t="s">
        <v>59</v>
      </c>
      <c r="E17" s="34" t="s">
        <v>71</v>
      </c>
      <c r="F17" s="33" t="s">
        <v>72</v>
      </c>
      <c r="G17" s="66">
        <v>700</v>
      </c>
      <c r="H17" s="59"/>
      <c r="I17" s="57"/>
      <c r="J17" s="35">
        <v>84</v>
      </c>
      <c r="K17" s="33" t="s">
        <v>19</v>
      </c>
      <c r="L17" s="33" t="s">
        <v>24</v>
      </c>
      <c r="M17" s="33" t="s">
        <v>68</v>
      </c>
      <c r="N17" s="33" t="s">
        <v>21</v>
      </c>
      <c r="O17" s="33" t="s">
        <v>73</v>
      </c>
      <c r="P17" s="33">
        <v>0</v>
      </c>
      <c r="Q17" s="33">
        <v>0</v>
      </c>
      <c r="R17" s="36" t="s">
        <v>22</v>
      </c>
      <c r="S17" s="37">
        <v>71.19</v>
      </c>
      <c r="T17" s="40">
        <f t="shared" si="0"/>
        <v>71.186440677966104</v>
      </c>
      <c r="U17" s="27" t="s">
        <v>80</v>
      </c>
    </row>
    <row r="18" spans="2:21">
      <c r="B18" s="56" t="s">
        <v>74</v>
      </c>
      <c r="C18" s="57"/>
      <c r="D18" s="28" t="s">
        <v>75</v>
      </c>
      <c r="E18" s="29" t="s">
        <v>76</v>
      </c>
      <c r="F18" s="28" t="s">
        <v>77</v>
      </c>
      <c r="G18" s="58">
        <v>400</v>
      </c>
      <c r="H18" s="59"/>
      <c r="I18" s="57"/>
      <c r="J18" s="30">
        <v>30</v>
      </c>
      <c r="K18" s="28" t="s">
        <v>78</v>
      </c>
      <c r="L18" s="28" t="s">
        <v>24</v>
      </c>
      <c r="M18" s="28" t="s">
        <v>68</v>
      </c>
      <c r="N18" s="28" t="s">
        <v>21</v>
      </c>
      <c r="O18" s="28" t="s">
        <v>79</v>
      </c>
      <c r="P18" s="28">
        <v>0</v>
      </c>
      <c r="Q18" s="28">
        <v>0</v>
      </c>
      <c r="R18" s="31" t="s">
        <v>22</v>
      </c>
      <c r="S18" s="32">
        <v>25.42</v>
      </c>
      <c r="T18" s="40">
        <f t="shared" si="0"/>
        <v>25.423728813559322</v>
      </c>
      <c r="U18" s="27" t="s">
        <v>80</v>
      </c>
    </row>
    <row r="19" spans="2:21">
      <c r="B19" s="56" t="s">
        <v>81</v>
      </c>
      <c r="C19" s="57"/>
      <c r="D19" s="28" t="s">
        <v>82</v>
      </c>
      <c r="E19" s="29" t="s">
        <v>83</v>
      </c>
      <c r="F19" s="28" t="s">
        <v>84</v>
      </c>
      <c r="G19" s="58">
        <v>1000</v>
      </c>
      <c r="H19" s="59"/>
      <c r="I19" s="57"/>
      <c r="J19" s="30">
        <v>164.8</v>
      </c>
      <c r="K19" s="28" t="s">
        <v>85</v>
      </c>
      <c r="L19" s="28" t="s">
        <v>20</v>
      </c>
      <c r="M19" s="28" t="s">
        <v>86</v>
      </c>
      <c r="N19" s="28" t="s">
        <v>21</v>
      </c>
      <c r="O19" s="28" t="s">
        <v>87</v>
      </c>
      <c r="P19" s="28">
        <v>0</v>
      </c>
      <c r="Q19" s="28">
        <v>0</v>
      </c>
      <c r="R19" s="31" t="s">
        <v>22</v>
      </c>
      <c r="S19" s="32">
        <v>139.66</v>
      </c>
      <c r="T19" s="40">
        <f t="shared" si="0"/>
        <v>139.66101694915255</v>
      </c>
      <c r="U19" s="27" t="s">
        <v>97</v>
      </c>
    </row>
    <row r="20" spans="2:21">
      <c r="B20" s="65" t="s">
        <v>88</v>
      </c>
      <c r="C20" s="57"/>
      <c r="D20" s="33" t="s">
        <v>65</v>
      </c>
      <c r="E20" s="34" t="s">
        <v>89</v>
      </c>
      <c r="F20" s="33" t="s">
        <v>90</v>
      </c>
      <c r="G20" s="66">
        <v>400</v>
      </c>
      <c r="H20" s="59"/>
      <c r="I20" s="57"/>
      <c r="J20" s="35">
        <v>42.2</v>
      </c>
      <c r="K20" s="33" t="s">
        <v>35</v>
      </c>
      <c r="L20" s="33" t="s">
        <v>28</v>
      </c>
      <c r="M20" s="33" t="s">
        <v>91</v>
      </c>
      <c r="N20" s="33" t="s">
        <v>21</v>
      </c>
      <c r="O20" s="33" t="s">
        <v>92</v>
      </c>
      <c r="P20" s="33">
        <v>0</v>
      </c>
      <c r="Q20" s="33">
        <v>0</v>
      </c>
      <c r="R20" s="36" t="s">
        <v>22</v>
      </c>
      <c r="S20" s="37">
        <v>35.76</v>
      </c>
      <c r="T20" s="40">
        <f t="shared" si="0"/>
        <v>35.762711864406782</v>
      </c>
      <c r="U20" s="27" t="s">
        <v>97</v>
      </c>
    </row>
    <row r="21" spans="2:21">
      <c r="B21" s="56" t="s">
        <v>93</v>
      </c>
      <c r="C21" s="57"/>
      <c r="D21" s="28" t="s">
        <v>29</v>
      </c>
      <c r="E21" s="29" t="s">
        <v>94</v>
      </c>
      <c r="F21" s="28" t="s">
        <v>95</v>
      </c>
      <c r="G21" s="58">
        <v>1000</v>
      </c>
      <c r="H21" s="59"/>
      <c r="I21" s="57"/>
      <c r="J21" s="30">
        <v>70.400000000000006</v>
      </c>
      <c r="K21" s="28" t="s">
        <v>30</v>
      </c>
      <c r="L21" s="28" t="s">
        <v>28</v>
      </c>
      <c r="M21" s="28" t="s">
        <v>91</v>
      </c>
      <c r="N21" s="28" t="s">
        <v>21</v>
      </c>
      <c r="O21" s="28" t="s">
        <v>96</v>
      </c>
      <c r="P21" s="28">
        <v>0</v>
      </c>
      <c r="Q21" s="28">
        <v>0</v>
      </c>
      <c r="R21" s="31" t="s">
        <v>22</v>
      </c>
      <c r="S21" s="32">
        <v>59.66</v>
      </c>
      <c r="T21" s="40">
        <f t="shared" si="0"/>
        <v>59.661016949152547</v>
      </c>
      <c r="U21" s="27" t="s">
        <v>97</v>
      </c>
    </row>
    <row r="22" spans="2:21">
      <c r="B22" s="56" t="s">
        <v>98</v>
      </c>
      <c r="C22" s="57"/>
      <c r="D22" s="28" t="s">
        <v>110</v>
      </c>
      <c r="E22" s="29" t="s">
        <v>99</v>
      </c>
      <c r="F22" s="28" t="s">
        <v>111</v>
      </c>
      <c r="G22" s="58">
        <v>700</v>
      </c>
      <c r="H22" s="59"/>
      <c r="I22" s="57"/>
      <c r="J22" s="30">
        <v>105.6</v>
      </c>
      <c r="K22" s="28" t="s">
        <v>19</v>
      </c>
      <c r="L22" s="28" t="s">
        <v>100</v>
      </c>
      <c r="M22" s="28" t="s">
        <v>101</v>
      </c>
      <c r="N22" s="28" t="s">
        <v>21</v>
      </c>
      <c r="O22" s="28" t="s">
        <v>102</v>
      </c>
      <c r="P22" s="28">
        <v>0</v>
      </c>
      <c r="Q22" s="28">
        <v>0</v>
      </c>
      <c r="R22" s="31" t="s">
        <v>112</v>
      </c>
      <c r="S22" s="32">
        <v>103.83</v>
      </c>
      <c r="T22" s="40">
        <f t="shared" si="0"/>
        <v>89.491525423728817</v>
      </c>
      <c r="U22" s="27" t="s">
        <v>116</v>
      </c>
    </row>
    <row r="23" spans="2:21">
      <c r="B23" s="65" t="s">
        <v>103</v>
      </c>
      <c r="C23" s="57"/>
      <c r="D23" s="33" t="s">
        <v>81</v>
      </c>
      <c r="E23" s="34" t="s">
        <v>104</v>
      </c>
      <c r="F23" s="33" t="s">
        <v>113</v>
      </c>
      <c r="G23" s="66">
        <v>300</v>
      </c>
      <c r="H23" s="59"/>
      <c r="I23" s="57"/>
      <c r="J23" s="35">
        <v>48</v>
      </c>
      <c r="K23" s="33" t="s">
        <v>19</v>
      </c>
      <c r="L23" s="33" t="s">
        <v>20</v>
      </c>
      <c r="M23" s="33" t="s">
        <v>101</v>
      </c>
      <c r="N23" s="33" t="s">
        <v>21</v>
      </c>
      <c r="O23" s="33" t="s">
        <v>105</v>
      </c>
      <c r="P23" s="33">
        <v>0</v>
      </c>
      <c r="Q23" s="33">
        <v>0</v>
      </c>
      <c r="R23" s="36" t="s">
        <v>112</v>
      </c>
      <c r="S23" s="37">
        <v>47.2</v>
      </c>
      <c r="T23" s="40">
        <f t="shared" si="0"/>
        <v>40.677966101694921</v>
      </c>
      <c r="U23" s="27" t="s">
        <v>116</v>
      </c>
    </row>
    <row r="24" spans="2:21" ht="20.45" customHeight="1">
      <c r="B24" s="56" t="s">
        <v>106</v>
      </c>
      <c r="C24" s="57"/>
      <c r="D24" s="28" t="s">
        <v>114</v>
      </c>
      <c r="E24" s="29" t="s">
        <v>107</v>
      </c>
      <c r="F24" s="28" t="s">
        <v>115</v>
      </c>
      <c r="G24" s="58">
        <v>300</v>
      </c>
      <c r="H24" s="59"/>
      <c r="I24" s="57"/>
      <c r="J24" s="30">
        <v>38</v>
      </c>
      <c r="K24" s="28" t="s">
        <v>85</v>
      </c>
      <c r="L24" s="28" t="s">
        <v>24</v>
      </c>
      <c r="M24" s="28" t="s">
        <v>108</v>
      </c>
      <c r="N24" s="28" t="s">
        <v>21</v>
      </c>
      <c r="O24" s="28" t="s">
        <v>109</v>
      </c>
      <c r="P24" s="28">
        <v>0</v>
      </c>
      <c r="Q24" s="28">
        <v>0</v>
      </c>
      <c r="R24" s="31" t="s">
        <v>112</v>
      </c>
      <c r="S24" s="32">
        <v>37.36</v>
      </c>
      <c r="T24" s="40">
        <f t="shared" si="0"/>
        <v>32.203389830508478</v>
      </c>
      <c r="U24" s="27" t="s">
        <v>116</v>
      </c>
    </row>
    <row r="25" spans="2:21" ht="15.75" thickBot="1">
      <c r="B25" s="56"/>
      <c r="C25" s="57"/>
      <c r="D25" s="28"/>
      <c r="E25" s="29"/>
      <c r="F25" s="28"/>
      <c r="G25" s="58"/>
      <c r="H25" s="59"/>
      <c r="I25" s="57"/>
      <c r="J25" s="30"/>
      <c r="K25" s="28"/>
      <c r="L25" s="28"/>
      <c r="M25" s="28"/>
      <c r="N25" s="28"/>
      <c r="O25" s="28"/>
      <c r="P25" s="28"/>
      <c r="Q25" s="28"/>
      <c r="R25" s="31"/>
      <c r="S25" s="32"/>
      <c r="T25" s="32"/>
      <c r="U25" s="27"/>
    </row>
    <row r="26" spans="2:21" ht="15.75" thickTop="1">
      <c r="B26" s="60" t="s">
        <v>17</v>
      </c>
      <c r="C26" s="44"/>
      <c r="D26" s="44"/>
      <c r="E26" s="38" t="s">
        <v>117</v>
      </c>
      <c r="F26" s="19" t="s">
        <v>17</v>
      </c>
      <c r="G26" s="61">
        <f>+SUM(G10:I24)</f>
        <v>11050</v>
      </c>
      <c r="H26" s="62"/>
      <c r="I26" s="63"/>
      <c r="J26" s="20">
        <f>+SUM(J10:J24)</f>
        <v>1356.7</v>
      </c>
      <c r="K26" s="21" t="s">
        <v>17</v>
      </c>
      <c r="L26" s="21" t="s">
        <v>17</v>
      </c>
      <c r="M26" s="21" t="s">
        <v>17</v>
      </c>
      <c r="N26" s="21" t="s">
        <v>17</v>
      </c>
      <c r="O26" s="21" t="s">
        <v>17</v>
      </c>
      <c r="P26" s="21" t="s">
        <v>17</v>
      </c>
      <c r="Q26" s="21" t="s">
        <v>17</v>
      </c>
      <c r="R26" s="22" t="s">
        <v>17</v>
      </c>
      <c r="S26" s="23">
        <f>+SUM(S10:S24)</f>
        <v>1175.7599999999998</v>
      </c>
      <c r="T26" s="23">
        <f>+SUM(T10:T24)</f>
        <v>1149.7457627118645</v>
      </c>
    </row>
    <row r="27" spans="2:21">
      <c r="B27" s="60" t="s">
        <v>17</v>
      </c>
      <c r="C27" s="44"/>
      <c r="D27" s="18" t="s">
        <v>17</v>
      </c>
      <c r="E27" s="24" t="s">
        <v>17</v>
      </c>
      <c r="F27" s="24" t="s">
        <v>17</v>
      </c>
      <c r="G27" s="64" t="s">
        <v>17</v>
      </c>
      <c r="H27" s="44"/>
      <c r="I27" s="47"/>
      <c r="J27" s="25" t="s">
        <v>17</v>
      </c>
      <c r="K27" s="26" t="s">
        <v>17</v>
      </c>
      <c r="L27" s="26" t="s">
        <v>17</v>
      </c>
      <c r="M27" s="26" t="s">
        <v>17</v>
      </c>
      <c r="N27" s="26" t="s">
        <v>17</v>
      </c>
      <c r="O27" s="26" t="s">
        <v>17</v>
      </c>
      <c r="P27" s="26" t="s">
        <v>17</v>
      </c>
      <c r="Q27" s="26" t="s">
        <v>17</v>
      </c>
      <c r="R27" s="26" t="s">
        <v>17</v>
      </c>
      <c r="S27" s="26" t="s">
        <v>17</v>
      </c>
      <c r="T27" s="26" t="s">
        <v>17</v>
      </c>
    </row>
  </sheetData>
  <mergeCells count="43">
    <mergeCell ref="B19:C19"/>
    <mergeCell ref="G19:I19"/>
    <mergeCell ref="B20:C20"/>
    <mergeCell ref="G20:I20"/>
    <mergeCell ref="B21:C21"/>
    <mergeCell ref="G21:I21"/>
    <mergeCell ref="B26:D26"/>
    <mergeCell ref="G26:I26"/>
    <mergeCell ref="B27:C27"/>
    <mergeCell ref="G27:I27"/>
    <mergeCell ref="B17:C17"/>
    <mergeCell ref="G17:I17"/>
    <mergeCell ref="B23:C23"/>
    <mergeCell ref="G23:I23"/>
    <mergeCell ref="B24:C24"/>
    <mergeCell ref="G24:I24"/>
    <mergeCell ref="B25:C25"/>
    <mergeCell ref="G25:I25"/>
    <mergeCell ref="B22:C22"/>
    <mergeCell ref="G22:I22"/>
    <mergeCell ref="B18:C18"/>
    <mergeCell ref="G18:I18"/>
    <mergeCell ref="B11:C11"/>
    <mergeCell ref="G11:I11"/>
    <mergeCell ref="B10:C10"/>
    <mergeCell ref="G10:I10"/>
    <mergeCell ref="B16:C16"/>
    <mergeCell ref="G16:I16"/>
    <mergeCell ref="B12:C12"/>
    <mergeCell ref="G12:I12"/>
    <mergeCell ref="B13:C13"/>
    <mergeCell ref="G13:I13"/>
    <mergeCell ref="B14:C14"/>
    <mergeCell ref="G14:I14"/>
    <mergeCell ref="B15:C15"/>
    <mergeCell ref="G15:I15"/>
    <mergeCell ref="B9:T9"/>
    <mergeCell ref="C2:G3"/>
    <mergeCell ref="I3:U3"/>
    <mergeCell ref="B7:C7"/>
    <mergeCell ref="G7:I7"/>
    <mergeCell ref="B8:C8"/>
    <mergeCell ref="G8:I8"/>
  </mergeCells>
  <pageMargins left="0" right="0" top="0" bottom="0.51190157480315002" header="0" footer="0"/>
  <pageSetup paperSize="9" orientation="landscape" horizontalDpi="300" verticalDpi="300" r:id="rId1"/>
  <headerFooter alignWithMargins="0">
    <oddFooter>&amp;L&amp;"tahoma,Regular"&amp;9 10/01/2022 16:16:44/DESKTOP-2RA18ET/milagros_um &amp;R&amp;"tahoma,Regular"&amp;9 Página 1 de 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rptDesembolsosSeguimiento</vt:lpstr>
      <vt:lpstr>rptDesembolsosSeguimiento!Títulos_a_imprimir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</dc:creator>
  <cp:lastModifiedBy>Frank</cp:lastModifiedBy>
  <dcterms:created xsi:type="dcterms:W3CDTF">2022-01-10T21:36:47Z</dcterms:created>
  <dcterms:modified xsi:type="dcterms:W3CDTF">2022-01-10T22:27:02Z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