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cleme\OneDrive\Dokumente\Schule\SJ202526\NWT\gruene_wiese\"/>
    </mc:Choice>
  </mc:AlternateContent>
  <xr:revisionPtr revIDLastSave="0" documentId="13_ncr:1_{F5893C51-0F11-4D7A-8A2C-BD3E917EF590}" xr6:coauthVersionLast="47" xr6:coauthVersionMax="47" xr10:uidLastSave="{00000000-0000-0000-0000-000000000000}"/>
  <bookViews>
    <workbookView xWindow="-96" yWindow="0" windowWidth="11712" windowHeight="13056" activeTab="1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1" l="1"/>
  <c r="T13" i="1"/>
  <c r="T9" i="1"/>
  <c r="F7" i="1"/>
  <c r="Q14" i="1"/>
  <c r="Q13" i="1"/>
  <c r="Q12" i="1"/>
  <c r="N9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68" i="1"/>
  <c r="M82" i="1"/>
  <c r="M69" i="1"/>
  <c r="M70" i="1" s="1"/>
  <c r="M66" i="1"/>
  <c r="M67" i="1" s="1"/>
  <c r="M63" i="1"/>
  <c r="M64" i="1" s="1"/>
  <c r="M51" i="1"/>
  <c r="M52" i="1" s="1"/>
  <c r="M50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N30" i="1"/>
  <c r="N33" i="1"/>
  <c r="M34" i="1"/>
  <c r="M35" i="1" s="1"/>
  <c r="N35" i="1" s="1"/>
  <c r="M31" i="1"/>
  <c r="N31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 s="1"/>
  <c r="M20" i="1"/>
  <c r="N19" i="1"/>
  <c r="M7" i="1"/>
  <c r="M8" i="1" s="1"/>
  <c r="M9" i="1" s="1"/>
  <c r="N7" i="1"/>
  <c r="N6" i="1"/>
  <c r="F6" i="1"/>
  <c r="F20" i="1" l="1"/>
  <c r="L95" i="1"/>
  <c r="M53" i="1"/>
  <c r="M71" i="1"/>
  <c r="M29" i="1"/>
  <c r="N29" i="1" s="1"/>
  <c r="N28" i="1"/>
  <c r="M32" i="1"/>
  <c r="N32" i="1" s="1"/>
  <c r="M83" i="1"/>
  <c r="N34" i="1"/>
  <c r="N27" i="1"/>
  <c r="M10" i="1"/>
  <c r="N9" i="1"/>
  <c r="N8" i="1"/>
  <c r="M84" i="1" l="1"/>
  <c r="M72" i="1"/>
  <c r="M54" i="1"/>
  <c r="M11" i="1"/>
  <c r="N10" i="1"/>
  <c r="M55" i="1" l="1"/>
  <c r="M73" i="1"/>
  <c r="M85" i="1"/>
  <c r="M12" i="1"/>
  <c r="N11" i="1"/>
  <c r="M86" i="1" l="1"/>
  <c r="M74" i="1"/>
  <c r="M56" i="1"/>
  <c r="N12" i="1"/>
  <c r="M13" i="1"/>
  <c r="M57" i="1" l="1"/>
  <c r="M75" i="1"/>
  <c r="M87" i="1"/>
  <c r="N13" i="1"/>
  <c r="M14" i="1"/>
  <c r="M76" i="1" l="1"/>
  <c r="M58" i="1"/>
  <c r="N14" i="1"/>
  <c r="M15" i="1"/>
  <c r="M59" i="1" l="1"/>
  <c r="M77" i="1"/>
  <c r="N15" i="1"/>
  <c r="M16" i="1"/>
  <c r="M78" i="1" l="1"/>
  <c r="M60" i="1"/>
  <c r="N16" i="1"/>
  <c r="M17" i="1"/>
  <c r="M61" i="1" l="1"/>
  <c r="M79" i="1"/>
  <c r="N17" i="1"/>
  <c r="M18" i="1"/>
  <c r="N18" i="1" s="1"/>
  <c r="N20" i="1"/>
  <c r="M80" i="1" l="1"/>
  <c r="T14" i="1"/>
  <c r="Q23" i="1"/>
</calcChain>
</file>

<file path=xl/sharedStrings.xml><?xml version="1.0" encoding="utf-8"?>
<sst xmlns="http://schemas.openxmlformats.org/spreadsheetml/2006/main" count="139" uniqueCount="38">
  <si>
    <t>Einkaufsliste</t>
  </si>
  <si>
    <t>Produktname</t>
  </si>
  <si>
    <t>Stk. Zahl</t>
  </si>
  <si>
    <t>€</t>
  </si>
  <si>
    <t>Preis (in €)</t>
  </si>
  <si>
    <t>Unterputz RJ45-Dose, 2-fach, Cat.6</t>
  </si>
  <si>
    <t>Preis/Stück (in €)</t>
  </si>
  <si>
    <t>Link</t>
  </si>
  <si>
    <t>https://www.reichelt.at/at/de/shop/produkt/rj45-datendose_cat_6_rechts_links_unterputz_2x_rj45-412714</t>
  </si>
  <si>
    <t>Anzahl</t>
  </si>
  <si>
    <t>Länge (in m)</t>
  </si>
  <si>
    <t>Etage</t>
  </si>
  <si>
    <t>Gesamt (ohne Reserve, in m)</t>
  </si>
  <si>
    <t>EG (linke Seite)</t>
  </si>
  <si>
    <t>EG (rechte Seite)</t>
  </si>
  <si>
    <t>EG (Zwischendecke links)</t>
  </si>
  <si>
    <t>EG (Zwischendecke rechts)</t>
  </si>
  <si>
    <t>1-3 (linke Seite)</t>
  </si>
  <si>
    <t>1-3 (rechte Seite)</t>
  </si>
  <si>
    <t>1-3 (Zwischendecke links)</t>
  </si>
  <si>
    <t>1-3 (Zwischendecke rechts)</t>
  </si>
  <si>
    <t>DG(linke Seite)</t>
  </si>
  <si>
    <t>DG(rechte Seite)</t>
  </si>
  <si>
    <t>DG(Zwischendecke)</t>
  </si>
  <si>
    <t xml:space="preserve">Gesamt: </t>
  </si>
  <si>
    <t>Gesamt (mit 7.5% Reserve):</t>
  </si>
  <si>
    <t>Kabelkanäle</t>
  </si>
  <si>
    <t>EG (Zwischendecke WC)</t>
  </si>
  <si>
    <t>1.Stockwerk - 3. Stockwerk</t>
  </si>
  <si>
    <t>1.-3. (Zwischendecke)</t>
  </si>
  <si>
    <t>DG (linke Seite)</t>
  </si>
  <si>
    <t>DG (rechte Seite)</t>
  </si>
  <si>
    <t>DG (Zwischendecke links)</t>
  </si>
  <si>
    <t>DG (Zwischendecke rechts)</t>
  </si>
  <si>
    <t>Gesamt mit Reserve (7.5%):</t>
  </si>
  <si>
    <t>https://www.reichelt.at/at/de/shop/produkt/cat_6_netzwerkkabel_s_ftp_grau_305_m-350271</t>
  </si>
  <si>
    <t>Cat.6 Netzwerkkabel, S/FTP, grau, 305 m</t>
  </si>
  <si>
    <t>Kabeltrassen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</si>
</sst>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\ [$€-1];[Red]\-#,##0\ [$€-1]"/>
    <numFmt numFmtId="165" formatCode="0.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7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8" xfId="0" applyFont="1" applyBorder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10" fontId="0" fillId="0" borderId="0" xfId="2" applyNumberFormat="1" applyFont="1"/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0" fontId="2" fillId="0" borderId="0" xfId="0" applyFont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7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7" fillId="0" borderId="0" xfId="0" applyFont="1" applyBorder="1"/>
    <xf numFmtId="0" fontId="0" fillId="0" borderId="0" xfId="0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3" xfId="0" applyBorder="1"/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15" xfId="0" applyBorder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Tabelle1!$L$2</c:f>
              <c:numCache>
                <c:formatCode>0.000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1939-4660-A6E0-B6146D428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061680"/>
        <c:axId val="1511080400"/>
      </c:barChart>
      <c:catAx>
        <c:axId val="15110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80400"/>
        <c:crosses val="autoZero"/>
        <c:auto val="1"/>
        <c:lblAlgn val="ctr"/>
        <c:lblOffset val="100"/>
        <c:noMultiLvlLbl val="0"/>
      </c:catAx>
      <c:valAx>
        <c:axId val="15110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0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CFA543-9A8D-43B8-A474-138E7AC69DBE}">
  <sheetPr/>
  <sheetViews>
    <sheetView zoomScale="10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111" cy="5997222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44E58E9-52D9-621D-39D0-11ABA4C194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reichelt.at/at/de/shop/produkt/cat_6_netzwerkkabel_s_ftp_grau_305_m-350271" TargetMode="External"/><Relationship Id="rId1" Type="http://schemas.openxmlformats.org/officeDocument/2006/relationships/hyperlink" Target="https://www.reichelt.at/at/de/shop/produkt/rj45-datendose_cat_6_rechts_links_unterputz_2x_rj45-412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03"/>
  <sheetViews>
    <sheetView tabSelected="1" topLeftCell="A3" workbookViewId="0">
      <selection activeCell="S20" sqref="S20"/>
    </sheetView>
  </sheetViews>
  <sheetFormatPr baseColWidth="10" defaultColWidth="8.88671875" defaultRowHeight="14.4" x14ac:dyDescent="0.3"/>
  <cols>
    <col min="1" max="1" width="8.88671875" customWidth="1"/>
    <col min="2" max="2" width="90.77734375" bestFit="1" customWidth="1"/>
    <col min="3" max="3" width="34.109375" bestFit="1" customWidth="1"/>
    <col min="4" max="4" width="15.21875" customWidth="1"/>
    <col min="5" max="5" width="20.6640625" bestFit="1" customWidth="1"/>
    <col min="6" max="6" width="13.44140625" bestFit="1" customWidth="1"/>
    <col min="7" max="10" width="9.109375" customWidth="1"/>
    <col min="11" max="11" width="23.109375" bestFit="1" customWidth="1"/>
    <col min="12" max="12" width="24.88671875" bestFit="1" customWidth="1"/>
    <col min="13" max="13" width="22.77734375" bestFit="1" customWidth="1"/>
    <col min="14" max="14" width="34.33203125" bestFit="1" customWidth="1"/>
    <col min="15" max="15" width="32.44140625" bestFit="1" customWidth="1"/>
    <col min="16" max="16" width="23.5546875" bestFit="1" customWidth="1"/>
    <col min="17" max="17" width="15.33203125" bestFit="1" customWidth="1"/>
    <col min="18" max="18" width="8.77734375" bestFit="1" customWidth="1"/>
    <col min="19" max="19" width="34.33203125" bestFit="1" customWidth="1"/>
    <col min="20" max="20" width="15.33203125" bestFit="1" customWidth="1"/>
  </cols>
  <sheetData>
    <row r="2" spans="2:20" ht="32.4" x14ac:dyDescent="0.6">
      <c r="B2" s="1" t="s">
        <v>0</v>
      </c>
      <c r="F2" s="1"/>
      <c r="L2" s="20"/>
      <c r="O2" s="19"/>
    </row>
    <row r="3" spans="2:20" ht="22.2" x14ac:dyDescent="0.45">
      <c r="K3" s="36"/>
      <c r="P3" s="40" t="s">
        <v>26</v>
      </c>
      <c r="Q3" s="39"/>
      <c r="R3" s="39"/>
      <c r="S3" s="40" t="s">
        <v>37</v>
      </c>
    </row>
    <row r="4" spans="2:20" x14ac:dyDescent="0.3">
      <c r="P4" s="39"/>
      <c r="Q4" s="39"/>
      <c r="R4" s="39"/>
    </row>
    <row r="5" spans="2:20" ht="20.399999999999999" thickBot="1" x14ac:dyDescent="0.45">
      <c r="B5" s="3" t="s">
        <v>7</v>
      </c>
      <c r="C5" s="3" t="s">
        <v>1</v>
      </c>
      <c r="D5" s="3" t="s">
        <v>2</v>
      </c>
      <c r="E5" s="2" t="s">
        <v>6</v>
      </c>
      <c r="F5" s="4" t="s">
        <v>4</v>
      </c>
      <c r="K5" s="3" t="s">
        <v>11</v>
      </c>
      <c r="L5" s="3" t="s">
        <v>10</v>
      </c>
      <c r="M5" s="5" t="s">
        <v>9</v>
      </c>
      <c r="N5" s="4" t="s">
        <v>12</v>
      </c>
      <c r="O5" s="22"/>
      <c r="P5" s="3" t="s">
        <v>11</v>
      </c>
      <c r="Q5" s="2" t="s">
        <v>10</v>
      </c>
      <c r="R5" s="38"/>
      <c r="S5" s="3" t="s">
        <v>11</v>
      </c>
      <c r="T5" s="2" t="s">
        <v>10</v>
      </c>
    </row>
    <row r="6" spans="2:20" ht="15" thickTop="1" x14ac:dyDescent="0.3">
      <c r="B6" s="8" t="s">
        <v>8</v>
      </c>
      <c r="C6" s="7" t="s">
        <v>5</v>
      </c>
      <c r="D6" s="9">
        <v>170</v>
      </c>
      <c r="E6" s="10">
        <v>10</v>
      </c>
      <c r="F6" s="11">
        <f>PRODUCT(D6,E6)</f>
        <v>1700</v>
      </c>
      <c r="G6" s="10"/>
      <c r="H6" s="10"/>
      <c r="I6" s="10"/>
      <c r="J6" s="10"/>
      <c r="K6" s="6" t="s">
        <v>13</v>
      </c>
      <c r="L6" s="6">
        <v>1</v>
      </c>
      <c r="M6" s="12">
        <v>26</v>
      </c>
      <c r="N6" s="11">
        <f t="shared" ref="N6:N18" si="0">M6*L6</f>
        <v>26</v>
      </c>
      <c r="O6" s="21"/>
      <c r="P6" s="6" t="s">
        <v>13</v>
      </c>
      <c r="Q6" s="37">
        <v>7</v>
      </c>
      <c r="R6" s="37"/>
      <c r="S6" s="6" t="s">
        <v>27</v>
      </c>
      <c r="T6" s="37">
        <v>2</v>
      </c>
    </row>
    <row r="7" spans="2:20" x14ac:dyDescent="0.3">
      <c r="B7" s="8" t="s">
        <v>35</v>
      </c>
      <c r="C7" s="6" t="s">
        <v>36</v>
      </c>
      <c r="D7" s="6">
        <v>25</v>
      </c>
      <c r="E7" s="10">
        <v>282.3</v>
      </c>
      <c r="F7" s="11">
        <f>PRODUCT(D7,E7)</f>
        <v>7057.5</v>
      </c>
      <c r="G7" s="10"/>
      <c r="H7" s="10"/>
      <c r="I7" s="10"/>
      <c r="J7" s="10"/>
      <c r="K7" s="6" t="s">
        <v>13</v>
      </c>
      <c r="L7" s="6">
        <v>3</v>
      </c>
      <c r="M7" s="12">
        <f>M6 - 2</f>
        <v>24</v>
      </c>
      <c r="N7" s="11">
        <f t="shared" si="0"/>
        <v>72</v>
      </c>
      <c r="O7" s="21"/>
      <c r="P7" s="37" t="s">
        <v>13</v>
      </c>
      <c r="Q7" s="11">
        <v>11</v>
      </c>
      <c r="R7" s="37"/>
      <c r="S7" s="6" t="s">
        <v>15</v>
      </c>
      <c r="T7" s="37">
        <v>35</v>
      </c>
    </row>
    <row r="8" spans="2:20" x14ac:dyDescent="0.3">
      <c r="B8" s="6"/>
      <c r="C8" s="6"/>
      <c r="D8" s="6"/>
      <c r="E8" s="10"/>
      <c r="F8" s="11"/>
      <c r="G8" s="10"/>
      <c r="H8" s="10"/>
      <c r="I8" s="10"/>
      <c r="J8" s="10"/>
      <c r="K8" s="6" t="s">
        <v>13</v>
      </c>
      <c r="L8" s="6">
        <v>2</v>
      </c>
      <c r="M8" s="12">
        <f t="shared" ref="M8:M18" si="1">M7 - 2</f>
        <v>22</v>
      </c>
      <c r="N8" s="11">
        <f t="shared" si="0"/>
        <v>44</v>
      </c>
      <c r="O8" s="21"/>
      <c r="P8" s="26" t="s">
        <v>13</v>
      </c>
      <c r="Q8" s="23">
        <v>7</v>
      </c>
      <c r="R8" s="37"/>
      <c r="S8" s="26" t="s">
        <v>16</v>
      </c>
      <c r="T8" s="23">
        <v>30</v>
      </c>
    </row>
    <row r="9" spans="2:20" x14ac:dyDescent="0.3">
      <c r="B9" s="6"/>
      <c r="C9" s="6"/>
      <c r="D9" s="6"/>
      <c r="E9" s="10"/>
      <c r="F9" s="11"/>
      <c r="G9" s="10"/>
      <c r="H9" s="10"/>
      <c r="I9" s="10"/>
      <c r="J9" s="10"/>
      <c r="K9" s="6" t="s">
        <v>13</v>
      </c>
      <c r="L9" s="6">
        <v>2</v>
      </c>
      <c r="M9" s="12">
        <f t="shared" si="1"/>
        <v>20</v>
      </c>
      <c r="N9" s="11">
        <f t="shared" si="0"/>
        <v>40</v>
      </c>
      <c r="O9" s="21"/>
      <c r="P9" s="6" t="s">
        <v>14</v>
      </c>
      <c r="Q9" s="37">
        <v>7</v>
      </c>
      <c r="R9" s="37"/>
      <c r="S9" s="44" t="s">
        <v>29</v>
      </c>
      <c r="T9" s="45">
        <f>35*3</f>
        <v>105</v>
      </c>
    </row>
    <row r="10" spans="2:20" x14ac:dyDescent="0.3">
      <c r="B10" s="6"/>
      <c r="C10" s="6"/>
      <c r="D10" s="6"/>
      <c r="E10" s="10"/>
      <c r="F10" s="11"/>
      <c r="G10" s="10"/>
      <c r="H10" s="10"/>
      <c r="I10" s="10"/>
      <c r="J10" s="10"/>
      <c r="K10" s="6" t="s">
        <v>13</v>
      </c>
      <c r="L10" s="6">
        <v>1</v>
      </c>
      <c r="M10" s="12">
        <f t="shared" si="1"/>
        <v>18</v>
      </c>
      <c r="N10" s="11">
        <f t="shared" si="0"/>
        <v>18</v>
      </c>
      <c r="O10" s="21"/>
      <c r="P10" s="6" t="s">
        <v>14</v>
      </c>
      <c r="Q10" s="37">
        <v>11</v>
      </c>
      <c r="R10" s="37"/>
      <c r="S10" s="26" t="s">
        <v>29</v>
      </c>
      <c r="T10" s="25">
        <v>90</v>
      </c>
    </row>
    <row r="11" spans="2:20" x14ac:dyDescent="0.3">
      <c r="B11" s="6"/>
      <c r="C11" s="6"/>
      <c r="D11" s="6"/>
      <c r="E11" s="10"/>
      <c r="F11" s="13"/>
      <c r="G11" s="10"/>
      <c r="H11" s="10"/>
      <c r="I11" s="10"/>
      <c r="J11" s="10"/>
      <c r="K11" s="6" t="s">
        <v>13</v>
      </c>
      <c r="L11" s="6">
        <v>1</v>
      </c>
      <c r="M11" s="12">
        <f t="shared" si="1"/>
        <v>16</v>
      </c>
      <c r="N11" s="11">
        <f t="shared" si="0"/>
        <v>16</v>
      </c>
      <c r="O11" s="21"/>
      <c r="P11" s="26" t="s">
        <v>14</v>
      </c>
      <c r="Q11" s="23">
        <v>5</v>
      </c>
      <c r="R11" s="37"/>
      <c r="S11" s="37" t="s">
        <v>32</v>
      </c>
      <c r="T11" s="11">
        <v>35</v>
      </c>
    </row>
    <row r="12" spans="2:20" x14ac:dyDescent="0.3">
      <c r="B12" s="6"/>
      <c r="C12" s="6"/>
      <c r="D12" s="6"/>
      <c r="E12" s="10"/>
      <c r="F12" s="11"/>
      <c r="G12" s="10"/>
      <c r="H12" s="10"/>
      <c r="I12" s="10"/>
      <c r="J12" s="10"/>
      <c r="K12" s="6" t="s">
        <v>13</v>
      </c>
      <c r="L12" s="6">
        <v>2</v>
      </c>
      <c r="M12" s="12">
        <f t="shared" si="1"/>
        <v>14</v>
      </c>
      <c r="N12" s="11">
        <f t="shared" si="0"/>
        <v>28</v>
      </c>
      <c r="O12" s="21"/>
      <c r="P12" s="42" t="s">
        <v>28</v>
      </c>
      <c r="Q12" s="37">
        <f>7*6</f>
        <v>42</v>
      </c>
      <c r="R12" s="37"/>
      <c r="S12" s="37" t="s">
        <v>33</v>
      </c>
      <c r="T12" s="46">
        <v>38</v>
      </c>
    </row>
    <row r="13" spans="2:20" ht="15" thickBot="1" x14ac:dyDescent="0.35">
      <c r="B13" s="6"/>
      <c r="C13" s="6"/>
      <c r="D13" s="6"/>
      <c r="E13" s="10"/>
      <c r="F13" s="11"/>
      <c r="G13" s="10"/>
      <c r="H13" s="10"/>
      <c r="I13" s="10"/>
      <c r="J13" s="10"/>
      <c r="K13" s="6" t="s">
        <v>13</v>
      </c>
      <c r="L13" s="6">
        <v>2</v>
      </c>
      <c r="M13" s="12">
        <f t="shared" si="1"/>
        <v>12</v>
      </c>
      <c r="N13" s="11">
        <f t="shared" si="0"/>
        <v>24</v>
      </c>
      <c r="O13" s="21"/>
      <c r="P13" s="42" t="s">
        <v>28</v>
      </c>
      <c r="Q13" s="37">
        <f>11*6</f>
        <v>66</v>
      </c>
      <c r="R13" s="37"/>
      <c r="S13" s="47" t="s">
        <v>24</v>
      </c>
      <c r="T13" s="48">
        <f>SUM(T6:T12)</f>
        <v>335</v>
      </c>
    </row>
    <row r="14" spans="2:20" x14ac:dyDescent="0.3">
      <c r="B14" s="6"/>
      <c r="C14" s="6"/>
      <c r="D14" s="6"/>
      <c r="E14" s="10"/>
      <c r="F14" s="11"/>
      <c r="G14" s="10"/>
      <c r="H14" s="10"/>
      <c r="I14" s="10"/>
      <c r="J14" s="10"/>
      <c r="K14" s="6" t="s">
        <v>13</v>
      </c>
      <c r="L14" s="6">
        <v>2</v>
      </c>
      <c r="M14" s="12">
        <f t="shared" si="1"/>
        <v>10</v>
      </c>
      <c r="N14" s="11">
        <f t="shared" si="0"/>
        <v>20</v>
      </c>
      <c r="O14" s="21"/>
      <c r="P14" s="43" t="s">
        <v>28</v>
      </c>
      <c r="Q14" s="25">
        <f>7*6</f>
        <v>42</v>
      </c>
      <c r="R14" s="37"/>
      <c r="S14" s="49" t="s">
        <v>34</v>
      </c>
      <c r="T14" s="37">
        <f>T13 + T13 * 0.075</f>
        <v>360.125</v>
      </c>
    </row>
    <row r="15" spans="2:20" x14ac:dyDescent="0.3">
      <c r="B15" s="6"/>
      <c r="C15" s="6"/>
      <c r="D15" s="6"/>
      <c r="E15" s="10"/>
      <c r="F15" s="11"/>
      <c r="G15" s="10"/>
      <c r="H15" s="10"/>
      <c r="I15" s="10"/>
      <c r="J15" s="10"/>
      <c r="K15" s="6" t="s">
        <v>13</v>
      </c>
      <c r="L15" s="6">
        <v>2</v>
      </c>
      <c r="M15" s="12">
        <f t="shared" si="1"/>
        <v>8</v>
      </c>
      <c r="N15" s="11">
        <f t="shared" si="0"/>
        <v>16</v>
      </c>
      <c r="O15" s="21"/>
      <c r="P15" s="37" t="s">
        <v>30</v>
      </c>
      <c r="Q15" s="11">
        <v>7</v>
      </c>
      <c r="R15" s="37"/>
      <c r="S15" s="50"/>
      <c r="T15" s="37"/>
    </row>
    <row r="16" spans="2:20" x14ac:dyDescent="0.3">
      <c r="B16" s="6"/>
      <c r="C16" s="6"/>
      <c r="D16" s="6"/>
      <c r="E16" s="10"/>
      <c r="F16" s="11"/>
      <c r="G16" s="10"/>
      <c r="H16" s="10"/>
      <c r="I16" s="10"/>
      <c r="J16" s="10"/>
      <c r="K16" s="6" t="s">
        <v>13</v>
      </c>
      <c r="L16" s="6">
        <v>3</v>
      </c>
      <c r="M16" s="12">
        <f t="shared" si="1"/>
        <v>6</v>
      </c>
      <c r="N16" s="11">
        <f t="shared" si="0"/>
        <v>18</v>
      </c>
      <c r="O16" s="21"/>
      <c r="P16" s="37" t="s">
        <v>30</v>
      </c>
      <c r="Q16" s="11">
        <v>11</v>
      </c>
      <c r="R16" s="37"/>
      <c r="S16" s="50"/>
      <c r="T16" s="37"/>
    </row>
    <row r="17" spans="2:20" x14ac:dyDescent="0.3">
      <c r="B17" s="6"/>
      <c r="C17" s="6"/>
      <c r="D17" s="6"/>
      <c r="E17" s="10"/>
      <c r="F17" s="11"/>
      <c r="G17" s="10"/>
      <c r="H17" s="10"/>
      <c r="I17" s="10"/>
      <c r="J17" s="10"/>
      <c r="K17" s="6" t="s">
        <v>13</v>
      </c>
      <c r="L17" s="6">
        <v>3</v>
      </c>
      <c r="M17" s="12">
        <f t="shared" si="1"/>
        <v>4</v>
      </c>
      <c r="N17" s="11">
        <f t="shared" si="0"/>
        <v>12</v>
      </c>
      <c r="O17" s="21"/>
      <c r="P17" s="23" t="s">
        <v>30</v>
      </c>
      <c r="Q17" s="25">
        <v>7</v>
      </c>
      <c r="R17" s="37"/>
      <c r="S17" s="50"/>
      <c r="T17" s="37"/>
    </row>
    <row r="18" spans="2:20" x14ac:dyDescent="0.3">
      <c r="B18" s="6"/>
      <c r="C18" s="6"/>
      <c r="D18" s="6"/>
      <c r="E18" s="10"/>
      <c r="F18" s="11"/>
      <c r="G18" s="10"/>
      <c r="H18" s="10"/>
      <c r="I18" s="10"/>
      <c r="J18" s="10"/>
      <c r="K18" s="26" t="s">
        <v>13</v>
      </c>
      <c r="L18" s="23">
        <v>3</v>
      </c>
      <c r="M18" s="24">
        <f t="shared" si="1"/>
        <v>2</v>
      </c>
      <c r="N18" s="25">
        <f t="shared" si="0"/>
        <v>6</v>
      </c>
      <c r="O18" s="21"/>
      <c r="P18" s="37" t="s">
        <v>31</v>
      </c>
      <c r="Q18" s="11">
        <v>4</v>
      </c>
      <c r="R18" s="39"/>
      <c r="S18" s="39"/>
      <c r="T18" s="39"/>
    </row>
    <row r="19" spans="2:20" ht="15" thickBot="1" x14ac:dyDescent="0.35">
      <c r="B19" s="14"/>
      <c r="C19" s="14"/>
      <c r="D19" s="14"/>
      <c r="E19" s="15"/>
      <c r="F19" s="16"/>
      <c r="G19" s="10"/>
      <c r="H19" s="10"/>
      <c r="I19" s="10"/>
      <c r="J19" s="10"/>
      <c r="K19" s="27" t="s">
        <v>14</v>
      </c>
      <c r="L19" s="10">
        <v>4</v>
      </c>
      <c r="M19" s="11">
        <v>22</v>
      </c>
      <c r="N19" s="11">
        <f t="shared" ref="N19:N35" si="2">M19*L19</f>
        <v>88</v>
      </c>
      <c r="O19" s="10"/>
      <c r="P19" s="37" t="s">
        <v>31</v>
      </c>
      <c r="Q19" s="11">
        <v>5</v>
      </c>
      <c r="R19" s="39"/>
      <c r="S19" s="39"/>
      <c r="T19" s="39"/>
    </row>
    <row r="20" spans="2:20" ht="15" thickTop="1" x14ac:dyDescent="0.3">
      <c r="B20" s="6"/>
      <c r="C20" s="6"/>
      <c r="D20" s="6"/>
      <c r="E20" s="10"/>
      <c r="F20" s="11">
        <f>SUM(F6:F19)</f>
        <v>8757.5</v>
      </c>
      <c r="G20" s="18" t="s">
        <v>3</v>
      </c>
      <c r="H20" s="10"/>
      <c r="I20" s="10"/>
      <c r="J20" s="10"/>
      <c r="K20" s="6" t="s">
        <v>14</v>
      </c>
      <c r="L20" s="10">
        <v>3</v>
      </c>
      <c r="M20" s="11">
        <f>M19-2</f>
        <v>20</v>
      </c>
      <c r="N20" s="11">
        <f t="shared" si="2"/>
        <v>60</v>
      </c>
      <c r="O20" s="10"/>
      <c r="P20" s="37" t="s">
        <v>31</v>
      </c>
      <c r="Q20" s="11">
        <v>8</v>
      </c>
      <c r="R20" s="39"/>
      <c r="S20" s="37"/>
      <c r="T20" s="37"/>
    </row>
    <row r="21" spans="2:20" x14ac:dyDescent="0.3">
      <c r="G21" s="17"/>
      <c r="K21" s="6" t="s">
        <v>14</v>
      </c>
      <c r="L21" s="10">
        <v>3</v>
      </c>
      <c r="M21" s="11">
        <f t="shared" ref="M21:M29" si="3">M20-2</f>
        <v>18</v>
      </c>
      <c r="N21" s="11">
        <f t="shared" si="2"/>
        <v>54</v>
      </c>
      <c r="P21" s="23" t="s">
        <v>31</v>
      </c>
      <c r="Q21" s="25">
        <v>7</v>
      </c>
      <c r="R21" s="39"/>
      <c r="S21" s="37"/>
      <c r="T21" s="37"/>
    </row>
    <row r="22" spans="2:20" ht="15" thickBot="1" x14ac:dyDescent="0.35">
      <c r="K22" s="6" t="s">
        <v>14</v>
      </c>
      <c r="L22" s="10">
        <v>3</v>
      </c>
      <c r="M22" s="11">
        <f t="shared" si="3"/>
        <v>16</v>
      </c>
      <c r="N22" s="11">
        <f t="shared" si="2"/>
        <v>48</v>
      </c>
      <c r="P22" s="51" t="s">
        <v>24</v>
      </c>
      <c r="Q22" s="31">
        <f>SUM(Q6:Q21)</f>
        <v>247</v>
      </c>
      <c r="R22" s="39"/>
      <c r="S22" s="37"/>
      <c r="T22" s="37"/>
    </row>
    <row r="23" spans="2:20" x14ac:dyDescent="0.3">
      <c r="K23" s="6" t="s">
        <v>14</v>
      </c>
      <c r="L23" s="10">
        <v>3</v>
      </c>
      <c r="M23" s="11">
        <f t="shared" si="3"/>
        <v>14</v>
      </c>
      <c r="N23" s="11">
        <f t="shared" si="2"/>
        <v>42</v>
      </c>
      <c r="P23" s="37" t="s">
        <v>34</v>
      </c>
      <c r="Q23" s="37">
        <f>Q22 + Q22 * 0.075</f>
        <v>265.52499999999998</v>
      </c>
      <c r="R23" s="39"/>
      <c r="S23" s="37"/>
      <c r="T23" s="37"/>
    </row>
    <row r="24" spans="2:20" x14ac:dyDescent="0.3">
      <c r="K24" s="6" t="s">
        <v>14</v>
      </c>
      <c r="L24" s="10">
        <v>2</v>
      </c>
      <c r="M24" s="11">
        <f t="shared" si="3"/>
        <v>12</v>
      </c>
      <c r="N24" s="11">
        <f t="shared" si="2"/>
        <v>24</v>
      </c>
      <c r="R24" s="39"/>
      <c r="S24" s="37"/>
      <c r="T24" s="37"/>
    </row>
    <row r="25" spans="2:20" x14ac:dyDescent="0.3">
      <c r="K25" s="6" t="s">
        <v>14</v>
      </c>
      <c r="L25" s="10">
        <v>1</v>
      </c>
      <c r="M25" s="11">
        <f t="shared" si="3"/>
        <v>10</v>
      </c>
      <c r="N25" s="11">
        <f t="shared" si="2"/>
        <v>10</v>
      </c>
      <c r="R25" s="39"/>
      <c r="S25" s="37"/>
      <c r="T25" s="37"/>
    </row>
    <row r="26" spans="2:20" x14ac:dyDescent="0.3">
      <c r="K26" s="6" t="s">
        <v>14</v>
      </c>
      <c r="L26" s="10">
        <v>2</v>
      </c>
      <c r="M26" s="11">
        <f t="shared" si="3"/>
        <v>8</v>
      </c>
      <c r="N26" s="11">
        <f t="shared" si="2"/>
        <v>16</v>
      </c>
      <c r="P26" s="39"/>
      <c r="Q26" s="39"/>
      <c r="R26" s="39"/>
      <c r="S26" s="37"/>
      <c r="T26" s="37"/>
    </row>
    <row r="27" spans="2:20" x14ac:dyDescent="0.3">
      <c r="K27" s="6" t="s">
        <v>14</v>
      </c>
      <c r="L27" s="10">
        <v>2</v>
      </c>
      <c r="M27" s="11">
        <f t="shared" si="3"/>
        <v>6</v>
      </c>
      <c r="N27" s="11">
        <f t="shared" si="2"/>
        <v>12</v>
      </c>
      <c r="P27" s="37"/>
      <c r="Q27" s="37"/>
      <c r="R27" s="39"/>
      <c r="S27" s="39"/>
      <c r="T27" s="39"/>
    </row>
    <row r="28" spans="2:20" x14ac:dyDescent="0.3">
      <c r="K28" s="6" t="s">
        <v>14</v>
      </c>
      <c r="L28" s="10">
        <v>2</v>
      </c>
      <c r="M28" s="11">
        <f t="shared" si="3"/>
        <v>4</v>
      </c>
      <c r="N28" s="11">
        <f t="shared" si="2"/>
        <v>8</v>
      </c>
      <c r="P28" s="37"/>
      <c r="Q28" s="41"/>
      <c r="R28" s="39"/>
    </row>
    <row r="29" spans="2:20" x14ac:dyDescent="0.3">
      <c r="K29" s="26" t="s">
        <v>14</v>
      </c>
      <c r="L29" s="23">
        <v>3</v>
      </c>
      <c r="M29" s="25">
        <f t="shared" si="3"/>
        <v>2</v>
      </c>
      <c r="N29" s="25">
        <f t="shared" si="2"/>
        <v>6</v>
      </c>
      <c r="R29" s="39"/>
    </row>
    <row r="30" spans="2:20" x14ac:dyDescent="0.3">
      <c r="K30" s="6" t="s">
        <v>15</v>
      </c>
      <c r="L30" s="10">
        <v>11</v>
      </c>
      <c r="M30" s="28">
        <v>6</v>
      </c>
      <c r="N30" s="10">
        <f>L30*M30</f>
        <v>66</v>
      </c>
      <c r="R30" s="39"/>
    </row>
    <row r="31" spans="2:20" x14ac:dyDescent="0.3">
      <c r="K31" s="6" t="s">
        <v>15</v>
      </c>
      <c r="L31" s="10">
        <v>10</v>
      </c>
      <c r="M31" s="12">
        <f>M30-2</f>
        <v>4</v>
      </c>
      <c r="N31" s="10">
        <f t="shared" si="2"/>
        <v>40</v>
      </c>
      <c r="P31" s="37"/>
      <c r="Q31" s="37"/>
      <c r="R31" s="39"/>
      <c r="S31" s="39"/>
    </row>
    <row r="32" spans="2:20" x14ac:dyDescent="0.3">
      <c r="K32" s="26" t="s">
        <v>15</v>
      </c>
      <c r="L32" s="23">
        <v>11</v>
      </c>
      <c r="M32" s="24">
        <f t="shared" ref="M32:M35" si="4">M31-2</f>
        <v>2</v>
      </c>
      <c r="N32" s="23">
        <f t="shared" si="2"/>
        <v>22</v>
      </c>
      <c r="P32" s="37"/>
      <c r="Q32" s="37"/>
      <c r="R32" s="39"/>
      <c r="S32" s="39"/>
    </row>
    <row r="33" spans="11:19" x14ac:dyDescent="0.3">
      <c r="K33" s="6" t="s">
        <v>16</v>
      </c>
      <c r="L33" s="28">
        <v>8</v>
      </c>
      <c r="M33" s="10">
        <v>6</v>
      </c>
      <c r="N33" s="11">
        <f t="shared" si="2"/>
        <v>48</v>
      </c>
      <c r="P33" s="39"/>
      <c r="Q33" s="39"/>
      <c r="R33" s="39"/>
      <c r="S33" s="39"/>
    </row>
    <row r="34" spans="11:19" x14ac:dyDescent="0.3">
      <c r="K34" s="6" t="s">
        <v>16</v>
      </c>
      <c r="L34" s="12">
        <v>6</v>
      </c>
      <c r="M34" s="10">
        <f t="shared" si="4"/>
        <v>4</v>
      </c>
      <c r="N34" s="11">
        <f t="shared" si="2"/>
        <v>24</v>
      </c>
      <c r="P34" s="39"/>
      <c r="Q34" s="39"/>
      <c r="R34" s="39"/>
      <c r="S34" s="39"/>
    </row>
    <row r="35" spans="11:19" ht="15" thickBot="1" x14ac:dyDescent="0.35">
      <c r="K35" s="29" t="s">
        <v>16</v>
      </c>
      <c r="L35" s="30">
        <v>9</v>
      </c>
      <c r="M35" s="31">
        <f t="shared" si="4"/>
        <v>2</v>
      </c>
      <c r="N35" s="32">
        <f t="shared" si="2"/>
        <v>18</v>
      </c>
      <c r="P35" s="39"/>
      <c r="Q35" s="39"/>
      <c r="R35" s="39"/>
      <c r="S35" s="39"/>
    </row>
    <row r="36" spans="11:19" x14ac:dyDescent="0.3">
      <c r="K36" s="6" t="s">
        <v>17</v>
      </c>
      <c r="L36" s="33">
        <v>7</v>
      </c>
      <c r="M36" s="10">
        <v>26</v>
      </c>
      <c r="N36" s="11">
        <f>L36*M36*3+30</f>
        <v>576</v>
      </c>
      <c r="P36" s="39"/>
      <c r="Q36" s="39"/>
      <c r="R36" s="39"/>
      <c r="S36" s="39"/>
    </row>
    <row r="37" spans="11:19" x14ac:dyDescent="0.3">
      <c r="K37" s="6" t="s">
        <v>17</v>
      </c>
      <c r="L37" s="12">
        <v>2</v>
      </c>
      <c r="M37" s="10">
        <v>24</v>
      </c>
      <c r="N37" s="11">
        <f t="shared" ref="N37:N67" si="5">L37*M37*3+30</f>
        <v>174</v>
      </c>
    </row>
    <row r="38" spans="11:19" x14ac:dyDescent="0.3">
      <c r="K38" s="6" t="s">
        <v>17</v>
      </c>
      <c r="L38" s="12">
        <v>2</v>
      </c>
      <c r="M38" s="10">
        <f>M37-2</f>
        <v>22</v>
      </c>
      <c r="N38" s="11">
        <f t="shared" si="5"/>
        <v>162</v>
      </c>
    </row>
    <row r="39" spans="11:19" x14ac:dyDescent="0.3">
      <c r="K39" s="6" t="s">
        <v>17</v>
      </c>
      <c r="L39" s="12">
        <v>3</v>
      </c>
      <c r="M39" s="10">
        <f t="shared" ref="M39:M48" si="6">M38-2</f>
        <v>20</v>
      </c>
      <c r="N39" s="11">
        <f t="shared" si="5"/>
        <v>210</v>
      </c>
    </row>
    <row r="40" spans="11:19" x14ac:dyDescent="0.3">
      <c r="K40" s="6" t="s">
        <v>17</v>
      </c>
      <c r="L40" s="12">
        <v>2</v>
      </c>
      <c r="M40" s="10">
        <f t="shared" si="6"/>
        <v>18</v>
      </c>
      <c r="N40" s="11">
        <f t="shared" si="5"/>
        <v>138</v>
      </c>
    </row>
    <row r="41" spans="11:19" x14ac:dyDescent="0.3">
      <c r="K41" s="6" t="s">
        <v>17</v>
      </c>
      <c r="L41" s="12">
        <v>2</v>
      </c>
      <c r="M41" s="10">
        <f t="shared" si="6"/>
        <v>16</v>
      </c>
      <c r="N41" s="11">
        <f t="shared" si="5"/>
        <v>126</v>
      </c>
    </row>
    <row r="42" spans="11:19" x14ac:dyDescent="0.3">
      <c r="K42" s="6" t="s">
        <v>17</v>
      </c>
      <c r="L42" s="12">
        <v>2</v>
      </c>
      <c r="M42" s="10">
        <f t="shared" si="6"/>
        <v>14</v>
      </c>
      <c r="N42" s="11">
        <f t="shared" si="5"/>
        <v>114</v>
      </c>
    </row>
    <row r="43" spans="11:19" x14ac:dyDescent="0.3">
      <c r="K43" s="6" t="s">
        <v>17</v>
      </c>
      <c r="L43" s="12">
        <v>3</v>
      </c>
      <c r="M43" s="10">
        <f t="shared" si="6"/>
        <v>12</v>
      </c>
      <c r="N43" s="11">
        <f t="shared" si="5"/>
        <v>138</v>
      </c>
    </row>
    <row r="44" spans="11:19" x14ac:dyDescent="0.3">
      <c r="K44" s="6" t="s">
        <v>17</v>
      </c>
      <c r="L44" s="12">
        <v>2</v>
      </c>
      <c r="M44" s="10">
        <f t="shared" si="6"/>
        <v>10</v>
      </c>
      <c r="N44" s="11">
        <f t="shared" si="5"/>
        <v>90</v>
      </c>
    </row>
    <row r="45" spans="11:19" x14ac:dyDescent="0.3">
      <c r="K45" s="6" t="s">
        <v>17</v>
      </c>
      <c r="L45" s="12">
        <v>2</v>
      </c>
      <c r="M45" s="10">
        <f t="shared" si="6"/>
        <v>8</v>
      </c>
      <c r="N45" s="11">
        <f t="shared" si="5"/>
        <v>78</v>
      </c>
    </row>
    <row r="46" spans="11:19" x14ac:dyDescent="0.3">
      <c r="K46" s="6" t="s">
        <v>17</v>
      </c>
      <c r="L46" s="12">
        <v>2</v>
      </c>
      <c r="M46" s="10">
        <f t="shared" si="6"/>
        <v>6</v>
      </c>
      <c r="N46" s="11">
        <f t="shared" si="5"/>
        <v>66</v>
      </c>
    </row>
    <row r="47" spans="11:19" x14ac:dyDescent="0.3">
      <c r="K47" s="6" t="s">
        <v>17</v>
      </c>
      <c r="L47" s="12">
        <v>3</v>
      </c>
      <c r="M47" s="10">
        <f t="shared" si="6"/>
        <v>4</v>
      </c>
      <c r="N47" s="11">
        <f t="shared" si="5"/>
        <v>66</v>
      </c>
    </row>
    <row r="48" spans="11:19" x14ac:dyDescent="0.3">
      <c r="K48" s="26" t="s">
        <v>17</v>
      </c>
      <c r="L48" s="24">
        <v>3</v>
      </c>
      <c r="M48" s="23">
        <f t="shared" si="6"/>
        <v>2</v>
      </c>
      <c r="N48" s="25">
        <f t="shared" si="5"/>
        <v>48</v>
      </c>
    </row>
    <row r="49" spans="11:14" x14ac:dyDescent="0.3">
      <c r="K49" s="6" t="s">
        <v>18</v>
      </c>
      <c r="L49" s="27">
        <v>5</v>
      </c>
      <c r="M49" s="28">
        <v>26</v>
      </c>
      <c r="N49" s="11">
        <f t="shared" si="5"/>
        <v>420</v>
      </c>
    </row>
    <row r="50" spans="11:14" x14ac:dyDescent="0.3">
      <c r="K50" s="6" t="s">
        <v>18</v>
      </c>
      <c r="L50" s="6">
        <v>2</v>
      </c>
      <c r="M50" s="12">
        <f>M49-2</f>
        <v>24</v>
      </c>
      <c r="N50" s="11">
        <f t="shared" si="5"/>
        <v>174</v>
      </c>
    </row>
    <row r="51" spans="11:14" x14ac:dyDescent="0.3">
      <c r="K51" s="6" t="s">
        <v>18</v>
      </c>
      <c r="L51" s="6">
        <v>2</v>
      </c>
      <c r="M51" s="12">
        <f t="shared" ref="M51:M60" si="7">M50-2</f>
        <v>22</v>
      </c>
      <c r="N51" s="11">
        <f t="shared" si="5"/>
        <v>162</v>
      </c>
    </row>
    <row r="52" spans="11:14" x14ac:dyDescent="0.3">
      <c r="K52" s="6" t="s">
        <v>18</v>
      </c>
      <c r="L52" s="6">
        <v>2</v>
      </c>
      <c r="M52" s="12">
        <f t="shared" si="7"/>
        <v>20</v>
      </c>
      <c r="N52" s="11">
        <f t="shared" si="5"/>
        <v>150</v>
      </c>
    </row>
    <row r="53" spans="11:14" x14ac:dyDescent="0.3">
      <c r="K53" s="6" t="s">
        <v>18</v>
      </c>
      <c r="L53" s="6">
        <v>2</v>
      </c>
      <c r="M53" s="12">
        <f t="shared" si="7"/>
        <v>18</v>
      </c>
      <c r="N53" s="11">
        <f t="shared" si="5"/>
        <v>138</v>
      </c>
    </row>
    <row r="54" spans="11:14" x14ac:dyDescent="0.3">
      <c r="K54" s="6" t="s">
        <v>18</v>
      </c>
      <c r="L54" s="6">
        <v>2</v>
      </c>
      <c r="M54" s="12">
        <f t="shared" si="7"/>
        <v>16</v>
      </c>
      <c r="N54" s="11">
        <f t="shared" si="5"/>
        <v>126</v>
      </c>
    </row>
    <row r="55" spans="11:14" x14ac:dyDescent="0.3">
      <c r="K55" s="6" t="s">
        <v>18</v>
      </c>
      <c r="L55" s="6">
        <v>2</v>
      </c>
      <c r="M55" s="12">
        <f t="shared" si="7"/>
        <v>14</v>
      </c>
      <c r="N55" s="11">
        <f t="shared" si="5"/>
        <v>114</v>
      </c>
    </row>
    <row r="56" spans="11:14" x14ac:dyDescent="0.3">
      <c r="K56" s="6" t="s">
        <v>18</v>
      </c>
      <c r="L56" s="6">
        <v>3</v>
      </c>
      <c r="M56" s="12">
        <f t="shared" si="7"/>
        <v>12</v>
      </c>
      <c r="N56" s="11">
        <f t="shared" si="5"/>
        <v>138</v>
      </c>
    </row>
    <row r="57" spans="11:14" x14ac:dyDescent="0.3">
      <c r="K57" s="6" t="s">
        <v>18</v>
      </c>
      <c r="L57" s="6">
        <v>2</v>
      </c>
      <c r="M57" s="12">
        <f t="shared" si="7"/>
        <v>10</v>
      </c>
      <c r="N57" s="11">
        <f t="shared" si="5"/>
        <v>90</v>
      </c>
    </row>
    <row r="58" spans="11:14" x14ac:dyDescent="0.3">
      <c r="K58" s="6" t="s">
        <v>18</v>
      </c>
      <c r="L58" s="6">
        <v>2</v>
      </c>
      <c r="M58" s="12">
        <f t="shared" si="7"/>
        <v>8</v>
      </c>
      <c r="N58" s="11">
        <f t="shared" si="5"/>
        <v>78</v>
      </c>
    </row>
    <row r="59" spans="11:14" x14ac:dyDescent="0.3">
      <c r="K59" s="6" t="s">
        <v>18</v>
      </c>
      <c r="L59" s="6">
        <v>2</v>
      </c>
      <c r="M59" s="12">
        <f t="shared" si="7"/>
        <v>6</v>
      </c>
      <c r="N59" s="11">
        <f t="shared" si="5"/>
        <v>66</v>
      </c>
    </row>
    <row r="60" spans="11:14" x14ac:dyDescent="0.3">
      <c r="K60" s="6" t="s">
        <v>18</v>
      </c>
      <c r="L60" s="6">
        <v>2</v>
      </c>
      <c r="M60" s="12">
        <f t="shared" si="7"/>
        <v>4</v>
      </c>
      <c r="N60" s="11">
        <f t="shared" si="5"/>
        <v>54</v>
      </c>
    </row>
    <row r="61" spans="11:14" x14ac:dyDescent="0.3">
      <c r="K61" s="26" t="s">
        <v>18</v>
      </c>
      <c r="L61" s="26">
        <v>2</v>
      </c>
      <c r="M61" s="24">
        <f>M60-2</f>
        <v>2</v>
      </c>
      <c r="N61" s="25">
        <f t="shared" si="5"/>
        <v>42</v>
      </c>
    </row>
    <row r="62" spans="11:14" x14ac:dyDescent="0.3">
      <c r="K62" s="27" t="s">
        <v>19</v>
      </c>
      <c r="L62" s="10">
        <v>13</v>
      </c>
      <c r="M62" s="12">
        <v>6</v>
      </c>
      <c r="N62" s="11">
        <f t="shared" si="5"/>
        <v>264</v>
      </c>
    </row>
    <row r="63" spans="11:14" x14ac:dyDescent="0.3">
      <c r="K63" s="6" t="s">
        <v>19</v>
      </c>
      <c r="L63" s="10">
        <v>9</v>
      </c>
      <c r="M63" s="12">
        <f t="shared" ref="M63:M67" si="8">M62-2</f>
        <v>4</v>
      </c>
      <c r="N63" s="11">
        <f t="shared" si="5"/>
        <v>138</v>
      </c>
    </row>
    <row r="64" spans="11:14" x14ac:dyDescent="0.3">
      <c r="K64" s="26" t="s">
        <v>19</v>
      </c>
      <c r="L64" s="23">
        <v>10</v>
      </c>
      <c r="M64" s="24">
        <f t="shared" si="8"/>
        <v>2</v>
      </c>
      <c r="N64" s="25">
        <f t="shared" si="5"/>
        <v>90</v>
      </c>
    </row>
    <row r="65" spans="11:14" x14ac:dyDescent="0.3">
      <c r="K65" s="6" t="s">
        <v>20</v>
      </c>
      <c r="L65" s="10">
        <v>10</v>
      </c>
      <c r="M65" s="12">
        <v>6</v>
      </c>
      <c r="N65" s="11">
        <f t="shared" si="5"/>
        <v>210</v>
      </c>
    </row>
    <row r="66" spans="11:14" x14ac:dyDescent="0.3">
      <c r="K66" s="6" t="s">
        <v>20</v>
      </c>
      <c r="L66" s="10">
        <v>6</v>
      </c>
      <c r="M66" s="12">
        <f t="shared" si="8"/>
        <v>4</v>
      </c>
      <c r="N66" s="11">
        <f t="shared" si="5"/>
        <v>102</v>
      </c>
    </row>
    <row r="67" spans="11:14" ht="15" thickBot="1" x14ac:dyDescent="0.35">
      <c r="K67" s="29" t="s">
        <v>20</v>
      </c>
      <c r="L67" s="31">
        <v>6</v>
      </c>
      <c r="M67" s="30">
        <f t="shared" si="8"/>
        <v>2</v>
      </c>
      <c r="N67" s="11">
        <f t="shared" si="5"/>
        <v>66</v>
      </c>
    </row>
    <row r="68" spans="11:14" x14ac:dyDescent="0.3">
      <c r="K68" s="10" t="s">
        <v>21</v>
      </c>
      <c r="L68" s="33">
        <v>1</v>
      </c>
      <c r="M68" s="10">
        <v>26</v>
      </c>
      <c r="N68" s="34">
        <f>L68*M68 + 15</f>
        <v>41</v>
      </c>
    </row>
    <row r="69" spans="11:14" x14ac:dyDescent="0.3">
      <c r="K69" s="10" t="s">
        <v>21</v>
      </c>
      <c r="L69" s="12">
        <v>2</v>
      </c>
      <c r="M69" s="10">
        <f>M68-2</f>
        <v>24</v>
      </c>
      <c r="N69" s="11">
        <f t="shared" ref="N69:N94" si="9">L69*M69 + 15</f>
        <v>63</v>
      </c>
    </row>
    <row r="70" spans="11:14" x14ac:dyDescent="0.3">
      <c r="K70" s="10" t="s">
        <v>21</v>
      </c>
      <c r="L70" s="12">
        <v>2</v>
      </c>
      <c r="M70" s="10">
        <f t="shared" ref="M70:M79" si="10">M69-2</f>
        <v>22</v>
      </c>
      <c r="N70" s="11">
        <f t="shared" si="9"/>
        <v>59</v>
      </c>
    </row>
    <row r="71" spans="11:14" x14ac:dyDescent="0.3">
      <c r="K71" s="10" t="s">
        <v>21</v>
      </c>
      <c r="L71" s="12">
        <v>3</v>
      </c>
      <c r="M71" s="10">
        <f t="shared" si="10"/>
        <v>20</v>
      </c>
      <c r="N71" s="11">
        <f t="shared" si="9"/>
        <v>75</v>
      </c>
    </row>
    <row r="72" spans="11:14" x14ac:dyDescent="0.3">
      <c r="K72" s="10" t="s">
        <v>21</v>
      </c>
      <c r="L72" s="12">
        <v>2</v>
      </c>
      <c r="M72" s="10">
        <f t="shared" si="10"/>
        <v>18</v>
      </c>
      <c r="N72" s="11">
        <f t="shared" si="9"/>
        <v>51</v>
      </c>
    </row>
    <row r="73" spans="11:14" x14ac:dyDescent="0.3">
      <c r="K73" s="10" t="s">
        <v>21</v>
      </c>
      <c r="L73" s="12">
        <v>2</v>
      </c>
      <c r="M73" s="10">
        <f t="shared" si="10"/>
        <v>16</v>
      </c>
      <c r="N73" s="11">
        <f t="shared" si="9"/>
        <v>47</v>
      </c>
    </row>
    <row r="74" spans="11:14" x14ac:dyDescent="0.3">
      <c r="K74" s="10" t="s">
        <v>21</v>
      </c>
      <c r="L74" s="12">
        <v>2</v>
      </c>
      <c r="M74" s="10">
        <f t="shared" si="10"/>
        <v>14</v>
      </c>
      <c r="N74" s="11">
        <f t="shared" si="9"/>
        <v>43</v>
      </c>
    </row>
    <row r="75" spans="11:14" x14ac:dyDescent="0.3">
      <c r="K75" s="10" t="s">
        <v>21</v>
      </c>
      <c r="L75" s="12">
        <v>2</v>
      </c>
      <c r="M75" s="10">
        <f t="shared" si="10"/>
        <v>12</v>
      </c>
      <c r="N75" s="11">
        <f t="shared" si="9"/>
        <v>39</v>
      </c>
    </row>
    <row r="76" spans="11:14" x14ac:dyDescent="0.3">
      <c r="K76" s="10" t="s">
        <v>21</v>
      </c>
      <c r="L76" s="12">
        <v>2</v>
      </c>
      <c r="M76" s="10">
        <f>M75-2</f>
        <v>10</v>
      </c>
      <c r="N76" s="11">
        <f t="shared" si="9"/>
        <v>35</v>
      </c>
    </row>
    <row r="77" spans="11:14" x14ac:dyDescent="0.3">
      <c r="K77" s="10" t="s">
        <v>21</v>
      </c>
      <c r="L77" s="12">
        <v>2</v>
      </c>
      <c r="M77" s="10">
        <f t="shared" si="10"/>
        <v>8</v>
      </c>
      <c r="N77" s="11">
        <f t="shared" si="9"/>
        <v>31</v>
      </c>
    </row>
    <row r="78" spans="11:14" x14ac:dyDescent="0.3">
      <c r="K78" s="10" t="s">
        <v>21</v>
      </c>
      <c r="L78" s="12">
        <v>3</v>
      </c>
      <c r="M78" s="10">
        <f t="shared" si="10"/>
        <v>6</v>
      </c>
      <c r="N78" s="11">
        <f t="shared" si="9"/>
        <v>33</v>
      </c>
    </row>
    <row r="79" spans="11:14" x14ac:dyDescent="0.3">
      <c r="K79" s="10" t="s">
        <v>21</v>
      </c>
      <c r="L79" s="12">
        <v>3</v>
      </c>
      <c r="M79" s="10">
        <f t="shared" si="10"/>
        <v>4</v>
      </c>
      <c r="N79" s="11">
        <f t="shared" si="9"/>
        <v>27</v>
      </c>
    </row>
    <row r="80" spans="11:14" x14ac:dyDescent="0.3">
      <c r="K80" s="23" t="s">
        <v>21</v>
      </c>
      <c r="L80" s="24">
        <v>3</v>
      </c>
      <c r="M80" s="23">
        <f>M79-2</f>
        <v>2</v>
      </c>
      <c r="N80" s="25">
        <f t="shared" si="9"/>
        <v>21</v>
      </c>
    </row>
    <row r="81" spans="11:14" x14ac:dyDescent="0.3">
      <c r="K81" s="10" t="s">
        <v>22</v>
      </c>
      <c r="L81" s="12">
        <v>3</v>
      </c>
      <c r="M81" s="10">
        <v>14</v>
      </c>
      <c r="N81" s="11">
        <f t="shared" si="9"/>
        <v>57</v>
      </c>
    </row>
    <row r="82" spans="11:14" x14ac:dyDescent="0.3">
      <c r="K82" s="10" t="s">
        <v>22</v>
      </c>
      <c r="L82" s="12">
        <v>2</v>
      </c>
      <c r="M82" s="10">
        <f>M81-2</f>
        <v>12</v>
      </c>
      <c r="N82" s="11">
        <f t="shared" si="9"/>
        <v>39</v>
      </c>
    </row>
    <row r="83" spans="11:14" x14ac:dyDescent="0.3">
      <c r="K83" s="10" t="s">
        <v>22</v>
      </c>
      <c r="L83" s="12">
        <v>3</v>
      </c>
      <c r="M83" s="10">
        <f t="shared" ref="M83:M87" si="11">M82-2</f>
        <v>10</v>
      </c>
      <c r="N83" s="11">
        <f t="shared" si="9"/>
        <v>45</v>
      </c>
    </row>
    <row r="84" spans="11:14" x14ac:dyDescent="0.3">
      <c r="K84" s="10" t="s">
        <v>22</v>
      </c>
      <c r="L84" s="12">
        <v>5</v>
      </c>
      <c r="M84" s="10">
        <f t="shared" si="11"/>
        <v>8</v>
      </c>
      <c r="N84" s="11">
        <f t="shared" si="9"/>
        <v>55</v>
      </c>
    </row>
    <row r="85" spans="11:14" x14ac:dyDescent="0.3">
      <c r="K85" s="10" t="s">
        <v>22</v>
      </c>
      <c r="L85" s="12">
        <v>1</v>
      </c>
      <c r="M85" s="10">
        <f t="shared" si="11"/>
        <v>6</v>
      </c>
      <c r="N85" s="11">
        <f t="shared" si="9"/>
        <v>21</v>
      </c>
    </row>
    <row r="86" spans="11:14" x14ac:dyDescent="0.3">
      <c r="K86" s="10" t="s">
        <v>22</v>
      </c>
      <c r="L86" s="12">
        <v>2</v>
      </c>
      <c r="M86" s="10">
        <f t="shared" si="11"/>
        <v>4</v>
      </c>
      <c r="N86" s="11">
        <f t="shared" si="9"/>
        <v>23</v>
      </c>
    </row>
    <row r="87" spans="11:14" x14ac:dyDescent="0.3">
      <c r="K87" s="10" t="s">
        <v>22</v>
      </c>
      <c r="L87" s="12">
        <v>1</v>
      </c>
      <c r="M87" s="10">
        <f t="shared" si="11"/>
        <v>2</v>
      </c>
      <c r="N87" s="11">
        <f t="shared" si="9"/>
        <v>17</v>
      </c>
    </row>
    <row r="88" spans="11:14" x14ac:dyDescent="0.3">
      <c r="K88" s="10" t="s">
        <v>22</v>
      </c>
      <c r="L88" s="12">
        <v>2</v>
      </c>
      <c r="M88" s="10">
        <v>4</v>
      </c>
      <c r="N88" s="11">
        <f t="shared" si="9"/>
        <v>23</v>
      </c>
    </row>
    <row r="89" spans="11:14" x14ac:dyDescent="0.3">
      <c r="K89" s="23" t="s">
        <v>22</v>
      </c>
      <c r="L89" s="24">
        <v>2</v>
      </c>
      <c r="M89" s="23">
        <v>2</v>
      </c>
      <c r="N89" s="25">
        <f t="shared" si="9"/>
        <v>19</v>
      </c>
    </row>
    <row r="90" spans="11:14" x14ac:dyDescent="0.3">
      <c r="K90" s="10" t="s">
        <v>23</v>
      </c>
      <c r="L90" s="12">
        <v>33</v>
      </c>
      <c r="M90" s="10">
        <v>2</v>
      </c>
      <c r="N90" s="11">
        <f t="shared" si="9"/>
        <v>81</v>
      </c>
    </row>
    <row r="91" spans="11:14" x14ac:dyDescent="0.3">
      <c r="K91" s="10" t="s">
        <v>23</v>
      </c>
      <c r="L91" s="12">
        <v>8</v>
      </c>
      <c r="M91" s="10">
        <v>4</v>
      </c>
      <c r="N91" s="11">
        <f t="shared" si="9"/>
        <v>47</v>
      </c>
    </row>
    <row r="92" spans="11:14" x14ac:dyDescent="0.3">
      <c r="K92" s="10" t="s">
        <v>23</v>
      </c>
      <c r="L92" s="12">
        <v>5</v>
      </c>
      <c r="M92" s="10">
        <v>6</v>
      </c>
      <c r="N92" s="11">
        <f t="shared" si="9"/>
        <v>45</v>
      </c>
    </row>
    <row r="93" spans="11:14" x14ac:dyDescent="0.3">
      <c r="K93" s="10" t="s">
        <v>23</v>
      </c>
      <c r="L93" s="12">
        <v>4</v>
      </c>
      <c r="M93" s="10">
        <v>14</v>
      </c>
      <c r="N93" s="11">
        <f t="shared" si="9"/>
        <v>71</v>
      </c>
    </row>
    <row r="94" spans="11:14" ht="15" thickBot="1" x14ac:dyDescent="0.35">
      <c r="K94" s="31" t="s">
        <v>23</v>
      </c>
      <c r="L94" s="30">
        <v>5</v>
      </c>
      <c r="M94" s="31">
        <v>22</v>
      </c>
      <c r="N94" s="32">
        <f t="shared" si="9"/>
        <v>125</v>
      </c>
    </row>
    <row r="95" spans="11:14" ht="15" thickBot="1" x14ac:dyDescent="0.35">
      <c r="K95" s="15" t="s">
        <v>24</v>
      </c>
      <c r="L95" s="15">
        <f>SUM(N6:N94)</f>
        <v>6767</v>
      </c>
      <c r="M95" s="15" t="s">
        <v>25</v>
      </c>
      <c r="N95" s="35">
        <f>L95+L95*0.075</f>
        <v>7274.5249999999996</v>
      </c>
    </row>
    <row r="96" spans="11:14" ht="15" thickTop="1" x14ac:dyDescent="0.3">
      <c r="K96" s="10"/>
      <c r="L96" s="10"/>
      <c r="M96" s="10"/>
      <c r="N96" s="10"/>
    </row>
    <row r="97" spans="11:14" x14ac:dyDescent="0.3">
      <c r="K97" s="10"/>
      <c r="L97" s="10"/>
      <c r="M97" s="10"/>
      <c r="N97" s="10"/>
    </row>
    <row r="98" spans="11:14" x14ac:dyDescent="0.3">
      <c r="K98" s="10"/>
      <c r="L98" s="10"/>
      <c r="M98" s="10"/>
      <c r="N98" s="10"/>
    </row>
    <row r="99" spans="11:14" x14ac:dyDescent="0.3">
      <c r="K99" s="10"/>
      <c r="L99" s="10"/>
      <c r="M99" s="10"/>
      <c r="N99" s="10"/>
    </row>
    <row r="100" spans="11:14" x14ac:dyDescent="0.3">
      <c r="K100" s="10"/>
      <c r="L100" s="10"/>
      <c r="M100" s="10"/>
      <c r="N100" s="10"/>
    </row>
    <row r="101" spans="11:14" x14ac:dyDescent="0.3">
      <c r="K101" s="10"/>
      <c r="L101" s="10"/>
      <c r="M101" s="10"/>
      <c r="N101" s="10"/>
    </row>
    <row r="102" spans="11:14" x14ac:dyDescent="0.3">
      <c r="K102" s="10"/>
      <c r="L102" s="10"/>
      <c r="M102" s="10"/>
      <c r="N102" s="10"/>
    </row>
    <row r="103" spans="11:14" x14ac:dyDescent="0.3">
      <c r="K103" s="10"/>
      <c r="L103" s="10"/>
      <c r="M103" s="10"/>
      <c r="N103" s="10"/>
    </row>
  </sheetData>
  <phoneticPr fontId="6" type="noConversion"/>
  <hyperlinks>
    <hyperlink ref="B6" r:id="rId1" xr:uid="{FA5862E7-EEED-4C58-B904-536457355E87}"/>
    <hyperlink ref="B7" r:id="rId2" xr:uid="{02BCA972-DCD1-4653-99E4-0BC9A292F8E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Clemens Köchl</dc:creator>
  <cp:lastModifiedBy>Clemens Köchl</cp:lastModifiedBy>
  <dcterms:created xsi:type="dcterms:W3CDTF">2015-06-05T18:19:34Z</dcterms:created>
  <dcterms:modified xsi:type="dcterms:W3CDTF">2025-10-22T06:55:50Z</dcterms:modified>
</cp:coreProperties>
</file>