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8275" windowHeight="12825"/>
  </bookViews>
  <sheets>
    <sheet name="Balance Inicial" sheetId="1" r:id="rId1"/>
    <sheet name="Presupuestos" sheetId="2" r:id="rId2"/>
    <sheet name="PE, PF y Balance" sheetId="3" r:id="rId3"/>
  </sheets>
  <calcPr calcId="144525"/>
</workbook>
</file>

<file path=xl/calcChain.xml><?xml version="1.0" encoding="utf-8"?>
<calcChain xmlns="http://schemas.openxmlformats.org/spreadsheetml/2006/main">
  <c r="J3" i="3" l="1"/>
  <c r="J8" i="3"/>
  <c r="L5" i="3"/>
  <c r="L11" i="3"/>
  <c r="E17" i="3" l="1"/>
  <c r="E19" i="3"/>
  <c r="E14" i="3"/>
  <c r="C23" i="3"/>
  <c r="D23" i="3"/>
  <c r="D22" i="3"/>
  <c r="C22" i="3"/>
  <c r="B23" i="3"/>
  <c r="C21" i="3"/>
  <c r="D21" i="3"/>
  <c r="E21" i="3"/>
  <c r="B21" i="3"/>
  <c r="L12" i="3"/>
  <c r="J13" i="3"/>
  <c r="L8" i="3"/>
  <c r="C4" i="3"/>
  <c r="D4" i="3"/>
  <c r="D17" i="3" s="1"/>
  <c r="D19" i="3" s="1"/>
  <c r="B4" i="3"/>
  <c r="E18" i="3"/>
  <c r="B14" i="3"/>
  <c r="D14" i="3"/>
  <c r="E13" i="3"/>
  <c r="E6" i="3"/>
  <c r="C5" i="3"/>
  <c r="C7" i="3" s="1"/>
  <c r="B5" i="3"/>
  <c r="B7" i="3" s="1"/>
  <c r="E3" i="3"/>
  <c r="C6" i="2"/>
  <c r="D6" i="2"/>
  <c r="B6" i="2"/>
  <c r="F27" i="2"/>
  <c r="D27" i="2"/>
  <c r="C27" i="2"/>
  <c r="B27" i="2"/>
  <c r="E26" i="2"/>
  <c r="E25" i="2"/>
  <c r="E24" i="2"/>
  <c r="E27" i="2" s="1"/>
  <c r="E17" i="2"/>
  <c r="D13" i="2"/>
  <c r="C13" i="2"/>
  <c r="B13" i="2"/>
  <c r="E12" i="2"/>
  <c r="E11" i="2"/>
  <c r="E10" i="2"/>
  <c r="E13" i="2" s="1"/>
  <c r="B21" i="1"/>
  <c r="D16" i="1"/>
  <c r="D18" i="1" s="1"/>
  <c r="L13" i="3" l="1"/>
  <c r="C14" i="3"/>
  <c r="D5" i="3"/>
  <c r="D7" i="3" s="1"/>
  <c r="E4" i="3"/>
  <c r="B19" i="3"/>
  <c r="C19" i="3"/>
  <c r="E21" i="2"/>
  <c r="E6" i="2"/>
  <c r="E2" i="2"/>
  <c r="E5" i="3" l="1"/>
  <c r="E7" i="3" s="1"/>
</calcChain>
</file>

<file path=xl/sharedStrings.xml><?xml version="1.0" encoding="utf-8"?>
<sst xmlns="http://schemas.openxmlformats.org/spreadsheetml/2006/main" count="121" uniqueCount="62">
  <si>
    <t>Venta de servicios proyectadas (tarjeta credito, paquetes, seguros, etc) son 700000</t>
  </si>
  <si>
    <t>Costo de servicios es 32% del precio de Venta</t>
  </si>
  <si>
    <t>Ambos se pagan al siguiente mes de producirse</t>
  </si>
  <si>
    <t>Gastos de Personal 1500000 todos los meses y se pagan al mes siguiente</t>
  </si>
  <si>
    <t>Gastos de Servicios (luz, gas, internet, etc) 350000 todos los meses, y se pagan al mes siguiente</t>
  </si>
  <si>
    <t>Gastos de Libreria (hojas, boligrafos, tonners, carpetas, etc.) son 50000 y se pagan el mismo mes que se producen</t>
  </si>
  <si>
    <t>BALANCE AL 31 DE MARZO</t>
  </si>
  <si>
    <t>ACTIVO</t>
  </si>
  <si>
    <t>PASIVO</t>
  </si>
  <si>
    <t>Disponibilidades</t>
  </si>
  <si>
    <t>Depósitos</t>
  </si>
  <si>
    <t>Titulos Públicos y Privados</t>
  </si>
  <si>
    <t>Otras Obligaciones Por Intermediación Financieras</t>
  </si>
  <si>
    <t>Préstamos</t>
  </si>
  <si>
    <t>Obligaciones Diversas</t>
  </si>
  <si>
    <t>Otros Créditos Por Intermediación Financiera</t>
  </si>
  <si>
    <t>Previsiones</t>
  </si>
  <si>
    <t>Participación en Otras Sociedades</t>
  </si>
  <si>
    <t>Partidas Pendientes de Imputación</t>
  </si>
  <si>
    <t>Créditos Diversos</t>
  </si>
  <si>
    <t>TOTAL</t>
  </si>
  <si>
    <t>Bienes de Uso</t>
  </si>
  <si>
    <t>PATRIMONIO NETO</t>
  </si>
  <si>
    <t>Bienes Diversos</t>
  </si>
  <si>
    <t>TOTAL PAISVO + PN</t>
  </si>
  <si>
    <t>Bienes Intangibles</t>
  </si>
  <si>
    <t>Abril</t>
  </si>
  <si>
    <t>Mayo</t>
  </si>
  <si>
    <t>Junio</t>
  </si>
  <si>
    <t>Total</t>
  </si>
  <si>
    <t>GASTOS</t>
  </si>
  <si>
    <t>Personal</t>
  </si>
  <si>
    <t>Servicios</t>
  </si>
  <si>
    <t>Varios</t>
  </si>
  <si>
    <t>PAGO DE GASTOS</t>
  </si>
  <si>
    <t>Diferido</t>
  </si>
  <si>
    <t>VENTA SERVICIOS</t>
  </si>
  <si>
    <t>COSTO SERVICIOS</t>
  </si>
  <si>
    <t>COBRO VENTA SERVICIOS</t>
  </si>
  <si>
    <t>PAGO COSTO DE SERVICIOS</t>
  </si>
  <si>
    <t>PRESUPUESTO ECONÓMICO</t>
  </si>
  <si>
    <t>Gastos</t>
  </si>
  <si>
    <t>UTILIDAD NETA</t>
  </si>
  <si>
    <t>Capital + Resultados Acumulados</t>
  </si>
  <si>
    <t>PRESUPUESTO FINANCIERO</t>
  </si>
  <si>
    <t>INGRESOS</t>
  </si>
  <si>
    <t>TOTAL PATRIMONIO NETO</t>
  </si>
  <si>
    <t>TOTAL INGRESOS</t>
  </si>
  <si>
    <t>EGRESOS</t>
  </si>
  <si>
    <t>Egresos por Pago de Gastos</t>
  </si>
  <si>
    <t>TOTAL EGRESOS</t>
  </si>
  <si>
    <t>INGRESOS - EGRESOS</t>
  </si>
  <si>
    <t>DISPONIBILIDADES</t>
  </si>
  <si>
    <t>SALDO FINAL</t>
  </si>
  <si>
    <t>Venta Servicios</t>
  </si>
  <si>
    <t>Costos de Servicios</t>
  </si>
  <si>
    <t>Ingresos por Cobro Servicios</t>
  </si>
  <si>
    <t>UTILIDAD BRUTA</t>
  </si>
  <si>
    <t>Egresos por Pago Costo Servicios</t>
  </si>
  <si>
    <t>Resultados del Ejercicio</t>
  </si>
  <si>
    <t>BALANCE PROYECTADO AL 31 DE JUNIO</t>
  </si>
  <si>
    <t>* Unidades expresadas en miles de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</si>
</sst>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1" applyBorder="1"/>
    <xf numFmtId="0" fontId="2" fillId="0" borderId="1" xfId="0" applyFont="1" applyBorder="1"/>
    <xf numFmtId="0" fontId="3" fillId="2" borderId="1" xfId="1" applyFont="1" applyBorder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cols>
    <col min="1" max="1" width="34" customWidth="1"/>
    <col min="3" max="3" width="46.1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9" spans="1:4" x14ac:dyDescent="0.25">
      <c r="A9" s="1" t="s">
        <v>6</v>
      </c>
      <c r="B9" s="1"/>
      <c r="C9" s="1"/>
      <c r="D9" s="1"/>
    </row>
    <row r="10" spans="1:4" x14ac:dyDescent="0.25">
      <c r="A10" s="5" t="s">
        <v>7</v>
      </c>
      <c r="B10" s="3"/>
      <c r="C10" s="5" t="s">
        <v>8</v>
      </c>
      <c r="D10" s="3"/>
    </row>
    <row r="11" spans="1:4" x14ac:dyDescent="0.25">
      <c r="A11" s="3" t="s">
        <v>9</v>
      </c>
      <c r="B11" s="3">
        <v>207529924</v>
      </c>
      <c r="C11" s="3" t="s">
        <v>10</v>
      </c>
      <c r="D11" s="3">
        <v>631603517</v>
      </c>
    </row>
    <row r="12" spans="1:4" x14ac:dyDescent="0.25">
      <c r="A12" s="3" t="s">
        <v>11</v>
      </c>
      <c r="B12" s="3">
        <v>312932771</v>
      </c>
      <c r="C12" s="3" t="s">
        <v>12</v>
      </c>
      <c r="D12" s="3">
        <v>54271340</v>
      </c>
    </row>
    <row r="13" spans="1:4" x14ac:dyDescent="0.25">
      <c r="A13" s="3" t="s">
        <v>13</v>
      </c>
      <c r="B13" s="3">
        <v>165624530</v>
      </c>
      <c r="C13" s="3" t="s">
        <v>14</v>
      </c>
      <c r="D13" s="3">
        <v>18666365</v>
      </c>
    </row>
    <row r="14" spans="1:4" x14ac:dyDescent="0.25">
      <c r="A14" s="3" t="s">
        <v>15</v>
      </c>
      <c r="B14" s="3">
        <v>78179076</v>
      </c>
      <c r="C14" s="3" t="s">
        <v>16</v>
      </c>
      <c r="D14" s="3">
        <v>5711763</v>
      </c>
    </row>
    <row r="15" spans="1:4" x14ac:dyDescent="0.25">
      <c r="A15" s="3" t="s">
        <v>17</v>
      </c>
      <c r="B15" s="3">
        <v>9778820</v>
      </c>
      <c r="C15" s="3" t="s">
        <v>18</v>
      </c>
      <c r="D15" s="3">
        <v>271188</v>
      </c>
    </row>
    <row r="16" spans="1:4" x14ac:dyDescent="0.25">
      <c r="A16" s="3" t="s">
        <v>19</v>
      </c>
      <c r="B16" s="3">
        <v>17592283</v>
      </c>
      <c r="C16" s="5" t="s">
        <v>20</v>
      </c>
      <c r="D16" s="3">
        <f>SUM(D11:D15)</f>
        <v>710524173</v>
      </c>
    </row>
    <row r="17" spans="1:4" x14ac:dyDescent="0.25">
      <c r="A17" s="3" t="s">
        <v>21</v>
      </c>
      <c r="B17" s="3">
        <v>2186651</v>
      </c>
      <c r="C17" s="5" t="s">
        <v>22</v>
      </c>
      <c r="D17" s="3">
        <v>84653096</v>
      </c>
    </row>
    <row r="18" spans="1:4" x14ac:dyDescent="0.25">
      <c r="A18" s="3" t="s">
        <v>23</v>
      </c>
      <c r="B18" s="3">
        <v>1100913</v>
      </c>
      <c r="C18" s="5" t="s">
        <v>24</v>
      </c>
      <c r="D18" s="5">
        <f>SUM(D16:D17)</f>
        <v>795177269</v>
      </c>
    </row>
    <row r="19" spans="1:4" x14ac:dyDescent="0.25">
      <c r="A19" s="3" t="s">
        <v>25</v>
      </c>
      <c r="B19" s="3">
        <v>29006</v>
      </c>
      <c r="C19" s="3"/>
      <c r="D19" s="3"/>
    </row>
    <row r="20" spans="1:4" x14ac:dyDescent="0.25">
      <c r="A20" s="3" t="s">
        <v>18</v>
      </c>
      <c r="B20" s="3">
        <v>223295</v>
      </c>
      <c r="C20" s="3"/>
      <c r="D20" s="3"/>
    </row>
    <row r="21" spans="1:4" x14ac:dyDescent="0.25">
      <c r="A21" s="5" t="s">
        <v>20</v>
      </c>
      <c r="B21" s="5">
        <f>SUM(B11:B20)</f>
        <v>795177269</v>
      </c>
      <c r="C21" s="3"/>
      <c r="D21" s="3"/>
    </row>
    <row r="23" spans="1:4" x14ac:dyDescent="0.25">
      <c r="A23" t="s">
        <v>61</v>
      </c>
    </row>
  </sheetData>
  <mergeCells count="1"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40" sqref="D40"/>
    </sheetView>
  </sheetViews>
  <sheetFormatPr baseColWidth="10" defaultRowHeight="15" x14ac:dyDescent="0.25"/>
  <cols>
    <col min="1" max="1" width="24.28515625" customWidth="1"/>
  </cols>
  <sheetData>
    <row r="1" spans="1:6" x14ac:dyDescent="0.25">
      <c r="A1" s="5" t="s">
        <v>36</v>
      </c>
      <c r="B1" s="3" t="s">
        <v>26</v>
      </c>
      <c r="C1" s="3" t="s">
        <v>27</v>
      </c>
      <c r="D1" s="3" t="s">
        <v>28</v>
      </c>
      <c r="E1" s="3" t="s">
        <v>29</v>
      </c>
    </row>
    <row r="2" spans="1:6" x14ac:dyDescent="0.25">
      <c r="A2" s="3"/>
      <c r="B2" s="3">
        <v>700000</v>
      </c>
      <c r="C2" s="3">
        <v>700000</v>
      </c>
      <c r="D2" s="3">
        <v>700000</v>
      </c>
      <c r="E2" s="5">
        <f>SUM(B2:D2)</f>
        <v>2100000</v>
      </c>
    </row>
    <row r="5" spans="1:6" x14ac:dyDescent="0.25">
      <c r="A5" s="5" t="s">
        <v>37</v>
      </c>
      <c r="B5" s="3" t="s">
        <v>26</v>
      </c>
      <c r="C5" s="3" t="s">
        <v>27</v>
      </c>
      <c r="D5" s="3" t="s">
        <v>28</v>
      </c>
      <c r="E5" s="3" t="s">
        <v>29</v>
      </c>
    </row>
    <row r="6" spans="1:6" x14ac:dyDescent="0.25">
      <c r="A6" s="3"/>
      <c r="B6" s="3">
        <f>B2*0.32</f>
        <v>224000</v>
      </c>
      <c r="C6" s="3">
        <f t="shared" ref="C6:D6" si="0">C2*0.32</f>
        <v>224000</v>
      </c>
      <c r="D6" s="3">
        <f t="shared" si="0"/>
        <v>224000</v>
      </c>
      <c r="E6" s="5">
        <f>SUM(B6:D6)</f>
        <v>672000</v>
      </c>
    </row>
    <row r="9" spans="1:6" x14ac:dyDescent="0.25">
      <c r="A9" s="5" t="s">
        <v>30</v>
      </c>
      <c r="B9" s="3" t="s">
        <v>26</v>
      </c>
      <c r="C9" s="3" t="s">
        <v>27</v>
      </c>
      <c r="D9" s="3" t="s">
        <v>28</v>
      </c>
      <c r="E9" s="3" t="s">
        <v>29</v>
      </c>
    </row>
    <row r="10" spans="1:6" x14ac:dyDescent="0.25">
      <c r="A10" s="3" t="s">
        <v>31</v>
      </c>
      <c r="B10" s="3">
        <v>1500000</v>
      </c>
      <c r="C10" s="3">
        <v>1500000</v>
      </c>
      <c r="D10" s="3">
        <v>1500000</v>
      </c>
      <c r="E10" s="3">
        <f>SUM(B10:D10)</f>
        <v>4500000</v>
      </c>
    </row>
    <row r="11" spans="1:6" x14ac:dyDescent="0.25">
      <c r="A11" s="3" t="s">
        <v>32</v>
      </c>
      <c r="B11" s="3">
        <v>350000</v>
      </c>
      <c r="C11" s="3">
        <v>350000</v>
      </c>
      <c r="D11" s="3">
        <v>350000</v>
      </c>
      <c r="E11" s="3">
        <f t="shared" ref="E11:E12" si="1">SUM(B11:D11)</f>
        <v>1050000</v>
      </c>
    </row>
    <row r="12" spans="1:6" x14ac:dyDescent="0.25">
      <c r="A12" s="3" t="s">
        <v>33</v>
      </c>
      <c r="B12" s="3">
        <v>50000</v>
      </c>
      <c r="C12" s="3">
        <v>50000</v>
      </c>
      <c r="D12" s="3">
        <v>50000</v>
      </c>
      <c r="E12" s="3">
        <f t="shared" si="1"/>
        <v>150000</v>
      </c>
    </row>
    <row r="13" spans="1:6" x14ac:dyDescent="0.25">
      <c r="A13" s="5" t="s">
        <v>20</v>
      </c>
      <c r="B13" s="3">
        <f>SUM(B10:B12)</f>
        <v>1900000</v>
      </c>
      <c r="C13" s="3">
        <f t="shared" ref="C13:E13" si="2">SUM(C10:C12)</f>
        <v>1900000</v>
      </c>
      <c r="D13" s="3">
        <f t="shared" si="2"/>
        <v>1900000</v>
      </c>
      <c r="E13" s="5">
        <f t="shared" si="2"/>
        <v>5700000</v>
      </c>
    </row>
    <row r="16" spans="1:6" x14ac:dyDescent="0.25">
      <c r="A16" s="5" t="s">
        <v>38</v>
      </c>
      <c r="B16" s="3" t="s">
        <v>26</v>
      </c>
      <c r="C16" s="3" t="s">
        <v>27</v>
      </c>
      <c r="D16" s="3" t="s">
        <v>28</v>
      </c>
      <c r="E16" s="3" t="s">
        <v>29</v>
      </c>
      <c r="F16" s="3" t="s">
        <v>35</v>
      </c>
    </row>
    <row r="17" spans="1:6" x14ac:dyDescent="0.25">
      <c r="A17" s="3"/>
      <c r="B17" s="3"/>
      <c r="C17" s="3">
        <v>700000</v>
      </c>
      <c r="D17" s="3">
        <v>700000</v>
      </c>
      <c r="E17" s="3">
        <f>SUM(B17:D17)</f>
        <v>1400000</v>
      </c>
      <c r="F17" s="5">
        <v>700000</v>
      </c>
    </row>
    <row r="20" spans="1:6" x14ac:dyDescent="0.25">
      <c r="A20" s="5" t="s">
        <v>39</v>
      </c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35</v>
      </c>
    </row>
    <row r="21" spans="1:6" x14ac:dyDescent="0.25">
      <c r="A21" s="3"/>
      <c r="B21" s="3"/>
      <c r="C21" s="3">
        <v>224000</v>
      </c>
      <c r="D21" s="3">
        <v>224000</v>
      </c>
      <c r="E21" s="3">
        <f>SUM(B21:D21)</f>
        <v>448000</v>
      </c>
      <c r="F21" s="5">
        <v>224000</v>
      </c>
    </row>
    <row r="23" spans="1:6" x14ac:dyDescent="0.25">
      <c r="A23" s="5" t="s">
        <v>34</v>
      </c>
      <c r="B23" s="3" t="s">
        <v>26</v>
      </c>
      <c r="C23" s="3" t="s">
        <v>27</v>
      </c>
      <c r="D23" s="3" t="s">
        <v>28</v>
      </c>
      <c r="E23" s="3" t="s">
        <v>29</v>
      </c>
      <c r="F23" s="3" t="s">
        <v>35</v>
      </c>
    </row>
    <row r="24" spans="1:6" x14ac:dyDescent="0.25">
      <c r="A24" s="3" t="s">
        <v>31</v>
      </c>
      <c r="B24" s="3"/>
      <c r="C24" s="3">
        <v>1500000</v>
      </c>
      <c r="D24" s="3">
        <v>1500000</v>
      </c>
      <c r="E24" s="3">
        <f>SUM(B24:D24)</f>
        <v>3000000</v>
      </c>
      <c r="F24" s="3">
        <v>1500000</v>
      </c>
    </row>
    <row r="25" spans="1:6" x14ac:dyDescent="0.25">
      <c r="A25" s="3" t="s">
        <v>32</v>
      </c>
      <c r="B25" s="3"/>
      <c r="C25" s="3">
        <v>350000</v>
      </c>
      <c r="D25" s="3">
        <v>350000</v>
      </c>
      <c r="E25" s="3">
        <f>SUM(B25:D25)</f>
        <v>700000</v>
      </c>
      <c r="F25" s="3">
        <v>350000</v>
      </c>
    </row>
    <row r="26" spans="1:6" x14ac:dyDescent="0.25">
      <c r="A26" s="3" t="s">
        <v>33</v>
      </c>
      <c r="B26" s="3">
        <v>50000</v>
      </c>
      <c r="C26" s="3">
        <v>50000</v>
      </c>
      <c r="D26" s="3">
        <v>50000</v>
      </c>
      <c r="E26" s="3">
        <f t="shared" ref="E26" si="3">SUM(B26:D26)</f>
        <v>150000</v>
      </c>
      <c r="F26" s="3"/>
    </row>
    <row r="27" spans="1:6" x14ac:dyDescent="0.25">
      <c r="A27" s="5" t="s">
        <v>20</v>
      </c>
      <c r="B27" s="3">
        <f>SUM(B24:B26)</f>
        <v>50000</v>
      </c>
      <c r="C27" s="3">
        <f t="shared" ref="C27:F27" si="4">SUM(C24:C26)</f>
        <v>1900000</v>
      </c>
      <c r="D27" s="3">
        <f t="shared" si="4"/>
        <v>1900000</v>
      </c>
      <c r="E27" s="3">
        <f t="shared" si="4"/>
        <v>3850000</v>
      </c>
      <c r="F27" s="5">
        <f t="shared" si="4"/>
        <v>1850000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E30" sqref="E30"/>
    </sheetView>
  </sheetViews>
  <sheetFormatPr baseColWidth="10" defaultRowHeight="15" x14ac:dyDescent="0.25"/>
  <cols>
    <col min="1" max="1" width="33.85546875" customWidth="1"/>
    <col min="9" max="9" width="41" customWidth="1"/>
    <col min="11" max="11" width="35.42578125" customWidth="1"/>
  </cols>
  <sheetData>
    <row r="1" spans="1:12" x14ac:dyDescent="0.25">
      <c r="A1" s="1" t="s">
        <v>40</v>
      </c>
      <c r="B1" s="1"/>
      <c r="C1" s="1"/>
      <c r="D1" s="1"/>
      <c r="E1" s="1"/>
      <c r="I1" s="1" t="s">
        <v>60</v>
      </c>
      <c r="J1" s="1"/>
      <c r="K1" s="1"/>
      <c r="L1" s="1"/>
    </row>
    <row r="2" spans="1:12" x14ac:dyDescent="0.25">
      <c r="A2" s="2"/>
      <c r="B2" s="2" t="s">
        <v>26</v>
      </c>
      <c r="C2" s="2" t="s">
        <v>27</v>
      </c>
      <c r="D2" s="2" t="s">
        <v>28</v>
      </c>
      <c r="E2" s="2" t="s">
        <v>29</v>
      </c>
      <c r="I2" s="5" t="s">
        <v>7</v>
      </c>
      <c r="J2" s="3"/>
      <c r="K2" s="5" t="s">
        <v>8</v>
      </c>
      <c r="L2" s="3"/>
    </row>
    <row r="3" spans="1:12" x14ac:dyDescent="0.25">
      <c r="A3" s="3" t="s">
        <v>54</v>
      </c>
      <c r="B3" s="3">
        <v>700000</v>
      </c>
      <c r="C3" s="3">
        <v>700000</v>
      </c>
      <c r="D3" s="3">
        <v>700000</v>
      </c>
      <c r="E3" s="3">
        <f>SUM(B3:D3)</f>
        <v>2100000</v>
      </c>
      <c r="I3" s="3" t="s">
        <v>9</v>
      </c>
      <c r="J3" s="3">
        <f>D23</f>
        <v>204631924</v>
      </c>
      <c r="K3" s="3" t="s">
        <v>10</v>
      </c>
      <c r="L3" s="3">
        <v>631603517</v>
      </c>
    </row>
    <row r="4" spans="1:12" x14ac:dyDescent="0.25">
      <c r="A4" s="3" t="s">
        <v>55</v>
      </c>
      <c r="B4" s="3">
        <f>B3*0.32</f>
        <v>224000</v>
      </c>
      <c r="C4" s="3">
        <f t="shared" ref="C4:D4" si="0">C3*0.32</f>
        <v>224000</v>
      </c>
      <c r="D4" s="3">
        <f t="shared" si="0"/>
        <v>224000</v>
      </c>
      <c r="E4" s="3">
        <f>SUM(B4:D4)</f>
        <v>672000</v>
      </c>
      <c r="I4" s="3" t="s">
        <v>11</v>
      </c>
      <c r="J4" s="3">
        <v>312932771</v>
      </c>
      <c r="K4" s="3" t="s">
        <v>12</v>
      </c>
      <c r="L4" s="3">
        <v>54271340</v>
      </c>
    </row>
    <row r="5" spans="1:12" x14ac:dyDescent="0.25">
      <c r="A5" s="5" t="s">
        <v>57</v>
      </c>
      <c r="B5" s="3">
        <f>B3-B4</f>
        <v>476000</v>
      </c>
      <c r="C5" s="3">
        <f t="shared" ref="C5:E5" si="1">C3-C4</f>
        <v>476000</v>
      </c>
      <c r="D5" s="3">
        <f t="shared" si="1"/>
        <v>476000</v>
      </c>
      <c r="E5" s="3">
        <f t="shared" si="1"/>
        <v>1428000</v>
      </c>
      <c r="I5" s="3" t="s">
        <v>13</v>
      </c>
      <c r="J5" s="3">
        <v>165624530</v>
      </c>
      <c r="K5" s="3" t="s">
        <v>14</v>
      </c>
      <c r="L5" s="3">
        <f>18666365+F17+F18</f>
        <v>20740365</v>
      </c>
    </row>
    <row r="6" spans="1:12" x14ac:dyDescent="0.25">
      <c r="A6" s="3" t="s">
        <v>41</v>
      </c>
      <c r="B6" s="3">
        <v>1900000</v>
      </c>
      <c r="C6" s="3">
        <v>1900000</v>
      </c>
      <c r="D6" s="3">
        <v>1900000</v>
      </c>
      <c r="E6" s="3">
        <f>SUM(B6:D6)</f>
        <v>5700000</v>
      </c>
      <c r="I6" s="3" t="s">
        <v>15</v>
      </c>
      <c r="J6" s="3">
        <v>78179076</v>
      </c>
      <c r="K6" s="3" t="s">
        <v>16</v>
      </c>
      <c r="L6" s="3">
        <v>5711763</v>
      </c>
    </row>
    <row r="7" spans="1:12" x14ac:dyDescent="0.25">
      <c r="A7" s="5" t="s">
        <v>42</v>
      </c>
      <c r="B7" s="3">
        <f>B5-B6</f>
        <v>-1424000</v>
      </c>
      <c r="C7" s="3">
        <f t="shared" ref="C7:E7" si="2">C5-C6</f>
        <v>-1424000</v>
      </c>
      <c r="D7" s="3">
        <f t="shared" si="2"/>
        <v>-1424000</v>
      </c>
      <c r="E7" s="6">
        <f t="shared" si="2"/>
        <v>-4272000</v>
      </c>
      <c r="I7" s="3" t="s">
        <v>17</v>
      </c>
      <c r="J7" s="3">
        <v>9778820</v>
      </c>
      <c r="K7" s="3" t="s">
        <v>18</v>
      </c>
      <c r="L7" s="3">
        <v>271188</v>
      </c>
    </row>
    <row r="8" spans="1:12" x14ac:dyDescent="0.25">
      <c r="I8" s="3" t="s">
        <v>19</v>
      </c>
      <c r="J8" s="3">
        <f>17592283+F13</f>
        <v>18292283</v>
      </c>
      <c r="K8" s="5" t="s">
        <v>20</v>
      </c>
      <c r="L8" s="3">
        <f>SUM(L3:L7)</f>
        <v>712598173</v>
      </c>
    </row>
    <row r="9" spans="1:12" x14ac:dyDescent="0.25">
      <c r="I9" s="3" t="s">
        <v>21</v>
      </c>
      <c r="J9" s="3">
        <v>2186651</v>
      </c>
      <c r="K9" s="5" t="s">
        <v>22</v>
      </c>
      <c r="L9" s="3"/>
    </row>
    <row r="10" spans="1:12" x14ac:dyDescent="0.25">
      <c r="I10" s="3" t="s">
        <v>23</v>
      </c>
      <c r="J10" s="3">
        <v>1100913</v>
      </c>
      <c r="K10" s="3" t="s">
        <v>43</v>
      </c>
      <c r="L10" s="3">
        <v>84653096</v>
      </c>
    </row>
    <row r="11" spans="1:12" x14ac:dyDescent="0.25">
      <c r="A11" s="1" t="s">
        <v>44</v>
      </c>
      <c r="B11" s="1"/>
      <c r="C11" s="1"/>
      <c r="D11" s="1"/>
      <c r="E11" s="1"/>
      <c r="I11" s="3" t="s">
        <v>25</v>
      </c>
      <c r="J11" s="3">
        <v>29006</v>
      </c>
      <c r="K11" s="3" t="s">
        <v>59</v>
      </c>
      <c r="L11" s="3">
        <f>E7</f>
        <v>-4272000</v>
      </c>
    </row>
    <row r="12" spans="1:12" x14ac:dyDescent="0.25">
      <c r="A12" s="5" t="s">
        <v>45</v>
      </c>
      <c r="B12" s="3" t="s">
        <v>26</v>
      </c>
      <c r="C12" s="3" t="s">
        <v>27</v>
      </c>
      <c r="D12" s="3" t="s">
        <v>28</v>
      </c>
      <c r="E12" s="3" t="s">
        <v>29</v>
      </c>
      <c r="F12" t="s">
        <v>35</v>
      </c>
      <c r="I12" s="3" t="s">
        <v>18</v>
      </c>
      <c r="J12" s="3">
        <v>223295</v>
      </c>
      <c r="K12" s="5" t="s">
        <v>46</v>
      </c>
      <c r="L12" s="3">
        <f>L11+L10</f>
        <v>80381096</v>
      </c>
    </row>
    <row r="13" spans="1:12" x14ac:dyDescent="0.25">
      <c r="A13" s="3" t="s">
        <v>56</v>
      </c>
      <c r="B13" s="3">
        <v>0</v>
      </c>
      <c r="C13" s="3">
        <v>700000</v>
      </c>
      <c r="D13" s="3">
        <v>700000</v>
      </c>
      <c r="E13" s="3">
        <f>SUM(B13:D13)</f>
        <v>1400000</v>
      </c>
      <c r="F13">
        <v>700000</v>
      </c>
      <c r="I13" s="5" t="s">
        <v>20</v>
      </c>
      <c r="J13" s="5">
        <f>SUM(J3:J12)</f>
        <v>792979269</v>
      </c>
      <c r="K13" s="5" t="s">
        <v>24</v>
      </c>
      <c r="L13" s="5">
        <f>L8+L12</f>
        <v>792979269</v>
      </c>
    </row>
    <row r="14" spans="1:12" x14ac:dyDescent="0.25">
      <c r="A14" s="3" t="s">
        <v>47</v>
      </c>
      <c r="B14" s="3">
        <f>B13</f>
        <v>0</v>
      </c>
      <c r="C14" s="3">
        <f t="shared" ref="C14:D14" si="3">C13</f>
        <v>700000</v>
      </c>
      <c r="D14" s="3">
        <f t="shared" si="3"/>
        <v>700000</v>
      </c>
      <c r="E14" s="5">
        <f>SUM(B14:D14)</f>
        <v>1400000</v>
      </c>
    </row>
    <row r="15" spans="1:12" x14ac:dyDescent="0.25">
      <c r="A15" s="3"/>
      <c r="B15" s="3"/>
      <c r="C15" s="3"/>
      <c r="D15" s="3"/>
      <c r="E15" s="3"/>
    </row>
    <row r="16" spans="1:12" x14ac:dyDescent="0.25">
      <c r="A16" s="5" t="s">
        <v>48</v>
      </c>
      <c r="B16" s="3"/>
      <c r="C16" s="3"/>
      <c r="D16" s="3"/>
      <c r="E16" s="3"/>
    </row>
    <row r="17" spans="1:6" x14ac:dyDescent="0.25">
      <c r="A17" s="3" t="s">
        <v>58</v>
      </c>
      <c r="B17" s="3">
        <v>0</v>
      </c>
      <c r="C17" s="3">
        <v>224000</v>
      </c>
      <c r="D17" s="3">
        <f t="shared" ref="D17" si="4">D4</f>
        <v>224000</v>
      </c>
      <c r="E17" s="3">
        <f>SUM(B17:D17)</f>
        <v>448000</v>
      </c>
      <c r="F17">
        <v>224000</v>
      </c>
    </row>
    <row r="18" spans="1:6" x14ac:dyDescent="0.25">
      <c r="A18" s="3" t="s">
        <v>49</v>
      </c>
      <c r="B18" s="3">
        <v>50000</v>
      </c>
      <c r="C18" s="3">
        <v>1900000</v>
      </c>
      <c r="D18" s="3">
        <v>1900000</v>
      </c>
      <c r="E18" s="3">
        <f>SUM(B18:D18)</f>
        <v>3850000</v>
      </c>
      <c r="F18">
        <v>1850000</v>
      </c>
    </row>
    <row r="19" spans="1:6" x14ac:dyDescent="0.25">
      <c r="A19" s="3" t="s">
        <v>50</v>
      </c>
      <c r="B19" s="3">
        <f>B17+B18</f>
        <v>50000</v>
      </c>
      <c r="C19" s="3">
        <f t="shared" ref="C19:D19" si="5">C17+C18</f>
        <v>2124000</v>
      </c>
      <c r="D19" s="3">
        <f t="shared" si="5"/>
        <v>2124000</v>
      </c>
      <c r="E19" s="5">
        <f>SUM(B19:D19)</f>
        <v>4298000</v>
      </c>
    </row>
    <row r="20" spans="1:6" x14ac:dyDescent="0.25">
      <c r="A20" s="3"/>
      <c r="B20" s="3"/>
      <c r="C20" s="3"/>
      <c r="D20" s="3"/>
      <c r="E20" s="3"/>
    </row>
    <row r="21" spans="1:6" x14ac:dyDescent="0.25">
      <c r="A21" s="5" t="s">
        <v>51</v>
      </c>
      <c r="B21" s="3">
        <f>B14-B19</f>
        <v>-50000</v>
      </c>
      <c r="C21" s="3">
        <f t="shared" ref="C21:E21" si="6">C14-C19</f>
        <v>-1424000</v>
      </c>
      <c r="D21" s="3">
        <f t="shared" si="6"/>
        <v>-1424000</v>
      </c>
      <c r="E21" s="5">
        <f t="shared" si="6"/>
        <v>-2898000</v>
      </c>
    </row>
    <row r="22" spans="1:6" x14ac:dyDescent="0.25">
      <c r="A22" s="3" t="s">
        <v>52</v>
      </c>
      <c r="B22" s="3">
        <v>207529924</v>
      </c>
      <c r="C22" s="3">
        <f>B23</f>
        <v>207479924</v>
      </c>
      <c r="D22" s="3">
        <f t="shared" ref="D22" si="7">C23</f>
        <v>206055924</v>
      </c>
      <c r="E22" s="3"/>
    </row>
    <row r="23" spans="1:6" x14ac:dyDescent="0.25">
      <c r="A23" s="3" t="s">
        <v>53</v>
      </c>
      <c r="B23" s="3">
        <f>B22+B21</f>
        <v>207479924</v>
      </c>
      <c r="C23" s="3">
        <f t="shared" ref="C23:D23" si="8">C22+C21</f>
        <v>206055924</v>
      </c>
      <c r="D23" s="4">
        <f t="shared" si="8"/>
        <v>204631924</v>
      </c>
      <c r="E23" s="3"/>
    </row>
  </sheetData>
  <mergeCells count="3">
    <mergeCell ref="A1:E1"/>
    <mergeCell ref="I1:L1"/>
    <mergeCell ref="A11:E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Inicial</vt:lpstr>
      <vt:lpstr>Presupuestos</vt:lpstr>
      <vt:lpstr>PE, PF y Balance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2017-11-28T00:39:16Z</dcterms:created>
  <dcterms:modified xsi:type="dcterms:W3CDTF">2017-11-28T01:33:27Z</dcterms:modified>
</cp:coreProperties>
</file>