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francavilla.3537\Desktop\"/>
    </mc:Choice>
  </mc:AlternateContent>
  <bookViews>
    <workbookView xWindow="0" yWindow="0" windowWidth="28800" windowHeight="12435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B22" i="1" l="1"/>
  <c r="B21" i="1"/>
  <c r="B20" i="1"/>
  <c r="B19" i="1"/>
  <c r="I8" i="1"/>
  <c r="I9" i="1"/>
  <c r="I4" i="1"/>
  <c r="I5" i="1"/>
  <c r="I6" i="1"/>
  <c r="I7" i="1"/>
  <c r="I3" i="1"/>
  <c r="H9" i="1"/>
  <c r="H4" i="1"/>
  <c r="H5" i="1"/>
  <c r="H6" i="1"/>
  <c r="H7" i="1"/>
  <c r="B16" i="1" s="1"/>
  <c r="H8" i="1"/>
  <c r="H3" i="1"/>
  <c r="B15" i="1"/>
  <c r="E4" i="1"/>
  <c r="E5" i="1"/>
  <c r="E6" i="1"/>
  <c r="E7" i="1"/>
  <c r="E8" i="1"/>
  <c r="E9" i="1"/>
  <c r="E3" i="1"/>
  <c r="D4" i="1"/>
  <c r="D5" i="1"/>
  <c r="D6" i="1"/>
  <c r="D7" i="1"/>
  <c r="D8" i="1"/>
  <c r="D9" i="1"/>
  <c r="D3" i="1" l="1"/>
  <c r="F13" i="1" l="1"/>
  <c r="F12" i="1"/>
  <c r="B12" i="1"/>
  <c r="F11" i="1"/>
  <c r="C13" i="1"/>
  <c r="C12" i="1"/>
  <c r="B13" i="1"/>
  <c r="C11" i="1"/>
  <c r="B11" i="1"/>
  <c r="G4" i="1"/>
  <c r="G5" i="1"/>
  <c r="G6" i="1"/>
  <c r="G7" i="1"/>
  <c r="G8" i="1"/>
  <c r="G9" i="1"/>
  <c r="G3" i="1"/>
  <c r="G12" i="1" s="1"/>
  <c r="G13" i="1" l="1"/>
  <c r="G11" i="1"/>
</calcChain>
</file>

<file path=xl/sharedStrings.xml><?xml version="1.0" encoding="utf-8"?>
<sst xmlns="http://schemas.openxmlformats.org/spreadsheetml/2006/main" count="32" uniqueCount="23">
  <si>
    <t>Prima del trattamento</t>
  </si>
  <si>
    <t>Dopo il trattamento</t>
  </si>
  <si>
    <t>Altezza
M</t>
  </si>
  <si>
    <t>BMI</t>
  </si>
  <si>
    <t>Forma fisica</t>
  </si>
  <si>
    <t>Perdita peso</t>
  </si>
  <si>
    <t>Media:</t>
  </si>
  <si>
    <t>Massimo:</t>
  </si>
  <si>
    <t>Minimo:</t>
  </si>
  <si>
    <t>Numero clienti:</t>
  </si>
  <si>
    <t>Diminuiti di peso:</t>
  </si>
  <si>
    <t>Sottopeso:</t>
  </si>
  <si>
    <t>Normopeso:</t>
  </si>
  <si>
    <t>Sovrappeso:</t>
  </si>
  <si>
    <t>Obeso:</t>
  </si>
  <si>
    <t>Peso
kg</t>
  </si>
  <si>
    <t>Bisattini Lorenzo</t>
  </si>
  <si>
    <t>Budelli Piermario</t>
  </si>
  <si>
    <t>Guzzo Federico</t>
  </si>
  <si>
    <t>Massa Alberto</t>
  </si>
  <si>
    <t>Purini Lorenzo</t>
  </si>
  <si>
    <t>Rocco Ettore</t>
  </si>
  <si>
    <t>Sanvito Giuseppe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</si>
</sst>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10]&quot; &quot;#,##0.00;[Red]&quot;-&quot;[$€-410]&quot; &quot;#,##0.00"/>
  </numFmts>
  <fonts count="10">
    <font>
      <sz val="11"/>
      <color theme="1"/>
      <name val="Arial1"/>
    </font>
    <font>
      <sz val="11"/>
      <color rgb="FF008000"/>
      <name val="Arial1"/>
    </font>
    <font>
      <b/>
      <i/>
      <sz val="16"/>
      <color theme="1"/>
      <name val="Arial1"/>
    </font>
    <font>
      <b/>
      <i/>
      <sz val="15"/>
      <color rgb="FF008000"/>
      <name val="Book Antiqua2"/>
    </font>
    <font>
      <b/>
      <i/>
      <u/>
      <sz val="11"/>
      <color theme="1"/>
      <name val="Arial1"/>
    </font>
    <font>
      <sz val="11"/>
      <color rgb="FF000080"/>
      <name val="Arial1"/>
    </font>
    <font>
      <sz val="12"/>
      <color rgb="FF800000"/>
      <name val="Book Antiqua1"/>
    </font>
    <font>
      <sz val="15"/>
      <color theme="1"/>
      <name val="Book Antiqua"/>
      <family val="1"/>
    </font>
    <font>
      <b/>
      <i/>
      <sz val="18"/>
      <color theme="1"/>
      <name val="Book Antiqua"/>
      <family val="1"/>
    </font>
    <font>
      <sz val="11"/>
      <color theme="1"/>
      <name val="Arial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</borders>
  <cellStyleXfs count="11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1" fillId="0" borderId="0"/>
    <xf numFmtId="0" fontId="4" fillId="0" borderId="0"/>
    <xf numFmtId="164" fontId="4" fillId="0" borderId="0"/>
    <xf numFmtId="0" fontId="5" fillId="0" borderId="0"/>
    <xf numFmtId="0" fontId="6" fillId="0" borderId="0"/>
    <xf numFmtId="9" fontId="9" fillId="0" borderId="0" applyFont="0" applyFill="0" applyBorder="0" applyAlignment="0" applyProtection="0"/>
  </cellStyleXfs>
  <cellXfs count="61">
    <xf numFmtId="0" fontId="0" fillId="0" borderId="0" xfId="0"/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/>
    <xf numFmtId="0" fontId="7" fillId="0" borderId="3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2" xfId="0" applyFont="1" applyBorder="1"/>
    <xf numFmtId="2" fontId="7" fillId="0" borderId="7" xfId="0" applyNumberFormat="1" applyFont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7" fillId="3" borderId="8" xfId="0" applyNumberFormat="1" applyFont="1" applyFill="1" applyBorder="1" applyAlignment="1">
      <alignment horizontal="center"/>
    </xf>
    <xf numFmtId="2" fontId="7" fillId="3" borderId="9" xfId="0" applyNumberFormat="1" applyFont="1" applyFill="1" applyBorder="1" applyAlignment="1">
      <alignment horizontal="center"/>
    </xf>
    <xf numFmtId="10" fontId="7" fillId="3" borderId="9" xfId="0" applyNumberFormat="1" applyFont="1" applyFill="1" applyBorder="1" applyAlignment="1">
      <alignment horizontal="center"/>
    </xf>
    <xf numFmtId="0" fontId="7" fillId="0" borderId="7" xfId="0" applyFont="1" applyBorder="1"/>
    <xf numFmtId="0" fontId="7" fillId="2" borderId="8" xfId="0" applyFont="1" applyFill="1" applyBorder="1"/>
    <xf numFmtId="2" fontId="7" fillId="2" borderId="9" xfId="0" applyNumberFormat="1" applyFont="1" applyFill="1" applyBorder="1"/>
    <xf numFmtId="0" fontId="7" fillId="0" borderId="11" xfId="0" applyFont="1" applyBorder="1"/>
    <xf numFmtId="0" fontId="7" fillId="3" borderId="9" xfId="0" applyFont="1" applyFill="1" applyBorder="1"/>
    <xf numFmtId="0" fontId="7" fillId="0" borderId="12" xfId="0" applyFont="1" applyBorder="1"/>
    <xf numFmtId="2" fontId="7" fillId="0" borderId="13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2" fontId="7" fillId="0" borderId="15" xfId="0" applyNumberFormat="1" applyFont="1" applyBorder="1" applyAlignment="1">
      <alignment horizontal="center"/>
    </xf>
    <xf numFmtId="2" fontId="7" fillId="2" borderId="16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4" borderId="12" xfId="0" applyFont="1" applyFill="1" applyBorder="1" applyAlignment="1">
      <alignment vertical="center"/>
    </xf>
    <xf numFmtId="0" fontId="7" fillId="4" borderId="17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7" fillId="4" borderId="20" xfId="0" applyFont="1" applyFill="1" applyBorder="1" applyAlignment="1">
      <alignment horizontal="left" vertical="center"/>
    </xf>
    <xf numFmtId="2" fontId="7" fillId="2" borderId="21" xfId="0" applyNumberFormat="1" applyFont="1" applyFill="1" applyBorder="1" applyAlignment="1">
      <alignment horizontal="center"/>
    </xf>
    <xf numFmtId="2" fontId="7" fillId="2" borderId="22" xfId="0" applyNumberFormat="1" applyFont="1" applyFill="1" applyBorder="1" applyAlignment="1">
      <alignment horizontal="center"/>
    </xf>
    <xf numFmtId="2" fontId="7" fillId="3" borderId="23" xfId="0" applyNumberFormat="1" applyFont="1" applyFill="1" applyBorder="1" applyAlignment="1">
      <alignment horizontal="center"/>
    </xf>
    <xf numFmtId="2" fontId="7" fillId="3" borderId="24" xfId="0" applyNumberFormat="1" applyFont="1" applyFill="1" applyBorder="1" applyAlignment="1">
      <alignment horizontal="center"/>
    </xf>
    <xf numFmtId="10" fontId="7" fillId="3" borderId="25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0" fontId="7" fillId="3" borderId="9" xfId="10" applyNumberFormat="1" applyFont="1" applyFill="1" applyBorder="1" applyAlignment="1">
      <alignment horizontal="center"/>
    </xf>
  </cellXfs>
  <cellStyles count="11">
    <cellStyle name="Excel_CondFormat_1_1_1" xfId="1"/>
    <cellStyle name="Heading" xfId="2"/>
    <cellStyle name="Heading1" xfId="3"/>
    <cellStyle name="InForma" xfId="4"/>
    <cellStyle name="Normale" xfId="0" builtinId="0" customBuiltin="1"/>
    <cellStyle name="Normopeso" xfId="5"/>
    <cellStyle name="Percentuale" xfId="10" builtinId="5"/>
    <cellStyle name="Result" xfId="6"/>
    <cellStyle name="Result2" xfId="7"/>
    <cellStyle name="Sottopeso" xfId="8"/>
    <cellStyle name="Sovrappeso" xfId="9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800000"/>
      </font>
    </dxf>
    <dxf>
      <font>
        <color rgb="FF000080"/>
      </font>
      <fill>
        <patternFill patternType="none"/>
      </fill>
    </dxf>
    <dxf>
      <font>
        <color rgb="FF008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800000"/>
      </font>
    </dxf>
    <dxf>
      <font>
        <color rgb="FF000080"/>
      </font>
      <fill>
        <patternFill patternType="none"/>
      </fill>
    </dxf>
    <dxf>
      <font>
        <color rgb="FF008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800000"/>
      </font>
    </dxf>
    <dxf>
      <font>
        <color rgb="FF000080"/>
      </font>
      <fill>
        <patternFill patternType="none"/>
      </fill>
    </dxf>
    <dxf>
      <font>
        <color rgb="FF008000"/>
      </font>
    </dxf>
    <dxf>
      <font>
        <color rgb="FF800000"/>
      </font>
    </dxf>
    <dxf>
      <font>
        <color rgb="FF8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800000"/>
      </font>
    </dxf>
    <dxf>
      <font>
        <color rgb="FF000080"/>
      </font>
      <fill>
        <patternFill patternType="none"/>
      </fill>
    </dxf>
    <dxf>
      <font>
        <color rgb="FF008000"/>
      </font>
    </dxf>
    <dxf>
      <font>
        <color rgb="FF8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800000"/>
      </font>
    </dxf>
    <dxf>
      <font>
        <color rgb="FF800000"/>
      </font>
    </dxf>
    <dxf>
      <font>
        <color rgb="FF000080"/>
      </font>
      <fill>
        <patternFill patternType="none"/>
      </fill>
    </dxf>
    <dxf>
      <font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2"/>
  <sheetViews>
    <sheetView tabSelected="1" zoomScale="90" zoomScaleNormal="90" workbookViewId="0">
      <selection activeCell="B23" sqref="B23"/>
    </sheetView>
  </sheetViews>
  <sheetFormatPr defaultRowHeight="19.5"/>
  <cols>
    <col min="1" max="1" width="27.5" style="4" customWidth="1"/>
    <col min="2" max="3" width="10.75" style="4" customWidth="1"/>
    <col min="4" max="4" width="15.375" style="4" customWidth="1"/>
    <col min="5" max="5" width="18.875" style="4" customWidth="1"/>
    <col min="6" max="7" width="10.75" style="4" customWidth="1"/>
    <col min="8" max="8" width="16" style="4" customWidth="1"/>
    <col min="9" max="9" width="18.875" style="4" customWidth="1"/>
    <col min="10" max="1024" width="10.75" style="4" customWidth="1"/>
  </cols>
  <sheetData>
    <row r="1" spans="1:16" ht="35.1" customHeight="1" thickTop="1" thickBot="1">
      <c r="A1" s="1"/>
      <c r="B1" s="2"/>
      <c r="C1" s="57" t="s">
        <v>0</v>
      </c>
      <c r="D1" s="57"/>
      <c r="E1" s="57"/>
      <c r="F1" s="58" t="s">
        <v>1</v>
      </c>
      <c r="G1" s="58"/>
      <c r="H1" s="58"/>
      <c r="I1" s="58"/>
      <c r="J1" s="3"/>
      <c r="K1" s="3"/>
      <c r="L1" s="3"/>
      <c r="M1" s="3"/>
      <c r="N1" s="3"/>
      <c r="O1" s="3"/>
      <c r="P1" s="3"/>
    </row>
    <row r="2" spans="1:16" ht="40.5" thickTop="1" thickBot="1">
      <c r="A2" s="5"/>
      <c r="B2" s="6" t="s">
        <v>2</v>
      </c>
      <c r="C2" s="7" t="s">
        <v>15</v>
      </c>
      <c r="D2" s="8" t="s">
        <v>3</v>
      </c>
      <c r="E2" s="8" t="s">
        <v>4</v>
      </c>
      <c r="F2" s="9" t="s">
        <v>15</v>
      </c>
      <c r="G2" s="9" t="s">
        <v>3</v>
      </c>
      <c r="H2" s="10" t="s">
        <v>5</v>
      </c>
      <c r="I2" s="11" t="s">
        <v>4</v>
      </c>
      <c r="K2" s="12"/>
      <c r="L2" s="12"/>
      <c r="M2" s="12"/>
      <c r="N2" s="12"/>
      <c r="O2" s="12"/>
      <c r="P2" s="12"/>
    </row>
    <row r="3" spans="1:16" ht="20.25" thickTop="1">
      <c r="A3" s="13" t="s">
        <v>16</v>
      </c>
      <c r="B3" s="14">
        <v>1.72</v>
      </c>
      <c r="C3" s="15">
        <v>85</v>
      </c>
      <c r="D3" s="16">
        <f>C3/(B3*B3)</f>
        <v>28.731746890210928</v>
      </c>
      <c r="E3" s="17" t="str">
        <f>IF(D3:D9&lt;=18.5,"Sottopeso",IF(D3:D9&lt;=25,"Normopeso",IF(D3:D9&lt;=30,"Sovrappeso","Obeso")))</f>
        <v>Sovrappeso</v>
      </c>
      <c r="F3" s="18">
        <v>71</v>
      </c>
      <c r="G3" s="19">
        <f>F3/(B3*B3)</f>
        <v>23.999459167117362</v>
      </c>
      <c r="H3" s="60">
        <f>(C3-F3)/C3</f>
        <v>0.16470588235294117</v>
      </c>
      <c r="I3" s="17" t="str">
        <f>IF(G3:G9&lt;=18.5,"Sottopeso",IF(G3:G9&lt;=25,"Normopeso",IF(G3:G9&lt;=30,"Sovrappeso","Obeso")))</f>
        <v>Normopeso</v>
      </c>
    </row>
    <row r="4" spans="1:16">
      <c r="A4" s="21" t="s">
        <v>17</v>
      </c>
      <c r="B4" s="14">
        <v>1.67</v>
      </c>
      <c r="C4" s="15">
        <v>81</v>
      </c>
      <c r="D4" s="16">
        <f t="shared" ref="D4:D9" si="0">C4/(B4*B4)</f>
        <v>29.043708989207214</v>
      </c>
      <c r="E4" s="17" t="str">
        <f t="shared" ref="E4:E9" si="1">IF(D4:D10&lt;=18.5,"Sottopeso",IF(D4:D10&lt;=25,"Normopeso",IF(D4:D10&lt;=30,"Sovrappeso","Obeso")))</f>
        <v>Sovrappeso</v>
      </c>
      <c r="F4" s="18">
        <v>74.5</v>
      </c>
      <c r="G4" s="19">
        <f t="shared" ref="G4:G9" si="2">F4/(B4*B4)</f>
        <v>26.713040983900463</v>
      </c>
      <c r="H4" s="60">
        <f t="shared" ref="H4:H9" si="3">(C4-F4)/C4</f>
        <v>8.0246913580246909E-2</v>
      </c>
      <c r="I4" s="17" t="str">
        <f t="shared" ref="I4:I9" si="4">IF(G4:G10&lt;=18.5,"Sottopeso",IF(G4:G10&lt;=25,"Normopeso",IF(G4:G10&lt;=30,"Sovrappeso","Obeso")))</f>
        <v>Sovrappeso</v>
      </c>
    </row>
    <row r="5" spans="1:16">
      <c r="A5" s="21" t="s">
        <v>18</v>
      </c>
      <c r="B5" s="14">
        <v>1.76</v>
      </c>
      <c r="C5" s="15">
        <v>95</v>
      </c>
      <c r="D5" s="16">
        <f t="shared" si="0"/>
        <v>30.668904958677686</v>
      </c>
      <c r="E5" s="17" t="str">
        <f t="shared" si="1"/>
        <v>Obeso</v>
      </c>
      <c r="F5" s="18">
        <v>81</v>
      </c>
      <c r="G5" s="19">
        <f t="shared" si="2"/>
        <v>26.149276859504134</v>
      </c>
      <c r="H5" s="60">
        <f t="shared" si="3"/>
        <v>0.14736842105263157</v>
      </c>
      <c r="I5" s="17" t="str">
        <f t="shared" si="4"/>
        <v>Sovrappeso</v>
      </c>
    </row>
    <row r="6" spans="1:16">
      <c r="A6" s="21" t="s">
        <v>19</v>
      </c>
      <c r="B6" s="14">
        <v>1.56</v>
      </c>
      <c r="C6" s="15">
        <v>79.5</v>
      </c>
      <c r="D6" s="16">
        <f t="shared" si="0"/>
        <v>32.667652859960548</v>
      </c>
      <c r="E6" s="17" t="str">
        <f t="shared" si="1"/>
        <v>Obeso</v>
      </c>
      <c r="F6" s="18">
        <v>71</v>
      </c>
      <c r="G6" s="19">
        <f t="shared" si="2"/>
        <v>29.174884944115711</v>
      </c>
      <c r="H6" s="60">
        <f t="shared" si="3"/>
        <v>0.1069182389937107</v>
      </c>
      <c r="I6" s="17" t="str">
        <f t="shared" si="4"/>
        <v>Sovrappeso</v>
      </c>
    </row>
    <row r="7" spans="1:16">
      <c r="A7" s="21" t="s">
        <v>20</v>
      </c>
      <c r="B7" s="14">
        <v>1.81</v>
      </c>
      <c r="C7" s="15">
        <v>86.5</v>
      </c>
      <c r="D7" s="16">
        <f t="shared" si="0"/>
        <v>26.403345441225849</v>
      </c>
      <c r="E7" s="17" t="str">
        <f t="shared" si="1"/>
        <v>Sovrappeso</v>
      </c>
      <c r="F7" s="18">
        <v>80</v>
      </c>
      <c r="G7" s="19">
        <f t="shared" si="2"/>
        <v>24.419279020786909</v>
      </c>
      <c r="H7" s="60">
        <f t="shared" si="3"/>
        <v>7.5144508670520235E-2</v>
      </c>
      <c r="I7" s="17" t="str">
        <f t="shared" si="4"/>
        <v>Normopeso</v>
      </c>
    </row>
    <row r="8" spans="1:16">
      <c r="A8" s="21" t="s">
        <v>21</v>
      </c>
      <c r="B8" s="14">
        <v>1.64</v>
      </c>
      <c r="C8" s="15">
        <v>89</v>
      </c>
      <c r="D8" s="16">
        <f t="shared" si="0"/>
        <v>33.090422367638318</v>
      </c>
      <c r="E8" s="17" t="str">
        <f t="shared" si="1"/>
        <v>Obeso</v>
      </c>
      <c r="F8" s="18">
        <v>82.5</v>
      </c>
      <c r="G8" s="19">
        <f t="shared" si="2"/>
        <v>30.673706127305181</v>
      </c>
      <c r="H8" s="60">
        <f t="shared" si="3"/>
        <v>7.3033707865168537E-2</v>
      </c>
      <c r="I8" s="17" t="str">
        <f t="shared" si="4"/>
        <v>Obeso</v>
      </c>
    </row>
    <row r="9" spans="1:16" ht="20.25" thickBot="1">
      <c r="A9" s="21" t="s">
        <v>22</v>
      </c>
      <c r="B9" s="14">
        <v>1.61</v>
      </c>
      <c r="C9" s="15">
        <v>91</v>
      </c>
      <c r="D9" s="16">
        <f t="shared" si="0"/>
        <v>35.106670267350793</v>
      </c>
      <c r="E9" s="17" t="str">
        <f t="shared" si="1"/>
        <v>Obeso</v>
      </c>
      <c r="F9" s="18">
        <v>81.5</v>
      </c>
      <c r="G9" s="19">
        <f t="shared" si="2"/>
        <v>31.441688206473511</v>
      </c>
      <c r="H9" s="60">
        <f t="shared" si="3"/>
        <v>0.1043956043956044</v>
      </c>
      <c r="I9" s="17" t="str">
        <f t="shared" si="4"/>
        <v>Obeso</v>
      </c>
    </row>
    <row r="10" spans="1:16" ht="20.25" thickTop="1">
      <c r="A10" s="21"/>
      <c r="B10" s="21"/>
      <c r="C10" s="22"/>
      <c r="D10" s="23"/>
      <c r="E10" s="24"/>
      <c r="F10" s="18"/>
      <c r="G10" s="19"/>
      <c r="H10" s="25"/>
      <c r="I10" s="26"/>
    </row>
    <row r="11" spans="1:16">
      <c r="A11" s="21" t="s">
        <v>6</v>
      </c>
      <c r="B11" s="14">
        <f>AVERAGE(B3:B9)</f>
        <v>1.6814285714285713</v>
      </c>
      <c r="C11" s="15">
        <f>AVERAGE(C3:C9)</f>
        <v>86.714285714285708</v>
      </c>
      <c r="D11" s="51"/>
      <c r="E11" s="27"/>
      <c r="F11" s="18">
        <f>AVERAGE(F3:F9)</f>
        <v>77.357142857142861</v>
      </c>
      <c r="G11" s="19">
        <f>AVERAGE(G3:G9)</f>
        <v>27.510190758457615</v>
      </c>
      <c r="H11" s="20"/>
      <c r="I11" s="28"/>
    </row>
    <row r="12" spans="1:16">
      <c r="A12" s="21" t="s">
        <v>7</v>
      </c>
      <c r="B12" s="14">
        <f>MAX(B3:B9)</f>
        <v>1.81</v>
      </c>
      <c r="C12" s="15">
        <f>MAX(C3:C9)</f>
        <v>95</v>
      </c>
      <c r="D12" s="51"/>
      <c r="E12" s="29"/>
      <c r="F12" s="18">
        <f>MAX(F3:F9)</f>
        <v>82.5</v>
      </c>
      <c r="G12" s="19">
        <f t="shared" ref="G12" si="5">MAX(G3:G9)</f>
        <v>31.441688206473511</v>
      </c>
      <c r="H12" s="20"/>
      <c r="I12" s="30"/>
    </row>
    <row r="13" spans="1:16" ht="20.25" thickBot="1">
      <c r="A13" s="31" t="s">
        <v>8</v>
      </c>
      <c r="B13" s="32">
        <f>MIN(B3:B9)</f>
        <v>1.56</v>
      </c>
      <c r="C13" s="33">
        <f>MIN(C3:C9)</f>
        <v>79.5</v>
      </c>
      <c r="D13" s="52"/>
      <c r="E13" s="29"/>
      <c r="F13" s="53">
        <f>MIN(F3:F9)</f>
        <v>71</v>
      </c>
      <c r="G13" s="54">
        <f t="shared" ref="G13" si="6">MIN(G3:G9)</f>
        <v>23.999459167117362</v>
      </c>
      <c r="H13" s="55"/>
      <c r="I13" s="30"/>
    </row>
    <row r="14" spans="1:16" ht="21" thickTop="1" thickBot="1">
      <c r="D14" s="34"/>
      <c r="E14" s="12"/>
      <c r="F14" s="12"/>
      <c r="G14" s="34"/>
      <c r="H14" s="35"/>
    </row>
    <row r="15" spans="1:16" s="41" customFormat="1" ht="38.1" customHeight="1" thickTop="1">
      <c r="A15" s="36" t="s">
        <v>9</v>
      </c>
      <c r="B15" s="37">
        <f>COUNTA(A3:A9)</f>
        <v>7</v>
      </c>
      <c r="C15" s="38"/>
      <c r="D15" s="39"/>
      <c r="E15" s="40"/>
      <c r="G15" s="42"/>
      <c r="H15" s="43"/>
    </row>
    <row r="16" spans="1:16" s="41" customFormat="1" ht="38.1" customHeight="1" thickBot="1">
      <c r="A16" s="44" t="s">
        <v>10</v>
      </c>
      <c r="B16" s="45">
        <f>COUNTIF(H3:H9,"&gt;0")</f>
        <v>7</v>
      </c>
      <c r="C16" s="38"/>
      <c r="D16" s="56"/>
      <c r="E16" s="40"/>
      <c r="G16" s="42"/>
      <c r="H16" s="42"/>
      <c r="I16" s="42"/>
    </row>
    <row r="17" spans="1:9" s="41" customFormat="1" ht="38.1" customHeight="1" thickTop="1" thickBot="1">
      <c r="A17" s="39"/>
      <c r="B17" s="40"/>
      <c r="C17" s="39"/>
      <c r="D17" s="39"/>
      <c r="E17" s="40"/>
      <c r="F17" s="46"/>
      <c r="G17" s="47"/>
      <c r="H17" s="47"/>
      <c r="I17" s="47"/>
    </row>
    <row r="18" spans="1:9" s="41" customFormat="1" ht="38.1" customHeight="1" thickTop="1" thickBot="1">
      <c r="A18" s="59" t="s">
        <v>0</v>
      </c>
      <c r="B18" s="59"/>
      <c r="C18" s="39"/>
      <c r="D18" s="59" t="s">
        <v>1</v>
      </c>
      <c r="E18" s="59"/>
      <c r="F18" s="39"/>
      <c r="G18" s="48"/>
      <c r="H18" s="48"/>
      <c r="I18" s="48"/>
    </row>
    <row r="19" spans="1:9" s="41" customFormat="1" ht="38.1" customHeight="1" thickTop="1">
      <c r="A19" s="49" t="s">
        <v>11</v>
      </c>
      <c r="B19" s="50">
        <f>COUNTIF(E3:E9,"Sottopeso")</f>
        <v>0</v>
      </c>
      <c r="C19" s="39"/>
      <c r="D19" s="49" t="s">
        <v>11</v>
      </c>
      <c r="E19" s="50"/>
      <c r="F19"/>
      <c r="G19"/>
      <c r="H19"/>
      <c r="I19"/>
    </row>
    <row r="20" spans="1:9" s="41" customFormat="1" ht="38.1" customHeight="1">
      <c r="A20" s="49" t="s">
        <v>12</v>
      </c>
      <c r="B20" s="50">
        <f>COUNTIF(E3:E9,"Normopeso")</f>
        <v>0</v>
      </c>
      <c r="C20" s="39"/>
      <c r="D20" s="49" t="s">
        <v>12</v>
      </c>
      <c r="E20" s="50"/>
      <c r="F20"/>
      <c r="G20"/>
      <c r="H20"/>
      <c r="I20"/>
    </row>
    <row r="21" spans="1:9" s="41" customFormat="1" ht="38.1" customHeight="1">
      <c r="A21" s="49" t="s">
        <v>13</v>
      </c>
      <c r="B21" s="50">
        <f>COUNTIF(E3:E9,"Sovrappeso")</f>
        <v>3</v>
      </c>
      <c r="C21" s="39"/>
      <c r="D21" s="49" t="s">
        <v>13</v>
      </c>
      <c r="E21" s="50"/>
      <c r="F21"/>
      <c r="G21"/>
      <c r="H21"/>
      <c r="I21"/>
    </row>
    <row r="22" spans="1:9" s="41" customFormat="1" ht="38.1" customHeight="1" thickBot="1">
      <c r="A22" s="44" t="s">
        <v>14</v>
      </c>
      <c r="B22" s="45">
        <f>COUNTIF(E3:E9,"Obeso")</f>
        <v>4</v>
      </c>
      <c r="C22" s="39"/>
      <c r="D22" s="44" t="s">
        <v>14</v>
      </c>
      <c r="E22" s="45"/>
      <c r="F22"/>
      <c r="G22"/>
      <c r="H22"/>
      <c r="I22"/>
    </row>
    <row r="23" spans="1:9" ht="20.25" thickTop="1">
      <c r="G23" s="34"/>
      <c r="H23" s="34"/>
      <c r="I23" s="34"/>
    </row>
    <row r="24" spans="1:9">
      <c r="G24" s="34"/>
      <c r="H24" s="34"/>
      <c r="I24" s="34"/>
    </row>
    <row r="25" spans="1:9">
      <c r="G25" s="34"/>
      <c r="H25" s="34"/>
      <c r="I25" s="34"/>
    </row>
    <row r="26" spans="1:9">
      <c r="G26" s="34"/>
      <c r="H26" s="34"/>
      <c r="I26" s="34"/>
    </row>
    <row r="27" spans="1:9">
      <c r="G27" s="34"/>
      <c r="H27" s="34"/>
      <c r="I27" s="34"/>
    </row>
    <row r="28" spans="1:9">
      <c r="G28" s="34"/>
      <c r="H28" s="34"/>
      <c r="I28" s="34"/>
    </row>
    <row r="29" spans="1:9">
      <c r="G29" s="34"/>
      <c r="H29" s="34"/>
      <c r="I29" s="34"/>
    </row>
    <row r="30" spans="1:9">
      <c r="G30" s="34"/>
      <c r="H30" s="34"/>
      <c r="I30" s="34"/>
    </row>
    <row r="31" spans="1:9">
      <c r="G31" s="34"/>
      <c r="H31" s="34"/>
      <c r="I31" s="34"/>
    </row>
    <row r="32" spans="1:9">
      <c r="G32" s="34"/>
      <c r="H32" s="34"/>
      <c r="I32" s="34"/>
    </row>
  </sheetData>
  <mergeCells count="4">
    <mergeCell ref="C1:E1"/>
    <mergeCell ref="F1:I1"/>
    <mergeCell ref="A18:B18"/>
    <mergeCell ref="D18:E18"/>
  </mergeCells>
  <conditionalFormatting sqref="E3:E9 I3:I9">
    <cfRule type="cellIs" dxfId="24" priority="5" stopIfTrue="1" operator="equal">
      <formula>"NORMOPESO"</formula>
    </cfRule>
  </conditionalFormatting>
  <conditionalFormatting sqref="E3:E9 I3:I9">
    <cfRule type="cellIs" dxfId="23" priority="4" stopIfTrue="1" operator="equal">
      <formula>"SOTTOPESO"</formula>
    </cfRule>
  </conditionalFormatting>
  <conditionalFormatting sqref="E3:E9 I3:I9">
    <cfRule type="cellIs" dxfId="22" priority="6" stopIfTrue="1" operator="equal">
      <formula>"SOVRAPPESO"</formula>
    </cfRule>
  </conditionalFormatting>
  <conditionalFormatting sqref="H14:H15 H3:H9">
    <cfRule type="cellIs" dxfId="21" priority="7" stopIfTrue="1" operator="equal">
      <formula>"SOVRAPPESO"</formula>
    </cfRule>
  </conditionalFormatting>
  <conditionalFormatting sqref="E3:E9">
    <cfRule type="cellIs" dxfId="20" priority="3" operator="equal">
      <formula>"OBESO"</formula>
    </cfRule>
  </conditionalFormatting>
  <conditionalFormatting sqref="I3:I9">
    <cfRule type="cellIs" dxfId="19" priority="2" operator="equal">
      <formula>"OBESO"</formula>
    </cfRule>
  </conditionalFormatting>
  <conditionalFormatting sqref="H11:H13">
    <cfRule type="cellIs" dxfId="18" priority="1" stopIfTrue="1" operator="equal">
      <formula>"SOVRAPPESO"</formula>
    </cfRule>
  </conditionalFormatting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Vaschetto</dc:creator>
  <cp:lastModifiedBy>a.francavilla.3537</cp:lastModifiedBy>
  <cp:revision>7</cp:revision>
  <dcterms:created xsi:type="dcterms:W3CDTF">2010-09-10T17:53:52Z</dcterms:created>
  <dcterms:modified xsi:type="dcterms:W3CDTF">2023-02-15T10:38:56Z</dcterms:modified>
</cp:coreProperties>
</file>