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paolc\Downloads\"/>
    </mc:Choice>
  </mc:AlternateContent>
  <xr:revisionPtr revIDLastSave="0" documentId="13_ncr:1_{02FADC85-13FF-406E-BE67-DD13DBDE438D}" xr6:coauthVersionLast="47" xr6:coauthVersionMax="47" xr10:uidLastSave="{00000000-0000-0000-0000-000000000000}"/>
  <bookViews>
    <workbookView xWindow="7530" yWindow="690" windowWidth="13305" windowHeight="7875" firstSheet="1" activeTab="3" xr2:uid="{00000000-000D-0000-FFFF-FFFF00000000}"/>
  </bookViews>
  <sheets>
    <sheet name="Giovani che particano sport" sheetId="1" r:id="rId1"/>
    <sheet name="Interesse Ritardato pagamento" sheetId="2" r:id="rId2"/>
    <sheet name="Sconto sul fatturato" sheetId="3" r:id="rId3"/>
    <sheet name="Torneo Pallavol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4" l="1"/>
  <c r="C15" i="4"/>
  <c r="C16" i="4"/>
  <c r="C17" i="4"/>
  <c r="C18" i="4"/>
  <c r="C13" i="4"/>
  <c r="C6" i="4"/>
  <c r="C7" i="4"/>
  <c r="C8" i="4"/>
  <c r="C9" i="4"/>
  <c r="C10" i="4"/>
  <c r="C5" i="4"/>
  <c r="C8" i="3"/>
  <c r="D8" i="3" s="1"/>
  <c r="C9" i="3"/>
  <c r="D9" i="3" s="1"/>
  <c r="C10" i="3"/>
  <c r="D10" i="3" s="1"/>
  <c r="C11" i="3"/>
  <c r="D11" i="3" s="1"/>
  <c r="C7" i="3"/>
  <c r="D7" i="3" s="1"/>
  <c r="B9" i="2"/>
  <c r="E6" i="2"/>
  <c r="F6" i="2" s="1"/>
  <c r="E7" i="2"/>
  <c r="F7" i="2" s="1"/>
  <c r="E8" i="2"/>
  <c r="F8" i="2" s="1"/>
  <c r="E5" i="2"/>
  <c r="F5" i="2" s="1"/>
  <c r="F9" i="2" s="1"/>
  <c r="F8" i="1"/>
  <c r="F9" i="1"/>
  <c r="F10" i="1"/>
  <c r="F7" i="1"/>
</calcChain>
</file>

<file path=xl/sharedStrings.xml><?xml version="1.0" encoding="utf-8"?>
<sst xmlns="http://schemas.openxmlformats.org/spreadsheetml/2006/main" count="51" uniqueCount="51">
  <si>
    <t xml:space="preserve"> </t>
  </si>
  <si>
    <t>Adolescenti da 11 a 17 anni e giovani da 18 a 24 anni che praticano sport, per frequenza 
e classe d'età (per 100 adolescenti e giovani della stessa età)</t>
  </si>
  <si>
    <t>Pratica sportiva</t>
  </si>
  <si>
    <t>Classi di età</t>
  </si>
  <si>
    <t xml:space="preserve">Mai </t>
  </si>
  <si>
    <t>Commento</t>
  </si>
  <si>
    <t>In modo 
continuativo</t>
  </si>
  <si>
    <t>In modo 
sanitario</t>
  </si>
  <si>
    <t>qualche attività 
fisica</t>
  </si>
  <si>
    <t>11-14</t>
  </si>
  <si>
    <t>15-17</t>
  </si>
  <si>
    <t>18-19</t>
  </si>
  <si>
    <t>20-24</t>
  </si>
  <si>
    <t>INTERESSE RITARDATO PAGAMENTO</t>
  </si>
  <si>
    <t xml:space="preserve">Cliente </t>
  </si>
  <si>
    <t xml:space="preserve">Importo </t>
  </si>
  <si>
    <t>Data scandenza</t>
  </si>
  <si>
    <t>Data Pagamento</t>
  </si>
  <si>
    <t>gg ritardo</t>
  </si>
  <si>
    <t>interesse</t>
  </si>
  <si>
    <t>Maggi</t>
  </si>
  <si>
    <t>Gigli</t>
  </si>
  <si>
    <t>Varani</t>
  </si>
  <si>
    <t>cartonio</t>
  </si>
  <si>
    <t xml:space="preserve">Totale </t>
  </si>
  <si>
    <t xml:space="preserve">DITTE </t>
  </si>
  <si>
    <t>FATTURATO</t>
  </si>
  <si>
    <t xml:space="preserve">% SCONTO </t>
  </si>
  <si>
    <t>SCONTO TOTALE</t>
  </si>
  <si>
    <t>Pinco</t>
  </si>
  <si>
    <t>Pallini</t>
  </si>
  <si>
    <t>Rossetti</t>
  </si>
  <si>
    <t>Velumax</t>
  </si>
  <si>
    <t>Fardin</t>
  </si>
  <si>
    <t>TOTALI</t>
  </si>
  <si>
    <t xml:space="preserve">GIRONE A </t>
  </si>
  <si>
    <t>Punteggio</t>
  </si>
  <si>
    <t>Risultato</t>
  </si>
  <si>
    <t>S.Paolo</t>
  </si>
  <si>
    <t>Vispa Volley</t>
  </si>
  <si>
    <t xml:space="preserve">Colombo sportiva </t>
  </si>
  <si>
    <t>Branco volley</t>
  </si>
  <si>
    <t xml:space="preserve">Kappa sportiva </t>
  </si>
  <si>
    <t xml:space="preserve">Nadir Sportiva </t>
  </si>
  <si>
    <t>GIRONE B</t>
  </si>
  <si>
    <t xml:space="preserve">Tris Sportiva </t>
  </si>
  <si>
    <t>Barnetti volley</t>
  </si>
  <si>
    <t xml:space="preserve">Giorgi super </t>
  </si>
  <si>
    <t>Petrarca volley</t>
  </si>
  <si>
    <t>Polisportiva New</t>
  </si>
  <si>
    <t>Sport Cassano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</si>
</sst>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top"/>
    </xf>
    <xf numFmtId="17" fontId="0" fillId="6" borderId="1" xfId="0" quotePrefix="1" applyNumberFormat="1" applyFill="1" applyBorder="1"/>
    <xf numFmtId="0" fontId="0" fillId="7" borderId="1" xfId="0" applyFill="1" applyBorder="1"/>
    <xf numFmtId="0" fontId="0" fillId="8" borderId="1" xfId="0" applyFill="1" applyBorder="1"/>
    <xf numFmtId="0" fontId="0" fillId="6" borderId="1" xfId="0" quotePrefix="1" applyFill="1" applyBorder="1"/>
    <xf numFmtId="0" fontId="2" fillId="5" borderId="1" xfId="0" applyFont="1" applyFill="1" applyBorder="1" applyAlignment="1">
      <alignment vertical="top"/>
    </xf>
    <xf numFmtId="0" fontId="2" fillId="5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vertical="top" wrapText="1"/>
    </xf>
    <xf numFmtId="0" fontId="2" fillId="5" borderId="1" xfId="0" applyFont="1" applyFill="1" applyBorder="1" applyAlignment="1">
      <alignment horizontal="center" vertical="top"/>
    </xf>
    <xf numFmtId="16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6" borderId="0" xfId="0" applyFill="1"/>
    <xf numFmtId="0" fontId="0" fillId="9" borderId="0" xfId="0" applyFill="1"/>
    <xf numFmtId="0" fontId="3" fillId="0" borderId="0" xfId="0" applyFont="1"/>
    <xf numFmtId="0" fontId="2" fillId="0" borderId="0" xfId="0" applyFont="1"/>
    <xf numFmtId="9" fontId="0" fillId="0" borderId="0" xfId="1" applyFont="1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0" fillId="3" borderId="0" xfId="0" applyFill="1" applyAlignment="1">
      <alignment horizontal="center" vertical="top"/>
    </xf>
    <xf numFmtId="0" fontId="0" fillId="0" borderId="0" xfId="0" applyAlignme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colors>
    <mruColors>
      <color rgb="FFCC99FF"/>
      <color rgb="FFFF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26485</xdr:rowOff>
    </xdr:from>
    <xdr:ext cx="6180282" cy="937629"/>
    <xdr:sp macro="" textlink="">
      <xdr:nvSpPr>
        <xdr:cNvPr id="2" name="Rettango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26485"/>
          <a:ext cx="618028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it-IT" sz="5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Sconto</a:t>
          </a:r>
          <a:r>
            <a:rPr lang="it-IT" sz="5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Sul Fatturato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28574</xdr:rowOff>
    </xdr:from>
    <xdr:ext cx="2600325" cy="483722"/>
    <xdr:sp macro="" textlink="">
      <xdr:nvSpPr>
        <xdr:cNvPr id="2" name="Rettangol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0" y="28574"/>
          <a:ext cx="2600325" cy="48372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it-IT" sz="2500" b="1" cap="none" spc="50">
              <a:ln w="0">
                <a:solidFill>
                  <a:schemeClr val="tx1"/>
                </a:solidFill>
              </a:ln>
              <a:solidFill>
                <a:srgbClr val="CC99FF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Torneo Pallavolo</a:t>
          </a:r>
        </a:p>
      </xdr:txBody>
    </xdr:sp>
    <xdr:clientData/>
  </xdr:oneCellAnchor>
  <xdr:twoCellAnchor editAs="oneCell">
    <xdr:from>
      <xdr:col>3</xdr:col>
      <xdr:colOff>286009</xdr:colOff>
      <xdr:row>2</xdr:row>
      <xdr:rowOff>9524</xdr:rowOff>
    </xdr:from>
    <xdr:to>
      <xdr:col>5</xdr:col>
      <xdr:colOff>304800</xdr:colOff>
      <xdr:row>7</xdr:row>
      <xdr:rowOff>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48941B37-F810-2BBA-CFF1-136848D690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484" y="390524"/>
          <a:ext cx="1237991" cy="9429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"/>
  <sheetViews>
    <sheetView workbookViewId="0">
      <selection activeCell="I8" sqref="I8:I9"/>
    </sheetView>
  </sheetViews>
  <sheetFormatPr defaultRowHeight="15" x14ac:dyDescent="0.25"/>
  <cols>
    <col min="1" max="1" width="11.42578125" bestFit="1" customWidth="1"/>
    <col min="2" max="2" width="20.140625" bestFit="1" customWidth="1"/>
    <col min="3" max="3" width="13.140625" customWidth="1"/>
    <col min="4" max="4" width="19.85546875" customWidth="1"/>
    <col min="5" max="5" width="11.85546875" customWidth="1"/>
    <col min="6" max="6" width="16" customWidth="1"/>
  </cols>
  <sheetData>
    <row r="2" spans="1:7" x14ac:dyDescent="0.25">
      <c r="A2" s="18" t="s">
        <v>1</v>
      </c>
      <c r="B2" s="19"/>
      <c r="C2" s="19"/>
      <c r="D2" s="19"/>
      <c r="E2" s="19"/>
      <c r="F2" s="20"/>
      <c r="G2" t="s">
        <v>0</v>
      </c>
    </row>
    <row r="3" spans="1:7" x14ac:dyDescent="0.25">
      <c r="A3" s="21"/>
      <c r="B3" s="22"/>
      <c r="C3" s="22"/>
      <c r="D3" s="22"/>
      <c r="E3" s="22"/>
      <c r="F3" s="23"/>
    </row>
    <row r="5" spans="1:7" x14ac:dyDescent="0.25">
      <c r="A5" s="24" t="s">
        <v>2</v>
      </c>
      <c r="B5" s="24"/>
      <c r="C5" s="24"/>
      <c r="D5" s="24"/>
      <c r="E5" s="24"/>
      <c r="F5" s="24"/>
    </row>
    <row r="6" spans="1:7" ht="30" x14ac:dyDescent="0.25">
      <c r="A6" s="6" t="s">
        <v>3</v>
      </c>
      <c r="B6" s="7" t="s">
        <v>6</v>
      </c>
      <c r="C6" s="7" t="s">
        <v>7</v>
      </c>
      <c r="D6" s="8" t="s">
        <v>8</v>
      </c>
      <c r="E6" s="9" t="s">
        <v>4</v>
      </c>
      <c r="F6" s="9" t="s">
        <v>5</v>
      </c>
    </row>
    <row r="7" spans="1:7" x14ac:dyDescent="0.25">
      <c r="A7" s="2" t="s">
        <v>9</v>
      </c>
      <c r="B7" s="3">
        <v>51.9</v>
      </c>
      <c r="C7" s="3">
        <v>12</v>
      </c>
      <c r="D7" s="3">
        <v>22.2</v>
      </c>
      <c r="E7" s="3">
        <v>13.5</v>
      </c>
      <c r="F7" s="4" t="str">
        <f>IF(E7&lt;=20,"Ok","Da potenziare")</f>
        <v>Ok</v>
      </c>
    </row>
    <row r="8" spans="1:7" x14ac:dyDescent="0.25">
      <c r="A8" s="5" t="s">
        <v>10</v>
      </c>
      <c r="B8" s="3">
        <v>41.4</v>
      </c>
      <c r="C8" s="3">
        <v>14.3</v>
      </c>
      <c r="D8" s="3">
        <v>26.9</v>
      </c>
      <c r="E8" s="3">
        <v>17</v>
      </c>
      <c r="F8" s="4" t="str">
        <f t="shared" ref="F8:F10" si="0">IF(E8&lt;=20,"Ok","Da potenziare")</f>
        <v>Ok</v>
      </c>
    </row>
    <row r="9" spans="1:7" x14ac:dyDescent="0.25">
      <c r="A9" s="5" t="s">
        <v>11</v>
      </c>
      <c r="B9" s="3">
        <v>31.9</v>
      </c>
      <c r="C9" s="3">
        <v>17.8</v>
      </c>
      <c r="D9" s="3">
        <v>28.5</v>
      </c>
      <c r="E9" s="3">
        <v>21.3</v>
      </c>
      <c r="F9" s="4" t="str">
        <f t="shared" si="0"/>
        <v>Da potenziare</v>
      </c>
    </row>
    <row r="10" spans="1:7" x14ac:dyDescent="0.25">
      <c r="A10" s="5" t="s">
        <v>12</v>
      </c>
      <c r="B10" s="3">
        <v>27.6</v>
      </c>
      <c r="C10" s="3">
        <v>17.7</v>
      </c>
      <c r="D10" s="3">
        <v>30.1</v>
      </c>
      <c r="E10" s="3">
        <v>23.8</v>
      </c>
      <c r="F10" s="4" t="str">
        <f t="shared" si="0"/>
        <v>Da potenziare</v>
      </c>
    </row>
  </sheetData>
  <mergeCells count="2">
    <mergeCell ref="A2:F3"/>
    <mergeCell ref="A5:F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G39" sqref="G39"/>
    </sheetView>
  </sheetViews>
  <sheetFormatPr defaultRowHeight="15" x14ac:dyDescent="0.25"/>
  <cols>
    <col min="3" max="3" width="14.42578125" customWidth="1"/>
    <col min="4" max="4" width="15.5703125" bestFit="1" customWidth="1"/>
    <col min="6" max="6" width="12.5703125" bestFit="1" customWidth="1"/>
  </cols>
  <sheetData>
    <row r="1" spans="1:6" x14ac:dyDescent="0.25">
      <c r="A1" s="25" t="s">
        <v>13</v>
      </c>
      <c r="B1" s="25"/>
      <c r="C1" s="25"/>
    </row>
    <row r="2" spans="1:6" x14ac:dyDescent="0.25">
      <c r="A2" s="25"/>
      <c r="B2" s="25"/>
      <c r="C2" s="25"/>
    </row>
    <row r="3" spans="1:6" x14ac:dyDescent="0.25">
      <c r="A3" s="1"/>
    </row>
    <row r="4" spans="1:6" x14ac:dyDescent="0.25">
      <c r="A4" s="14" t="s">
        <v>14</v>
      </c>
      <c r="B4" s="14" t="s">
        <v>15</v>
      </c>
      <c r="C4" s="14" t="s">
        <v>16</v>
      </c>
      <c r="D4" s="14" t="s">
        <v>17</v>
      </c>
      <c r="E4" s="14" t="s">
        <v>18</v>
      </c>
      <c r="F4" s="14" t="s">
        <v>19</v>
      </c>
    </row>
    <row r="5" spans="1:6" x14ac:dyDescent="0.25">
      <c r="A5" t="s">
        <v>20</v>
      </c>
      <c r="B5">
        <v>12500</v>
      </c>
      <c r="C5" s="10">
        <v>45007</v>
      </c>
      <c r="D5" s="10">
        <v>45031</v>
      </c>
      <c r="E5">
        <f>D5-C5</f>
        <v>24</v>
      </c>
      <c r="F5">
        <f>IF(E5&gt;30,B5*E5*9/36500,0)</f>
        <v>0</v>
      </c>
    </row>
    <row r="6" spans="1:6" x14ac:dyDescent="0.25">
      <c r="A6" t="s">
        <v>21</v>
      </c>
      <c r="B6">
        <v>8800</v>
      </c>
      <c r="C6" s="10">
        <v>45015</v>
      </c>
      <c r="D6" s="10">
        <v>45046</v>
      </c>
      <c r="E6">
        <f t="shared" ref="E6:E8" si="0">D6-C6</f>
        <v>31</v>
      </c>
      <c r="F6" s="11">
        <f>IF(E6&gt;30,B6*E6*9/36500,0)</f>
        <v>67.265753424657532</v>
      </c>
    </row>
    <row r="7" spans="1:6" x14ac:dyDescent="0.25">
      <c r="A7" t="s">
        <v>22</v>
      </c>
      <c r="B7">
        <v>15850</v>
      </c>
      <c r="C7" s="10">
        <v>45028</v>
      </c>
      <c r="D7" s="10">
        <v>45046</v>
      </c>
      <c r="E7">
        <f t="shared" si="0"/>
        <v>18</v>
      </c>
      <c r="F7">
        <f t="shared" ref="F7:F8" si="1">IF(E7&gt;30,B7*E7*9/36500,0)</f>
        <v>0</v>
      </c>
    </row>
    <row r="8" spans="1:6" x14ac:dyDescent="0.25">
      <c r="A8" t="s">
        <v>23</v>
      </c>
      <c r="B8">
        <v>18420</v>
      </c>
      <c r="C8" s="10">
        <v>45017</v>
      </c>
      <c r="D8" s="10">
        <v>45049</v>
      </c>
      <c r="E8">
        <f t="shared" si="0"/>
        <v>32</v>
      </c>
      <c r="F8" s="11">
        <f t="shared" si="1"/>
        <v>145.34136986301371</v>
      </c>
    </row>
    <row r="9" spans="1:6" x14ac:dyDescent="0.25">
      <c r="A9" s="14" t="s">
        <v>24</v>
      </c>
      <c r="B9">
        <f>SUM(B5:B8)</f>
        <v>55570</v>
      </c>
      <c r="F9" s="11">
        <f>SUM(F5:F8)</f>
        <v>212.60712328767124</v>
      </c>
    </row>
  </sheetData>
  <mergeCells count="1">
    <mergeCell ref="A1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D12"/>
  <sheetViews>
    <sheetView workbookViewId="0">
      <selection activeCell="C7" sqref="C7"/>
    </sheetView>
  </sheetViews>
  <sheetFormatPr defaultRowHeight="15" x14ac:dyDescent="0.25"/>
  <cols>
    <col min="2" max="2" width="18.140625" customWidth="1"/>
    <col min="3" max="3" width="10.85546875" bestFit="1" customWidth="1"/>
    <col min="4" max="4" width="21.140625" customWidth="1"/>
  </cols>
  <sheetData>
    <row r="6" spans="1:4" x14ac:dyDescent="0.25">
      <c r="A6" s="13" t="s">
        <v>25</v>
      </c>
      <c r="B6" s="13" t="s">
        <v>26</v>
      </c>
      <c r="C6" s="13" t="s">
        <v>27</v>
      </c>
      <c r="D6" s="13" t="s">
        <v>28</v>
      </c>
    </row>
    <row r="7" spans="1:4" x14ac:dyDescent="0.25">
      <c r="A7" s="15" t="s">
        <v>29</v>
      </c>
      <c r="B7">
        <v>125800</v>
      </c>
      <c r="C7" s="17">
        <f>IF(B7&gt;200000,10%,5%)</f>
        <v>0.05</v>
      </c>
      <c r="D7" s="12">
        <f>B7*C7</f>
        <v>6290</v>
      </c>
    </row>
    <row r="8" spans="1:4" x14ac:dyDescent="0.25">
      <c r="A8" s="15" t="s">
        <v>30</v>
      </c>
      <c r="B8">
        <v>165700</v>
      </c>
      <c r="C8" s="17">
        <f t="shared" ref="C8:C11" si="0">IF(B8&gt;200000,10%,5%)</f>
        <v>0.05</v>
      </c>
      <c r="D8" s="12">
        <f t="shared" ref="D8:D11" si="1">B8*C8</f>
        <v>8285</v>
      </c>
    </row>
    <row r="9" spans="1:4" x14ac:dyDescent="0.25">
      <c r="A9" s="15" t="s">
        <v>31</v>
      </c>
      <c r="B9">
        <v>358000</v>
      </c>
      <c r="C9" s="17">
        <f t="shared" si="0"/>
        <v>0.1</v>
      </c>
      <c r="D9" s="12">
        <f t="shared" si="1"/>
        <v>35800</v>
      </c>
    </row>
    <row r="10" spans="1:4" x14ac:dyDescent="0.25">
      <c r="A10" s="15" t="s">
        <v>32</v>
      </c>
      <c r="B10">
        <v>205000</v>
      </c>
      <c r="C10" s="17">
        <f t="shared" si="0"/>
        <v>0.1</v>
      </c>
      <c r="D10" s="12">
        <f t="shared" si="1"/>
        <v>20500</v>
      </c>
    </row>
    <row r="11" spans="1:4" x14ac:dyDescent="0.25">
      <c r="A11" s="15" t="s">
        <v>33</v>
      </c>
      <c r="B11">
        <v>468900</v>
      </c>
      <c r="C11" s="17">
        <f t="shared" si="0"/>
        <v>0.1</v>
      </c>
      <c r="D11" s="12">
        <f t="shared" si="1"/>
        <v>46890</v>
      </c>
    </row>
    <row r="12" spans="1:4" x14ac:dyDescent="0.25">
      <c r="A12" s="16" t="s">
        <v>34</v>
      </c>
      <c r="B12">
        <v>1323400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C18"/>
  <sheetViews>
    <sheetView tabSelected="1" workbookViewId="0">
      <selection activeCell="F11" sqref="F11"/>
    </sheetView>
  </sheetViews>
  <sheetFormatPr defaultRowHeight="15" x14ac:dyDescent="0.25"/>
  <cols>
    <col min="1" max="1" width="17.28515625" bestFit="1" customWidth="1"/>
    <col min="2" max="2" width="10" bestFit="1" customWidth="1"/>
    <col min="3" max="3" width="12.5703125" bestFit="1" customWidth="1"/>
  </cols>
  <sheetData>
    <row r="4" spans="1:3" x14ac:dyDescent="0.25">
      <c r="A4" s="26" t="s">
        <v>35</v>
      </c>
      <c r="B4" s="26" t="s">
        <v>36</v>
      </c>
      <c r="C4" t="s">
        <v>37</v>
      </c>
    </row>
    <row r="5" spans="1:3" x14ac:dyDescent="0.25">
      <c r="A5" t="s">
        <v>38</v>
      </c>
      <c r="B5">
        <v>28</v>
      </c>
      <c r="C5" t="str">
        <f>IF(B5&gt;=30,"in semifinale", "eliminata")</f>
        <v>eliminata</v>
      </c>
    </row>
    <row r="6" spans="1:3" x14ac:dyDescent="0.25">
      <c r="A6" t="s">
        <v>39</v>
      </c>
      <c r="B6">
        <v>35</v>
      </c>
      <c r="C6" t="str">
        <f t="shared" ref="C6:C10" si="0">IF(B6&gt;=30,"in semifinale", "eliminata")</f>
        <v>in semifinale</v>
      </c>
    </row>
    <row r="7" spans="1:3" x14ac:dyDescent="0.25">
      <c r="A7" t="s">
        <v>40</v>
      </c>
      <c r="B7">
        <v>19</v>
      </c>
      <c r="C7" t="str">
        <f t="shared" si="0"/>
        <v>eliminata</v>
      </c>
    </row>
    <row r="8" spans="1:3" x14ac:dyDescent="0.25">
      <c r="A8" t="s">
        <v>41</v>
      </c>
      <c r="B8">
        <v>22</v>
      </c>
      <c r="C8" t="str">
        <f t="shared" si="0"/>
        <v>eliminata</v>
      </c>
    </row>
    <row r="9" spans="1:3" x14ac:dyDescent="0.25">
      <c r="A9" t="s">
        <v>42</v>
      </c>
      <c r="B9">
        <v>31</v>
      </c>
      <c r="C9" t="str">
        <f t="shared" si="0"/>
        <v>in semifinale</v>
      </c>
    </row>
    <row r="10" spans="1:3" x14ac:dyDescent="0.25">
      <c r="A10" t="s">
        <v>43</v>
      </c>
      <c r="B10">
        <v>33</v>
      </c>
      <c r="C10" t="str">
        <f t="shared" si="0"/>
        <v>in semifinale</v>
      </c>
    </row>
    <row r="12" spans="1:3" x14ac:dyDescent="0.25">
      <c r="A12" t="s">
        <v>44</v>
      </c>
    </row>
    <row r="13" spans="1:3" x14ac:dyDescent="0.25">
      <c r="A13" t="s">
        <v>45</v>
      </c>
      <c r="B13">
        <v>29</v>
      </c>
      <c r="C13" t="str">
        <f>IF(B11&gt;=30,"In semifinale","eliminata")</f>
        <v>eliminata</v>
      </c>
    </row>
    <row r="14" spans="1:3" x14ac:dyDescent="0.25">
      <c r="A14" t="s">
        <v>46</v>
      </c>
      <c r="B14">
        <v>34</v>
      </c>
      <c r="C14" t="str">
        <f t="shared" ref="C14:C18" si="1">IF(B12&gt;=30,"In semifinale","eliminata")</f>
        <v>eliminata</v>
      </c>
    </row>
    <row r="15" spans="1:3" x14ac:dyDescent="0.25">
      <c r="A15" t="s">
        <v>47</v>
      </c>
      <c r="B15">
        <v>36</v>
      </c>
      <c r="C15" t="str">
        <f t="shared" si="1"/>
        <v>eliminata</v>
      </c>
    </row>
    <row r="16" spans="1:3" x14ac:dyDescent="0.25">
      <c r="A16" t="s">
        <v>48</v>
      </c>
      <c r="B16">
        <v>18</v>
      </c>
      <c r="C16" t="str">
        <f t="shared" si="1"/>
        <v>In semifinale</v>
      </c>
    </row>
    <row r="17" spans="1:3" x14ac:dyDescent="0.25">
      <c r="A17" t="s">
        <v>49</v>
      </c>
      <c r="B17">
        <v>29</v>
      </c>
      <c r="C17" t="str">
        <f t="shared" si="1"/>
        <v>In semifinale</v>
      </c>
    </row>
    <row r="18" spans="1:3" x14ac:dyDescent="0.25">
      <c r="A18" t="s">
        <v>50</v>
      </c>
      <c r="B18">
        <v>33</v>
      </c>
      <c r="C18" t="str">
        <f t="shared" si="1"/>
        <v>eliminata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Giovani che particano sport</vt:lpstr>
      <vt:lpstr>Interesse Ritardato pagamento</vt:lpstr>
      <vt:lpstr>Sconto sul fatturato</vt:lpstr>
      <vt:lpstr>Torneo Pallavolo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a.francavilla.3537</dc:creator>
  <cp:lastModifiedBy>paola costa</cp:lastModifiedBy>
  <dcterms:created xsi:type="dcterms:W3CDTF">2023-02-01T09:55:59Z</dcterms:created>
  <dcterms:modified xsi:type="dcterms:W3CDTF">2023-02-01T13:42:18Z</dcterms:modified>
</cp:coreProperties>
</file>