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francavilla.3537\Downloads\"/>
    </mc:Choice>
  </mc:AlternateContent>
  <bookViews>
    <workbookView xWindow="0" yWindow="0" windowWidth="28800" windowHeight="12435" activeTab="3"/>
  </bookViews>
  <sheets>
    <sheet name="Produzione Latte " sheetId="1" r:id="rId1"/>
    <sheet name="Lez 3 Es 1" sheetId="2" r:id="rId2"/>
    <sheet name="Lez 6 Es 1" sheetId="3" r:id="rId3"/>
    <sheet name="Lez 6 Es 2" sheetId="4" r:id="rId4"/>
  </sheets>
  <calcPr calcId="152511"/>
</workbook>
</file>

<file path=xl/calcChain.xml><?xml version="1.0" encoding="utf-8"?>
<calcChain xmlns="http://schemas.openxmlformats.org/spreadsheetml/2006/main">
  <c r="F10" i="2" l="1"/>
  <c r="F3" i="2"/>
  <c r="F4" i="2"/>
  <c r="F5" i="2"/>
  <c r="F6" i="2"/>
  <c r="F7" i="2"/>
  <c r="F2" i="2"/>
  <c r="C10" i="2"/>
  <c r="C3" i="2"/>
  <c r="C4" i="2"/>
  <c r="C5" i="2"/>
  <c r="C6" i="2"/>
  <c r="C7" i="2"/>
  <c r="C8" i="2"/>
  <c r="C9" i="2"/>
  <c r="C2" i="2"/>
  <c r="E10" i="2"/>
  <c r="B10" i="2"/>
  <c r="M5" i="1"/>
  <c r="M6" i="1"/>
  <c r="M7" i="1"/>
  <c r="M4" i="1"/>
  <c r="L5" i="1"/>
  <c r="L6" i="1"/>
  <c r="L7" i="1"/>
  <c r="L4" i="1"/>
  <c r="K5" i="1"/>
  <c r="K6" i="1"/>
  <c r="K7" i="1"/>
  <c r="K4" i="1"/>
  <c r="J5" i="1"/>
  <c r="J6" i="1"/>
  <c r="J7" i="1"/>
  <c r="J4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I5" i="1"/>
  <c r="I6" i="1"/>
  <c r="I7" i="1"/>
  <c r="I4" i="1"/>
</calcChain>
</file>

<file path=xl/sharedStrings.xml><?xml version="1.0" encoding="utf-8"?>
<sst xmlns="http://schemas.openxmlformats.org/spreadsheetml/2006/main" count="56" uniqueCount="44">
  <si>
    <t>Cooperativa Abruzzo Latte</t>
  </si>
  <si>
    <t>Costo latte al litro:</t>
  </si>
  <si>
    <t>Lunedì</t>
  </si>
  <si>
    <t>Martedì</t>
  </si>
  <si>
    <t>Mercoledì</t>
  </si>
  <si>
    <t>Giovedì</t>
  </si>
  <si>
    <t>Venerdì</t>
  </si>
  <si>
    <t>Sabato</t>
  </si>
  <si>
    <t>Domenica</t>
  </si>
  <si>
    <t>Produzione totale</t>
  </si>
  <si>
    <t>Ricavo Euro</t>
  </si>
  <si>
    <t>Media settimanale</t>
  </si>
  <si>
    <t>Produzione massima</t>
  </si>
  <si>
    <t>Produzione minima</t>
  </si>
  <si>
    <t>Cascina Sant'Andrea</t>
  </si>
  <si>
    <t xml:space="preserve">Azienda Agricola Terra Nera </t>
  </si>
  <si>
    <t>Azienda Agricola La Felce</t>
  </si>
  <si>
    <t>Cascina Tagliata</t>
  </si>
  <si>
    <t>Media giornaliera</t>
  </si>
  <si>
    <t xml:space="preserve">Entrate </t>
  </si>
  <si>
    <t>Contributi privati per progetti</t>
  </si>
  <si>
    <t>Fondi pubblici per progetti</t>
  </si>
  <si>
    <t>Proventi attività locali</t>
  </si>
  <si>
    <t xml:space="preserve">Fondi pubblici per sensibilizzazione </t>
  </si>
  <si>
    <t>Offerte libere e donazioni</t>
  </si>
  <si>
    <t>Contributi pubblici per gestione progetti</t>
  </si>
  <si>
    <t xml:space="preserve">Rimborsi e varie </t>
  </si>
  <si>
    <t>Quote soci</t>
  </si>
  <si>
    <t xml:space="preserve">TOTALE ENTRATE </t>
  </si>
  <si>
    <t>Importi</t>
  </si>
  <si>
    <t>%</t>
  </si>
  <si>
    <t xml:space="preserve">Uscite </t>
  </si>
  <si>
    <t>Fondi destinati a progetti</t>
  </si>
  <si>
    <t xml:space="preserve">Campagne e iniziative di sensibilizzazione </t>
  </si>
  <si>
    <t>Attività locali</t>
  </si>
  <si>
    <t>Attività di educazione allo sviluppo</t>
  </si>
  <si>
    <t xml:space="preserve">Spese di gestione </t>
  </si>
  <si>
    <t>Spese di gestione progetti</t>
  </si>
  <si>
    <t xml:space="preserve">TOTALE USCITE </t>
  </si>
  <si>
    <t xml:space="preserve">Temperature a Venezia </t>
  </si>
  <si>
    <t>Giorni</t>
  </si>
  <si>
    <t>Massima</t>
  </si>
  <si>
    <t>Minima</t>
  </si>
  <si>
    <t>RACCOLTA DI RIFIUTI URBANI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</si>
</sst>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/>
    <xf numFmtId="44" fontId="2" fillId="0" borderId="1" xfId="1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44" fontId="0" fillId="0" borderId="0" xfId="1" applyFont="1" applyAlignment="1"/>
    <xf numFmtId="0" fontId="4" fillId="3" borderId="0" xfId="0" applyFont="1" applyFill="1" applyAlignment="1"/>
    <xf numFmtId="44" fontId="0" fillId="0" borderId="9" xfId="1" applyFont="1" applyBorder="1" applyAlignment="1"/>
    <xf numFmtId="0" fontId="1" fillId="0" borderId="3" xfId="0" applyFont="1" applyBorder="1" applyAlignment="1"/>
    <xf numFmtId="0" fontId="1" fillId="0" borderId="12" xfId="0" applyFont="1" applyBorder="1" applyAlignment="1"/>
    <xf numFmtId="0" fontId="1" fillId="0" borderId="4" xfId="0" applyFont="1" applyBorder="1" applyAlignment="1"/>
    <xf numFmtId="0" fontId="4" fillId="3" borderId="3" xfId="0" applyFont="1" applyFill="1" applyBorder="1" applyAlignment="1"/>
    <xf numFmtId="44" fontId="0" fillId="0" borderId="12" xfId="1" applyFont="1" applyBorder="1" applyAlignment="1"/>
    <xf numFmtId="44" fontId="0" fillId="0" borderId="4" xfId="0" applyNumberFormat="1" applyFont="1" applyBorder="1" applyAlignment="1"/>
    <xf numFmtId="0" fontId="4" fillId="3" borderId="3" xfId="0" applyFont="1" applyFill="1" applyBorder="1" applyAlignment="1">
      <alignment horizontal="center"/>
    </xf>
    <xf numFmtId="9" fontId="0" fillId="0" borderId="12" xfId="2" applyFont="1" applyBorder="1" applyAlignment="1"/>
    <xf numFmtId="10" fontId="0" fillId="0" borderId="12" xfId="2" applyNumberFormat="1" applyFont="1" applyBorder="1" applyAlignment="1"/>
    <xf numFmtId="9" fontId="0" fillId="0" borderId="4" xfId="0" applyNumberFormat="1" applyFont="1" applyBorder="1" applyAlignment="1"/>
    <xf numFmtId="0" fontId="0" fillId="0" borderId="12" xfId="0" applyFont="1" applyBorder="1" applyAlignment="1"/>
    <xf numFmtId="9" fontId="0" fillId="0" borderId="4" xfId="2" applyFont="1" applyBorder="1" applyAlignment="1"/>
    <xf numFmtId="0" fontId="1" fillId="0" borderId="0" xfId="0" applyFont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Temperature</a:t>
            </a:r>
            <a:r>
              <a:rPr lang="it-IT" b="1" baseline="0">
                <a:solidFill>
                  <a:sysClr val="windowText" lastClr="000000"/>
                </a:solidFill>
              </a:rPr>
              <a:t> a Venezia </a:t>
            </a:r>
          </a:p>
          <a:p>
            <a:pPr>
              <a:defRPr/>
            </a:pPr>
            <a:endParaRPr lang="it-IT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7048556430446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7212962962962963"/>
          <c:w val="0.65337707786526689"/>
          <c:h val="0.53486657917760283"/>
        </c:manualLayout>
      </c:layout>
      <c:lineChart>
        <c:grouping val="standard"/>
        <c:varyColors val="0"/>
        <c:ser>
          <c:idx val="0"/>
          <c:order val="0"/>
          <c:tx>
            <c:strRef>
              <c:f>'Lez 6 Es 1'!$B$2</c:f>
              <c:strCache>
                <c:ptCount val="1"/>
                <c:pt idx="0">
                  <c:v>Massima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'Lez 6 Es 1'!$A$3:$A$9</c:f>
              <c:strCache>
                <c:ptCount val="7"/>
                <c:pt idx="0">
                  <c:v>Lunedì</c:v>
                </c:pt>
                <c:pt idx="1">
                  <c:v>Martedì</c:v>
                </c:pt>
                <c:pt idx="2">
                  <c:v>Mercoledì</c:v>
                </c:pt>
                <c:pt idx="3">
                  <c:v>Giovedì</c:v>
                </c:pt>
                <c:pt idx="4">
                  <c:v>Venerdì</c:v>
                </c:pt>
                <c:pt idx="5">
                  <c:v>Sabato</c:v>
                </c:pt>
                <c:pt idx="6">
                  <c:v>Domenica</c:v>
                </c:pt>
              </c:strCache>
            </c:strRef>
          </c:cat>
          <c:val>
            <c:numRef>
              <c:f>'Lez 6 Es 1'!$B$3:$B$9</c:f>
              <c:numCache>
                <c:formatCode>General</c:formatCode>
                <c:ptCount val="7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27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'Lez 6 Es 1'!$C$2</c:f>
              <c:strCache>
                <c:ptCount val="1"/>
                <c:pt idx="0">
                  <c:v>Minima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'Lez 6 Es 1'!$A$3:$A$9</c:f>
              <c:strCache>
                <c:ptCount val="7"/>
                <c:pt idx="0">
                  <c:v>Lunedì</c:v>
                </c:pt>
                <c:pt idx="1">
                  <c:v>Martedì</c:v>
                </c:pt>
                <c:pt idx="2">
                  <c:v>Mercoledì</c:v>
                </c:pt>
                <c:pt idx="3">
                  <c:v>Giovedì</c:v>
                </c:pt>
                <c:pt idx="4">
                  <c:v>Venerdì</c:v>
                </c:pt>
                <c:pt idx="5">
                  <c:v>Sabato</c:v>
                </c:pt>
                <c:pt idx="6">
                  <c:v>Domenica</c:v>
                </c:pt>
              </c:strCache>
            </c:strRef>
          </c:cat>
          <c:val>
            <c:numRef>
              <c:f>'Lez 6 Es 1'!$C$3:$C$9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23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5704"/>
        <c:axId val="425467448"/>
      </c:lineChart>
      <c:catAx>
        <c:axId val="5162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467448"/>
        <c:crosses val="autoZero"/>
        <c:auto val="1"/>
        <c:lblAlgn val="ctr"/>
        <c:lblOffset val="100"/>
        <c:noMultiLvlLbl val="0"/>
      </c:catAx>
      <c:valAx>
        <c:axId val="4254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205704"/>
        <c:crosses val="autoZero"/>
        <c:crossBetween val="between"/>
      </c:valAx>
      <c:spPr>
        <a:solidFill>
          <a:schemeClr val="accent6"/>
        </a:solidFill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8441644794400711"/>
          <c:y val="0.341272601341499"/>
          <c:w val="0.17391688538932634"/>
          <c:h val="0.1562510936132983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10</xdr:row>
      <xdr:rowOff>123825</xdr:rowOff>
    </xdr:from>
    <xdr:to>
      <xdr:col>3</xdr:col>
      <xdr:colOff>638175</xdr:colOff>
      <xdr:row>22</xdr:row>
      <xdr:rowOff>119216</xdr:rowOff>
    </xdr:to>
    <xdr:pic>
      <xdr:nvPicPr>
        <xdr:cNvPr id="2" name="Immagine 1" descr="Banco Alimentare | Banco Aliment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8825"/>
          <a:ext cx="4714875" cy="228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47625</xdr:rowOff>
    </xdr:from>
    <xdr:to>
      <xdr:col>10</xdr:col>
      <xdr:colOff>338137</xdr:colOff>
      <xdr:row>14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selection activeCell="E23" sqref="E23"/>
    </sheetView>
  </sheetViews>
  <sheetFormatPr defaultColWidth="14.42578125" defaultRowHeight="15" customHeight="1" x14ac:dyDescent="0.25"/>
  <cols>
    <col min="1" max="1" width="26.85546875" customWidth="1"/>
    <col min="2" max="2" width="7.42578125" bestFit="1" customWidth="1"/>
    <col min="3" max="3" width="7.5703125" customWidth="1"/>
    <col min="4" max="4" width="9.42578125" customWidth="1"/>
    <col min="5" max="5" width="7.5703125" customWidth="1"/>
    <col min="6" max="6" width="7.7109375" customWidth="1"/>
    <col min="7" max="7" width="6.7109375" customWidth="1"/>
    <col min="8" max="8" width="9.5703125" customWidth="1"/>
    <col min="9" max="9" width="15.5703125" customWidth="1"/>
    <col min="10" max="10" width="11.42578125" customWidth="1"/>
    <col min="11" max="11" width="15.7109375" customWidth="1"/>
    <col min="12" max="12" width="18.42578125" customWidth="1"/>
    <col min="13" max="13" width="17.140625" customWidth="1"/>
    <col min="14" max="14" width="9.140625" customWidth="1"/>
    <col min="15" max="26" width="8.7109375" customWidth="1"/>
  </cols>
  <sheetData>
    <row r="1" spans="1:26" ht="24.7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 x14ac:dyDescent="0.25">
      <c r="A2" s="17" t="s">
        <v>1</v>
      </c>
      <c r="B2" s="6">
        <v>0.45</v>
      </c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6"/>
      <c r="B3" s="11" t="s">
        <v>2</v>
      </c>
      <c r="C3" s="7" t="s">
        <v>3</v>
      </c>
      <c r="D3" s="19" t="s">
        <v>4</v>
      </c>
      <c r="E3" s="19" t="s">
        <v>5</v>
      </c>
      <c r="F3" s="28" t="s">
        <v>6</v>
      </c>
      <c r="G3" s="11" t="s">
        <v>7</v>
      </c>
      <c r="H3" s="11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2" t="s">
        <v>14</v>
      </c>
      <c r="B4" s="8">
        <v>1300</v>
      </c>
      <c r="C4" s="8">
        <v>1200</v>
      </c>
      <c r="D4" s="20">
        <v>1220</v>
      </c>
      <c r="E4" s="25">
        <v>1280</v>
      </c>
      <c r="F4" s="26">
        <v>1290</v>
      </c>
      <c r="G4" s="27">
        <v>1310</v>
      </c>
      <c r="H4" s="21">
        <v>1220</v>
      </c>
      <c r="I4" s="8">
        <f>SUM(B4:H4)</f>
        <v>8820</v>
      </c>
      <c r="J4" s="13">
        <f>I4*B$2</f>
        <v>3969</v>
      </c>
      <c r="K4" s="8">
        <f>AVERAGE(B4:H4)</f>
        <v>1260</v>
      </c>
      <c r="L4" s="14">
        <f>MAX(B4:H4)</f>
        <v>1310</v>
      </c>
      <c r="M4" s="14">
        <f>MIN(B4:H4)</f>
        <v>1200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9" t="s">
        <v>15</v>
      </c>
      <c r="B5" s="8">
        <v>1810</v>
      </c>
      <c r="C5" s="8">
        <v>1750</v>
      </c>
      <c r="D5" s="20">
        <v>1630</v>
      </c>
      <c r="E5" s="23">
        <v>1650</v>
      </c>
      <c r="F5" s="22">
        <v>1770</v>
      </c>
      <c r="G5" s="24">
        <v>1740</v>
      </c>
      <c r="H5" s="21">
        <v>1790</v>
      </c>
      <c r="I5" s="8">
        <f t="shared" ref="I5:I7" si="0">SUM(B5:H5)</f>
        <v>12140</v>
      </c>
      <c r="J5" s="13">
        <f t="shared" ref="J5:J7" si="1">I5*B$2</f>
        <v>5463</v>
      </c>
      <c r="K5" s="15">
        <f t="shared" ref="K5:K7" si="2">AVERAGE(B5:H5)</f>
        <v>1734.2857142857142</v>
      </c>
      <c r="L5" s="14">
        <f t="shared" ref="L5:L7" si="3">MAX(B5:H5)</f>
        <v>1810</v>
      </c>
      <c r="M5" s="14">
        <f t="shared" ref="M5:M7" si="4">MIN(B5:H5)</f>
        <v>1630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 t="s">
        <v>16</v>
      </c>
      <c r="B6" s="8">
        <v>2100</v>
      </c>
      <c r="C6" s="8">
        <v>2080</v>
      </c>
      <c r="D6" s="20">
        <v>2130</v>
      </c>
      <c r="E6" s="23">
        <v>2150</v>
      </c>
      <c r="F6" s="22">
        <v>2020</v>
      </c>
      <c r="G6" s="24">
        <v>2110</v>
      </c>
      <c r="H6" s="21">
        <v>2090</v>
      </c>
      <c r="I6" s="8">
        <f t="shared" si="0"/>
        <v>14680</v>
      </c>
      <c r="J6" s="13">
        <f t="shared" si="1"/>
        <v>6606</v>
      </c>
      <c r="K6" s="15">
        <f t="shared" si="2"/>
        <v>2097.1428571428573</v>
      </c>
      <c r="L6" s="14">
        <f t="shared" si="3"/>
        <v>2150</v>
      </c>
      <c r="M6" s="14">
        <f t="shared" si="4"/>
        <v>2020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9" t="s">
        <v>17</v>
      </c>
      <c r="B7" s="8">
        <v>1550</v>
      </c>
      <c r="C7" s="8">
        <v>1520</v>
      </c>
      <c r="D7" s="20">
        <v>1570</v>
      </c>
      <c r="E7" s="8">
        <v>1530</v>
      </c>
      <c r="F7" s="8">
        <v>1590</v>
      </c>
      <c r="G7" s="8">
        <v>1610</v>
      </c>
      <c r="H7" s="21">
        <v>1580</v>
      </c>
      <c r="I7" s="8">
        <f t="shared" si="0"/>
        <v>10950</v>
      </c>
      <c r="J7" s="13">
        <f t="shared" si="1"/>
        <v>4927.5</v>
      </c>
      <c r="K7" s="15">
        <f t="shared" si="2"/>
        <v>1564.2857142857142</v>
      </c>
      <c r="L7" s="14">
        <f t="shared" si="3"/>
        <v>1610</v>
      </c>
      <c r="M7" s="14">
        <f t="shared" si="4"/>
        <v>1520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9</v>
      </c>
      <c r="B8" s="8">
        <f>SUM(B4:B7)</f>
        <v>6760</v>
      </c>
      <c r="C8" s="8">
        <f t="shared" ref="C8:H8" si="5">SUM(C4:C7)</f>
        <v>6550</v>
      </c>
      <c r="D8" s="20">
        <f t="shared" si="5"/>
        <v>6550</v>
      </c>
      <c r="E8" s="8">
        <f t="shared" si="5"/>
        <v>6610</v>
      </c>
      <c r="F8" s="8">
        <f t="shared" si="5"/>
        <v>6670</v>
      </c>
      <c r="G8" s="8">
        <f t="shared" si="5"/>
        <v>6770</v>
      </c>
      <c r="H8" s="21">
        <f t="shared" si="5"/>
        <v>6680</v>
      </c>
      <c r="I8" s="4"/>
      <c r="J8" s="4"/>
      <c r="K8" s="4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0" t="s">
        <v>18</v>
      </c>
      <c r="B9" s="8">
        <f>AVERAGE(B4:B7)</f>
        <v>1690</v>
      </c>
      <c r="C9" s="8">
        <f t="shared" ref="C9:H9" si="6">AVERAGE(C4:C7)</f>
        <v>1637.5</v>
      </c>
      <c r="D9" s="20">
        <f t="shared" si="6"/>
        <v>1637.5</v>
      </c>
      <c r="E9" s="8">
        <f t="shared" si="6"/>
        <v>1652.5</v>
      </c>
      <c r="F9" s="8">
        <f t="shared" si="6"/>
        <v>1667.5</v>
      </c>
      <c r="G9" s="8">
        <f t="shared" si="6"/>
        <v>1692.5</v>
      </c>
      <c r="H9" s="21">
        <f t="shared" si="6"/>
        <v>1670</v>
      </c>
      <c r="I9" s="4"/>
      <c r="J9" s="4"/>
      <c r="K9" s="4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12</v>
      </c>
      <c r="B10" s="8">
        <f>MAX(B4:B7)</f>
        <v>2100</v>
      </c>
      <c r="C10" s="8">
        <f t="shared" ref="C10:H10" si="7">MAX(C4:C7)</f>
        <v>2080</v>
      </c>
      <c r="D10" s="20">
        <f t="shared" si="7"/>
        <v>2130</v>
      </c>
      <c r="E10" s="23">
        <f t="shared" si="7"/>
        <v>2150</v>
      </c>
      <c r="F10" s="22">
        <f t="shared" si="7"/>
        <v>2020</v>
      </c>
      <c r="G10" s="24">
        <f t="shared" si="7"/>
        <v>2110</v>
      </c>
      <c r="H10" s="21">
        <f t="shared" si="7"/>
        <v>2090</v>
      </c>
      <c r="I10" s="4"/>
      <c r="J10" s="4"/>
      <c r="K10" s="2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0" t="s">
        <v>13</v>
      </c>
      <c r="B11" s="8">
        <f>MIN(B4:B7)</f>
        <v>1300</v>
      </c>
      <c r="C11" s="8">
        <f t="shared" ref="C11:H11" si="8">MIN(C4:C7)</f>
        <v>1200</v>
      </c>
      <c r="D11" s="20">
        <f t="shared" si="8"/>
        <v>1220</v>
      </c>
      <c r="E11" s="25">
        <f t="shared" si="8"/>
        <v>1280</v>
      </c>
      <c r="F11" s="26">
        <f t="shared" si="8"/>
        <v>1290</v>
      </c>
      <c r="G11" s="27">
        <f t="shared" si="8"/>
        <v>1310</v>
      </c>
      <c r="H11" s="21">
        <f t="shared" si="8"/>
        <v>1220</v>
      </c>
      <c r="I11" s="2"/>
      <c r="J11" s="2"/>
      <c r="K11" s="2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3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3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3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3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3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3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3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3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3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3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3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3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3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3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3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3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3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3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3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3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3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3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3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3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3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3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3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3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3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N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33" sqref="D33"/>
    </sheetView>
  </sheetViews>
  <sheetFormatPr defaultRowHeight="15" x14ac:dyDescent="0.25"/>
  <cols>
    <col min="1" max="1" width="37.5703125" bestFit="1" customWidth="1"/>
    <col min="2" max="2" width="14.7109375" bestFit="1" customWidth="1"/>
    <col min="4" max="4" width="39.42578125" bestFit="1" customWidth="1"/>
    <col min="5" max="5" width="14.7109375" bestFit="1" customWidth="1"/>
  </cols>
  <sheetData>
    <row r="1" spans="1:6" x14ac:dyDescent="0.25">
      <c r="A1" s="35" t="s">
        <v>19</v>
      </c>
      <c r="B1" s="35" t="s">
        <v>29</v>
      </c>
      <c r="C1" s="38" t="s">
        <v>30</v>
      </c>
      <c r="D1" s="35" t="s">
        <v>31</v>
      </c>
      <c r="E1" s="30" t="s">
        <v>29</v>
      </c>
      <c r="F1" s="38" t="s">
        <v>30</v>
      </c>
    </row>
    <row r="2" spans="1:6" x14ac:dyDescent="0.25">
      <c r="A2" s="32" t="s">
        <v>20</v>
      </c>
      <c r="B2" s="36">
        <v>1543445.62</v>
      </c>
      <c r="C2" s="39">
        <f>B2/B$10</f>
        <v>0.35025130253370301</v>
      </c>
      <c r="D2" s="33" t="s">
        <v>32</v>
      </c>
      <c r="E2" s="29">
        <v>3349919.74</v>
      </c>
      <c r="F2" s="39">
        <f>E2/E$10</f>
        <v>0.70816019414691644</v>
      </c>
    </row>
    <row r="3" spans="1:6" x14ac:dyDescent="0.25">
      <c r="A3" s="33" t="s">
        <v>21</v>
      </c>
      <c r="B3" s="36">
        <v>1856510.01</v>
      </c>
      <c r="C3" s="39">
        <f t="shared" ref="C3:C9" si="0">B3/B$10</f>
        <v>0.42129443418250001</v>
      </c>
      <c r="D3" s="33" t="s">
        <v>33</v>
      </c>
      <c r="E3" s="29">
        <v>231828.97</v>
      </c>
      <c r="F3" s="39">
        <f t="shared" ref="F3:F7" si="1">E3/E$10</f>
        <v>4.9007755751210823E-2</v>
      </c>
    </row>
    <row r="4" spans="1:6" x14ac:dyDescent="0.25">
      <c r="A4" s="33" t="s">
        <v>22</v>
      </c>
      <c r="B4" s="36">
        <v>462583.49</v>
      </c>
      <c r="C4" s="39">
        <f t="shared" si="0"/>
        <v>0.10497322860204571</v>
      </c>
      <c r="D4" s="33" t="s">
        <v>34</v>
      </c>
      <c r="E4" s="29">
        <v>445863.67</v>
      </c>
      <c r="F4" s="39">
        <f t="shared" si="1"/>
        <v>9.4253871022670133E-2</v>
      </c>
    </row>
    <row r="5" spans="1:6" x14ac:dyDescent="0.25">
      <c r="A5" s="33" t="s">
        <v>23</v>
      </c>
      <c r="B5" s="36">
        <v>214295.27</v>
      </c>
      <c r="C5" s="39">
        <f t="shared" si="0"/>
        <v>4.8629635195253311E-2</v>
      </c>
      <c r="D5" s="33" t="s">
        <v>35</v>
      </c>
      <c r="E5" s="29">
        <v>198235.17</v>
      </c>
      <c r="F5" s="39">
        <f t="shared" si="1"/>
        <v>4.1906155182675209E-2</v>
      </c>
    </row>
    <row r="6" spans="1:6" x14ac:dyDescent="0.25">
      <c r="A6" s="33" t="s">
        <v>24</v>
      </c>
      <c r="B6" s="36">
        <v>204395.79</v>
      </c>
      <c r="C6" s="39">
        <f t="shared" si="0"/>
        <v>4.638316423477571E-2</v>
      </c>
      <c r="D6" s="33" t="s">
        <v>36</v>
      </c>
      <c r="E6" s="29">
        <v>350372.65</v>
      </c>
      <c r="F6" s="39">
        <f t="shared" si="1"/>
        <v>7.4067435373173923E-2</v>
      </c>
    </row>
    <row r="7" spans="1:6" x14ac:dyDescent="0.25">
      <c r="A7" s="33" t="s">
        <v>25</v>
      </c>
      <c r="B7" s="36">
        <v>97774.61</v>
      </c>
      <c r="C7" s="39">
        <f t="shared" si="0"/>
        <v>2.2187814111147511E-2</v>
      </c>
      <c r="D7" s="33" t="s">
        <v>37</v>
      </c>
      <c r="E7" s="29">
        <v>154234.53</v>
      </c>
      <c r="F7" s="39">
        <f t="shared" si="1"/>
        <v>3.2604588523353219E-2</v>
      </c>
    </row>
    <row r="8" spans="1:6" x14ac:dyDescent="0.25">
      <c r="A8" s="33" t="s">
        <v>26</v>
      </c>
      <c r="B8" s="36">
        <v>13439.62</v>
      </c>
      <c r="C8" s="40">
        <f t="shared" si="0"/>
        <v>3.049828480875151E-3</v>
      </c>
      <c r="D8" s="42"/>
      <c r="F8" s="42"/>
    </row>
    <row r="9" spans="1:6" x14ac:dyDescent="0.25">
      <c r="A9" s="33" t="s">
        <v>27</v>
      </c>
      <c r="B9" s="36">
        <v>14236.19</v>
      </c>
      <c r="C9" s="40">
        <f t="shared" si="0"/>
        <v>3.230592659699457E-3</v>
      </c>
      <c r="D9" s="42"/>
      <c r="F9" s="42"/>
    </row>
    <row r="10" spans="1:6" x14ac:dyDescent="0.25">
      <c r="A10" s="34" t="s">
        <v>28</v>
      </c>
      <c r="B10" s="37">
        <f>SUM(B2:B9)</f>
        <v>4406680.6000000006</v>
      </c>
      <c r="C10" s="41">
        <f>SUM(C2:C9)</f>
        <v>1</v>
      </c>
      <c r="D10" s="34" t="s">
        <v>38</v>
      </c>
      <c r="E10" s="31">
        <f>SUM(E2:E7)</f>
        <v>4730454.7300000014</v>
      </c>
      <c r="F10" s="43">
        <f>SUM(F2:F7)</f>
        <v>0.99999999999999989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24" sqref="I24"/>
    </sheetView>
  </sheetViews>
  <sheetFormatPr defaultRowHeight="15" x14ac:dyDescent="0.25"/>
  <cols>
    <col min="1" max="1" width="22.42578125" bestFit="1" customWidth="1"/>
  </cols>
  <sheetData>
    <row r="1" spans="1:3" x14ac:dyDescent="0.25">
      <c r="A1" s="44" t="s">
        <v>39</v>
      </c>
      <c r="B1" s="44"/>
    </row>
    <row r="2" spans="1:3" x14ac:dyDescent="0.25">
      <c r="A2" s="18" t="s">
        <v>40</v>
      </c>
      <c r="B2" s="18" t="s">
        <v>41</v>
      </c>
      <c r="C2" s="18" t="s">
        <v>42</v>
      </c>
    </row>
    <row r="3" spans="1:3" x14ac:dyDescent="0.25">
      <c r="A3" s="18" t="s">
        <v>2</v>
      </c>
      <c r="B3">
        <v>29</v>
      </c>
      <c r="C3">
        <v>18</v>
      </c>
    </row>
    <row r="4" spans="1:3" x14ac:dyDescent="0.25">
      <c r="A4" s="18" t="s">
        <v>3</v>
      </c>
      <c r="B4">
        <v>31</v>
      </c>
      <c r="C4">
        <v>22</v>
      </c>
    </row>
    <row r="5" spans="1:3" x14ac:dyDescent="0.25">
      <c r="A5" s="18" t="s">
        <v>4</v>
      </c>
      <c r="B5">
        <v>32</v>
      </c>
      <c r="C5">
        <v>23</v>
      </c>
    </row>
    <row r="6" spans="1:3" x14ac:dyDescent="0.25">
      <c r="A6" s="18" t="s">
        <v>5</v>
      </c>
      <c r="B6">
        <v>27</v>
      </c>
      <c r="C6">
        <v>19</v>
      </c>
    </row>
    <row r="7" spans="1:3" x14ac:dyDescent="0.25">
      <c r="A7" s="18" t="s">
        <v>6</v>
      </c>
      <c r="B7">
        <v>24</v>
      </c>
      <c r="C7">
        <v>17</v>
      </c>
    </row>
    <row r="8" spans="1:3" x14ac:dyDescent="0.25">
      <c r="A8" s="18" t="s">
        <v>7</v>
      </c>
      <c r="B8">
        <v>26</v>
      </c>
      <c r="C8">
        <v>18</v>
      </c>
    </row>
    <row r="9" spans="1:3" x14ac:dyDescent="0.25">
      <c r="A9" s="18" t="s">
        <v>8</v>
      </c>
      <c r="B9">
        <v>28</v>
      </c>
      <c r="C9">
        <v>20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7" bestFit="1" customWidth="1"/>
  </cols>
  <sheetData>
    <row r="1" spans="1:1" x14ac:dyDescent="0.25">
      <c r="A1" s="18" t="s">
        <v>43</v>
      </c>
    </row>
    <row r="2" spans="1:1" x14ac:dyDescent="0.25">
      <c r="A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Produzione Latte </vt:lpstr>
      <vt:lpstr>Lez 3 Es 1</vt:lpstr>
      <vt:lpstr>Lez 6 Es 1</vt:lpstr>
      <vt:lpstr>Lez 6 Es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a.francavilla.3537</cp:lastModifiedBy>
  <dcterms:modified xsi:type="dcterms:W3CDTF">2023-01-18T10:32:01Z</dcterms:modified>
</cp:coreProperties>
</file>