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francavilla.3537\Desktop\"/>
    </mc:Choice>
  </mc:AlternateContent>
  <bookViews>
    <workbookView xWindow="0" yWindow="0" windowWidth="28800" windowHeight="12435" activeTab="3"/>
  </bookViews>
  <sheets>
    <sheet name="Es 2 pag 366" sheetId="1" r:id="rId1"/>
    <sheet name="Es 3 pag 366" sheetId="2" r:id="rId2"/>
    <sheet name="Caseificio" sheetId="3" r:id="rId3"/>
    <sheet name="Mediq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C13" i="4"/>
  <c r="B13" i="4"/>
  <c r="H12" i="4"/>
  <c r="G12" i="4"/>
  <c r="G13" i="4" s="1"/>
  <c r="F12" i="4"/>
  <c r="E12" i="4"/>
  <c r="E13" i="4" s="1"/>
  <c r="D12" i="4"/>
  <c r="D13" i="4" s="1"/>
  <c r="C12" i="4"/>
  <c r="B12" i="4"/>
  <c r="C13" i="3"/>
  <c r="D13" i="3"/>
  <c r="E13" i="3"/>
  <c r="F13" i="3"/>
  <c r="G13" i="3"/>
  <c r="B13" i="3"/>
  <c r="B12" i="3"/>
  <c r="C12" i="3"/>
  <c r="D12" i="3"/>
  <c r="E12" i="3"/>
  <c r="F12" i="3"/>
  <c r="G12" i="3"/>
  <c r="G6" i="2"/>
  <c r="G7" i="2"/>
  <c r="G8" i="2"/>
  <c r="G9" i="2"/>
  <c r="G5" i="2"/>
  <c r="F5" i="2"/>
  <c r="F6" i="2"/>
  <c r="F7" i="2"/>
  <c r="F8" i="2"/>
  <c r="F9" i="2"/>
  <c r="F10" i="2"/>
  <c r="F4" i="2"/>
  <c r="D5" i="2"/>
  <c r="D6" i="2"/>
  <c r="D7" i="2"/>
  <c r="D8" i="2"/>
  <c r="D9" i="2"/>
  <c r="D4" i="2"/>
  <c r="D10" i="2" s="1"/>
  <c r="E10" i="2"/>
  <c r="C10" i="2"/>
  <c r="B10" i="2"/>
  <c r="C9" i="1"/>
  <c r="D9" i="1"/>
  <c r="B9" i="1"/>
  <c r="C10" i="1"/>
  <c r="D10" i="1"/>
  <c r="B10" i="1"/>
  <c r="C11" i="1"/>
  <c r="D11" i="1"/>
  <c r="B11" i="1"/>
  <c r="G7" i="1"/>
  <c r="F7" i="1"/>
  <c r="G4" i="1"/>
  <c r="G5" i="1"/>
  <c r="G6" i="1"/>
  <c r="F4" i="1"/>
  <c r="F5" i="1"/>
  <c r="F6" i="1"/>
  <c r="E4" i="1"/>
  <c r="E5" i="1"/>
  <c r="E6" i="1"/>
  <c r="E7" i="1"/>
  <c r="G3" i="1"/>
  <c r="F3" i="1"/>
  <c r="E3" i="1"/>
  <c r="H13" i="4" l="1"/>
  <c r="H13" i="3"/>
  <c r="H12" i="3"/>
</calcChain>
</file>

<file path=xl/sharedStrings.xml><?xml version="1.0" encoding="utf-8"?>
<sst xmlns="http://schemas.openxmlformats.org/spreadsheetml/2006/main" count="68" uniqueCount="47">
  <si>
    <t>Giugno</t>
  </si>
  <si>
    <t>Luglio</t>
  </si>
  <si>
    <t>Agosto</t>
  </si>
  <si>
    <t>Media Presenze</t>
  </si>
  <si>
    <t>Five Points Hotel
Rilevazione presenze trimestrali</t>
  </si>
  <si>
    <t xml:space="preserve">Hotel Lido </t>
  </si>
  <si>
    <t>Hotel Mediterraneo</t>
  </si>
  <si>
    <t>Albergo Europa</t>
  </si>
  <si>
    <t>Grand Hotel Regina</t>
  </si>
  <si>
    <t>Albero Rosa Dei Venti</t>
  </si>
  <si>
    <t>Presenze Maggiori</t>
  </si>
  <si>
    <t>Presenze Minori</t>
  </si>
  <si>
    <t>Numero Massimo 
presenze</t>
  </si>
  <si>
    <t>Numero Minimo
 presenze</t>
  </si>
  <si>
    <t>Numero dei visitatori Museo della Scienza e della Tecnica</t>
  </si>
  <si>
    <t>MESE</t>
  </si>
  <si>
    <t>Biglietti a Pagamento</t>
  </si>
  <si>
    <t>Interi</t>
  </si>
  <si>
    <t>Ridotti</t>
  </si>
  <si>
    <t xml:space="preserve">Totale </t>
  </si>
  <si>
    <t>Biglietti 
Gratuiti</t>
  </si>
  <si>
    <t>Totale</t>
  </si>
  <si>
    <t xml:space="preserve">Variazione mese precedente </t>
  </si>
  <si>
    <t>Gennaio</t>
  </si>
  <si>
    <t>Febbraio</t>
  </si>
  <si>
    <t>Marzo</t>
  </si>
  <si>
    <t>Aprile</t>
  </si>
  <si>
    <t>Maggio</t>
  </si>
  <si>
    <t>=</t>
  </si>
  <si>
    <t>TOTALI</t>
  </si>
  <si>
    <t>Lunedì</t>
  </si>
  <si>
    <t>Martedì</t>
  </si>
  <si>
    <t>Mercoledì</t>
  </si>
  <si>
    <t>Giovedì</t>
  </si>
  <si>
    <t>Venerdì</t>
  </si>
  <si>
    <t>Sabato</t>
  </si>
  <si>
    <t>Prezzo unitario 
in Euro/Kg</t>
  </si>
  <si>
    <t>PRODOTTO</t>
  </si>
  <si>
    <t>Mozzarella Di Bufala</t>
  </si>
  <si>
    <t>Trecce</t>
  </si>
  <si>
    <t>Bocconcini</t>
  </si>
  <si>
    <t>Fior di latte</t>
  </si>
  <si>
    <t xml:space="preserve">Ciliegine </t>
  </si>
  <si>
    <t xml:space="preserve">Vendite in euro </t>
  </si>
  <si>
    <t>Vendite in dollari</t>
  </si>
  <si>
    <t>Vendite settimanali</t>
  </si>
  <si>
    <t>Cambio Euro/Dollaro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</si>
</sst>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8" formatCode="_-[$$-409]* #,##0.00_ ;_-[$$-409]* \-#,##0.00\ ;_-[$$-409]* &quot;-&quot;??_ ;_-@_ "/>
    <numFmt numFmtId="169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4" tint="-0.249977111117893"/>
      <name val="Times New Roman"/>
      <family val="1"/>
    </font>
    <font>
      <sz val="15"/>
      <color theme="1"/>
      <name val="Times New Roman"/>
      <family val="1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ashDotDot">
        <color auto="1"/>
      </bottom>
      <diagonal/>
    </border>
    <border>
      <left/>
      <right style="double">
        <color auto="1"/>
      </right>
      <top/>
      <bottom style="dashDotDot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vertical="top" textRotation="180"/>
    </xf>
    <xf numFmtId="0" fontId="4" fillId="2" borderId="1" xfId="0" applyFont="1" applyFill="1" applyBorder="1" applyAlignment="1">
      <alignment horizontal="left" vertical="top" textRotation="180" wrapText="1"/>
    </xf>
    <xf numFmtId="0" fontId="4" fillId="0" borderId="1" xfId="0" applyFont="1" applyBorder="1"/>
    <xf numFmtId="0" fontId="4" fillId="2" borderId="1" xfId="0" applyFont="1" applyFill="1" applyBorder="1"/>
    <xf numFmtId="1" fontId="5" fillId="0" borderId="1" xfId="0" applyNumberFormat="1" applyFont="1" applyBorder="1"/>
    <xf numFmtId="0" fontId="4" fillId="2" borderId="11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2" borderId="14" xfId="0" applyFont="1" applyFill="1" applyBorder="1"/>
    <xf numFmtId="0" fontId="4" fillId="0" borderId="0" xfId="0" applyFont="1" applyBorder="1"/>
    <xf numFmtId="0" fontId="4" fillId="0" borderId="15" xfId="0" applyFont="1" applyBorder="1"/>
    <xf numFmtId="0" fontId="4" fillId="2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2" fillId="0" borderId="0" xfId="0" applyFont="1" applyAlignment="1">
      <alignment horizontal="center"/>
    </xf>
    <xf numFmtId="9" fontId="0" fillId="0" borderId="0" xfId="2" applyFont="1"/>
    <xf numFmtId="0" fontId="2" fillId="0" borderId="0" xfId="0" applyFont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3" fontId="2" fillId="0" borderId="21" xfId="0" applyNumberFormat="1" applyFont="1" applyBorder="1"/>
    <xf numFmtId="0" fontId="0" fillId="3" borderId="22" xfId="0" applyFill="1" applyBorder="1" applyAlignment="1">
      <alignment horizontal="center" vertical="center"/>
    </xf>
    <xf numFmtId="3" fontId="2" fillId="0" borderId="20" xfId="0" applyNumberFormat="1" applyFont="1" applyBorder="1"/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3" fontId="0" fillId="0" borderId="21" xfId="0" applyNumberFormat="1" applyBorder="1"/>
    <xf numFmtId="3" fontId="0" fillId="0" borderId="20" xfId="0" applyNumberFormat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0" xfId="0" applyNumberFormat="1" applyBorder="1"/>
    <xf numFmtId="3" fontId="0" fillId="0" borderId="6" xfId="0" applyNumberFormat="1" applyBorder="1"/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3" fontId="0" fillId="4" borderId="5" xfId="0" applyNumberFormat="1" applyFill="1" applyBorder="1"/>
    <xf numFmtId="3" fontId="0" fillId="4" borderId="0" xfId="0" applyNumberFormat="1" applyFill="1" applyBorder="1"/>
    <xf numFmtId="3" fontId="0" fillId="4" borderId="6" xfId="0" applyNumberFormat="1" applyFill="1" applyBorder="1"/>
    <xf numFmtId="3" fontId="0" fillId="4" borderId="21" xfId="0" applyNumberFormat="1" applyFill="1" applyBorder="1"/>
    <xf numFmtId="3" fontId="2" fillId="4" borderId="21" xfId="0" applyNumberFormat="1" applyFont="1" applyFill="1" applyBorder="1"/>
    <xf numFmtId="9" fontId="0" fillId="4" borderId="6" xfId="2" applyFont="1" applyFill="1" applyBorder="1" applyAlignment="1">
      <alignment horizontal="center" vertical="center"/>
    </xf>
    <xf numFmtId="9" fontId="0" fillId="4" borderId="9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0" xfId="0" applyFont="1" applyBorder="1"/>
    <xf numFmtId="0" fontId="4" fillId="0" borderId="10" xfId="0" applyFont="1" applyBorder="1" applyAlignment="1">
      <alignment horizontal="center" wrapText="1"/>
    </xf>
    <xf numFmtId="2" fontId="4" fillId="0" borderId="10" xfId="0" applyNumberFormat="1" applyFont="1" applyBorder="1"/>
    <xf numFmtId="0" fontId="4" fillId="5" borderId="10" xfId="0" applyFont="1" applyFill="1" applyBorder="1"/>
    <xf numFmtId="44" fontId="4" fillId="0" borderId="10" xfId="1" applyFont="1" applyBorder="1"/>
    <xf numFmtId="169" fontId="4" fillId="0" borderId="10" xfId="0" applyNumberFormat="1" applyFont="1" applyBorder="1"/>
    <xf numFmtId="168" fontId="4" fillId="0" borderId="10" xfId="0" applyNumberFormat="1" applyFont="1" applyBorder="1"/>
    <xf numFmtId="168" fontId="4" fillId="0" borderId="10" xfId="1" applyNumberFormat="1" applyFont="1" applyBorder="1"/>
    <xf numFmtId="0" fontId="7" fillId="5" borderId="10" xfId="0" applyFont="1" applyFill="1" applyBorder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L16" sqref="L16"/>
    </sheetView>
  </sheetViews>
  <sheetFormatPr defaultRowHeight="15" x14ac:dyDescent="0.25"/>
  <cols>
    <col min="1" max="1" width="20.5703125" bestFit="1" customWidth="1"/>
    <col min="5" max="5" width="11" customWidth="1"/>
    <col min="6" max="6" width="7.140625" customWidth="1"/>
    <col min="7" max="7" width="4.7109375" customWidth="1"/>
  </cols>
  <sheetData>
    <row r="1" spans="1:7" ht="48" customHeight="1" thickBot="1" x14ac:dyDescent="0.3">
      <c r="A1" s="2" t="s">
        <v>4</v>
      </c>
      <c r="B1" s="3"/>
      <c r="C1" s="3"/>
      <c r="D1" s="3"/>
      <c r="E1" s="3"/>
      <c r="F1" s="3"/>
      <c r="G1" s="3"/>
    </row>
    <row r="2" spans="1:7" ht="86.25" thickTop="1" thickBot="1" x14ac:dyDescent="0.3">
      <c r="A2" s="4"/>
      <c r="B2" s="5" t="s">
        <v>0</v>
      </c>
      <c r="C2" s="5" t="s">
        <v>1</v>
      </c>
      <c r="D2" s="5" t="s">
        <v>2</v>
      </c>
      <c r="E2" s="6" t="s">
        <v>12</v>
      </c>
      <c r="F2" s="6" t="s">
        <v>13</v>
      </c>
      <c r="G2" s="5" t="s">
        <v>3</v>
      </c>
    </row>
    <row r="3" spans="1:7" ht="16.5" thickTop="1" thickBot="1" x14ac:dyDescent="0.3">
      <c r="A3" s="7" t="s">
        <v>5</v>
      </c>
      <c r="B3" s="7">
        <v>1250</v>
      </c>
      <c r="C3" s="7">
        <v>1340</v>
      </c>
      <c r="D3" s="7">
        <v>1120</v>
      </c>
      <c r="E3" s="8">
        <f>MAX(B3:D3)</f>
        <v>1340</v>
      </c>
      <c r="F3" s="7">
        <f>MIN(B3:D3)</f>
        <v>1120</v>
      </c>
      <c r="G3" s="9">
        <f>AVERAGE(B3:D3)</f>
        <v>1236.6666666666667</v>
      </c>
    </row>
    <row r="4" spans="1:7" ht="16.5" thickTop="1" thickBot="1" x14ac:dyDescent="0.3">
      <c r="A4" s="7" t="s">
        <v>6</v>
      </c>
      <c r="B4" s="7">
        <v>850</v>
      </c>
      <c r="C4" s="7">
        <v>1022</v>
      </c>
      <c r="D4" s="7">
        <v>1187</v>
      </c>
      <c r="E4" s="8">
        <f t="shared" ref="E4:E7" si="0">MAX(B4:D4)</f>
        <v>1187</v>
      </c>
      <c r="F4" s="7">
        <f t="shared" ref="F4:F7" si="1">MIN(B4:D4)</f>
        <v>850</v>
      </c>
      <c r="G4" s="9">
        <f t="shared" ref="G4:G7" si="2">AVERAGE(B4:D4)</f>
        <v>1019.6666666666666</v>
      </c>
    </row>
    <row r="5" spans="1:7" ht="16.5" thickTop="1" thickBot="1" x14ac:dyDescent="0.3">
      <c r="A5" s="7" t="s">
        <v>7</v>
      </c>
      <c r="B5" s="7">
        <v>615</v>
      </c>
      <c r="C5" s="7">
        <v>850</v>
      </c>
      <c r="D5" s="7">
        <v>1153</v>
      </c>
      <c r="E5" s="8">
        <f t="shared" si="0"/>
        <v>1153</v>
      </c>
      <c r="F5" s="7">
        <f t="shared" si="1"/>
        <v>615</v>
      </c>
      <c r="G5" s="9">
        <f t="shared" si="2"/>
        <v>872.66666666666663</v>
      </c>
    </row>
    <row r="6" spans="1:7" ht="16.5" thickTop="1" thickBot="1" x14ac:dyDescent="0.3">
      <c r="A6" s="7" t="s">
        <v>8</v>
      </c>
      <c r="B6" s="7">
        <v>930</v>
      </c>
      <c r="C6" s="7">
        <v>1175</v>
      </c>
      <c r="D6" s="7">
        <v>1028</v>
      </c>
      <c r="E6" s="8">
        <f t="shared" si="0"/>
        <v>1175</v>
      </c>
      <c r="F6" s="7">
        <f t="shared" si="1"/>
        <v>930</v>
      </c>
      <c r="G6" s="9">
        <f t="shared" si="2"/>
        <v>1044.3333333333333</v>
      </c>
    </row>
    <row r="7" spans="1:7" ht="16.5" thickTop="1" thickBot="1" x14ac:dyDescent="0.3">
      <c r="A7" s="7" t="s">
        <v>9</v>
      </c>
      <c r="B7" s="7">
        <v>630</v>
      </c>
      <c r="C7" s="7">
        <v>850</v>
      </c>
      <c r="D7" s="7">
        <v>1112</v>
      </c>
      <c r="E7" s="8">
        <f t="shared" si="0"/>
        <v>1112</v>
      </c>
      <c r="F7" s="7">
        <f t="shared" si="1"/>
        <v>630</v>
      </c>
      <c r="G7" s="9">
        <f t="shared" si="2"/>
        <v>864</v>
      </c>
    </row>
    <row r="8" spans="1:7" ht="15.75" thickTop="1" x14ac:dyDescent="0.25">
      <c r="A8" s="4"/>
      <c r="B8" s="4"/>
      <c r="C8" s="4"/>
      <c r="D8" s="4"/>
      <c r="E8" s="4"/>
      <c r="F8" s="4"/>
      <c r="G8" s="4"/>
    </row>
    <row r="9" spans="1:7" x14ac:dyDescent="0.25">
      <c r="A9" s="10" t="s">
        <v>10</v>
      </c>
      <c r="B9" s="11">
        <f>MAX(B3:B$7)</f>
        <v>1250</v>
      </c>
      <c r="C9" s="11">
        <f>MAX(C3:C$7)</f>
        <v>1340</v>
      </c>
      <c r="D9" s="12">
        <f>MAX(D3:D$7)</f>
        <v>1187</v>
      </c>
      <c r="E9" s="4"/>
      <c r="F9" s="4"/>
      <c r="G9" s="4"/>
    </row>
    <row r="10" spans="1:7" x14ac:dyDescent="0.25">
      <c r="A10" s="13" t="s">
        <v>11</v>
      </c>
      <c r="B10" s="14">
        <f>MIN(B3:B$7)</f>
        <v>615</v>
      </c>
      <c r="C10" s="14">
        <f>MIN(C3:C$7)</f>
        <v>850</v>
      </c>
      <c r="D10" s="15">
        <f>MIN(D3:D$7)</f>
        <v>1028</v>
      </c>
      <c r="E10" s="4"/>
      <c r="F10" s="4"/>
      <c r="G10" s="4"/>
    </row>
    <row r="11" spans="1:7" x14ac:dyDescent="0.25">
      <c r="A11" s="16" t="s">
        <v>3</v>
      </c>
      <c r="B11" s="17">
        <f>AVERAGE(B3:B$7)</f>
        <v>855</v>
      </c>
      <c r="C11" s="17">
        <f>AVERAGE(C3:C$7)</f>
        <v>1047.4000000000001</v>
      </c>
      <c r="D11" s="18">
        <f>AVERAGE(D3:D$7)</f>
        <v>1120</v>
      </c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8" hidden="1" x14ac:dyDescent="0.25"/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3" sqref="G23"/>
    </sheetView>
  </sheetViews>
  <sheetFormatPr defaultRowHeight="15" x14ac:dyDescent="0.25"/>
  <cols>
    <col min="7" max="7" width="27.42578125" bestFit="1" customWidth="1"/>
  </cols>
  <sheetData>
    <row r="1" spans="1:7" ht="15.75" thickBot="1" x14ac:dyDescent="0.3">
      <c r="A1" s="19" t="s">
        <v>14</v>
      </c>
      <c r="B1" s="1"/>
      <c r="C1" s="1"/>
      <c r="D1" s="1"/>
      <c r="E1" s="1"/>
      <c r="F1" s="1"/>
      <c r="G1" s="1"/>
    </row>
    <row r="2" spans="1:7" ht="15.75" thickTop="1" x14ac:dyDescent="0.25">
      <c r="A2" s="24" t="s">
        <v>15</v>
      </c>
      <c r="B2" s="36" t="s">
        <v>16</v>
      </c>
      <c r="C2" s="22"/>
      <c r="D2" s="37"/>
      <c r="E2" s="32" t="s">
        <v>20</v>
      </c>
      <c r="F2" s="23" t="s">
        <v>21</v>
      </c>
      <c r="G2" s="25" t="s">
        <v>22</v>
      </c>
    </row>
    <row r="3" spans="1:7" ht="15.75" thickBot="1" x14ac:dyDescent="0.3">
      <c r="A3" s="30"/>
      <c r="B3" s="38" t="s">
        <v>17</v>
      </c>
      <c r="C3" s="39" t="s">
        <v>18</v>
      </c>
      <c r="D3" s="40" t="s">
        <v>19</v>
      </c>
      <c r="E3" s="33"/>
      <c r="F3" s="30"/>
      <c r="G3" s="26"/>
    </row>
    <row r="4" spans="1:7" ht="15.75" thickTop="1" x14ac:dyDescent="0.25">
      <c r="A4" s="47" t="s">
        <v>23</v>
      </c>
      <c r="B4" s="41">
        <v>18750</v>
      </c>
      <c r="C4" s="42">
        <v>37404</v>
      </c>
      <c r="D4" s="43">
        <f>SUM(B4:C4)</f>
        <v>56154</v>
      </c>
      <c r="E4" s="34">
        <v>2700</v>
      </c>
      <c r="F4" s="29">
        <f>SUM(D4:E4)</f>
        <v>58854</v>
      </c>
      <c r="G4" s="27" t="s">
        <v>28</v>
      </c>
    </row>
    <row r="5" spans="1:7" x14ac:dyDescent="0.25">
      <c r="A5" s="47" t="s">
        <v>24</v>
      </c>
      <c r="B5" s="49">
        <v>15638</v>
      </c>
      <c r="C5" s="50">
        <v>35433</v>
      </c>
      <c r="D5" s="51">
        <f t="shared" ref="D5:D9" si="0">SUM(B5:C5)</f>
        <v>51071</v>
      </c>
      <c r="E5" s="52">
        <v>1813</v>
      </c>
      <c r="F5" s="53">
        <f t="shared" ref="F5:F10" si="1">SUM(D5:E5)</f>
        <v>52884</v>
      </c>
      <c r="G5" s="54">
        <f>(F5-F4)/F5</f>
        <v>-0.11288858633991378</v>
      </c>
    </row>
    <row r="6" spans="1:7" x14ac:dyDescent="0.25">
      <c r="A6" s="47" t="s">
        <v>25</v>
      </c>
      <c r="B6" s="44">
        <v>20015</v>
      </c>
      <c r="C6" s="45">
        <v>42249</v>
      </c>
      <c r="D6" s="46">
        <f t="shared" si="0"/>
        <v>62264</v>
      </c>
      <c r="E6" s="34">
        <v>3023</v>
      </c>
      <c r="F6" s="29">
        <f t="shared" si="1"/>
        <v>65287</v>
      </c>
      <c r="G6" s="28">
        <f t="shared" ref="G6:G10" si="2">(F6-F5)/F6</f>
        <v>0.18997656501294286</v>
      </c>
    </row>
    <row r="7" spans="1:7" x14ac:dyDescent="0.25">
      <c r="A7" s="47" t="s">
        <v>26</v>
      </c>
      <c r="B7" s="49">
        <v>19978</v>
      </c>
      <c r="C7" s="50">
        <v>41811</v>
      </c>
      <c r="D7" s="51">
        <f t="shared" si="0"/>
        <v>61789</v>
      </c>
      <c r="E7" s="52">
        <v>2717</v>
      </c>
      <c r="F7" s="53">
        <f t="shared" si="1"/>
        <v>64506</v>
      </c>
      <c r="G7" s="54">
        <f t="shared" si="2"/>
        <v>-1.2107400861935324E-2</v>
      </c>
    </row>
    <row r="8" spans="1:7" x14ac:dyDescent="0.25">
      <c r="A8" s="47" t="s">
        <v>27</v>
      </c>
      <c r="B8" s="44">
        <v>25011</v>
      </c>
      <c r="C8" s="45">
        <v>48961</v>
      </c>
      <c r="D8" s="46">
        <f t="shared" si="0"/>
        <v>73972</v>
      </c>
      <c r="E8" s="34">
        <v>1415</v>
      </c>
      <c r="F8" s="29">
        <f t="shared" si="1"/>
        <v>75387</v>
      </c>
      <c r="G8" s="28">
        <f t="shared" si="2"/>
        <v>0.14433523021210554</v>
      </c>
    </row>
    <row r="9" spans="1:7" ht="15.75" thickBot="1" x14ac:dyDescent="0.3">
      <c r="A9" s="48" t="s">
        <v>0</v>
      </c>
      <c r="B9" s="49">
        <v>38700</v>
      </c>
      <c r="C9" s="50">
        <v>17734</v>
      </c>
      <c r="D9" s="51">
        <f t="shared" si="0"/>
        <v>56434</v>
      </c>
      <c r="E9" s="52">
        <v>1888</v>
      </c>
      <c r="F9" s="53">
        <f t="shared" si="1"/>
        <v>58322</v>
      </c>
      <c r="G9" s="55">
        <f t="shared" si="2"/>
        <v>-0.29259970508555949</v>
      </c>
    </row>
    <row r="10" spans="1:7" ht="15.75" thickTop="1" x14ac:dyDescent="0.25">
      <c r="A10" s="21" t="s">
        <v>29</v>
      </c>
      <c r="B10" s="41">
        <f>SUM(B4:B9)</f>
        <v>138092</v>
      </c>
      <c r="C10" s="42">
        <f t="shared" ref="C10:E10" si="3">SUM(C4:C9)</f>
        <v>223592</v>
      </c>
      <c r="D10" s="43">
        <f t="shared" si="3"/>
        <v>361684</v>
      </c>
      <c r="E10" s="35">
        <f t="shared" si="3"/>
        <v>13556</v>
      </c>
      <c r="F10" s="31">
        <f t="shared" si="1"/>
        <v>375240</v>
      </c>
      <c r="G10" s="20"/>
    </row>
  </sheetData>
  <mergeCells count="6">
    <mergeCell ref="A1:G1"/>
    <mergeCell ref="A2:A3"/>
    <mergeCell ref="B2:D2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view="pageLayout" zoomScaleNormal="100" workbookViewId="0">
      <selection sqref="A1:XFD1048576"/>
    </sheetView>
  </sheetViews>
  <sheetFormatPr defaultRowHeight="15" x14ac:dyDescent="0.25"/>
  <cols>
    <col min="1" max="1" width="19.140625" bestFit="1" customWidth="1"/>
    <col min="2" max="7" width="11" bestFit="1" customWidth="1"/>
    <col min="8" max="8" width="26.42578125" customWidth="1"/>
  </cols>
  <sheetData>
    <row r="1" spans="1:14" ht="43.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 t="s">
        <v>46</v>
      </c>
      <c r="B3" s="4">
        <v>1.2262999999999999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0" x14ac:dyDescent="0.25">
      <c r="A5" s="57" t="s">
        <v>37</v>
      </c>
      <c r="B5" s="57" t="s">
        <v>30</v>
      </c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8" t="s">
        <v>36</v>
      </c>
      <c r="I5" s="4"/>
      <c r="J5" s="4"/>
      <c r="K5" s="4"/>
      <c r="L5" s="4"/>
      <c r="M5" s="4"/>
      <c r="N5" s="4"/>
    </row>
    <row r="6" spans="1:14" x14ac:dyDescent="0.25">
      <c r="A6" s="57" t="s">
        <v>38</v>
      </c>
      <c r="B6" s="59">
        <v>100</v>
      </c>
      <c r="C6" s="59">
        <v>90</v>
      </c>
      <c r="D6" s="59">
        <v>70</v>
      </c>
      <c r="E6" s="59">
        <v>80</v>
      </c>
      <c r="F6" s="59">
        <v>90</v>
      </c>
      <c r="G6" s="59">
        <v>80</v>
      </c>
      <c r="H6" s="59">
        <v>7</v>
      </c>
      <c r="I6" s="4"/>
      <c r="J6" s="4"/>
      <c r="K6" s="4"/>
      <c r="L6" s="4"/>
      <c r="M6" s="4"/>
      <c r="N6" s="4"/>
    </row>
    <row r="7" spans="1:14" x14ac:dyDescent="0.25">
      <c r="A7" s="57" t="s">
        <v>39</v>
      </c>
      <c r="B7" s="59">
        <v>45</v>
      </c>
      <c r="C7" s="59">
        <v>80</v>
      </c>
      <c r="D7" s="59">
        <v>40</v>
      </c>
      <c r="E7" s="59">
        <v>70</v>
      </c>
      <c r="F7" s="59">
        <v>75</v>
      </c>
      <c r="G7" s="59">
        <v>60</v>
      </c>
      <c r="H7" s="59">
        <v>6</v>
      </c>
      <c r="I7" s="4"/>
      <c r="J7" s="4"/>
      <c r="K7" s="4"/>
      <c r="L7" s="4"/>
      <c r="M7" s="4"/>
      <c r="N7" s="4"/>
    </row>
    <row r="8" spans="1:14" x14ac:dyDescent="0.25">
      <c r="A8" s="57" t="s">
        <v>40</v>
      </c>
      <c r="B8" s="59">
        <v>23</v>
      </c>
      <c r="C8" s="59">
        <v>70</v>
      </c>
      <c r="D8" s="59">
        <v>50</v>
      </c>
      <c r="E8" s="59">
        <v>20</v>
      </c>
      <c r="F8" s="59">
        <v>50</v>
      </c>
      <c r="G8" s="59">
        <v>20</v>
      </c>
      <c r="H8" s="59">
        <v>6</v>
      </c>
      <c r="I8" s="4"/>
      <c r="J8" s="4"/>
      <c r="K8" s="4"/>
      <c r="L8" s="4"/>
      <c r="M8" s="4"/>
      <c r="N8" s="4"/>
    </row>
    <row r="9" spans="1:14" x14ac:dyDescent="0.25">
      <c r="A9" s="57" t="s">
        <v>41</v>
      </c>
      <c r="B9" s="59">
        <v>25</v>
      </c>
      <c r="C9" s="59">
        <v>10</v>
      </c>
      <c r="D9" s="59">
        <v>25</v>
      </c>
      <c r="E9" s="59">
        <v>10</v>
      </c>
      <c r="F9" s="59">
        <v>25</v>
      </c>
      <c r="G9" s="59">
        <v>30</v>
      </c>
      <c r="H9" s="59">
        <v>7</v>
      </c>
      <c r="I9" s="4"/>
      <c r="J9" s="4"/>
      <c r="K9" s="4"/>
      <c r="L9" s="4"/>
      <c r="M9" s="4"/>
      <c r="N9" s="4"/>
    </row>
    <row r="10" spans="1:14" x14ac:dyDescent="0.25">
      <c r="A10" s="57" t="s">
        <v>42</v>
      </c>
      <c r="B10" s="59">
        <v>20</v>
      </c>
      <c r="C10" s="59">
        <v>30</v>
      </c>
      <c r="D10" s="59">
        <v>30</v>
      </c>
      <c r="E10" s="59">
        <v>20</v>
      </c>
      <c r="F10" s="59">
        <v>30</v>
      </c>
      <c r="G10" s="59">
        <v>30</v>
      </c>
      <c r="H10" s="59">
        <v>6</v>
      </c>
      <c r="I10" s="4"/>
      <c r="J10" s="4"/>
      <c r="K10" s="4"/>
      <c r="L10" s="4"/>
      <c r="M10" s="4"/>
      <c r="N10" s="4"/>
    </row>
    <row r="11" spans="1:14" x14ac:dyDescent="0.25">
      <c r="A11" s="57"/>
      <c r="B11" s="60"/>
      <c r="C11" s="60"/>
      <c r="D11" s="60"/>
      <c r="E11" s="60"/>
      <c r="F11" s="60"/>
      <c r="G11" s="60"/>
      <c r="H11" s="65" t="s">
        <v>29</v>
      </c>
      <c r="I11" s="4"/>
      <c r="J11" s="4"/>
      <c r="K11" s="4"/>
      <c r="L11" s="4"/>
      <c r="M11" s="4"/>
      <c r="N11" s="4"/>
    </row>
    <row r="12" spans="1:14" x14ac:dyDescent="0.25">
      <c r="A12" s="57" t="s">
        <v>43</v>
      </c>
      <c r="B12" s="61">
        <f>(B6*$H6)+(B7*$H7)+(B8*$H8)+(B9*$H9)+(B10*$H10)</f>
        <v>1403</v>
      </c>
      <c r="C12" s="61">
        <f t="shared" ref="C12:G12" si="0">(C6*$H6)+(C7*$H7)+(C8*$H8)+(C9*$H9)+(C10*$H10)</f>
        <v>1780</v>
      </c>
      <c r="D12" s="61">
        <f t="shared" si="0"/>
        <v>1385</v>
      </c>
      <c r="E12" s="61">
        <f t="shared" si="0"/>
        <v>1290</v>
      </c>
      <c r="F12" s="61">
        <f t="shared" si="0"/>
        <v>1735</v>
      </c>
      <c r="G12" s="61">
        <f t="shared" si="0"/>
        <v>1430</v>
      </c>
      <c r="H12" s="62">
        <f>SUM(B12:G12)</f>
        <v>9023</v>
      </c>
      <c r="I12" s="4"/>
      <c r="J12" s="4"/>
      <c r="K12" s="4"/>
      <c r="L12" s="4"/>
      <c r="M12" s="4"/>
      <c r="N12" s="4"/>
    </row>
    <row r="13" spans="1:14" x14ac:dyDescent="0.25">
      <c r="A13" s="57" t="s">
        <v>44</v>
      </c>
      <c r="B13" s="63">
        <f>B12*$B3</f>
        <v>1720.4988999999998</v>
      </c>
      <c r="C13" s="63">
        <f t="shared" ref="C13:G13" si="1">C12*$B3</f>
        <v>2182.8139999999999</v>
      </c>
      <c r="D13" s="63">
        <f t="shared" si="1"/>
        <v>1698.4254999999998</v>
      </c>
      <c r="E13" s="63">
        <f t="shared" si="1"/>
        <v>1581.9269999999999</v>
      </c>
      <c r="F13" s="63">
        <f t="shared" si="1"/>
        <v>2127.6304999999998</v>
      </c>
      <c r="G13" s="63">
        <f t="shared" si="1"/>
        <v>1753.6089999999999</v>
      </c>
      <c r="H13" s="64">
        <f>SUM(B13:G13)</f>
        <v>11064.9049</v>
      </c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mergeCells count="1">
    <mergeCell ref="A1:H1"/>
  </mergeCells>
  <pageMargins left="0.7" right="0.7" top="0.75" bottom="0.75" header="0.3" footer="0.3"/>
  <pageSetup paperSize="9" orientation="portrait" r:id="rId1"/>
  <headerFooter>
    <oddHeader xml:space="preserve">&amp;CQuesto prospetto è stato svolto da Andrea Francavilla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H25" sqref="H25"/>
    </sheetView>
  </sheetViews>
  <sheetFormatPr defaultRowHeight="15" x14ac:dyDescent="0.25"/>
  <cols>
    <col min="1" max="1" width="19.140625" bestFit="1" customWidth="1"/>
    <col min="2" max="7" width="11" bestFit="1" customWidth="1"/>
    <col min="8" max="8" width="26.42578125" customWidth="1"/>
  </cols>
  <sheetData>
    <row r="1" spans="1:14" ht="43.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 t="s">
        <v>46</v>
      </c>
      <c r="B3" s="4">
        <v>1.2262999999999999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0" x14ac:dyDescent="0.25">
      <c r="A5" s="57" t="s">
        <v>37</v>
      </c>
      <c r="B5" s="57" t="s">
        <v>30</v>
      </c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8" t="s">
        <v>36</v>
      </c>
      <c r="I5" s="4"/>
      <c r="J5" s="4"/>
      <c r="K5" s="4"/>
      <c r="L5" s="4"/>
      <c r="M5" s="4"/>
      <c r="N5" s="4"/>
    </row>
    <row r="6" spans="1:14" x14ac:dyDescent="0.25">
      <c r="A6" s="57" t="s">
        <v>38</v>
      </c>
      <c r="B6" s="59">
        <v>100</v>
      </c>
      <c r="C6" s="59">
        <v>90</v>
      </c>
      <c r="D6" s="59">
        <v>70</v>
      </c>
      <c r="E6" s="59">
        <v>80</v>
      </c>
      <c r="F6" s="59">
        <v>90</v>
      </c>
      <c r="G6" s="59">
        <v>80</v>
      </c>
      <c r="H6" s="59">
        <v>7</v>
      </c>
      <c r="I6" s="4"/>
      <c r="J6" s="4"/>
      <c r="K6" s="4"/>
      <c r="L6" s="4"/>
      <c r="M6" s="4"/>
      <c r="N6" s="4"/>
    </row>
    <row r="7" spans="1:14" x14ac:dyDescent="0.25">
      <c r="A7" s="57" t="s">
        <v>39</v>
      </c>
      <c r="B7" s="59">
        <v>45</v>
      </c>
      <c r="C7" s="59">
        <v>80</v>
      </c>
      <c r="D7" s="59">
        <v>40</v>
      </c>
      <c r="E7" s="59">
        <v>70</v>
      </c>
      <c r="F7" s="59">
        <v>75</v>
      </c>
      <c r="G7" s="59">
        <v>60</v>
      </c>
      <c r="H7" s="59">
        <v>6</v>
      </c>
      <c r="I7" s="4"/>
      <c r="J7" s="4"/>
      <c r="K7" s="4"/>
      <c r="L7" s="4"/>
      <c r="M7" s="4"/>
      <c r="N7" s="4"/>
    </row>
    <row r="8" spans="1:14" x14ac:dyDescent="0.25">
      <c r="A8" s="57" t="s">
        <v>40</v>
      </c>
      <c r="B8" s="59">
        <v>23</v>
      </c>
      <c r="C8" s="59">
        <v>70</v>
      </c>
      <c r="D8" s="59">
        <v>50</v>
      </c>
      <c r="E8" s="59">
        <v>20</v>
      </c>
      <c r="F8" s="59">
        <v>50</v>
      </c>
      <c r="G8" s="59">
        <v>20</v>
      </c>
      <c r="H8" s="59">
        <v>6</v>
      </c>
      <c r="I8" s="4"/>
      <c r="J8" s="4"/>
      <c r="K8" s="4"/>
      <c r="L8" s="4"/>
      <c r="M8" s="4"/>
      <c r="N8" s="4"/>
    </row>
    <row r="9" spans="1:14" x14ac:dyDescent="0.25">
      <c r="A9" s="57" t="s">
        <v>41</v>
      </c>
      <c r="B9" s="59">
        <v>25</v>
      </c>
      <c r="C9" s="59">
        <v>10</v>
      </c>
      <c r="D9" s="59">
        <v>25</v>
      </c>
      <c r="E9" s="59">
        <v>10</v>
      </c>
      <c r="F9" s="59">
        <v>25</v>
      </c>
      <c r="G9" s="59">
        <v>30</v>
      </c>
      <c r="H9" s="59">
        <v>7</v>
      </c>
      <c r="I9" s="4"/>
      <c r="J9" s="4"/>
      <c r="K9" s="4"/>
      <c r="L9" s="4"/>
      <c r="M9" s="4"/>
      <c r="N9" s="4"/>
    </row>
    <row r="10" spans="1:14" x14ac:dyDescent="0.25">
      <c r="A10" s="57" t="s">
        <v>42</v>
      </c>
      <c r="B10" s="59">
        <v>20</v>
      </c>
      <c r="C10" s="59">
        <v>30</v>
      </c>
      <c r="D10" s="59">
        <v>30</v>
      </c>
      <c r="E10" s="59">
        <v>20</v>
      </c>
      <c r="F10" s="59">
        <v>30</v>
      </c>
      <c r="G10" s="59">
        <v>30</v>
      </c>
      <c r="H10" s="59">
        <v>6</v>
      </c>
      <c r="I10" s="4"/>
      <c r="J10" s="4"/>
      <c r="K10" s="4"/>
      <c r="L10" s="4"/>
      <c r="M10" s="4"/>
      <c r="N10" s="4"/>
    </row>
    <row r="11" spans="1:14" x14ac:dyDescent="0.25">
      <c r="A11" s="57"/>
      <c r="B11" s="60"/>
      <c r="C11" s="60"/>
      <c r="D11" s="60"/>
      <c r="E11" s="60"/>
      <c r="F11" s="60"/>
      <c r="G11" s="60"/>
      <c r="H11" s="65" t="s">
        <v>29</v>
      </c>
      <c r="I11" s="4"/>
      <c r="J11" s="4"/>
      <c r="K11" s="4"/>
      <c r="L11" s="4"/>
      <c r="M11" s="4"/>
      <c r="N11" s="4"/>
    </row>
    <row r="12" spans="1:14" x14ac:dyDescent="0.25">
      <c r="A12" s="57" t="s">
        <v>43</v>
      </c>
      <c r="B12" s="61">
        <f>(B6*$H6)+(B7*$H7)+(B8*$H8)+(B9*$H9)+(B10*$H10)</f>
        <v>1403</v>
      </c>
      <c r="C12" s="61">
        <f t="shared" ref="C12:G12" si="0">(C6*$H6)+(C7*$H7)+(C8*$H8)+(C9*$H9)+(C10*$H10)</f>
        <v>1780</v>
      </c>
      <c r="D12" s="61">
        <f t="shared" si="0"/>
        <v>1385</v>
      </c>
      <c r="E12" s="61">
        <f t="shared" si="0"/>
        <v>1290</v>
      </c>
      <c r="F12" s="61">
        <f t="shared" si="0"/>
        <v>1735</v>
      </c>
      <c r="G12" s="61">
        <f t="shared" si="0"/>
        <v>1430</v>
      </c>
      <c r="H12" s="62">
        <f>SUM(B12:G12)</f>
        <v>9023</v>
      </c>
      <c r="I12" s="4"/>
      <c r="J12" s="4"/>
      <c r="K12" s="4"/>
      <c r="L12" s="4"/>
      <c r="M12" s="4"/>
      <c r="N12" s="4"/>
    </row>
    <row r="13" spans="1:14" x14ac:dyDescent="0.25">
      <c r="A13" s="57" t="s">
        <v>44</v>
      </c>
      <c r="B13" s="63">
        <f>B12*$B3</f>
        <v>1720.4988999999998</v>
      </c>
      <c r="C13" s="63">
        <f t="shared" ref="C13:G13" si="1">C12*$B3</f>
        <v>2182.8139999999999</v>
      </c>
      <c r="D13" s="63">
        <f t="shared" si="1"/>
        <v>1698.4254999999998</v>
      </c>
      <c r="E13" s="63">
        <f t="shared" si="1"/>
        <v>1581.9269999999999</v>
      </c>
      <c r="F13" s="63">
        <f t="shared" si="1"/>
        <v>2127.6304999999998</v>
      </c>
      <c r="G13" s="63">
        <f t="shared" si="1"/>
        <v>1753.6089999999999</v>
      </c>
      <c r="H13" s="64">
        <f>SUM(B13:G13)</f>
        <v>11064.9049</v>
      </c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 2 pag 366</vt:lpstr>
      <vt:lpstr>Es 3 pag 366</vt:lpstr>
      <vt:lpstr>Caseificio</vt:lpstr>
      <vt:lpstr>Mediqa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a.francavilla.3537</cp:lastModifiedBy>
  <dcterms:created xsi:type="dcterms:W3CDTF">2023-01-11T09:20:37Z</dcterms:created>
  <dcterms:modified xsi:type="dcterms:W3CDTF">2023-01-11T10:39:42Z</dcterms:modified>
</cp:coreProperties>
</file>