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rwinplanck/Desktop/Physics/Physics Lab III/LO6/LP/"/>
    </mc:Choice>
  </mc:AlternateContent>
  <xr:revisionPtr revIDLastSave="0" documentId="13_ncr:1_{EE3D3ABF-E76A-DD4D-A402-B1A8C1BE3E3B}" xr6:coauthVersionLast="47" xr6:coauthVersionMax="47" xr10:uidLastSave="{00000000-0000-0000-0000-000000000000}"/>
  <bookViews>
    <workbookView xWindow="380" yWindow="500" windowWidth="28040" windowHeight="15940" xr2:uid="{2B7DD4B2-E682-AE46-809C-5F1CDB23921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8" i="1" l="1"/>
  <c r="H19" i="1"/>
  <c r="H20" i="1"/>
  <c r="H21" i="1"/>
  <c r="H22" i="1"/>
  <c r="H23" i="1"/>
  <c r="H24" i="1"/>
  <c r="H25" i="1"/>
  <c r="H26" i="1"/>
  <c r="H27" i="1"/>
  <c r="H28" i="1"/>
  <c r="H29" i="1"/>
  <c r="H17" i="1"/>
  <c r="G31" i="1"/>
  <c r="G18" i="1"/>
  <c r="G19" i="1"/>
  <c r="G20" i="1"/>
  <c r="G21" i="1"/>
  <c r="G22" i="1"/>
  <c r="G23" i="1"/>
  <c r="G24" i="1"/>
  <c r="G25" i="1"/>
  <c r="G26" i="1"/>
  <c r="G27" i="1"/>
  <c r="G28" i="1"/>
  <c r="G29" i="1"/>
  <c r="G17" i="1"/>
  <c r="C13" i="1"/>
  <c r="E13" i="1"/>
  <c r="B13" i="1"/>
  <c r="D13" i="1"/>
  <c r="G4" i="1"/>
  <c r="H4" i="1" s="1"/>
  <c r="G5" i="1"/>
  <c r="H5" i="1" s="1"/>
  <c r="G6" i="1"/>
  <c r="H6" i="1" s="1"/>
  <c r="G8" i="1"/>
  <c r="H8" i="1" s="1"/>
  <c r="G9" i="1"/>
  <c r="H9" i="1" s="1"/>
  <c r="G10" i="1"/>
  <c r="H10" i="1" s="1"/>
  <c r="G3" i="1"/>
  <c r="H3" i="1" s="1"/>
</calcChain>
</file>

<file path=xl/sharedStrings.xml><?xml version="1.0" encoding="utf-8"?>
<sst xmlns="http://schemas.openxmlformats.org/spreadsheetml/2006/main" count="27" uniqueCount="21">
  <si>
    <t>P1</t>
  </si>
  <si>
    <t>P2</t>
  </si>
  <si>
    <t>P</t>
  </si>
  <si>
    <t>theta</t>
  </si>
  <si>
    <t>dtheta</t>
  </si>
  <si>
    <t>Exp 1</t>
  </si>
  <si>
    <t>dP</t>
  </si>
  <si>
    <t>k1</t>
  </si>
  <si>
    <t>dk1</t>
  </si>
  <si>
    <t>k2</t>
  </si>
  <si>
    <t>dk2</t>
  </si>
  <si>
    <t>Po</t>
  </si>
  <si>
    <t>dP1, dP2</t>
  </si>
  <si>
    <t>MIN</t>
  </si>
  <si>
    <t>MAX</t>
  </si>
  <si>
    <t>BREWSTER ANGLE</t>
  </si>
  <si>
    <t>n'</t>
  </si>
  <si>
    <t>dn'</t>
  </si>
  <si>
    <t>RPERP</t>
  </si>
  <si>
    <t>NO PLATE</t>
  </si>
  <si>
    <t>R^2/A^2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</si>
</sst>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UwU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Sheet1!$B$17:$B$29</c:f>
              <c:numCache>
                <c:formatCode>General</c:formatCode>
                <c:ptCount val="13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</c:numCache>
            </c:numRef>
          </c:xVal>
          <c:yVal>
            <c:numRef>
              <c:f>Sheet1!$G$17:$G$29</c:f>
              <c:numCache>
                <c:formatCode>General</c:formatCode>
                <c:ptCount val="13"/>
                <c:pt idx="0">
                  <c:v>0.13207547169811321</c:v>
                </c:pt>
                <c:pt idx="1">
                  <c:v>0.14953271028037385</c:v>
                </c:pt>
                <c:pt idx="2">
                  <c:v>0.169811320754717</c:v>
                </c:pt>
                <c:pt idx="3">
                  <c:v>0.2</c:v>
                </c:pt>
                <c:pt idx="4">
                  <c:v>0.23584905660377359</c:v>
                </c:pt>
                <c:pt idx="5">
                  <c:v>0.27358490566037735</c:v>
                </c:pt>
                <c:pt idx="6">
                  <c:v>0.33644859813084116</c:v>
                </c:pt>
                <c:pt idx="7">
                  <c:v>0.42990654205607476</c:v>
                </c:pt>
                <c:pt idx="8">
                  <c:v>0.55140186915887857</c:v>
                </c:pt>
                <c:pt idx="9">
                  <c:v>0.69158878504672905</c:v>
                </c:pt>
                <c:pt idx="10">
                  <c:v>0.90654205607476634</c:v>
                </c:pt>
                <c:pt idx="11">
                  <c:v>1.233644859813084</c:v>
                </c:pt>
                <c:pt idx="12">
                  <c:v>1.6822429906542058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F1-544D-8956-A1F2FEAC18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352512"/>
        <c:axId val="33354160"/>
      </c:scatterChart>
      <c:valAx>
        <c:axId val="33352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33354160"/>
        <c:crosses val="autoZero"/>
        <c:crossBetween val="midCat"/>
      </c:valAx>
      <c:valAx>
        <c:axId val="3335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33352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Ceballos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Sheet1!$B$17:$B$29</c:f>
              <c:numCache>
                <c:formatCode>General</c:formatCode>
                <c:ptCount val="13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</c:numCache>
            </c:numRef>
          </c:xVal>
          <c:yVal>
            <c:numRef>
              <c:f>Sheet1!$H$17:$H$29</c:f>
              <c:numCache>
                <c:formatCode>General</c:formatCode>
                <c:ptCount val="13"/>
                <c:pt idx="0">
                  <c:v>1.1195126775048454E-3</c:v>
                </c:pt>
                <c:pt idx="1">
                  <c:v>1.4350171291039496E-3</c:v>
                </c:pt>
                <c:pt idx="2">
                  <c:v>1.8506229975080108E-3</c:v>
                </c:pt>
                <c:pt idx="3">
                  <c:v>2.5671111111111116E-3</c:v>
                </c:pt>
                <c:pt idx="4">
                  <c:v>3.5698746093904515E-3</c:v>
                </c:pt>
                <c:pt idx="5">
                  <c:v>4.8036232743957916E-3</c:v>
                </c:pt>
                <c:pt idx="6">
                  <c:v>7.2647742160887431E-3</c:v>
                </c:pt>
                <c:pt idx="7">
                  <c:v>1.1861313457749829E-2</c:v>
                </c:pt>
                <c:pt idx="8">
                  <c:v>1.9512869634417371E-2</c:v>
                </c:pt>
                <c:pt idx="9">
                  <c:v>3.0695913277239167E-2</c:v>
                </c:pt>
                <c:pt idx="10">
                  <c:v>5.2742485030230685E-2</c:v>
                </c:pt>
                <c:pt idx="11">
                  <c:v>9.7670853349637501E-2</c:v>
                </c:pt>
                <c:pt idx="12">
                  <c:v>0.18161935540221857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94-6541-98C9-271AABBF23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056592"/>
        <c:axId val="31615296"/>
      </c:scatterChart>
      <c:valAx>
        <c:axId val="23056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31615296"/>
        <c:crosses val="autoZero"/>
        <c:crossBetween val="midCat"/>
      </c:valAx>
      <c:valAx>
        <c:axId val="3161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23056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438150</xdr:colOff>
      <xdr:row>3</xdr:row>
      <xdr:rowOff>25400</xdr:rowOff>
    </xdr:from>
    <xdr:to>
      <xdr:col>15</xdr:col>
      <xdr:colOff>57150</xdr:colOff>
      <xdr:row>16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B29273-4A17-61D8-D853-4982FB5CCB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241300</xdr:colOff>
      <xdr:row>17</xdr:row>
      <xdr:rowOff>127000</xdr:rowOff>
    </xdr:from>
    <xdr:to>
      <xdr:col>14</xdr:col>
      <xdr:colOff>685800</xdr:colOff>
      <xdr:row>31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717B15B-FF22-631D-1BAE-3B9A121B79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AB616-5E1C-C940-9C69-E68C1BE3BB78}">
  <dimension ref="A1:N31"/>
  <sheetViews>
    <sheetView tabSelected="1" workbookViewId="0">
      <selection activeCell="G14" sqref="G14"/>
    </sheetView>
  </sheetViews>
  <sheetFormatPr baseColWidth="10" defaultRowHeight="16" x14ac:dyDescent="0.2"/>
  <cols>
    <col min="8" max="8" width="12.1640625" bestFit="1" customWidth="1"/>
  </cols>
  <sheetData>
    <row r="1" spans="1:14" x14ac:dyDescent="0.2">
      <c r="A1" t="s">
        <v>5</v>
      </c>
    </row>
    <row r="2" spans="1:14" x14ac:dyDescent="0.2">
      <c r="B2" t="s">
        <v>3</v>
      </c>
      <c r="C2" t="s">
        <v>4</v>
      </c>
      <c r="D2" t="s">
        <v>0</v>
      </c>
      <c r="E2" t="s">
        <v>1</v>
      </c>
      <c r="F2" t="s">
        <v>12</v>
      </c>
      <c r="G2" t="s">
        <v>2</v>
      </c>
      <c r="H2" t="s">
        <v>6</v>
      </c>
      <c r="J2" t="s">
        <v>7</v>
      </c>
      <c r="K2" t="s">
        <v>8</v>
      </c>
      <c r="M2" t="s">
        <v>9</v>
      </c>
      <c r="N2" t="s">
        <v>10</v>
      </c>
    </row>
    <row r="3" spans="1:14" x14ac:dyDescent="0.2">
      <c r="B3" t="s">
        <v>11</v>
      </c>
      <c r="D3">
        <v>9</v>
      </c>
      <c r="E3">
        <v>125.4</v>
      </c>
      <c r="F3">
        <v>0.1</v>
      </c>
      <c r="G3">
        <f>E3/D3</f>
        <v>13.933333333333334</v>
      </c>
      <c r="H3">
        <f>G3*SQRT((F3/E3)^2 + (F3/D3)^2)</f>
        <v>0.15521302676086457</v>
      </c>
    </row>
    <row r="4" spans="1:14" x14ac:dyDescent="0.2">
      <c r="B4">
        <v>0</v>
      </c>
      <c r="C4">
        <v>2</v>
      </c>
      <c r="D4">
        <v>9.4</v>
      </c>
      <c r="E4">
        <v>0.12</v>
      </c>
      <c r="F4">
        <v>0.1</v>
      </c>
      <c r="G4">
        <f t="shared" ref="G4:G10" si="0">E4/D4</f>
        <v>1.276595744680851E-2</v>
      </c>
      <c r="H4">
        <f t="shared" ref="H4:H10" si="1">G4*SQRT((F4/E4)^2 + (F4/D4)^2)</f>
        <v>1.0639164696969662E-2</v>
      </c>
    </row>
    <row r="5" spans="1:14" x14ac:dyDescent="0.2">
      <c r="A5" t="s">
        <v>13</v>
      </c>
      <c r="B5">
        <v>354</v>
      </c>
      <c r="C5">
        <v>2</v>
      </c>
      <c r="D5">
        <v>9.1</v>
      </c>
      <c r="E5">
        <v>0.5</v>
      </c>
      <c r="F5">
        <v>0.1</v>
      </c>
      <c r="G5">
        <f t="shared" si="0"/>
        <v>5.4945054945054944E-2</v>
      </c>
      <c r="H5">
        <f t="shared" si="1"/>
        <v>1.100558617564492E-2</v>
      </c>
    </row>
    <row r="6" spans="1:14" x14ac:dyDescent="0.2">
      <c r="A6" t="s">
        <v>14</v>
      </c>
      <c r="B6">
        <v>265</v>
      </c>
      <c r="C6">
        <v>2</v>
      </c>
      <c r="D6">
        <v>9.6999999999999993</v>
      </c>
      <c r="E6" s="1">
        <v>87.7</v>
      </c>
      <c r="F6">
        <v>0.1</v>
      </c>
      <c r="G6">
        <f t="shared" si="0"/>
        <v>9.0412371134020635</v>
      </c>
      <c r="H6">
        <f t="shared" si="1"/>
        <v>9.3777022415533581E-2</v>
      </c>
    </row>
    <row r="8" spans="1:14" x14ac:dyDescent="0.2">
      <c r="B8" t="s">
        <v>11</v>
      </c>
      <c r="D8">
        <v>9.4</v>
      </c>
      <c r="E8">
        <v>124.8</v>
      </c>
      <c r="F8">
        <v>0.1</v>
      </c>
      <c r="G8">
        <f>E8/D8</f>
        <v>13.276595744680851</v>
      </c>
      <c r="H8">
        <f>G8*SQRT((F8/E8)^2 + (F8/D8)^2)</f>
        <v>0.14164045466720948</v>
      </c>
    </row>
    <row r="9" spans="1:14" x14ac:dyDescent="0.2">
      <c r="A9" t="s">
        <v>13</v>
      </c>
      <c r="B9">
        <v>178</v>
      </c>
      <c r="C9">
        <v>2</v>
      </c>
      <c r="D9">
        <v>10.3</v>
      </c>
      <c r="E9">
        <v>0.6</v>
      </c>
      <c r="F9">
        <v>0.1</v>
      </c>
      <c r="G9">
        <f>E9/D9</f>
        <v>5.8252427184466014E-2</v>
      </c>
      <c r="H9">
        <f>G9*SQRT((F9/E9)^2 + (F9/D9)^2)</f>
        <v>9.7251964633433031E-3</v>
      </c>
    </row>
    <row r="10" spans="1:14" x14ac:dyDescent="0.2">
      <c r="A10" t="s">
        <v>14</v>
      </c>
      <c r="B10">
        <v>82</v>
      </c>
      <c r="C10">
        <v>2</v>
      </c>
      <c r="D10">
        <v>10</v>
      </c>
      <c r="E10" s="1">
        <v>88.3</v>
      </c>
      <c r="F10">
        <v>0.1</v>
      </c>
      <c r="G10">
        <f>E10/D10</f>
        <v>8.83</v>
      </c>
      <c r="H10">
        <f>G10*SQRT((F10/E10)^2 + (F10/D10)^2)</f>
        <v>8.8864447334127947E-2</v>
      </c>
    </row>
    <row r="12" spans="1:14" x14ac:dyDescent="0.2">
      <c r="D12" t="s">
        <v>16</v>
      </c>
      <c r="E12" t="s">
        <v>17</v>
      </c>
    </row>
    <row r="13" spans="1:14" x14ac:dyDescent="0.2">
      <c r="A13" t="s">
        <v>15</v>
      </c>
      <c r="B13">
        <f>57*PI()/180</f>
        <v>0.99483767363676778</v>
      </c>
      <c r="C13">
        <f>0.5*PI()/180</f>
        <v>8.7266462599716477E-3</v>
      </c>
      <c r="D13">
        <f>TAN(B13)</f>
        <v>1.5398649638145827</v>
      </c>
      <c r="E13">
        <f>C13*1/(1+B13^2)</f>
        <v>4.3859061676697828E-3</v>
      </c>
    </row>
    <row r="14" spans="1:14" x14ac:dyDescent="0.2">
      <c r="B14">
        <v>57</v>
      </c>
      <c r="C14">
        <v>0.5</v>
      </c>
    </row>
    <row r="16" spans="1:14" x14ac:dyDescent="0.2">
      <c r="A16" t="s">
        <v>18</v>
      </c>
      <c r="D16" t="s">
        <v>0</v>
      </c>
      <c r="E16" t="s">
        <v>1</v>
      </c>
      <c r="G16" t="s">
        <v>2</v>
      </c>
      <c r="H16" t="s">
        <v>20</v>
      </c>
    </row>
    <row r="17" spans="1:8" x14ac:dyDescent="0.2">
      <c r="B17">
        <v>20</v>
      </c>
      <c r="C17">
        <v>0.1</v>
      </c>
      <c r="D17">
        <v>10.6</v>
      </c>
      <c r="E17">
        <v>1.4</v>
      </c>
      <c r="G17">
        <f>E17/D17</f>
        <v>0.13207547169811321</v>
      </c>
      <c r="H17">
        <f>(G17/$G$31)^2</f>
        <v>1.1195126775048454E-3</v>
      </c>
    </row>
    <row r="18" spans="1:8" x14ac:dyDescent="0.2">
      <c r="B18">
        <v>25</v>
      </c>
      <c r="C18">
        <v>0.1</v>
      </c>
      <c r="D18">
        <v>10.7</v>
      </c>
      <c r="E18">
        <v>1.6</v>
      </c>
      <c r="G18">
        <f t="shared" ref="G18:G29" si="2">E18/D18</f>
        <v>0.14953271028037385</v>
      </c>
      <c r="H18">
        <f t="shared" ref="H18:H29" si="3">(G18/$G$31)^2</f>
        <v>1.4350171291039496E-3</v>
      </c>
    </row>
    <row r="19" spans="1:8" x14ac:dyDescent="0.2">
      <c r="B19">
        <v>30</v>
      </c>
      <c r="C19">
        <v>0.1</v>
      </c>
      <c r="D19">
        <v>10.6</v>
      </c>
      <c r="E19">
        <v>1.8</v>
      </c>
      <c r="G19">
        <f t="shared" si="2"/>
        <v>0.169811320754717</v>
      </c>
      <c r="H19">
        <f t="shared" si="3"/>
        <v>1.8506229975080108E-3</v>
      </c>
    </row>
    <row r="20" spans="1:8" x14ac:dyDescent="0.2">
      <c r="B20">
        <v>35</v>
      </c>
      <c r="C20">
        <v>0.1</v>
      </c>
      <c r="D20">
        <v>10.5</v>
      </c>
      <c r="E20">
        <v>2.1</v>
      </c>
      <c r="G20">
        <f t="shared" si="2"/>
        <v>0.2</v>
      </c>
      <c r="H20">
        <f t="shared" si="3"/>
        <v>2.5671111111111116E-3</v>
      </c>
    </row>
    <row r="21" spans="1:8" x14ac:dyDescent="0.2">
      <c r="B21">
        <v>40</v>
      </c>
      <c r="C21">
        <v>0.1</v>
      </c>
      <c r="D21">
        <v>10.6</v>
      </c>
      <c r="E21">
        <v>2.5</v>
      </c>
      <c r="G21">
        <f t="shared" si="2"/>
        <v>0.23584905660377359</v>
      </c>
      <c r="H21">
        <f t="shared" si="3"/>
        <v>3.5698746093904515E-3</v>
      </c>
    </row>
    <row r="22" spans="1:8" x14ac:dyDescent="0.2">
      <c r="B22">
        <v>45</v>
      </c>
      <c r="C22">
        <v>0.1</v>
      </c>
      <c r="D22">
        <v>10.6</v>
      </c>
      <c r="E22">
        <v>2.9</v>
      </c>
      <c r="G22">
        <f t="shared" si="2"/>
        <v>0.27358490566037735</v>
      </c>
      <c r="H22">
        <f t="shared" si="3"/>
        <v>4.8036232743957916E-3</v>
      </c>
    </row>
    <row r="23" spans="1:8" x14ac:dyDescent="0.2">
      <c r="B23">
        <v>50</v>
      </c>
      <c r="C23">
        <v>0.1</v>
      </c>
      <c r="D23">
        <v>10.7</v>
      </c>
      <c r="E23">
        <v>3.6</v>
      </c>
      <c r="G23">
        <f t="shared" si="2"/>
        <v>0.33644859813084116</v>
      </c>
      <c r="H23">
        <f t="shared" si="3"/>
        <v>7.2647742160887431E-3</v>
      </c>
    </row>
    <row r="24" spans="1:8" x14ac:dyDescent="0.2">
      <c r="B24">
        <v>55</v>
      </c>
      <c r="C24">
        <v>0.1</v>
      </c>
      <c r="D24">
        <v>10.7</v>
      </c>
      <c r="E24">
        <v>4.5999999999999996</v>
      </c>
      <c r="G24">
        <f t="shared" si="2"/>
        <v>0.42990654205607476</v>
      </c>
      <c r="H24">
        <f t="shared" si="3"/>
        <v>1.1861313457749829E-2</v>
      </c>
    </row>
    <row r="25" spans="1:8" x14ac:dyDescent="0.2">
      <c r="B25">
        <v>60</v>
      </c>
      <c r="C25">
        <v>0.1</v>
      </c>
      <c r="D25">
        <v>10.7</v>
      </c>
      <c r="E25">
        <v>5.9</v>
      </c>
      <c r="G25">
        <f t="shared" si="2"/>
        <v>0.55140186915887857</v>
      </c>
      <c r="H25">
        <f t="shared" si="3"/>
        <v>1.9512869634417371E-2</v>
      </c>
    </row>
    <row r="26" spans="1:8" x14ac:dyDescent="0.2">
      <c r="B26">
        <v>65</v>
      </c>
      <c r="C26">
        <v>0.1</v>
      </c>
      <c r="D26">
        <v>10.7</v>
      </c>
      <c r="E26">
        <v>7.4</v>
      </c>
      <c r="G26">
        <f t="shared" si="2"/>
        <v>0.69158878504672905</v>
      </c>
      <c r="H26">
        <f t="shared" si="3"/>
        <v>3.0695913277239167E-2</v>
      </c>
    </row>
    <row r="27" spans="1:8" x14ac:dyDescent="0.2">
      <c r="B27">
        <v>70</v>
      </c>
      <c r="C27">
        <v>0.1</v>
      </c>
      <c r="D27">
        <v>10.7</v>
      </c>
      <c r="E27">
        <v>9.6999999999999993</v>
      </c>
      <c r="G27">
        <f t="shared" si="2"/>
        <v>0.90654205607476634</v>
      </c>
      <c r="H27">
        <f t="shared" si="3"/>
        <v>5.2742485030230685E-2</v>
      </c>
    </row>
    <row r="28" spans="1:8" x14ac:dyDescent="0.2">
      <c r="B28">
        <v>75</v>
      </c>
      <c r="C28">
        <v>0.1</v>
      </c>
      <c r="D28">
        <v>10.7</v>
      </c>
      <c r="E28">
        <v>13.2</v>
      </c>
      <c r="G28">
        <f t="shared" si="2"/>
        <v>1.233644859813084</v>
      </c>
      <c r="H28">
        <f t="shared" si="3"/>
        <v>9.7670853349637501E-2</v>
      </c>
    </row>
    <row r="29" spans="1:8" x14ac:dyDescent="0.2">
      <c r="B29">
        <v>80</v>
      </c>
      <c r="C29">
        <v>0.1</v>
      </c>
      <c r="D29">
        <v>10.7</v>
      </c>
      <c r="E29">
        <v>18</v>
      </c>
      <c r="G29">
        <f t="shared" si="2"/>
        <v>1.6822429906542058</v>
      </c>
      <c r="H29">
        <f t="shared" si="3"/>
        <v>0.18161935540221857</v>
      </c>
    </row>
    <row r="31" spans="1:8" x14ac:dyDescent="0.2">
      <c r="A31" t="s">
        <v>19</v>
      </c>
      <c r="D31">
        <v>11.4</v>
      </c>
      <c r="E31">
        <v>45</v>
      </c>
      <c r="G31">
        <f>E31/D31</f>
        <v>3.9473684210526314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 de Miguel Domínguez</dc:creator>
  <cp:lastModifiedBy>Mario de Miguel Domínguez</cp:lastModifiedBy>
  <dcterms:created xsi:type="dcterms:W3CDTF">2022-09-13T16:50:00Z</dcterms:created>
  <dcterms:modified xsi:type="dcterms:W3CDTF">2022-09-14T14:54:32Z</dcterms:modified>
</cp:coreProperties>
</file>