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EM12/Hall/"/>
    </mc:Choice>
  </mc:AlternateContent>
  <xr:revisionPtr revIDLastSave="0" documentId="13_ncr:1_{9309BE12-5682-8C46-A129-580611D968E8}" xr6:coauthVersionLast="47" xr6:coauthVersionMax="47" xr10:uidLastSave="{00000000-0000-0000-0000-000000000000}"/>
  <bookViews>
    <workbookView xWindow="380" yWindow="500" windowWidth="28040" windowHeight="15940" xr2:uid="{5D8C8EBC-CFB7-974B-9B55-D765D5669E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" i="1" l="1"/>
  <c r="V24" i="1" s="1"/>
  <c r="W23" i="1" s="1"/>
  <c r="T12" i="1"/>
  <c r="T25" i="1" a="1"/>
  <c r="T25" i="1" s="1"/>
  <c r="T23" i="1"/>
  <c r="T13" i="1"/>
  <c r="T14" i="1" a="1"/>
  <c r="T14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<sst xmlns="http://schemas.openxmlformats.org/spreadsheetml/2006/main" count="6" uniqueCount="6">
  <si>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 xml:space="preserve">dark </t>
  </si>
  <si>
    <t>mt</t>
  </si>
  <si>
    <t>dark</t>
  </si>
  <si>
    <t>mT</t>
  </si>
  <si>
    <t>FUENTE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</si>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</sst>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rubini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677504254908499E-3"/>
                  <c:y val="6.9990516649942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Sheet1!$B$2:$B$19</c:f>
              <c:numCache>
                <c:formatCode>General</c:formatCode>
                <c:ptCount val="18"/>
                <c:pt idx="0">
                  <c:v>0.53</c:v>
                </c:pt>
                <c:pt idx="1">
                  <c:v>1.1000000000000001</c:v>
                </c:pt>
                <c:pt idx="2">
                  <c:v>1.46</c:v>
                </c:pt>
                <c:pt idx="3">
                  <c:v>2.04</c:v>
                </c:pt>
                <c:pt idx="4">
                  <c:v>2.57</c:v>
                </c:pt>
                <c:pt idx="5">
                  <c:v>3.08</c:v>
                </c:pt>
                <c:pt idx="6">
                  <c:v>3.52</c:v>
                </c:pt>
                <c:pt idx="7">
                  <c:v>4.13</c:v>
                </c:pt>
                <c:pt idx="8">
                  <c:v>4.5</c:v>
                </c:pt>
                <c:pt idx="9">
                  <c:v>5.13</c:v>
                </c:pt>
                <c:pt idx="10">
                  <c:v>5.48</c:v>
                </c:pt>
                <c:pt idx="11">
                  <c:v>6</c:v>
                </c:pt>
                <c:pt idx="12">
                  <c:v>6.49</c:v>
                </c:pt>
                <c:pt idx="13">
                  <c:v>7.04</c:v>
                </c:pt>
                <c:pt idx="14">
                  <c:v>7.5</c:v>
                </c:pt>
                <c:pt idx="15">
                  <c:v>8.16</c:v>
                </c:pt>
                <c:pt idx="16">
                  <c:v>8.5299999999999994</c:v>
                </c:pt>
                <c:pt idx="17">
                  <c:v>8.98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-89</c:v>
                </c:pt>
                <c:pt idx="1">
                  <c:v>-188</c:v>
                </c:pt>
                <c:pt idx="2">
                  <c:v>-250</c:v>
                </c:pt>
                <c:pt idx="3">
                  <c:v>-342</c:v>
                </c:pt>
                <c:pt idx="4">
                  <c:v>-415</c:v>
                </c:pt>
                <c:pt idx="5">
                  <c:v>-469</c:v>
                </c:pt>
                <c:pt idx="6">
                  <c:v>-507</c:v>
                </c:pt>
                <c:pt idx="7">
                  <c:v>-556</c:v>
                </c:pt>
                <c:pt idx="8">
                  <c:v>-571</c:v>
                </c:pt>
                <c:pt idx="9">
                  <c:v>-601</c:v>
                </c:pt>
                <c:pt idx="10">
                  <c:v>-616</c:v>
                </c:pt>
                <c:pt idx="11">
                  <c:v>-632</c:v>
                </c:pt>
                <c:pt idx="12">
                  <c:v>-640</c:v>
                </c:pt>
                <c:pt idx="13">
                  <c:v>-662</c:v>
                </c:pt>
                <c:pt idx="14">
                  <c:v>-673</c:v>
                </c:pt>
                <c:pt idx="15">
                  <c:v>-690</c:v>
                </c:pt>
                <c:pt idx="16">
                  <c:v>-698</c:v>
                </c:pt>
                <c:pt idx="17">
                  <c:v>-705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2-8E4B-AAC9-CAFCF5BD2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282320"/>
        <c:axId val="2124260480"/>
      </c:scatterChart>
      <c:valAx>
        <c:axId val="212428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4260480"/>
        <c:crosses val="autoZero"/>
        <c:crossBetween val="midCat"/>
      </c:valAx>
      <c:valAx>
        <c:axId val="21242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428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rubini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Sheet1!$I$2:$I$18</c:f>
              <c:numCache>
                <c:formatCode>General</c:formatCode>
                <c:ptCount val="17"/>
                <c:pt idx="0">
                  <c:v>0.48</c:v>
                </c:pt>
                <c:pt idx="1">
                  <c:v>0.97</c:v>
                </c:pt>
                <c:pt idx="2">
                  <c:v>1.61</c:v>
                </c:pt>
                <c:pt idx="3">
                  <c:v>1.98</c:v>
                </c:pt>
                <c:pt idx="4">
                  <c:v>2.48</c:v>
                </c:pt>
                <c:pt idx="5">
                  <c:v>3.05</c:v>
                </c:pt>
                <c:pt idx="6">
                  <c:v>3.57</c:v>
                </c:pt>
                <c:pt idx="7">
                  <c:v>3.98</c:v>
                </c:pt>
                <c:pt idx="8">
                  <c:v>4.57</c:v>
                </c:pt>
                <c:pt idx="9">
                  <c:v>5.03</c:v>
                </c:pt>
                <c:pt idx="10">
                  <c:v>5.48</c:v>
                </c:pt>
                <c:pt idx="11">
                  <c:v>6.07</c:v>
                </c:pt>
                <c:pt idx="12">
                  <c:v>6.5</c:v>
                </c:pt>
                <c:pt idx="13">
                  <c:v>6.97</c:v>
                </c:pt>
                <c:pt idx="14">
                  <c:v>7.49</c:v>
                </c:pt>
                <c:pt idx="15">
                  <c:v>8.08</c:v>
                </c:pt>
                <c:pt idx="16">
                  <c:v>8.4499999999999993</c:v>
                </c:pt>
              </c:numCache>
            </c:numRef>
          </c:xVal>
          <c:yVal>
            <c:numRef>
              <c:f>Sheet1!$J$2:$J$18</c:f>
              <c:numCache>
                <c:formatCode>General</c:formatCode>
                <c:ptCount val="17"/>
                <c:pt idx="0">
                  <c:v>-87</c:v>
                </c:pt>
                <c:pt idx="1">
                  <c:v>-182</c:v>
                </c:pt>
                <c:pt idx="2">
                  <c:v>-300</c:v>
                </c:pt>
                <c:pt idx="3">
                  <c:v>-368</c:v>
                </c:pt>
                <c:pt idx="4">
                  <c:v>-448</c:v>
                </c:pt>
                <c:pt idx="5">
                  <c:v>-514</c:v>
                </c:pt>
                <c:pt idx="6">
                  <c:v>-556</c:v>
                </c:pt>
                <c:pt idx="7">
                  <c:v>-590</c:v>
                </c:pt>
                <c:pt idx="8">
                  <c:v>-618</c:v>
                </c:pt>
                <c:pt idx="9">
                  <c:v>-639</c:v>
                </c:pt>
                <c:pt idx="10">
                  <c:v>-652</c:v>
                </c:pt>
                <c:pt idx="11">
                  <c:v>-675</c:v>
                </c:pt>
                <c:pt idx="12">
                  <c:v>-687</c:v>
                </c:pt>
                <c:pt idx="13">
                  <c:v>-703</c:v>
                </c:pt>
                <c:pt idx="14">
                  <c:v>-716</c:v>
                </c:pt>
                <c:pt idx="15">
                  <c:v>-729</c:v>
                </c:pt>
                <c:pt idx="16">
                  <c:v>-737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2-CA4E-BDC6-229E8602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788144"/>
        <c:axId val="2123151184"/>
      </c:scatterChart>
      <c:valAx>
        <c:axId val="212278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3151184"/>
        <c:crosses val="autoZero"/>
        <c:crossBetween val="midCat"/>
      </c:valAx>
      <c:valAx>
        <c:axId val="21231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278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RUBINI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Sheet1!$Q$14:$Q$31</c:f>
              <c:numCache>
                <c:formatCode>General</c:formatCode>
                <c:ptCount val="18"/>
                <c:pt idx="0">
                  <c:v>0.59</c:v>
                </c:pt>
                <c:pt idx="1">
                  <c:v>0.96</c:v>
                </c:pt>
                <c:pt idx="2">
                  <c:v>1.77</c:v>
                </c:pt>
                <c:pt idx="3">
                  <c:v>2.1</c:v>
                </c:pt>
                <c:pt idx="4">
                  <c:v>2.7</c:v>
                </c:pt>
                <c:pt idx="5">
                  <c:v>3.04</c:v>
                </c:pt>
                <c:pt idx="6">
                  <c:v>3.43</c:v>
                </c:pt>
                <c:pt idx="7">
                  <c:v>4.05</c:v>
                </c:pt>
                <c:pt idx="8">
                  <c:v>4.55</c:v>
                </c:pt>
                <c:pt idx="9">
                  <c:v>4.9400000000000004</c:v>
                </c:pt>
                <c:pt idx="10">
                  <c:v>5.63</c:v>
                </c:pt>
                <c:pt idx="11">
                  <c:v>6.12</c:v>
                </c:pt>
                <c:pt idx="12">
                  <c:v>6.52</c:v>
                </c:pt>
                <c:pt idx="13">
                  <c:v>7.02</c:v>
                </c:pt>
                <c:pt idx="14">
                  <c:v>7.53</c:v>
                </c:pt>
                <c:pt idx="15">
                  <c:v>8.44</c:v>
                </c:pt>
                <c:pt idx="16">
                  <c:v>8.5399999999999991</c:v>
                </c:pt>
                <c:pt idx="17">
                  <c:v>9.06</c:v>
                </c:pt>
              </c:numCache>
            </c:numRef>
          </c:xVal>
          <c:yVal>
            <c:numRef>
              <c:f>Sheet1!$R$14:$R$31</c:f>
              <c:numCache>
                <c:formatCode>General</c:formatCode>
                <c:ptCount val="18"/>
                <c:pt idx="0">
                  <c:v>-0.14000000000000001</c:v>
                </c:pt>
                <c:pt idx="1">
                  <c:v>-0.39</c:v>
                </c:pt>
                <c:pt idx="2">
                  <c:v>-0.54</c:v>
                </c:pt>
                <c:pt idx="3">
                  <c:v>-0.64</c:v>
                </c:pt>
                <c:pt idx="4">
                  <c:v>-0.82</c:v>
                </c:pt>
                <c:pt idx="5">
                  <c:v>-0.89</c:v>
                </c:pt>
                <c:pt idx="6">
                  <c:v>-0.96</c:v>
                </c:pt>
                <c:pt idx="7">
                  <c:v>-1.04</c:v>
                </c:pt>
                <c:pt idx="8">
                  <c:v>-1.06</c:v>
                </c:pt>
                <c:pt idx="9">
                  <c:v>-1.0900000000000001</c:v>
                </c:pt>
                <c:pt idx="10">
                  <c:v>-1.1399999999999999</c:v>
                </c:pt>
                <c:pt idx="11">
                  <c:v>-1.27</c:v>
                </c:pt>
                <c:pt idx="12">
                  <c:v>-1.2</c:v>
                </c:pt>
                <c:pt idx="13">
                  <c:v>-1.28</c:v>
                </c:pt>
                <c:pt idx="14">
                  <c:v>-1.3</c:v>
                </c:pt>
                <c:pt idx="15">
                  <c:v>-1.24</c:v>
                </c:pt>
                <c:pt idx="16">
                  <c:v>-1.35</c:v>
                </c:pt>
                <c:pt idx="17">
                  <c:v>-1.3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6-F84A-B5C3-97ABA3A32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145376"/>
        <c:axId val="2129147024"/>
      </c:scatterChart>
      <c:valAx>
        <c:axId val="212914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9147024"/>
        <c:crosses val="autoZero"/>
        <c:crossBetween val="midCat"/>
      </c:valAx>
      <c:valAx>
        <c:axId val="21291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914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bini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4374190726159231"/>
                  <c:y val="1.91043307086614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Sheet1!$B$2:$B$19</c:f>
              <c:numCache>
                <c:formatCode>General</c:formatCode>
                <c:ptCount val="18"/>
                <c:pt idx="0">
                  <c:v>0.53</c:v>
                </c:pt>
                <c:pt idx="1">
                  <c:v>1.1000000000000001</c:v>
                </c:pt>
                <c:pt idx="2">
                  <c:v>1.46</c:v>
                </c:pt>
                <c:pt idx="3">
                  <c:v>2.04</c:v>
                </c:pt>
                <c:pt idx="4">
                  <c:v>2.57</c:v>
                </c:pt>
                <c:pt idx="5">
                  <c:v>3.08</c:v>
                </c:pt>
                <c:pt idx="6">
                  <c:v>3.52</c:v>
                </c:pt>
                <c:pt idx="7">
                  <c:v>4.13</c:v>
                </c:pt>
                <c:pt idx="8">
                  <c:v>4.5</c:v>
                </c:pt>
                <c:pt idx="9">
                  <c:v>5.13</c:v>
                </c:pt>
                <c:pt idx="10">
                  <c:v>5.48</c:v>
                </c:pt>
                <c:pt idx="11">
                  <c:v>6</c:v>
                </c:pt>
                <c:pt idx="12">
                  <c:v>6.49</c:v>
                </c:pt>
                <c:pt idx="13">
                  <c:v>7.04</c:v>
                </c:pt>
                <c:pt idx="14">
                  <c:v>7.5</c:v>
                </c:pt>
                <c:pt idx="15">
                  <c:v>8.16</c:v>
                </c:pt>
                <c:pt idx="16">
                  <c:v>8.5299999999999994</c:v>
                </c:pt>
                <c:pt idx="17">
                  <c:v>8.98</c:v>
                </c:pt>
              </c:numCache>
            </c:numRef>
          </c:xVal>
          <c:yVal>
            <c:numRef>
              <c:f>Sheet1!$D$2:$D$19</c:f>
              <c:numCache>
                <c:formatCode>General</c:formatCode>
                <c:ptCount val="18"/>
                <c:pt idx="0">
                  <c:v>89</c:v>
                </c:pt>
                <c:pt idx="1">
                  <c:v>188</c:v>
                </c:pt>
                <c:pt idx="2">
                  <c:v>250</c:v>
                </c:pt>
                <c:pt idx="3">
                  <c:v>342</c:v>
                </c:pt>
                <c:pt idx="4">
                  <c:v>415</c:v>
                </c:pt>
                <c:pt idx="5">
                  <c:v>469</c:v>
                </c:pt>
                <c:pt idx="6">
                  <c:v>507</c:v>
                </c:pt>
                <c:pt idx="7">
                  <c:v>556</c:v>
                </c:pt>
                <c:pt idx="8">
                  <c:v>571</c:v>
                </c:pt>
                <c:pt idx="9">
                  <c:v>601</c:v>
                </c:pt>
                <c:pt idx="10">
                  <c:v>616</c:v>
                </c:pt>
                <c:pt idx="11">
                  <c:v>632</c:v>
                </c:pt>
                <c:pt idx="12">
                  <c:v>640</c:v>
                </c:pt>
                <c:pt idx="13">
                  <c:v>662</c:v>
                </c:pt>
                <c:pt idx="14">
                  <c:v>673</c:v>
                </c:pt>
                <c:pt idx="15">
                  <c:v>690</c:v>
                </c:pt>
                <c:pt idx="16">
                  <c:v>698</c:v>
                </c:pt>
                <c:pt idx="17">
                  <c:v>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9-AA49-A6B8-9D8C3CB3C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991679"/>
        <c:axId val="1832588399"/>
      </c:scatterChart>
      <c:valAx>
        <c:axId val="175899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32588399"/>
        <c:crosses val="autoZero"/>
        <c:crossBetween val="midCat"/>
      </c:valAx>
      <c:valAx>
        <c:axId val="183258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5899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19</xdr:row>
      <xdr:rowOff>171450</xdr:rowOff>
    </xdr:from>
    <xdr:to>
      <xdr:col>6</xdr:col>
      <xdr:colOff>146050</xdr:colOff>
      <xdr:row>33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0F93B-7199-6565-4975-6D7E8B53A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107950</xdr:colOff>
      <xdr:row>21</xdr:row>
      <xdr:rowOff>57150</xdr:rowOff>
    </xdr:from>
    <xdr:to>
      <xdr:col>12</xdr:col>
      <xdr:colOff>552450</xdr:colOff>
      <xdr:row>34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F67B08-8B41-6E43-87E7-761E0B9EB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186616</xdr:colOff>
      <xdr:row>11</xdr:row>
      <xdr:rowOff>189944</xdr:rowOff>
    </xdr:from>
    <xdr:to>
      <xdr:col>28</xdr:col>
      <xdr:colOff>631733</xdr:colOff>
      <xdr:row>25</xdr:row>
      <xdr:rowOff>88345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365AFF-2438-A8C8-9EC1-D40BDA5A3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410633</xdr:colOff>
      <xdr:row>36</xdr:row>
      <xdr:rowOff>8467</xdr:rowOff>
    </xdr:from>
    <xdr:to>
      <xdr:col>6</xdr:col>
      <xdr:colOff>4233</xdr:colOff>
      <xdr:row>49</xdr:row>
      <xdr:rowOff>110067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358F0A-60FA-66FB-8419-A67CA87FC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43E4-2A42-D543-B971-2DA45FFA9029}">
  <dimension ref="B1:W31"/>
  <sheetViews>
    <sheetView tabSelected="1" topLeftCell="P9" zoomScale="191" workbookViewId="0">
      <selection activeCell="V24" sqref="V24"/>
    </sheetView>
  </sheetViews>
  <sheetFormatPr baseColWidth="10" defaultRowHeight="16" x14ac:dyDescent="0.2"/>
  <cols>
    <col min="20" max="20" width="12.83203125" bestFit="1" customWidth="1"/>
    <col min="22" max="23" width="12.83203125" bestFit="1" customWidth="1"/>
  </cols>
  <sheetData>
    <row r="1" spans="2:21" x14ac:dyDescent="0.2">
      <c r="B1" t="s">
        <v>0</v>
      </c>
      <c r="C1">
        <v>-6</v>
      </c>
      <c r="D1" t="s">
        <v>1</v>
      </c>
      <c r="I1" t="s">
        <v>2</v>
      </c>
      <c r="J1">
        <v>-6</v>
      </c>
      <c r="K1" t="s">
        <v>3</v>
      </c>
    </row>
    <row r="2" spans="2:21" x14ac:dyDescent="0.2">
      <c r="B2">
        <v>0.53</v>
      </c>
      <c r="C2">
        <v>-89</v>
      </c>
      <c r="D2">
        <f>-C2</f>
        <v>89</v>
      </c>
      <c r="I2">
        <v>0.48</v>
      </c>
      <c r="J2">
        <v>-87</v>
      </c>
      <c r="O2" t="s">
        <v>4</v>
      </c>
    </row>
    <row r="3" spans="2:21" x14ac:dyDescent="0.2">
      <c r="B3">
        <v>1.1000000000000001</v>
      </c>
      <c r="C3">
        <v>-188</v>
      </c>
      <c r="D3">
        <f t="shared" ref="D3:D19" si="0">-C3</f>
        <v>188</v>
      </c>
      <c r="I3">
        <v>0.97</v>
      </c>
      <c r="J3">
        <v>-182</v>
      </c>
      <c r="O3">
        <v>15.3</v>
      </c>
      <c r="P3">
        <v>0.04</v>
      </c>
      <c r="R3">
        <v>0.59</v>
      </c>
      <c r="S3">
        <v>-0.15</v>
      </c>
    </row>
    <row r="4" spans="2:21" x14ac:dyDescent="0.2">
      <c r="B4">
        <v>1.46</v>
      </c>
      <c r="C4">
        <v>-250</v>
      </c>
      <c r="D4">
        <f t="shared" si="0"/>
        <v>250</v>
      </c>
      <c r="I4">
        <v>1.61</v>
      </c>
      <c r="J4">
        <v>-300</v>
      </c>
      <c r="O4">
        <v>15.1</v>
      </c>
      <c r="R4">
        <v>1.32</v>
      </c>
      <c r="S4">
        <v>-0.5</v>
      </c>
    </row>
    <row r="5" spans="2:21" x14ac:dyDescent="0.2">
      <c r="B5">
        <v>2.04</v>
      </c>
      <c r="C5">
        <v>-342</v>
      </c>
      <c r="D5">
        <f t="shared" si="0"/>
        <v>342</v>
      </c>
      <c r="I5">
        <v>1.98</v>
      </c>
      <c r="J5">
        <v>-368</v>
      </c>
      <c r="R5">
        <v>1.47</v>
      </c>
      <c r="S5">
        <v>-0.57999999999999996</v>
      </c>
    </row>
    <row r="6" spans="2:21" x14ac:dyDescent="0.2">
      <c r="B6">
        <v>2.57</v>
      </c>
      <c r="C6">
        <v>-415</v>
      </c>
      <c r="D6">
        <f t="shared" si="0"/>
        <v>415</v>
      </c>
      <c r="I6">
        <v>2.48</v>
      </c>
      <c r="J6">
        <v>-448</v>
      </c>
      <c r="R6">
        <v>2.21</v>
      </c>
      <c r="S6">
        <v>-0.1</v>
      </c>
    </row>
    <row r="7" spans="2:21" x14ac:dyDescent="0.2">
      <c r="B7">
        <v>3.08</v>
      </c>
      <c r="C7">
        <v>-469</v>
      </c>
      <c r="D7">
        <f t="shared" si="0"/>
        <v>469</v>
      </c>
      <c r="I7">
        <v>3.05</v>
      </c>
      <c r="J7">
        <v>-514</v>
      </c>
      <c r="R7">
        <v>2.65</v>
      </c>
    </row>
    <row r="8" spans="2:21" x14ac:dyDescent="0.2">
      <c r="B8">
        <v>3.52</v>
      </c>
      <c r="C8">
        <v>-507</v>
      </c>
      <c r="D8">
        <f t="shared" si="0"/>
        <v>507</v>
      </c>
      <c r="I8">
        <v>3.57</v>
      </c>
      <c r="J8">
        <v>-556</v>
      </c>
    </row>
    <row r="9" spans="2:21" x14ac:dyDescent="0.2">
      <c r="B9">
        <v>4.13</v>
      </c>
      <c r="C9">
        <v>-556</v>
      </c>
      <c r="D9">
        <f t="shared" si="0"/>
        <v>556</v>
      </c>
      <c r="I9">
        <v>3.98</v>
      </c>
      <c r="J9">
        <v>-590</v>
      </c>
    </row>
    <row r="10" spans="2:21" x14ac:dyDescent="0.2">
      <c r="B10">
        <v>4.5</v>
      </c>
      <c r="C10">
        <v>-571</v>
      </c>
      <c r="D10">
        <f t="shared" si="0"/>
        <v>571</v>
      </c>
      <c r="I10">
        <v>4.57</v>
      </c>
      <c r="J10">
        <v>-618</v>
      </c>
    </row>
    <row r="11" spans="2:21" x14ac:dyDescent="0.2">
      <c r="B11">
        <v>5.13</v>
      </c>
      <c r="C11">
        <v>-601</v>
      </c>
      <c r="D11">
        <f t="shared" si="0"/>
        <v>601</v>
      </c>
      <c r="I11">
        <v>5.03</v>
      </c>
      <c r="J11">
        <v>-639</v>
      </c>
    </row>
    <row r="12" spans="2:21" x14ac:dyDescent="0.2">
      <c r="B12">
        <v>5.48</v>
      </c>
      <c r="C12">
        <v>-616</v>
      </c>
      <c r="D12">
        <f t="shared" si="0"/>
        <v>616</v>
      </c>
      <c r="I12">
        <v>5.48</v>
      </c>
      <c r="J12">
        <v>-652</v>
      </c>
      <c r="T12">
        <f>T13*0.000001</f>
        <v>-1.8789802071976325E-6</v>
      </c>
    </row>
    <row r="13" spans="2:21" x14ac:dyDescent="0.2">
      <c r="B13">
        <v>6</v>
      </c>
      <c r="C13">
        <v>-632</v>
      </c>
      <c r="D13">
        <f t="shared" si="0"/>
        <v>632</v>
      </c>
      <c r="I13">
        <v>6.07</v>
      </c>
      <c r="J13">
        <v>-675</v>
      </c>
      <c r="P13">
        <v>7.0000000000000007E-2</v>
      </c>
      <c r="T13">
        <f>T14*1000</f>
        <v>-1.8789802071976325</v>
      </c>
    </row>
    <row r="14" spans="2:21" x14ac:dyDescent="0.2">
      <c r="B14">
        <v>6.49</v>
      </c>
      <c r="C14">
        <v>-640</v>
      </c>
      <c r="D14">
        <f t="shared" si="0"/>
        <v>640</v>
      </c>
      <c r="I14">
        <v>6.5</v>
      </c>
      <c r="J14">
        <v>-687</v>
      </c>
      <c r="Q14">
        <v>0.59</v>
      </c>
      <c r="R14">
        <v>-0.14000000000000001</v>
      </c>
      <c r="S14">
        <v>99.167622699999995</v>
      </c>
      <c r="T14" cm="1">
        <f t="array" ref="T14:U18">LINEST(R14:R31,S14:S31,TRUE,TRUE)</f>
        <v>-1.8789802071976325E-3</v>
      </c>
      <c r="U14">
        <v>-3.8592668325693191E-3</v>
      </c>
    </row>
    <row r="15" spans="2:21" x14ac:dyDescent="0.2">
      <c r="B15">
        <v>7.04</v>
      </c>
      <c r="C15">
        <v>-662</v>
      </c>
      <c r="D15">
        <f t="shared" si="0"/>
        <v>662</v>
      </c>
      <c r="I15">
        <v>6.97</v>
      </c>
      <c r="J15">
        <v>-703</v>
      </c>
      <c r="Q15">
        <v>0.96</v>
      </c>
      <c r="R15">
        <v>-0.39</v>
      </c>
      <c r="S15">
        <v>163.43791913000001</v>
      </c>
      <c r="T15">
        <v>5.472107527043542E-5</v>
      </c>
      <c r="U15">
        <v>3.0093146648948563E-2</v>
      </c>
    </row>
    <row r="16" spans="2:21" x14ac:dyDescent="0.2">
      <c r="B16">
        <v>7.5</v>
      </c>
      <c r="C16">
        <v>-673</v>
      </c>
      <c r="D16">
        <f t="shared" si="0"/>
        <v>673</v>
      </c>
      <c r="I16">
        <v>7.49</v>
      </c>
      <c r="J16">
        <v>-716</v>
      </c>
      <c r="Q16">
        <v>1.77</v>
      </c>
      <c r="R16">
        <v>-0.54</v>
      </c>
      <c r="S16">
        <v>300.49533255</v>
      </c>
      <c r="T16">
        <v>0.98661152835546739</v>
      </c>
      <c r="U16">
        <v>4.168414490957105E-2</v>
      </c>
    </row>
    <row r="17" spans="2:23" x14ac:dyDescent="0.2">
      <c r="B17">
        <v>8.16</v>
      </c>
      <c r="C17">
        <v>-690</v>
      </c>
      <c r="D17">
        <f t="shared" si="0"/>
        <v>690</v>
      </c>
      <c r="I17">
        <v>8.08</v>
      </c>
      <c r="J17">
        <v>-729</v>
      </c>
      <c r="Q17">
        <v>2.1</v>
      </c>
      <c r="R17">
        <v>-0.64</v>
      </c>
      <c r="S17">
        <v>350.91283045</v>
      </c>
      <c r="T17">
        <v>1179.0579890523859</v>
      </c>
      <c r="U17">
        <v>16</v>
      </c>
    </row>
    <row r="18" spans="2:23" x14ac:dyDescent="0.2">
      <c r="B18">
        <v>8.5299999999999994</v>
      </c>
      <c r="C18">
        <v>-698</v>
      </c>
      <c r="D18">
        <f t="shared" si="0"/>
        <v>698</v>
      </c>
      <c r="I18">
        <v>8.4499999999999993</v>
      </c>
      <c r="J18">
        <v>-737</v>
      </c>
      <c r="Q18">
        <v>2.7</v>
      </c>
      <c r="R18">
        <v>-0.82</v>
      </c>
      <c r="S18">
        <v>430.31583839000001</v>
      </c>
      <c r="T18">
        <v>2.0486933574549711</v>
      </c>
      <c r="U18">
        <v>2.7801086989473891E-2</v>
      </c>
    </row>
    <row r="19" spans="2:23" x14ac:dyDescent="0.2">
      <c r="B19">
        <v>8.98</v>
      </c>
      <c r="C19">
        <v>-705</v>
      </c>
      <c r="D19">
        <f t="shared" si="0"/>
        <v>705</v>
      </c>
      <c r="I19">
        <v>9</v>
      </c>
      <c r="J19">
        <v>-748</v>
      </c>
      <c r="Q19">
        <v>3.04</v>
      </c>
      <c r="R19">
        <v>-0.89</v>
      </c>
      <c r="S19">
        <v>465.31093351999999</v>
      </c>
    </row>
    <row r="20" spans="2:23" x14ac:dyDescent="0.2">
      <c r="Q20">
        <v>3.43</v>
      </c>
      <c r="R20">
        <v>-0.96</v>
      </c>
      <c r="S20">
        <v>499.21661773</v>
      </c>
    </row>
    <row r="21" spans="2:23" x14ac:dyDescent="0.2">
      <c r="Q21">
        <v>4.05</v>
      </c>
      <c r="R21">
        <v>-1.04</v>
      </c>
      <c r="S21">
        <v>551.18900869000004</v>
      </c>
    </row>
    <row r="22" spans="2:23" x14ac:dyDescent="0.2">
      <c r="Q22">
        <v>4.55</v>
      </c>
      <c r="R22">
        <v>-1.06</v>
      </c>
      <c r="S22">
        <v>573.00624364999999</v>
      </c>
    </row>
    <row r="23" spans="2:23" x14ac:dyDescent="0.2">
      <c r="Q23">
        <v>4.9400000000000004</v>
      </c>
      <c r="R23">
        <v>-1.0900000000000001</v>
      </c>
      <c r="S23">
        <v>591.62506432999999</v>
      </c>
      <c r="T23">
        <f>T15*1000</f>
        <v>5.4721075270435418E-2</v>
      </c>
      <c r="U23" t="s">
        <v>5</v>
      </c>
      <c r="V23">
        <f>15/T12/0.00005</f>
        <v>-159661075114.47873</v>
      </c>
      <c r="W23">
        <f>V24*SQRT((0.1/15)^2 + (T23/T13)^2)</f>
        <v>-1.8712177112808454E-13</v>
      </c>
    </row>
    <row r="24" spans="2:23" x14ac:dyDescent="0.2">
      <c r="Q24">
        <v>5.63</v>
      </c>
      <c r="R24">
        <v>-1.1399999999999999</v>
      </c>
      <c r="S24">
        <v>621.64101702999994</v>
      </c>
      <c r="V24">
        <f>V23^-1</f>
        <v>-6.2632673573254415E-12</v>
      </c>
    </row>
    <row r="25" spans="2:23" x14ac:dyDescent="0.2">
      <c r="Q25">
        <v>6.12</v>
      </c>
      <c r="R25">
        <v>-1.27</v>
      </c>
      <c r="S25">
        <v>633.82323498000005</v>
      </c>
      <c r="T25" t="e" cm="1">
        <f t="array" ref="T25">LINEST(R14:R31,S32:S49,TRUE,TRUE)</f>
        <v>#VALUE!</v>
      </c>
    </row>
    <row r="26" spans="2:23" x14ac:dyDescent="0.2">
      <c r="Q26">
        <v>6.52</v>
      </c>
      <c r="R26">
        <v>-1.2</v>
      </c>
      <c r="S26">
        <v>640.89414809000004</v>
      </c>
    </row>
    <row r="27" spans="2:23" x14ac:dyDescent="0.2">
      <c r="Q27">
        <v>7.02</v>
      </c>
      <c r="R27">
        <v>-1.28</v>
      </c>
      <c r="S27">
        <v>661.29397898000002</v>
      </c>
    </row>
    <row r="28" spans="2:23" x14ac:dyDescent="0.2">
      <c r="Q28">
        <v>7.53</v>
      </c>
      <c r="R28">
        <v>-1.3</v>
      </c>
      <c r="S28">
        <v>673.66455027999996</v>
      </c>
    </row>
    <row r="29" spans="2:23" x14ac:dyDescent="0.2">
      <c r="Q29">
        <v>8.44</v>
      </c>
      <c r="R29">
        <v>-1.24</v>
      </c>
      <c r="S29">
        <v>696.25923568999997</v>
      </c>
    </row>
    <row r="30" spans="2:23" x14ac:dyDescent="0.2">
      <c r="Q30">
        <v>8.5399999999999991</v>
      </c>
      <c r="R30">
        <v>-1.35</v>
      </c>
      <c r="S30">
        <v>698.18580003</v>
      </c>
    </row>
    <row r="31" spans="2:23" x14ac:dyDescent="0.2">
      <c r="Q31">
        <v>9.06</v>
      </c>
      <c r="R31">
        <v>-1.3</v>
      </c>
      <c r="S31">
        <v>705.98339484999997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C94F-6A3D-2449-94C2-331D54D805D0}">
  <dimension ref="A2:B19"/>
  <sheetViews>
    <sheetView workbookViewId="0">
      <selection activeCell="H16" sqref="H16"/>
    </sheetView>
  </sheetViews>
  <sheetFormatPr baseColWidth="10" defaultRowHeight="16" x14ac:dyDescent="0.2"/>
  <sheetData>
    <row r="2" spans="1:2" x14ac:dyDescent="0.2">
      <c r="A2">
        <v>0.53</v>
      </c>
      <c r="B2">
        <v>-89</v>
      </c>
    </row>
    <row r="3" spans="1:2" x14ac:dyDescent="0.2">
      <c r="A3">
        <v>1.1000000000000001</v>
      </c>
      <c r="B3">
        <v>-188</v>
      </c>
    </row>
    <row r="4" spans="1:2" x14ac:dyDescent="0.2">
      <c r="A4">
        <v>1.46</v>
      </c>
      <c r="B4">
        <v>-250</v>
      </c>
    </row>
    <row r="5" spans="1:2" x14ac:dyDescent="0.2">
      <c r="A5">
        <v>2.04</v>
      </c>
      <c r="B5">
        <v>-342</v>
      </c>
    </row>
    <row r="6" spans="1:2" x14ac:dyDescent="0.2">
      <c r="A6">
        <v>2.57</v>
      </c>
      <c r="B6">
        <v>-415</v>
      </c>
    </row>
    <row r="7" spans="1:2" x14ac:dyDescent="0.2">
      <c r="A7">
        <v>3.08</v>
      </c>
      <c r="B7">
        <v>-469</v>
      </c>
    </row>
    <row r="8" spans="1:2" x14ac:dyDescent="0.2">
      <c r="A8">
        <v>3.52</v>
      </c>
      <c r="B8">
        <v>-507</v>
      </c>
    </row>
    <row r="9" spans="1:2" x14ac:dyDescent="0.2">
      <c r="A9">
        <v>4.13</v>
      </c>
      <c r="B9">
        <v>-556</v>
      </c>
    </row>
    <row r="10" spans="1:2" x14ac:dyDescent="0.2">
      <c r="A10">
        <v>4.5</v>
      </c>
      <c r="B10">
        <v>-571</v>
      </c>
    </row>
    <row r="11" spans="1:2" x14ac:dyDescent="0.2">
      <c r="A11">
        <v>5.13</v>
      </c>
      <c r="B11">
        <v>-601</v>
      </c>
    </row>
    <row r="12" spans="1:2" x14ac:dyDescent="0.2">
      <c r="A12">
        <v>5.48</v>
      </c>
      <c r="B12">
        <v>-616</v>
      </c>
    </row>
    <row r="13" spans="1:2" x14ac:dyDescent="0.2">
      <c r="A13">
        <v>6</v>
      </c>
      <c r="B13">
        <v>-632</v>
      </c>
    </row>
    <row r="14" spans="1:2" x14ac:dyDescent="0.2">
      <c r="A14">
        <v>6.49</v>
      </c>
      <c r="B14">
        <v>-640</v>
      </c>
    </row>
    <row r="15" spans="1:2" x14ac:dyDescent="0.2">
      <c r="A15">
        <v>7.04</v>
      </c>
      <c r="B15">
        <v>-662</v>
      </c>
    </row>
    <row r="16" spans="1:2" x14ac:dyDescent="0.2">
      <c r="A16">
        <v>7.5</v>
      </c>
      <c r="B16">
        <v>-673</v>
      </c>
    </row>
    <row r="17" spans="1:2" x14ac:dyDescent="0.2">
      <c r="A17">
        <v>8.16</v>
      </c>
      <c r="B17">
        <v>-690</v>
      </c>
    </row>
    <row r="18" spans="1:2" x14ac:dyDescent="0.2">
      <c r="A18">
        <v>8.5299999999999994</v>
      </c>
      <c r="B18">
        <v>-698</v>
      </c>
    </row>
    <row r="19" spans="1:2" x14ac:dyDescent="0.2">
      <c r="A19">
        <v>8.98</v>
      </c>
      <c r="B19">
        <v>-705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9B21-158E-BF47-8663-C12656D8CEA5}">
  <dimension ref="A2:B19"/>
  <sheetViews>
    <sheetView workbookViewId="0">
      <selection activeCell="C23" sqref="C23"/>
    </sheetView>
  </sheetViews>
  <sheetFormatPr baseColWidth="10" defaultRowHeight="16" x14ac:dyDescent="0.2"/>
  <sheetData>
    <row r="2" spans="1:2" x14ac:dyDescent="0.2">
      <c r="A2">
        <v>0.59</v>
      </c>
      <c r="B2">
        <v>-0.14000000000000001</v>
      </c>
    </row>
    <row r="3" spans="1:2" x14ac:dyDescent="0.2">
      <c r="A3">
        <v>0.96</v>
      </c>
      <c r="B3">
        <v>-0.39</v>
      </c>
    </row>
    <row r="4" spans="1:2" x14ac:dyDescent="0.2">
      <c r="A4">
        <v>1.77</v>
      </c>
      <c r="B4">
        <v>-0.54</v>
      </c>
    </row>
    <row r="5" spans="1:2" x14ac:dyDescent="0.2">
      <c r="A5">
        <v>2.1</v>
      </c>
      <c r="B5">
        <v>-0.64</v>
      </c>
    </row>
    <row r="6" spans="1:2" x14ac:dyDescent="0.2">
      <c r="A6">
        <v>2.7</v>
      </c>
      <c r="B6">
        <v>-0.82</v>
      </c>
    </row>
    <row r="7" spans="1:2" x14ac:dyDescent="0.2">
      <c r="A7">
        <v>3.04</v>
      </c>
      <c r="B7">
        <v>-0.89</v>
      </c>
    </row>
    <row r="8" spans="1:2" x14ac:dyDescent="0.2">
      <c r="A8">
        <v>3.43</v>
      </c>
      <c r="B8">
        <v>-0.96</v>
      </c>
    </row>
    <row r="9" spans="1:2" x14ac:dyDescent="0.2">
      <c r="A9">
        <v>4.05</v>
      </c>
      <c r="B9">
        <v>-1.04</v>
      </c>
    </row>
    <row r="10" spans="1:2" x14ac:dyDescent="0.2">
      <c r="A10">
        <v>4.55</v>
      </c>
      <c r="B10">
        <v>-1.06</v>
      </c>
    </row>
    <row r="11" spans="1:2" x14ac:dyDescent="0.2">
      <c r="A11">
        <v>4.9400000000000004</v>
      </c>
      <c r="B11">
        <v>-1.0900000000000001</v>
      </c>
    </row>
    <row r="12" spans="1:2" x14ac:dyDescent="0.2">
      <c r="A12">
        <v>5.63</v>
      </c>
      <c r="B12">
        <v>-1.1399999999999999</v>
      </c>
    </row>
    <row r="13" spans="1:2" x14ac:dyDescent="0.2">
      <c r="A13">
        <v>6.12</v>
      </c>
      <c r="B13">
        <v>-1.27</v>
      </c>
    </row>
    <row r="14" spans="1:2" x14ac:dyDescent="0.2">
      <c r="A14">
        <v>6.52</v>
      </c>
      <c r="B14">
        <v>-1.2</v>
      </c>
    </row>
    <row r="15" spans="1:2" x14ac:dyDescent="0.2">
      <c r="A15">
        <v>7.02</v>
      </c>
      <c r="B15">
        <v>-1.28</v>
      </c>
    </row>
    <row r="16" spans="1:2" x14ac:dyDescent="0.2">
      <c r="A16">
        <v>7.53</v>
      </c>
      <c r="B16">
        <v>-1.3</v>
      </c>
    </row>
    <row r="17" spans="1:2" x14ac:dyDescent="0.2">
      <c r="A17">
        <v>8.44</v>
      </c>
      <c r="B17">
        <v>-1.24</v>
      </c>
    </row>
    <row r="18" spans="1:2" x14ac:dyDescent="0.2">
      <c r="A18">
        <v>8.5399999999999991</v>
      </c>
      <c r="B18">
        <v>-1.35</v>
      </c>
    </row>
    <row r="19" spans="1:2" x14ac:dyDescent="0.2">
      <c r="A19">
        <v>9.06</v>
      </c>
      <c r="B19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2022-11-11T14:15:02Z</dcterms:created>
  <dcterms:modified xsi:type="dcterms:W3CDTF">2022-11-13T23:01:21Z</dcterms:modified>
</cp:coreProperties>
</file>