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inplanck/Desktop/Physics/Physics Lab III/LO6/IM/"/>
    </mc:Choice>
  </mc:AlternateContent>
  <xr:revisionPtr revIDLastSave="0" documentId="13_ncr:1_{F6F0EE2E-B3E1-1843-95B8-F08CE1C141D5}" xr6:coauthVersionLast="47" xr6:coauthVersionMax="47" xr10:uidLastSave="{00000000-0000-0000-0000-000000000000}"/>
  <bookViews>
    <workbookView xWindow="80" yWindow="500" windowWidth="28720" windowHeight="15940" xr2:uid="{BE3B2C25-128F-C64E-BA69-1E61889D20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1" l="1"/>
  <c r="I35" i="1"/>
  <c r="H38" i="1"/>
  <c r="G27" i="1"/>
  <c r="H27" i="1" s="1"/>
  <c r="G26" i="1"/>
  <c r="H26" i="1" s="1"/>
  <c r="O21" i="1"/>
  <c r="O20" i="1"/>
  <c r="Q21" i="1"/>
  <c r="Q20" i="1"/>
  <c r="T13" i="1" a="1"/>
  <c r="T13" i="1" s="1"/>
  <c r="Q13" i="1" a="1"/>
  <c r="Q13" i="1" s="1"/>
  <c r="H22" i="1"/>
  <c r="G38" i="1"/>
  <c r="H36" i="1"/>
  <c r="G35" i="1"/>
  <c r="M34" i="1"/>
  <c r="H33" i="1"/>
  <c r="G32" i="1"/>
  <c r="H30" i="1"/>
  <c r="G21" i="1"/>
  <c r="G2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<sst xmlns="http://schemas.openxmlformats.org/spreadsheetml/2006/main" count="34" uniqueCount="30">
  <si>
    <t>mario guapo y ceballos</t>
  </si>
  <si>
    <t>optical contact</t>
  </si>
  <si>
    <t>Na</t>
  </si>
  <si>
    <t>FOTO1</t>
  </si>
  <si>
    <t>WHITE 1</t>
  </si>
  <si>
    <t>WHITE 2</t>
  </si>
  <si>
    <t>FOTO 3 (ERWIN)</t>
  </si>
  <si>
    <t>IF</t>
  </si>
  <si>
    <t>TAPAR M2</t>
  </si>
  <si>
    <t>FOTO2</t>
  </si>
  <si>
    <t>TAPAR M1</t>
  </si>
  <si>
    <t>FOTO3</t>
  </si>
  <si>
    <t>FOTO 2 (JAGAS)</t>
  </si>
  <si>
    <t>CHECK PATterN</t>
  </si>
  <si>
    <t>FOTO4</t>
  </si>
  <si>
    <t>CONTACT</t>
  </si>
  <si>
    <t>freqency ghz</t>
  </si>
  <si>
    <t>n - 1</t>
  </si>
  <si>
    <t>FOTO DE FRINGES TOMADA EN 13.34</t>
  </si>
  <si>
    <t>coherence length</t>
  </si>
  <si>
    <t>FWHM</t>
  </si>
  <si>
    <t>max</t>
  </si>
  <si>
    <t>direct</t>
  </si>
  <si>
    <t>(not at zpd)</t>
  </si>
  <si>
    <t>DF</t>
  </si>
  <si>
    <t>(unc)</t>
  </si>
  <si>
    <t>We are assuming that distro is gaussian even though its not</t>
  </si>
  <si>
    <t>m</t>
  </si>
  <si>
    <t>t</t>
  </si>
  <si>
    <t>DISCARDED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</si>
</sst>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ED2F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0" fillId="0" borderId="0" xfId="0" applyNumberFormat="1"/>
    <xf numFmtId="0" fontId="0" fillId="2" borderId="0" xfId="0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2F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4EC20-B223-6B47-A13A-DE0E5E7D6228}">
  <dimension ref="B2:U38"/>
  <sheetViews>
    <sheetView tabSelected="1" workbookViewId="0">
      <selection activeCell="C5" sqref="C5"/>
    </sheetView>
  </sheetViews>
  <sheetFormatPr baseColWidth="10" defaultRowHeight="16" x14ac:dyDescent="0.2"/>
  <cols>
    <col min="5" max="7" width="11" bestFit="1" customWidth="1"/>
    <col min="8" max="8" width="11.33203125" bestFit="1" customWidth="1"/>
    <col min="9" max="9" width="12.5" bestFit="1" customWidth="1"/>
    <col min="10" max="11" width="11" bestFit="1" customWidth="1"/>
    <col min="12" max="12" width="11.33203125" bestFit="1" customWidth="1"/>
    <col min="13" max="15" width="11" bestFit="1" customWidth="1"/>
    <col min="17" max="17" width="12.5" bestFit="1" customWidth="1"/>
    <col min="18" max="18" width="11.5" bestFit="1" customWidth="1"/>
    <col min="20" max="20" width="12.5" bestFit="1" customWidth="1"/>
    <col min="21" max="21" width="11.5" bestFit="1" customWidth="1"/>
  </cols>
  <sheetData>
    <row r="2" spans="2:21" x14ac:dyDescent="0.2">
      <c r="B2" t="s">
        <v>0</v>
      </c>
    </row>
    <row r="4" spans="2:21" x14ac:dyDescent="0.2">
      <c r="B4" t="s">
        <v>1</v>
      </c>
    </row>
    <row r="5" spans="2:21" x14ac:dyDescent="0.2">
      <c r="B5" t="s">
        <v>2</v>
      </c>
      <c r="C5" t="s">
        <v>3</v>
      </c>
    </row>
    <row r="6" spans="2:21" x14ac:dyDescent="0.2">
      <c r="B6" t="s">
        <v>4</v>
      </c>
      <c r="C6" t="s">
        <v>12</v>
      </c>
    </row>
    <row r="7" spans="2:21" x14ac:dyDescent="0.2">
      <c r="B7" t="s">
        <v>5</v>
      </c>
      <c r="C7" t="s">
        <v>6</v>
      </c>
    </row>
    <row r="11" spans="2:21" x14ac:dyDescent="0.2">
      <c r="B11" t="s">
        <v>13</v>
      </c>
      <c r="F11" t="s">
        <v>15</v>
      </c>
    </row>
    <row r="12" spans="2:21" x14ac:dyDescent="0.2">
      <c r="B12" t="s">
        <v>7</v>
      </c>
      <c r="C12" t="s">
        <v>3</v>
      </c>
      <c r="D12" t="s">
        <v>14</v>
      </c>
      <c r="E12" s="1"/>
      <c r="F12">
        <v>12.29</v>
      </c>
      <c r="G12" t="s">
        <v>16</v>
      </c>
      <c r="Q12">
        <v>12.26</v>
      </c>
      <c r="T12">
        <v>12.29</v>
      </c>
    </row>
    <row r="13" spans="2:21" x14ac:dyDescent="0.2">
      <c r="B13" t="s">
        <v>8</v>
      </c>
      <c r="C13" t="s">
        <v>9</v>
      </c>
      <c r="F13">
        <v>12.26</v>
      </c>
      <c r="G13">
        <v>417538.2</v>
      </c>
      <c r="H13">
        <v>445456.8</v>
      </c>
      <c r="I13">
        <v>469894.1</v>
      </c>
      <c r="J13">
        <v>498822.7</v>
      </c>
      <c r="K13">
        <v>525951.69999999995</v>
      </c>
      <c r="L13">
        <v>551089.1</v>
      </c>
      <c r="M13">
        <v>576524</v>
      </c>
      <c r="N13">
        <v>606867.30000000005</v>
      </c>
      <c r="O13">
        <v>628495.69999999995</v>
      </c>
      <c r="Q13" cm="1">
        <f t="array" ref="Q13:R17">LINEST(G13:O13,G15:O15,TRUE,TRUE)</f>
        <v>26559.794999999995</v>
      </c>
      <c r="R13">
        <v>391716.53611111117</v>
      </c>
      <c r="T13" cm="1">
        <f t="array" ref="T13:U17">LINEST(G14:O14,G15:O15,TRUE,TRUE)</f>
        <v>20149.448333333323</v>
      </c>
      <c r="U13">
        <v>403190.53611111117</v>
      </c>
    </row>
    <row r="14" spans="2:21" x14ac:dyDescent="0.2">
      <c r="B14" t="s">
        <v>10</v>
      </c>
      <c r="C14" t="s">
        <v>11</v>
      </c>
      <c r="F14">
        <v>12.25</v>
      </c>
      <c r="G14">
        <v>423435.7</v>
      </c>
      <c r="H14">
        <v>442824.9</v>
      </c>
      <c r="I14">
        <v>464075</v>
      </c>
      <c r="J14">
        <v>484317.3</v>
      </c>
      <c r="K14">
        <v>504701.1</v>
      </c>
      <c r="L14">
        <v>525030.6</v>
      </c>
      <c r="M14">
        <v>540077.19999999995</v>
      </c>
      <c r="N14">
        <v>565446.1</v>
      </c>
      <c r="O14">
        <v>585532.1</v>
      </c>
      <c r="Q14">
        <v>215.35883226986843</v>
      </c>
      <c r="R14">
        <v>1211.8918448003692</v>
      </c>
      <c r="T14">
        <v>227.88488695678646</v>
      </c>
      <c r="U14">
        <v>1282.3798919475457</v>
      </c>
    </row>
    <row r="15" spans="2:21" x14ac:dyDescent="0.2">
      <c r="F15" t="s">
        <v>27</v>
      </c>
      <c r="G15">
        <v>1</v>
      </c>
      <c r="H15">
        <v>2</v>
      </c>
      <c r="I15">
        <v>3</v>
      </c>
      <c r="J15">
        <v>4</v>
      </c>
      <c r="K15">
        <v>5</v>
      </c>
      <c r="L15">
        <v>6</v>
      </c>
      <c r="M15">
        <v>7</v>
      </c>
      <c r="N15">
        <v>8</v>
      </c>
      <c r="O15">
        <v>9</v>
      </c>
      <c r="Q15">
        <v>0.99953998271633748</v>
      </c>
      <c r="R15">
        <v>1668.162341679754</v>
      </c>
      <c r="T15">
        <v>0.99910543049860334</v>
      </c>
      <c r="U15">
        <v>1765.1887440719877</v>
      </c>
    </row>
    <row r="16" spans="2:21" x14ac:dyDescent="0.2">
      <c r="Q16">
        <v>15209.819560052882</v>
      </c>
      <c r="R16">
        <v>7</v>
      </c>
      <c r="T16">
        <v>7817.9929033701364</v>
      </c>
      <c r="U16">
        <v>7</v>
      </c>
    </row>
    <row r="17" spans="4:21" x14ac:dyDescent="0.2">
      <c r="Q17">
        <v>42325362626.521507</v>
      </c>
      <c r="R17">
        <v>19479359.187389363</v>
      </c>
      <c r="T17">
        <v>24360016088.260147</v>
      </c>
      <c r="U17">
        <v>21811239.11538909</v>
      </c>
    </row>
    <row r="19" spans="4:21" x14ac:dyDescent="0.2">
      <c r="F19" t="s">
        <v>28</v>
      </c>
    </row>
    <row r="20" spans="4:21" x14ac:dyDescent="0.2">
      <c r="F20">
        <v>170</v>
      </c>
      <c r="G20">
        <f>(13.4-F12)*100</f>
        <v>111.00000000000011</v>
      </c>
      <c r="O20">
        <f>3*0.000002</f>
        <v>6.0000000000000002E-6</v>
      </c>
      <c r="Q20">
        <f>300000000/(2*Q13*1000000000)</f>
        <v>5.647633951993983E-6</v>
      </c>
    </row>
    <row r="21" spans="4:21" x14ac:dyDescent="0.2">
      <c r="G21">
        <f>(13.42-F12)*100</f>
        <v>113.00000000000009</v>
      </c>
      <c r="O21">
        <f>4*0.000002</f>
        <v>7.9999999999999996E-6</v>
      </c>
      <c r="Q21">
        <f>300000000/(2*T13*1000000000)</f>
        <v>7.4443725465105817E-6</v>
      </c>
    </row>
    <row r="22" spans="4:21" x14ac:dyDescent="0.2">
      <c r="G22" t="s">
        <v>17</v>
      </c>
      <c r="H22">
        <f>G20/F20</f>
        <v>0.65294117647058891</v>
      </c>
      <c r="J22" t="s">
        <v>18</v>
      </c>
    </row>
    <row r="23" spans="4:21" x14ac:dyDescent="0.2">
      <c r="H23">
        <f>G21/F20</f>
        <v>0.6647058823529417</v>
      </c>
    </row>
    <row r="25" spans="4:21" x14ac:dyDescent="0.2">
      <c r="F25" t="s">
        <v>19</v>
      </c>
    </row>
    <row r="26" spans="4:21" x14ac:dyDescent="0.2">
      <c r="E26">
        <v>12.38</v>
      </c>
      <c r="F26">
        <v>10</v>
      </c>
      <c r="G26">
        <f>F26*0.000001</f>
        <v>9.9999999999999991E-6</v>
      </c>
      <c r="H26" s="3">
        <f>300000000/G26</f>
        <v>30000000000000.004</v>
      </c>
    </row>
    <row r="27" spans="4:21" x14ac:dyDescent="0.2">
      <c r="E27">
        <v>12.39</v>
      </c>
      <c r="F27">
        <v>12</v>
      </c>
      <c r="G27">
        <f>F27*0.000001</f>
        <v>1.2E-5</v>
      </c>
      <c r="H27" s="3">
        <f>300000000/G27</f>
        <v>25000000000000</v>
      </c>
    </row>
    <row r="29" spans="4:21" x14ac:dyDescent="0.2">
      <c r="F29" t="s">
        <v>22</v>
      </c>
    </row>
    <row r="30" spans="4:21" x14ac:dyDescent="0.2">
      <c r="D30" s="4" t="s">
        <v>29</v>
      </c>
      <c r="E30" s="4">
        <v>1</v>
      </c>
      <c r="F30" s="4" t="s">
        <v>21</v>
      </c>
      <c r="G30" s="4">
        <v>1576.08</v>
      </c>
      <c r="H30" s="4">
        <f>G30/2</f>
        <v>788.04</v>
      </c>
      <c r="J30" s="4" t="s">
        <v>23</v>
      </c>
    </row>
    <row r="31" spans="4:21" x14ac:dyDescent="0.2">
      <c r="E31" s="4"/>
      <c r="F31" s="4"/>
      <c r="G31" s="4">
        <v>476617.6</v>
      </c>
      <c r="H31" s="4">
        <v>468425.7</v>
      </c>
    </row>
    <row r="32" spans="4:21" x14ac:dyDescent="0.2">
      <c r="E32" s="4"/>
      <c r="F32" s="4" t="s">
        <v>20</v>
      </c>
      <c r="G32" s="4">
        <f>G31-H31</f>
        <v>8191.8999999999651</v>
      </c>
      <c r="H32" s="4"/>
    </row>
    <row r="33" spans="5:14" x14ac:dyDescent="0.2">
      <c r="E33">
        <v>2</v>
      </c>
      <c r="F33" t="s">
        <v>21</v>
      </c>
      <c r="G33">
        <v>1384.4</v>
      </c>
      <c r="H33">
        <f>G33/2</f>
        <v>692.2</v>
      </c>
    </row>
    <row r="34" spans="5:14" x14ac:dyDescent="0.2">
      <c r="G34">
        <v>483536.2</v>
      </c>
      <c r="H34">
        <v>466966.4</v>
      </c>
      <c r="L34" t="s">
        <v>24</v>
      </c>
      <c r="M34">
        <f>H34-466240.2</f>
        <v>726.20000000001164</v>
      </c>
      <c r="N34" t="s">
        <v>25</v>
      </c>
    </row>
    <row r="35" spans="5:14" x14ac:dyDescent="0.2">
      <c r="F35" t="s">
        <v>20</v>
      </c>
      <c r="G35" s="2">
        <f>G34-H34</f>
        <v>16569.799999999988</v>
      </c>
      <c r="H35" t="s">
        <v>26</v>
      </c>
      <c r="I35" s="3">
        <f>G35*1000000000</f>
        <v>16569799999999.988</v>
      </c>
    </row>
    <row r="36" spans="5:14" x14ac:dyDescent="0.2">
      <c r="E36">
        <v>3</v>
      </c>
      <c r="F36" t="s">
        <v>21</v>
      </c>
      <c r="G36">
        <v>1229.05</v>
      </c>
      <c r="H36">
        <f>G36/2</f>
        <v>614.52499999999998</v>
      </c>
    </row>
    <row r="37" spans="5:14" x14ac:dyDescent="0.2">
      <c r="G37">
        <v>483317.4</v>
      </c>
      <c r="H37">
        <v>466966.4</v>
      </c>
    </row>
    <row r="38" spans="5:14" x14ac:dyDescent="0.2">
      <c r="G38">
        <f>G37-H37</f>
        <v>16351</v>
      </c>
      <c r="H38" s="3">
        <f>G38*1000000000</f>
        <v>16351000000000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de Miguel Domínguez</dc:creator>
  <cp:lastModifiedBy>Mario de Miguel Domínguez</cp:lastModifiedBy>
  <dcterms:created xsi:type="dcterms:W3CDTF">2022-11-02T13:49:05Z</dcterms:created>
  <dcterms:modified xsi:type="dcterms:W3CDTF">2022-11-13T13:31:39Z</dcterms:modified>
</cp:coreProperties>
</file>