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rwinplanck/Desktop/Physics/Physics Lab III/LO6/LP/"/>
    </mc:Choice>
  </mc:AlternateContent>
  <xr:revisionPtr revIDLastSave="0" documentId="13_ncr:1_{D285E216-8939-1E43-AE2E-7D4FC419403C}" xr6:coauthVersionLast="47" xr6:coauthVersionMax="47" xr10:uidLastSave="{00000000-0000-0000-0000-000000000000}"/>
  <bookViews>
    <workbookView xWindow="380" yWindow="500" windowWidth="28040" windowHeight="15940" activeTab="1" xr2:uid="{2B7DD4B2-E682-AE46-809C-5F1CDB239214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0" i="1" l="1"/>
  <c r="N5" i="1"/>
  <c r="K10" i="1"/>
  <c r="K5" i="1"/>
  <c r="K18" i="1"/>
  <c r="K19" i="1"/>
  <c r="K20" i="1"/>
  <c r="K21" i="1"/>
  <c r="K22" i="1"/>
  <c r="K23" i="1"/>
  <c r="K24" i="1"/>
  <c r="K25" i="1"/>
  <c r="K26" i="1"/>
  <c r="K27" i="1"/>
  <c r="K28" i="1"/>
  <c r="K29" i="1"/>
  <c r="K17" i="1"/>
  <c r="J18" i="1"/>
  <c r="J19" i="1"/>
  <c r="J20" i="1"/>
  <c r="J21" i="1"/>
  <c r="J22" i="1"/>
  <c r="J23" i="1"/>
  <c r="J24" i="1"/>
  <c r="J25" i="1"/>
  <c r="J26" i="1"/>
  <c r="J27" i="1"/>
  <c r="J28" i="1"/>
  <c r="J29" i="1"/>
  <c r="J17" i="1"/>
  <c r="I18" i="1"/>
  <c r="I19" i="1"/>
  <c r="I20" i="1"/>
  <c r="I21" i="1"/>
  <c r="I22" i="1"/>
  <c r="I23" i="1"/>
  <c r="I24" i="1"/>
  <c r="I25" i="1"/>
  <c r="I26" i="1"/>
  <c r="I27" i="1"/>
  <c r="I28" i="1"/>
  <c r="I29" i="1"/>
  <c r="I17" i="1"/>
  <c r="G17" i="1"/>
  <c r="M10" i="1"/>
  <c r="J10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1" i="1"/>
  <c r="M5" i="1"/>
  <c r="J5" i="1"/>
  <c r="G31" i="1"/>
  <c r="G18" i="1"/>
  <c r="G19" i="1"/>
  <c r="G20" i="1"/>
  <c r="G21" i="1"/>
  <c r="G22" i="1"/>
  <c r="G23" i="1"/>
  <c r="G24" i="1"/>
  <c r="G25" i="1"/>
  <c r="G26" i="1"/>
  <c r="G27" i="1"/>
  <c r="G28" i="1"/>
  <c r="G29" i="1"/>
  <c r="C13" i="1"/>
  <c r="E13" i="1"/>
  <c r="B13" i="1"/>
  <c r="D13" i="1"/>
  <c r="G4" i="1"/>
  <c r="H4" i="1" s="1"/>
  <c r="G5" i="1"/>
  <c r="H5" i="1" s="1"/>
  <c r="G6" i="1"/>
  <c r="H6" i="1" s="1"/>
  <c r="G8" i="1"/>
  <c r="H8" i="1" s="1"/>
  <c r="G9" i="1"/>
  <c r="H9" i="1" s="1"/>
  <c r="G10" i="1"/>
  <c r="H10" i="1" s="1"/>
  <c r="G3" i="1"/>
  <c r="H3" i="1" s="1"/>
</calcChain>
</file>

<file path=xl/sharedStrings.xml><?xml version="1.0" encoding="utf-8"?>
<sst xmlns="http://schemas.openxmlformats.org/spreadsheetml/2006/main" count="32" uniqueCount="27">
  <si>
    <t>P1</t>
  </si>
  <si>
    <t>P2</t>
  </si>
  <si>
    <t>P</t>
  </si>
  <si>
    <t>theta</t>
  </si>
  <si>
    <t>dtheta</t>
  </si>
  <si>
    <t>Exp 1</t>
  </si>
  <si>
    <t>dP</t>
  </si>
  <si>
    <t>k1</t>
  </si>
  <si>
    <t>dk1</t>
  </si>
  <si>
    <t>k2</t>
  </si>
  <si>
    <t>dk2</t>
  </si>
  <si>
    <t>Po</t>
  </si>
  <si>
    <t>dP1, dP2</t>
  </si>
  <si>
    <t>MIN</t>
  </si>
  <si>
    <t>MAX</t>
  </si>
  <si>
    <t>BREWSTER ANGLE</t>
  </si>
  <si>
    <t>n'</t>
  </si>
  <si>
    <t>dn'</t>
  </si>
  <si>
    <t>RPERP</t>
  </si>
  <si>
    <t>NO PLATE</t>
  </si>
  <si>
    <t>R^2/A^2</t>
  </si>
  <si>
    <t>dt</t>
  </si>
  <si>
    <t>t</t>
  </si>
  <si>
    <t>r</t>
  </si>
  <si>
    <t>dr</t>
  </si>
  <si>
    <t>d(R^2/A^2)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</si>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</sst>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UwU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Sheet1!$B$17:$B$29</c:f>
              <c:numCache>
                <c:formatCode>General</c:formatCode>
                <c:ptCount val="13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</c:numCache>
            </c:numRef>
          </c:xVal>
          <c:yVal>
            <c:numRef>
              <c:f>Sheet1!$G$17:$G$29</c:f>
              <c:numCache>
                <c:formatCode>General</c:formatCode>
                <c:ptCount val="13"/>
                <c:pt idx="0">
                  <c:v>0.13207547169811321</c:v>
                </c:pt>
                <c:pt idx="1">
                  <c:v>0.14953271028037385</c:v>
                </c:pt>
                <c:pt idx="2">
                  <c:v>0.169811320754717</c:v>
                </c:pt>
                <c:pt idx="3">
                  <c:v>0.2</c:v>
                </c:pt>
                <c:pt idx="4">
                  <c:v>0.23584905660377359</c:v>
                </c:pt>
                <c:pt idx="5">
                  <c:v>0.27358490566037735</c:v>
                </c:pt>
                <c:pt idx="6">
                  <c:v>0.33644859813084116</c:v>
                </c:pt>
                <c:pt idx="7">
                  <c:v>0.42990654205607476</c:v>
                </c:pt>
                <c:pt idx="8">
                  <c:v>0.55140186915887857</c:v>
                </c:pt>
                <c:pt idx="9">
                  <c:v>0.69158878504672905</c:v>
                </c:pt>
                <c:pt idx="10">
                  <c:v>0.90654205607476634</c:v>
                </c:pt>
                <c:pt idx="11">
                  <c:v>1.233644859813084</c:v>
                </c:pt>
                <c:pt idx="12">
                  <c:v>1.6822429906542058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F1-544D-8956-A1F2FEAC18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352512"/>
        <c:axId val="33354160"/>
      </c:scatterChart>
      <c:valAx>
        <c:axId val="33352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33354160"/>
        <c:crosses val="autoZero"/>
        <c:crossBetween val="midCat"/>
      </c:valAx>
      <c:valAx>
        <c:axId val="3335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33352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Ceballos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Sheet1!$B$17:$B$29</c:f>
              <c:numCache>
                <c:formatCode>General</c:formatCode>
                <c:ptCount val="13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</c:numCache>
            </c:numRef>
          </c:xVal>
          <c:yVal>
            <c:numRef>
              <c:f>Sheet1!$I$17:$I$29</c:f>
              <c:numCache>
                <c:formatCode>General</c:formatCode>
                <c:ptCount val="13"/>
                <c:pt idx="0">
                  <c:v>3.3459119496855344E-2</c:v>
                </c:pt>
                <c:pt idx="1">
                  <c:v>3.7881619937694712E-2</c:v>
                </c:pt>
                <c:pt idx="2">
                  <c:v>4.301886792452831E-2</c:v>
                </c:pt>
                <c:pt idx="3">
                  <c:v>5.0666666666666672E-2</c:v>
                </c:pt>
                <c:pt idx="4">
                  <c:v>5.9748427672955975E-2</c:v>
                </c:pt>
                <c:pt idx="5">
                  <c:v>6.9308176100628935E-2</c:v>
                </c:pt>
                <c:pt idx="6">
                  <c:v>8.5233644859813093E-2</c:v>
                </c:pt>
                <c:pt idx="7">
                  <c:v>0.10890965732087228</c:v>
                </c:pt>
                <c:pt idx="8">
                  <c:v>0.13968847352024924</c:v>
                </c:pt>
                <c:pt idx="9">
                  <c:v>0.17520249221183803</c:v>
                </c:pt>
                <c:pt idx="10">
                  <c:v>0.22965732087227414</c:v>
                </c:pt>
                <c:pt idx="11">
                  <c:v>0.31252336448598128</c:v>
                </c:pt>
                <c:pt idx="12">
                  <c:v>0.42616822429906548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94-6541-98C9-271AABBF23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056592"/>
        <c:axId val="31615296"/>
      </c:scatterChart>
      <c:valAx>
        <c:axId val="23056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31615296"/>
        <c:crosses val="autoZero"/>
        <c:crossBetween val="midCat"/>
      </c:valAx>
      <c:valAx>
        <c:axId val="3161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23056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704850</xdr:colOff>
      <xdr:row>1</xdr:row>
      <xdr:rowOff>76200</xdr:rowOff>
    </xdr:from>
    <xdr:to>
      <xdr:col>20</xdr:col>
      <xdr:colOff>323850</xdr:colOff>
      <xdr:row>14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B29273-4A17-61D8-D853-4982FB5CCB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38100</xdr:colOff>
      <xdr:row>17</xdr:row>
      <xdr:rowOff>25400</xdr:rowOff>
    </xdr:from>
    <xdr:to>
      <xdr:col>20</xdr:col>
      <xdr:colOff>482600</xdr:colOff>
      <xdr:row>30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717B15B-FF22-631D-1BAE-3B9A121B79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AB616-5E1C-C940-9C69-E68C1BE3BB78}">
  <dimension ref="A1:N31"/>
  <sheetViews>
    <sheetView workbookViewId="0">
      <selection activeCell="I17" sqref="I17:J29"/>
    </sheetView>
  </sheetViews>
  <sheetFormatPr baseColWidth="10" defaultRowHeight="16" x14ac:dyDescent="0.2"/>
  <cols>
    <col min="8" max="8" width="12.1640625" bestFit="1" customWidth="1"/>
  </cols>
  <sheetData>
    <row r="1" spans="1:14" x14ac:dyDescent="0.2">
      <c r="A1" t="s">
        <v>5</v>
      </c>
    </row>
    <row r="2" spans="1:14" x14ac:dyDescent="0.2">
      <c r="B2" t="s">
        <v>3</v>
      </c>
      <c r="C2" t="s">
        <v>4</v>
      </c>
      <c r="D2" t="s">
        <v>0</v>
      </c>
      <c r="E2" t="s">
        <v>1</v>
      </c>
      <c r="F2" t="s">
        <v>12</v>
      </c>
      <c r="G2" t="s">
        <v>2</v>
      </c>
      <c r="H2" t="s">
        <v>6</v>
      </c>
      <c r="J2" t="s">
        <v>7</v>
      </c>
      <c r="K2" t="s">
        <v>8</v>
      </c>
      <c r="M2" t="s">
        <v>9</v>
      </c>
      <c r="N2" t="s">
        <v>10</v>
      </c>
    </row>
    <row r="3" spans="1:14" x14ac:dyDescent="0.2">
      <c r="B3" t="s">
        <v>11</v>
      </c>
      <c r="D3">
        <v>9</v>
      </c>
      <c r="E3">
        <v>125.4</v>
      </c>
      <c r="F3">
        <v>0.1</v>
      </c>
      <c r="G3">
        <f>E3/D3</f>
        <v>13.933333333333334</v>
      </c>
      <c r="H3">
        <f>G3*SQRT((F3/E3)^2 + (F3/D3)^2)</f>
        <v>0.15521302676086457</v>
      </c>
    </row>
    <row r="4" spans="1:14" x14ac:dyDescent="0.2">
      <c r="B4">
        <v>0</v>
      </c>
      <c r="C4">
        <v>2</v>
      </c>
      <c r="D4">
        <v>9.4</v>
      </c>
      <c r="E4">
        <v>0.12</v>
      </c>
      <c r="F4">
        <v>0.1</v>
      </c>
      <c r="G4">
        <f t="shared" ref="G4:G6" si="0">E4/D4</f>
        <v>1.276595744680851E-2</v>
      </c>
      <c r="H4">
        <f t="shared" ref="H4:H6" si="1">G4*SQRT((F4/E4)^2 + (F4/D4)^2)</f>
        <v>1.0639164696969662E-2</v>
      </c>
    </row>
    <row r="5" spans="1:14" x14ac:dyDescent="0.2">
      <c r="A5" t="s">
        <v>13</v>
      </c>
      <c r="B5">
        <v>354</v>
      </c>
      <c r="C5">
        <v>2</v>
      </c>
      <c r="D5">
        <v>9.1</v>
      </c>
      <c r="E5">
        <v>0.5</v>
      </c>
      <c r="F5">
        <v>0.1</v>
      </c>
      <c r="G5">
        <f t="shared" si="0"/>
        <v>5.4945054945054944E-2</v>
      </c>
      <c r="H5">
        <f t="shared" si="1"/>
        <v>1.100558617564492E-2</v>
      </c>
      <c r="J5">
        <f>G6/G3</f>
        <v>0.64889261579440649</v>
      </c>
      <c r="K5">
        <f>J5*SQRT((H6/G6)^2 + (H3/G3)^2)</f>
        <v>9.8766935708425544E-3</v>
      </c>
      <c r="M5">
        <f>G5/G3</f>
        <v>3.943424996056575E-3</v>
      </c>
      <c r="N5">
        <f>M5*SQRT((H5/G5)^2 + (H3/G3)^2)</f>
        <v>7.9109519610351311E-4</v>
      </c>
    </row>
    <row r="6" spans="1:14" x14ac:dyDescent="0.2">
      <c r="A6" t="s">
        <v>14</v>
      </c>
      <c r="B6">
        <v>265</v>
      </c>
      <c r="C6">
        <v>2</v>
      </c>
      <c r="D6">
        <v>9.6999999999999993</v>
      </c>
      <c r="E6" s="1">
        <v>87.7</v>
      </c>
      <c r="F6">
        <v>0.1</v>
      </c>
      <c r="G6">
        <f t="shared" si="0"/>
        <v>9.0412371134020635</v>
      </c>
      <c r="H6">
        <f t="shared" si="1"/>
        <v>9.3777022415533581E-2</v>
      </c>
    </row>
    <row r="8" spans="1:14" x14ac:dyDescent="0.2">
      <c r="B8" t="s">
        <v>11</v>
      </c>
      <c r="D8">
        <v>9.4</v>
      </c>
      <c r="E8">
        <v>124.8</v>
      </c>
      <c r="F8">
        <v>0.1</v>
      </c>
      <c r="G8">
        <f>E8/D8</f>
        <v>13.276595744680851</v>
      </c>
      <c r="H8">
        <f>G8*SQRT((F8/E8)^2 + (F8/D8)^2)</f>
        <v>0.14164045466720948</v>
      </c>
    </row>
    <row r="9" spans="1:14" x14ac:dyDescent="0.2">
      <c r="A9" t="s">
        <v>13</v>
      </c>
      <c r="B9">
        <v>178</v>
      </c>
      <c r="C9">
        <v>2</v>
      </c>
      <c r="D9">
        <v>10.3</v>
      </c>
      <c r="E9">
        <v>0.6</v>
      </c>
      <c r="F9">
        <v>0.1</v>
      </c>
      <c r="G9">
        <f>E9/D9</f>
        <v>5.8252427184466014E-2</v>
      </c>
      <c r="H9">
        <f>G9*SQRT((F9/E9)^2 + (F9/D9)^2)</f>
        <v>9.7251964633433031E-3</v>
      </c>
    </row>
    <row r="10" spans="1:14" x14ac:dyDescent="0.2">
      <c r="A10" t="s">
        <v>14</v>
      </c>
      <c r="B10">
        <v>82</v>
      </c>
      <c r="C10">
        <v>2</v>
      </c>
      <c r="D10">
        <v>10</v>
      </c>
      <c r="E10" s="1">
        <v>88.3</v>
      </c>
      <c r="F10">
        <v>0.1</v>
      </c>
      <c r="G10">
        <f>E10/D10</f>
        <v>8.83</v>
      </c>
      <c r="H10">
        <f>G10*SQRT((F10/E10)^2 + (F10/D10)^2)</f>
        <v>8.8864447334127947E-2</v>
      </c>
      <c r="J10">
        <f>G10/G8</f>
        <v>0.66508012820512818</v>
      </c>
      <c r="K10">
        <f>J10*SQRT((H10/G10)^2 + (H8/G8)^2)</f>
        <v>9.7542112085360726E-3</v>
      </c>
      <c r="M10">
        <f>G9/G8</f>
        <v>4.3876026885735619E-3</v>
      </c>
      <c r="N10">
        <f>M10*SQRT((H9/G9)^2 + (H8/G8)^2)</f>
        <v>7.340008565264258E-4</v>
      </c>
    </row>
    <row r="12" spans="1:14" x14ac:dyDescent="0.2">
      <c r="D12" t="s">
        <v>16</v>
      </c>
      <c r="E12" t="s">
        <v>17</v>
      </c>
    </row>
    <row r="13" spans="1:14" x14ac:dyDescent="0.2">
      <c r="A13" t="s">
        <v>15</v>
      </c>
      <c r="B13">
        <f>57*PI()/180</f>
        <v>0.99483767363676778</v>
      </c>
      <c r="C13">
        <f>0.5*PI()/180</f>
        <v>8.7266462599716477E-3</v>
      </c>
      <c r="D13">
        <f>TAN(B13)</f>
        <v>1.5398649638145827</v>
      </c>
      <c r="E13">
        <f>C13*1/(1+B13^2)</f>
        <v>4.3859061676697828E-3</v>
      </c>
    </row>
    <row r="14" spans="1:14" x14ac:dyDescent="0.2">
      <c r="B14">
        <v>57</v>
      </c>
      <c r="C14">
        <v>0.5</v>
      </c>
    </row>
    <row r="16" spans="1:14" x14ac:dyDescent="0.2">
      <c r="A16" t="s">
        <v>18</v>
      </c>
      <c r="D16" t="s">
        <v>0</v>
      </c>
      <c r="E16" t="s">
        <v>1</v>
      </c>
      <c r="G16" t="s">
        <v>26</v>
      </c>
      <c r="I16" t="s">
        <v>20</v>
      </c>
      <c r="J16" t="s">
        <v>25</v>
      </c>
    </row>
    <row r="17" spans="1:11" x14ac:dyDescent="0.2">
      <c r="B17">
        <v>20</v>
      </c>
      <c r="C17">
        <v>0.1</v>
      </c>
      <c r="D17">
        <v>10.6</v>
      </c>
      <c r="E17">
        <v>1.4</v>
      </c>
      <c r="F17">
        <v>0.1</v>
      </c>
      <c r="G17">
        <f>E17/D17</f>
        <v>0.13207547169811321</v>
      </c>
      <c r="H17">
        <f t="shared" ref="H11:H31" si="2">G17*SQRT((F17/E17)^2 + (F17/D17)^2)</f>
        <v>9.5158892165351817E-3</v>
      </c>
      <c r="I17">
        <f>G17/$G$31</f>
        <v>3.3459119496855344E-2</v>
      </c>
      <c r="J17">
        <f>I17*SQRT((H17/G17)^2 + ($H$31/$G$31)^2)</f>
        <v>2.4296310270799371E-3</v>
      </c>
      <c r="K17">
        <f>J17/I17</f>
        <v>7.2614912275509397E-2</v>
      </c>
    </row>
    <row r="18" spans="1:11" x14ac:dyDescent="0.2">
      <c r="B18">
        <v>25</v>
      </c>
      <c r="C18">
        <v>0.1</v>
      </c>
      <c r="D18">
        <v>10.7</v>
      </c>
      <c r="E18">
        <v>1.6</v>
      </c>
      <c r="F18">
        <v>0.1</v>
      </c>
      <c r="G18">
        <f t="shared" ref="G18:G29" si="3">E18/D18</f>
        <v>0.14953271028037385</v>
      </c>
      <c r="H18">
        <f t="shared" si="2"/>
        <v>9.4497028826393721E-3</v>
      </c>
      <c r="I18">
        <f t="shared" ref="I18:I29" si="4">G18/$G$31</f>
        <v>3.7881619937694712E-2</v>
      </c>
      <c r="J18">
        <f t="shared" ref="J18:J29" si="5">I18*SQRT((H18/G18)^2 + ($H$31/$G$31)^2)</f>
        <v>2.4183428265854815E-3</v>
      </c>
      <c r="K18">
        <f t="shared" ref="K18:K29" si="6">J18/I18</f>
        <v>6.3839477576804221E-2</v>
      </c>
    </row>
    <row r="19" spans="1:11" x14ac:dyDescent="0.2">
      <c r="B19">
        <v>30</v>
      </c>
      <c r="C19">
        <v>0.1</v>
      </c>
      <c r="D19">
        <v>10.6</v>
      </c>
      <c r="E19">
        <v>1.8</v>
      </c>
      <c r="F19">
        <v>0.1</v>
      </c>
      <c r="G19">
        <f t="shared" si="3"/>
        <v>0.169811320754717</v>
      </c>
      <c r="H19">
        <f t="shared" si="2"/>
        <v>9.5690139236138238E-3</v>
      </c>
      <c r="I19">
        <f t="shared" si="4"/>
        <v>4.301886792452831E-2</v>
      </c>
      <c r="J19">
        <f t="shared" si="5"/>
        <v>2.4552072157734682E-3</v>
      </c>
      <c r="K19">
        <f t="shared" si="6"/>
        <v>5.7072799314032363E-2</v>
      </c>
    </row>
    <row r="20" spans="1:11" x14ac:dyDescent="0.2">
      <c r="B20">
        <v>35</v>
      </c>
      <c r="C20">
        <v>0.1</v>
      </c>
      <c r="D20">
        <v>10.5</v>
      </c>
      <c r="E20">
        <v>2.1</v>
      </c>
      <c r="F20">
        <v>0.1</v>
      </c>
      <c r="G20">
        <f t="shared" si="3"/>
        <v>0.2</v>
      </c>
      <c r="H20">
        <f t="shared" si="2"/>
        <v>9.7124181211291141E-3</v>
      </c>
      <c r="I20">
        <f t="shared" si="4"/>
        <v>5.0666666666666672E-2</v>
      </c>
      <c r="J20">
        <f t="shared" si="5"/>
        <v>2.5028316227759294E-3</v>
      </c>
      <c r="K20">
        <f t="shared" si="6"/>
        <v>4.9397992554788078E-2</v>
      </c>
    </row>
    <row r="21" spans="1:11" x14ac:dyDescent="0.2">
      <c r="B21">
        <v>40</v>
      </c>
      <c r="C21">
        <v>0.1</v>
      </c>
      <c r="D21">
        <v>10.6</v>
      </c>
      <c r="E21">
        <v>2.5</v>
      </c>
      <c r="F21">
        <v>0.1</v>
      </c>
      <c r="G21">
        <f t="shared" si="3"/>
        <v>0.23584905660377359</v>
      </c>
      <c r="H21">
        <f t="shared" si="2"/>
        <v>9.6927926521029849E-3</v>
      </c>
      <c r="I21">
        <f t="shared" si="4"/>
        <v>5.9748427672955975E-2</v>
      </c>
      <c r="J21">
        <f t="shared" si="5"/>
        <v>2.5143261948423856E-3</v>
      </c>
      <c r="K21">
        <f t="shared" si="6"/>
        <v>4.208188052420414E-2</v>
      </c>
    </row>
    <row r="22" spans="1:11" x14ac:dyDescent="0.2">
      <c r="B22">
        <v>45</v>
      </c>
      <c r="C22">
        <v>0.1</v>
      </c>
      <c r="D22">
        <v>10.6</v>
      </c>
      <c r="E22">
        <v>2.9</v>
      </c>
      <c r="F22">
        <v>0.1</v>
      </c>
      <c r="G22">
        <f t="shared" si="3"/>
        <v>0.27358490566037735</v>
      </c>
      <c r="H22">
        <f t="shared" si="2"/>
        <v>9.7806519061489818E-3</v>
      </c>
      <c r="I22">
        <f t="shared" si="4"/>
        <v>6.9308176100628935E-2</v>
      </c>
      <c r="J22">
        <f t="shared" si="5"/>
        <v>2.5559078515558506E-3</v>
      </c>
      <c r="K22">
        <f t="shared" si="6"/>
        <v>3.6877436333700567E-2</v>
      </c>
    </row>
    <row r="23" spans="1:11" x14ac:dyDescent="0.2">
      <c r="B23">
        <v>50</v>
      </c>
      <c r="C23">
        <v>0.1</v>
      </c>
      <c r="D23">
        <v>10.7</v>
      </c>
      <c r="E23">
        <v>3.6</v>
      </c>
      <c r="F23">
        <v>0.1</v>
      </c>
      <c r="G23">
        <f t="shared" si="3"/>
        <v>0.33644859813084116</v>
      </c>
      <c r="H23">
        <f t="shared" si="2"/>
        <v>9.8605778114397094E-3</v>
      </c>
      <c r="I23">
        <f t="shared" si="4"/>
        <v>8.5233644859813093E-2</v>
      </c>
      <c r="J23">
        <f t="shared" si="5"/>
        <v>2.6143728483393512E-3</v>
      </c>
      <c r="K23">
        <f t="shared" si="6"/>
        <v>3.0673014777665632E-2</v>
      </c>
    </row>
    <row r="24" spans="1:11" x14ac:dyDescent="0.2">
      <c r="B24">
        <v>55</v>
      </c>
      <c r="C24">
        <v>0.1</v>
      </c>
      <c r="D24">
        <v>10.7</v>
      </c>
      <c r="E24">
        <v>4.5999999999999996</v>
      </c>
      <c r="F24">
        <v>0.1</v>
      </c>
      <c r="G24">
        <f t="shared" si="3"/>
        <v>0.42990654205607476</v>
      </c>
      <c r="H24">
        <f t="shared" si="2"/>
        <v>1.0172843039890413E-2</v>
      </c>
      <c r="I24">
        <f t="shared" si="4"/>
        <v>0.10890965732087228</v>
      </c>
      <c r="J24">
        <f t="shared" si="5"/>
        <v>2.759132591468069E-3</v>
      </c>
      <c r="K24">
        <f t="shared" si="6"/>
        <v>2.5334140785504868E-2</v>
      </c>
    </row>
    <row r="25" spans="1:11" x14ac:dyDescent="0.2">
      <c r="B25">
        <v>60</v>
      </c>
      <c r="C25">
        <v>0.1</v>
      </c>
      <c r="D25">
        <v>10.7</v>
      </c>
      <c r="E25">
        <v>5.9</v>
      </c>
      <c r="F25">
        <v>0.1</v>
      </c>
      <c r="G25">
        <f t="shared" si="3"/>
        <v>0.55140186915887857</v>
      </c>
      <c r="H25">
        <f t="shared" si="2"/>
        <v>1.0672406249702808E-2</v>
      </c>
      <c r="I25">
        <f t="shared" si="4"/>
        <v>0.13968847352024924</v>
      </c>
      <c r="J25">
        <f t="shared" si="5"/>
        <v>2.9845731807997744E-3</v>
      </c>
      <c r="K25">
        <f t="shared" si="6"/>
        <v>2.136592308288866E-2</v>
      </c>
    </row>
    <row r="26" spans="1:11" x14ac:dyDescent="0.2">
      <c r="B26">
        <v>65</v>
      </c>
      <c r="C26">
        <v>0.1</v>
      </c>
      <c r="D26">
        <v>10.7</v>
      </c>
      <c r="E26">
        <v>7.4</v>
      </c>
      <c r="F26">
        <v>0.1</v>
      </c>
      <c r="G26">
        <f t="shared" si="3"/>
        <v>0.69158878504672905</v>
      </c>
      <c r="H26">
        <f t="shared" si="2"/>
        <v>1.1363098813221844E-2</v>
      </c>
      <c r="I26">
        <f t="shared" si="4"/>
        <v>0.17520249221183803</v>
      </c>
      <c r="J26">
        <f t="shared" si="5"/>
        <v>3.2863613945289375E-3</v>
      </c>
      <c r="K26">
        <f t="shared" si="6"/>
        <v>1.8757503692101506E-2</v>
      </c>
    </row>
    <row r="27" spans="1:11" x14ac:dyDescent="0.2">
      <c r="B27">
        <v>70</v>
      </c>
      <c r="C27">
        <v>0.1</v>
      </c>
      <c r="D27">
        <v>10.7</v>
      </c>
      <c r="E27">
        <v>9.6999999999999993</v>
      </c>
      <c r="F27">
        <v>0.1</v>
      </c>
      <c r="G27">
        <f t="shared" si="3"/>
        <v>0.90654205607476634</v>
      </c>
      <c r="H27">
        <f t="shared" si="2"/>
        <v>1.2614463259642593E-2</v>
      </c>
      <c r="I27">
        <f t="shared" si="4"/>
        <v>0.22965732087227414</v>
      </c>
      <c r="J27">
        <f t="shared" si="5"/>
        <v>3.8119664534197657E-3</v>
      </c>
      <c r="K27">
        <f t="shared" si="6"/>
        <v>1.6598497443675322E-2</v>
      </c>
    </row>
    <row r="28" spans="1:11" x14ac:dyDescent="0.2">
      <c r="B28">
        <v>75</v>
      </c>
      <c r="C28">
        <v>0.1</v>
      </c>
      <c r="D28">
        <v>10.7</v>
      </c>
      <c r="E28">
        <v>13.2</v>
      </c>
      <c r="F28">
        <v>0.1</v>
      </c>
      <c r="G28">
        <f t="shared" si="3"/>
        <v>1.233644859813084</v>
      </c>
      <c r="H28">
        <f t="shared" si="2"/>
        <v>1.4841520628779315E-2</v>
      </c>
      <c r="I28">
        <f t="shared" si="4"/>
        <v>0.31252336448598128</v>
      </c>
      <c r="J28">
        <f t="shared" si="5"/>
        <v>4.7047068420092483E-3</v>
      </c>
      <c r="K28">
        <f t="shared" si="6"/>
        <v>1.5053936366476962E-2</v>
      </c>
    </row>
    <row r="29" spans="1:11" x14ac:dyDescent="0.2">
      <c r="B29">
        <v>80</v>
      </c>
      <c r="C29">
        <v>0.1</v>
      </c>
      <c r="D29">
        <v>10.7</v>
      </c>
      <c r="E29">
        <v>18</v>
      </c>
      <c r="F29">
        <v>0.1</v>
      </c>
      <c r="G29">
        <f t="shared" si="3"/>
        <v>1.6822429906542058</v>
      </c>
      <c r="H29">
        <f t="shared" si="2"/>
        <v>1.828994044634152E-2</v>
      </c>
      <c r="I29">
        <f t="shared" si="4"/>
        <v>0.42616822429906548</v>
      </c>
      <c r="J29">
        <f t="shared" si="5"/>
        <v>6.0283313528583593E-3</v>
      </c>
      <c r="K29">
        <f t="shared" si="6"/>
        <v>1.4145426639382551E-2</v>
      </c>
    </row>
    <row r="31" spans="1:11" x14ac:dyDescent="0.2">
      <c r="A31" t="s">
        <v>19</v>
      </c>
      <c r="D31">
        <v>11.4</v>
      </c>
      <c r="E31">
        <v>45</v>
      </c>
      <c r="F31">
        <v>0.1</v>
      </c>
      <c r="G31">
        <f>E31/D31</f>
        <v>3.9473684210526314</v>
      </c>
      <c r="H31">
        <f t="shared" si="2"/>
        <v>3.5719872823425113E-2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85BAE3-117D-9C4C-A8CB-7B098AEB4E05}">
  <dimension ref="A1:D14"/>
  <sheetViews>
    <sheetView tabSelected="1" workbookViewId="0">
      <selection activeCell="F24" sqref="F24"/>
    </sheetView>
  </sheetViews>
  <sheetFormatPr baseColWidth="10" defaultRowHeight="16" x14ac:dyDescent="0.2"/>
  <sheetData>
    <row r="1" spans="1:4" x14ac:dyDescent="0.2">
      <c r="A1" t="s">
        <v>22</v>
      </c>
      <c r="B1" t="s">
        <v>21</v>
      </c>
      <c r="C1" t="s">
        <v>23</v>
      </c>
      <c r="D1" t="s">
        <v>24</v>
      </c>
    </row>
    <row r="2" spans="1:4" x14ac:dyDescent="0.2">
      <c r="A2">
        <v>20</v>
      </c>
      <c r="B2">
        <v>0.1</v>
      </c>
      <c r="C2">
        <v>3.3459119496855344E-2</v>
      </c>
      <c r="D2">
        <v>2.4296310270799371E-3</v>
      </c>
    </row>
    <row r="3" spans="1:4" x14ac:dyDescent="0.2">
      <c r="A3">
        <v>25</v>
      </c>
      <c r="B3">
        <v>0.1</v>
      </c>
      <c r="C3">
        <v>3.7881619937694712E-2</v>
      </c>
      <c r="D3">
        <v>2.4183428265854815E-3</v>
      </c>
    </row>
    <row r="4" spans="1:4" x14ac:dyDescent="0.2">
      <c r="A4">
        <v>30</v>
      </c>
      <c r="B4">
        <v>0.1</v>
      </c>
      <c r="C4">
        <v>4.301886792452831E-2</v>
      </c>
      <c r="D4">
        <v>2.4552072157734682E-3</v>
      </c>
    </row>
    <row r="5" spans="1:4" x14ac:dyDescent="0.2">
      <c r="A5">
        <v>35</v>
      </c>
      <c r="B5">
        <v>0.1</v>
      </c>
      <c r="C5">
        <v>5.0666666666666672E-2</v>
      </c>
      <c r="D5">
        <v>2.5028316227759294E-3</v>
      </c>
    </row>
    <row r="6" spans="1:4" x14ac:dyDescent="0.2">
      <c r="A6">
        <v>40</v>
      </c>
      <c r="B6">
        <v>0.1</v>
      </c>
      <c r="C6">
        <v>5.9748427672955975E-2</v>
      </c>
      <c r="D6">
        <v>2.5143261948423856E-3</v>
      </c>
    </row>
    <row r="7" spans="1:4" x14ac:dyDescent="0.2">
      <c r="A7">
        <v>45</v>
      </c>
      <c r="B7">
        <v>0.1</v>
      </c>
      <c r="C7">
        <v>6.9308176100628935E-2</v>
      </c>
      <c r="D7">
        <v>2.5559078515558506E-3</v>
      </c>
    </row>
    <row r="8" spans="1:4" x14ac:dyDescent="0.2">
      <c r="A8">
        <v>50</v>
      </c>
      <c r="B8">
        <v>0.1</v>
      </c>
      <c r="C8">
        <v>8.5233644859813093E-2</v>
      </c>
      <c r="D8">
        <v>2.6143728483393512E-3</v>
      </c>
    </row>
    <row r="9" spans="1:4" x14ac:dyDescent="0.2">
      <c r="A9">
        <v>55</v>
      </c>
      <c r="B9">
        <v>0.1</v>
      </c>
      <c r="C9">
        <v>0.10890965732087228</v>
      </c>
      <c r="D9">
        <v>2.759132591468069E-3</v>
      </c>
    </row>
    <row r="10" spans="1:4" x14ac:dyDescent="0.2">
      <c r="A10">
        <v>60</v>
      </c>
      <c r="B10">
        <v>0.1</v>
      </c>
      <c r="C10">
        <v>0.13968847352024924</v>
      </c>
      <c r="D10">
        <v>2.9845731807997744E-3</v>
      </c>
    </row>
    <row r="11" spans="1:4" x14ac:dyDescent="0.2">
      <c r="A11">
        <v>65</v>
      </c>
      <c r="B11">
        <v>0.1</v>
      </c>
      <c r="C11">
        <v>0.17520249221183803</v>
      </c>
      <c r="D11">
        <v>3.2863613945289375E-3</v>
      </c>
    </row>
    <row r="12" spans="1:4" x14ac:dyDescent="0.2">
      <c r="A12">
        <v>70</v>
      </c>
      <c r="B12">
        <v>0.1</v>
      </c>
      <c r="C12">
        <v>0.22965732087227414</v>
      </c>
      <c r="D12">
        <v>3.8119664534197657E-3</v>
      </c>
    </row>
    <row r="13" spans="1:4" x14ac:dyDescent="0.2">
      <c r="A13">
        <v>75</v>
      </c>
      <c r="B13">
        <v>0.1</v>
      </c>
      <c r="C13">
        <v>0.31252336448598128</v>
      </c>
      <c r="D13">
        <v>4.7047068420092483E-3</v>
      </c>
    </row>
    <row r="14" spans="1:4" x14ac:dyDescent="0.2">
      <c r="A14">
        <v>80</v>
      </c>
      <c r="B14">
        <v>0.1</v>
      </c>
      <c r="C14">
        <v>0.42616822429906548</v>
      </c>
      <c r="D14">
        <v>6.0283313528583593E-3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 de Miguel Domínguez</dc:creator>
  <cp:lastModifiedBy>Mario de Miguel Domínguez</cp:lastModifiedBy>
  <dcterms:created xsi:type="dcterms:W3CDTF">2022-09-13T16:50:00Z</dcterms:created>
  <dcterms:modified xsi:type="dcterms:W3CDTF">2022-09-14T17:43:54Z</dcterms:modified>
</cp:coreProperties>
</file>