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35f431b8bf9e130f/Desktop/NINA/FH/_Praktikum/Molekularbiologie_Malta/Upload/"/>
    </mc:Choice>
  </mc:AlternateContent>
  <xr:revisionPtr revIDLastSave="1" documentId="8_{2FEFA150-64AC-4293-BDFA-18046A00A970}" xr6:coauthVersionLast="47" xr6:coauthVersionMax="47" xr10:uidLastSave="{DC36F6E7-1D00-41FA-A2D2-FE468AF9641A}"/>
  <bookViews>
    <workbookView xWindow="-108" yWindow="-108" windowWidth="23256" windowHeight="12456" xr2:uid="{721F06A3-DD43-4276-B4BC-D8A5D19CCCC7}"/>
  </bookViews>
  <sheets>
    <sheet name="ELIS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6" i="1" l="1"/>
  <c r="S17" i="1"/>
  <c r="S18" i="1"/>
  <c r="S19" i="1"/>
  <c r="S20" i="1"/>
  <c r="Y20" i="1"/>
  <c r="S21" i="1"/>
  <c r="Y21" i="1"/>
  <c r="E22" i="1"/>
  <c r="K22" i="1"/>
  <c r="S22" i="1"/>
  <c r="Y22" i="1"/>
  <c r="E23" i="1"/>
  <c r="K23" i="1"/>
  <c r="E24" i="1"/>
  <c r="K24" i="1"/>
  <c r="E25" i="1"/>
  <c r="K25" i="1"/>
  <c r="I28" i="1"/>
  <c r="I29" i="1"/>
  <c r="D30" i="1"/>
  <c r="I30" i="1"/>
  <c r="I31" i="1"/>
</calcChain>
</file>

<file path=xl/sharedStrings.xml><?xml version="1.0" encoding="utf-8"?>
<sst xmlns="http://schemas.openxmlformats.org/spreadsheetml/2006/main" count="238" uniqueCount="152">
  <si>
    <t>library on plate</t>
  </si>
  <si>
    <t>R3 (library on plate) - library needs to be diluted 1 + 99  PBS</t>
  </si>
  <si>
    <t>PBS on plate</t>
  </si>
  <si>
    <t>PBS on plate (doesnt have to be sterile)</t>
  </si>
  <si>
    <t>non-target \ phages</t>
  </si>
  <si>
    <r>
      <t xml:space="preserve">non target protein + PBS without phages (no library control on non target) - in this case </t>
    </r>
    <r>
      <rPr>
        <b/>
        <sz val="14"/>
        <color theme="9"/>
        <rFont val="Aptos Narrow"/>
        <family val="2"/>
        <scheme val="minor"/>
      </rPr>
      <t>PDPN</t>
    </r>
  </si>
  <si>
    <t>target \ phages</t>
  </si>
  <si>
    <r>
      <t>target protein + PBS without phages (no library contorl on target) - in this case</t>
    </r>
    <r>
      <rPr>
        <b/>
        <sz val="14"/>
        <color rgb="FFA03404"/>
        <rFont val="Aptos Narrow"/>
        <family val="2"/>
        <scheme val="minor"/>
      </rPr>
      <t xml:space="preserve"> BA.5</t>
    </r>
  </si>
  <si>
    <t>pos. Ctrl on non-target</t>
  </si>
  <si>
    <r>
      <t xml:space="preserve">Positive Control  on target - Polyclonal  library aka. R3 of BA.5  on non- target </t>
    </r>
    <r>
      <rPr>
        <b/>
        <sz val="14"/>
        <color theme="9"/>
        <rFont val="Aptos Narrow"/>
        <family val="2"/>
        <scheme val="minor"/>
      </rPr>
      <t>PDPN</t>
    </r>
  </si>
  <si>
    <t>pos. Ctrl on target</t>
  </si>
  <si>
    <r>
      <t xml:space="preserve">Positive Control  on target - Polyclonal aka  library R3 of BA.5  on target </t>
    </r>
    <r>
      <rPr>
        <b/>
        <sz val="14"/>
        <color rgb="FFA03404"/>
        <rFont val="Aptos Narrow"/>
        <family val="2"/>
        <scheme val="minor"/>
      </rPr>
      <t>BA.5</t>
    </r>
  </si>
  <si>
    <t>Cl X on plate</t>
  </si>
  <si>
    <t>Only the clone supension (Clone 31-60) in the well</t>
  </si>
  <si>
    <t>Cl X on non-target</t>
  </si>
  <si>
    <r>
      <t>Clones on non target protein - in this case</t>
    </r>
    <r>
      <rPr>
        <b/>
        <sz val="11"/>
        <color theme="9"/>
        <rFont val="Aptos Narrow"/>
        <family val="2"/>
        <scheme val="minor"/>
      </rPr>
      <t xml:space="preserve"> </t>
    </r>
    <r>
      <rPr>
        <b/>
        <sz val="14"/>
        <color theme="9"/>
        <rFont val="Aptos Narrow"/>
        <family val="2"/>
        <scheme val="minor"/>
      </rPr>
      <t>PDPN</t>
    </r>
  </si>
  <si>
    <t xml:space="preserve">Cl X on target </t>
  </si>
  <si>
    <r>
      <t xml:space="preserve">Clones on target protein  - in this case </t>
    </r>
    <r>
      <rPr>
        <b/>
        <sz val="14"/>
        <color rgb="FFA03404"/>
        <rFont val="Aptos Narrow"/>
        <family val="2"/>
        <scheme val="minor"/>
      </rPr>
      <t>BA.5</t>
    </r>
  </si>
  <si>
    <t>Abbr.</t>
  </si>
  <si>
    <t>Wells</t>
  </si>
  <si>
    <t>Description</t>
  </si>
  <si>
    <t>µL</t>
  </si>
  <si>
    <t>Phages in Total</t>
  </si>
  <si>
    <t>PBS in Total</t>
  </si>
  <si>
    <t>Volume in total</t>
  </si>
  <si>
    <t>Phages per µL</t>
  </si>
  <si>
    <t>Wells with library</t>
  </si>
  <si>
    <t>PBS per µL</t>
  </si>
  <si>
    <t>Volume per well</t>
  </si>
  <si>
    <t>Calculation for library dilution</t>
  </si>
  <si>
    <t>Volume of PBS in total</t>
  </si>
  <si>
    <t>Volume of stock  in total</t>
  </si>
  <si>
    <t>Volume of PBS  per well</t>
  </si>
  <si>
    <t>Buffer</t>
  </si>
  <si>
    <t>mL</t>
  </si>
  <si>
    <t>PBS total</t>
  </si>
  <si>
    <t>Volume of stock  per well</t>
  </si>
  <si>
    <t>Stock volume</t>
  </si>
  <si>
    <t>Blocking buffer total (4°C)</t>
  </si>
  <si>
    <t>µg/mL</t>
  </si>
  <si>
    <t>Stock concentration</t>
  </si>
  <si>
    <t>Volumet total</t>
  </si>
  <si>
    <t>Washing buffer total</t>
  </si>
  <si>
    <t>PDPLN 1.1 specific</t>
  </si>
  <si>
    <t>BA 1.1 specific</t>
  </si>
  <si>
    <t>PBS  Day II</t>
  </si>
  <si>
    <t>µg</t>
  </si>
  <si>
    <t>concentration in well</t>
  </si>
  <si>
    <t>Workin concentration</t>
  </si>
  <si>
    <t>Washing Buffer Day II</t>
  </si>
  <si>
    <t>Volume</t>
  </si>
  <si>
    <t>Blocking Buffer Day I</t>
  </si>
  <si>
    <t>calculate for 2 extra wells</t>
  </si>
  <si>
    <t>Number of wells</t>
  </si>
  <si>
    <t>calculate for 10 extra wells</t>
  </si>
  <si>
    <t>Washing buffer Day I</t>
  </si>
  <si>
    <t>General information</t>
  </si>
  <si>
    <t>Dilution of Anti-M13-PE</t>
  </si>
  <si>
    <t>Amount of Wells</t>
  </si>
  <si>
    <t>Calculation for non-target protein PDPN</t>
  </si>
  <si>
    <t>Calculation for target protein BA.5</t>
  </si>
  <si>
    <t xml:space="preserve">Amount of Buffer </t>
  </si>
  <si>
    <t>Read fluorescence on TECAN Spark</t>
  </si>
  <si>
    <t>8.</t>
  </si>
  <si>
    <t>Add 100µL of PBS/well</t>
  </si>
  <si>
    <t>7.</t>
  </si>
  <si>
    <t>Wash once with 100µL of PBS/well</t>
  </si>
  <si>
    <t>6.</t>
  </si>
  <si>
    <t>Incubate with 3 % blocking buffer (200µL/well) overnight at 4°C</t>
  </si>
  <si>
    <t>5.</t>
  </si>
  <si>
    <t xml:space="preserve">Cl 144 on target </t>
  </si>
  <si>
    <t xml:space="preserve">Cl 143 on target </t>
  </si>
  <si>
    <t xml:space="preserve">Cl 142 on target </t>
  </si>
  <si>
    <t xml:space="preserve">Cl 141 on target </t>
  </si>
  <si>
    <t xml:space="preserve">Cl 144 on non-target </t>
  </si>
  <si>
    <t xml:space="preserve">Cl 143 on non-target </t>
  </si>
  <si>
    <t xml:space="preserve">Cl 142 on non-target </t>
  </si>
  <si>
    <t xml:space="preserve">Cl 141 on non-target </t>
  </si>
  <si>
    <t>empty</t>
  </si>
  <si>
    <t>H</t>
  </si>
  <si>
    <t>Wash 5 times with 100µL of wash buffer/well</t>
  </si>
  <si>
    <t>Wash 3 times with 100µL of wash buffer/well</t>
  </si>
  <si>
    <t>4.</t>
  </si>
  <si>
    <t xml:space="preserve">Cl 140 on target </t>
  </si>
  <si>
    <t xml:space="preserve">Cl 139 on target </t>
  </si>
  <si>
    <t xml:space="preserve">Cl 138 on target </t>
  </si>
  <si>
    <t xml:space="preserve">Cl 137 on target </t>
  </si>
  <si>
    <t xml:space="preserve">Cl 140 on non-target </t>
  </si>
  <si>
    <t xml:space="preserve">Cl 139 on non-target </t>
  </si>
  <si>
    <t xml:space="preserve">Cl 138 on non-target </t>
  </si>
  <si>
    <t xml:space="preserve">Cl 137 on non-target </t>
  </si>
  <si>
    <t>G</t>
  </si>
  <si>
    <t>open antibody</t>
  </si>
  <si>
    <t xml:space="preserve">Cl 136 on target </t>
  </si>
  <si>
    <t xml:space="preserve">Cl 135 on target </t>
  </si>
  <si>
    <t xml:space="preserve">Cl 134 on target </t>
  </si>
  <si>
    <t xml:space="preserve">Cl 133 on target </t>
  </si>
  <si>
    <t xml:space="preserve">Cl 136 on non-target </t>
  </si>
  <si>
    <t xml:space="preserve">Cl 135 on non-target </t>
  </si>
  <si>
    <t xml:space="preserve">Cl 134 on non-target </t>
  </si>
  <si>
    <t xml:space="preserve">Cl 133 on non-target </t>
  </si>
  <si>
    <t>F</t>
  </si>
  <si>
    <t>3% buffer</t>
  </si>
  <si>
    <t xml:space="preserve">Add anti-M13-PE (70µl/well, diluted in blocking buffer) 
Incubate for 1 hour at room temperature in the dark.
Use the antibody at 1µg/mL. </t>
  </si>
  <si>
    <t>Incubate for 2 hours at room temperature.
-Proteins are diluted in PBS.
-Use the target protein and a control protein for each sample to test.
-Black plate is recommended for fluorescence-based assay.
-The experiment is performed in one replicate.</t>
  </si>
  <si>
    <t>3.</t>
  </si>
  <si>
    <t xml:space="preserve">Cl 132 on target </t>
  </si>
  <si>
    <t xml:space="preserve">Cl 131 on target </t>
  </si>
  <si>
    <t xml:space="preserve">Cl 130 on target </t>
  </si>
  <si>
    <t xml:space="preserve">Cl 129 on target </t>
  </si>
  <si>
    <t xml:space="preserve">Cl 132 on non-target </t>
  </si>
  <si>
    <t xml:space="preserve">Cl 131 on non-target </t>
  </si>
  <si>
    <t xml:space="preserve">Cl 130 on non-target </t>
  </si>
  <si>
    <t xml:space="preserve">Cl 129 on non-target </t>
  </si>
  <si>
    <t>E</t>
  </si>
  <si>
    <t xml:space="preserve">Cl 128 on target </t>
  </si>
  <si>
    <t xml:space="preserve">Cl 127 on target </t>
  </si>
  <si>
    <t xml:space="preserve">Cl 126 on target </t>
  </si>
  <si>
    <t xml:space="preserve">Cl 128 on non-target </t>
  </si>
  <si>
    <t xml:space="preserve">Cl 127 on non-target </t>
  </si>
  <si>
    <t xml:space="preserve">Cl 126 on non-target </t>
  </si>
  <si>
    <t>D</t>
  </si>
  <si>
    <t>Coat a 96-well black plate with 50 ng of protein/well. Add 50µL of protein/well.
For wells with clone on target put 50 µL of target protein in well
For wells with clone on non-target put 50 µL of non-target protein in well
For well with protein on plate put 50 µL of clone suspension on plate</t>
  </si>
  <si>
    <t>2.</t>
  </si>
  <si>
    <t xml:space="preserve">Cl 125 on target </t>
  </si>
  <si>
    <t xml:space="preserve">Cl 124 on target </t>
  </si>
  <si>
    <t xml:space="preserve">Cl 123 on target </t>
  </si>
  <si>
    <t xml:space="preserve">Cl 125 on non-target </t>
  </si>
  <si>
    <t xml:space="preserve">Cl 124 on non-target </t>
  </si>
  <si>
    <t xml:space="preserve">Cl 123 on non-target </t>
  </si>
  <si>
    <t>C</t>
  </si>
  <si>
    <t>Remove the blocking buffer, apply clones - 50 µL/well according to plate layout (no washing required)
Incubate for 2 hours at room temperature. 
In 2 wells labelled as “No library”, add 50µl/well of PBS (no phage library). These wells represent the control for the assay (background signal).</t>
  </si>
  <si>
    <t xml:space="preserve">Cl 122 on target </t>
  </si>
  <si>
    <t xml:space="preserve">Cl 121 on target </t>
  </si>
  <si>
    <t xml:space="preserve">Cl 120 on target </t>
  </si>
  <si>
    <t xml:space="preserve">Cl 122 on non-target </t>
  </si>
  <si>
    <t xml:space="preserve">Cl 121 on non-target </t>
  </si>
  <si>
    <t xml:space="preserve">Cl 120 on non-target </t>
  </si>
  <si>
    <t>B</t>
  </si>
  <si>
    <t xml:space="preserve">Cl 119 on target </t>
  </si>
  <si>
    <t xml:space="preserve">Cl 118 on target </t>
  </si>
  <si>
    <t xml:space="preserve">Cl 117 on target </t>
  </si>
  <si>
    <t xml:space="preserve">Cl 119 on non-target </t>
  </si>
  <si>
    <t xml:space="preserve">Cl 118 on non-target </t>
  </si>
  <si>
    <t xml:space="preserve">Cl 117 on non-target </t>
  </si>
  <si>
    <t>A</t>
  </si>
  <si>
    <t>Prepare phage dilutions in PBS. Add 50µL of PBS to PC3 preparation to have 150µl of final volume. 
Prepare the enriched library, from where the individual phage clones were purified, at 1/100 dilution in PBS. </t>
  </si>
  <si>
    <t>1.</t>
  </si>
  <si>
    <t>Dilutions:
Prepare dilution of target protein
Prepare dilution of non-target protein
Prepare diulation of library aka R3 BA 1.1 (needs to be diulated 1 in 100)</t>
  </si>
  <si>
    <t>Day II</t>
  </si>
  <si>
    <t>Day I</t>
  </si>
  <si>
    <t>ELISA on BA5 Riv Clones 117-144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</si>
</sst>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4"/>
      <color theme="9"/>
      <name val="Aptos Narrow"/>
      <family val="2"/>
      <scheme val="minor"/>
    </font>
    <font>
      <sz val="11"/>
      <name val="Aptos Narrow"/>
      <family val="2"/>
      <scheme val="minor"/>
    </font>
    <font>
      <b/>
      <sz val="16"/>
      <color rgb="FFA03404"/>
      <name val="Aptos Narrow"/>
      <family val="2"/>
      <scheme val="minor"/>
    </font>
    <font>
      <b/>
      <sz val="14"/>
      <color rgb="FFA03404"/>
      <name val="Aptos Narrow"/>
      <family val="2"/>
      <scheme val="minor"/>
    </font>
    <font>
      <b/>
      <sz val="11"/>
      <color rgb="FFA03404"/>
      <name val="Aptos Narrow"/>
      <family val="2"/>
      <scheme val="minor"/>
    </font>
    <font>
      <b/>
      <sz val="11"/>
      <color theme="9"/>
      <name val="Aptos Narrow"/>
      <family val="2"/>
      <scheme val="minor"/>
    </font>
    <font>
      <sz val="16"/>
      <color theme="1"/>
      <name val="Aptos Narrow"/>
      <family val="2"/>
      <scheme val="minor"/>
    </font>
    <font>
      <b/>
      <sz val="12"/>
      <color theme="1"/>
      <name val="Aptos Narrow"/>
      <family val="2"/>
      <scheme val="minor"/>
    </font>
    <font>
      <b/>
      <sz val="14"/>
      <color theme="1"/>
      <name val="Aptos Narrow"/>
      <family val="2"/>
      <scheme val="minor"/>
    </font>
    <font>
      <sz val="12"/>
      <name val="Aptos Narrow"/>
      <family val="2"/>
      <scheme val="minor"/>
    </font>
    <font>
      <sz val="7"/>
      <color theme="1"/>
      <name val="Aptos Narrow"/>
      <family val="2"/>
      <scheme val="minor"/>
    </font>
    <font>
      <sz val="8"/>
      <color theme="1"/>
      <name val="Aptos Narrow"/>
      <family val="2"/>
      <scheme val="minor"/>
    </font>
    <font>
      <b/>
      <sz val="11"/>
      <color rgb="FF990033"/>
      <name val="Aptos Narrow"/>
      <family val="2"/>
      <scheme val="minor"/>
    </font>
    <font>
      <sz val="12"/>
      <color rgb="FF000000"/>
      <name val="Calibri"/>
      <family val="2"/>
    </font>
    <font>
      <sz val="12"/>
      <color theme="0"/>
      <name val="Calibri"/>
      <family val="2"/>
    </font>
    <font>
      <b/>
      <sz val="14"/>
      <color theme="0"/>
      <name val="Aptos Narrow"/>
      <family val="2"/>
      <scheme val="minor"/>
    </font>
    <font>
      <sz val="9"/>
      <color theme="0"/>
      <name val="Aptos Narrow"/>
      <family val="2"/>
      <scheme val="minor"/>
    </font>
    <font>
      <b/>
      <sz val="11"/>
      <color theme="6" tint="-0.499984740745262"/>
      <name val="Aptos Narrow"/>
      <family val="2"/>
      <scheme val="minor"/>
    </font>
    <font>
      <b/>
      <sz val="16"/>
      <color theme="0"/>
      <name val="Aptos Narrow"/>
      <family val="2"/>
      <scheme val="minor"/>
    </font>
    <font>
      <sz val="9"/>
      <color theme="2"/>
      <name val="Aptos Narrow"/>
      <family val="2"/>
      <scheme val="minor"/>
    </font>
    <font>
      <sz val="9"/>
      <name val="Aptos Narrow"/>
      <family val="2"/>
      <scheme val="minor"/>
    </font>
    <font>
      <b/>
      <sz val="18"/>
      <color theme="1"/>
      <name val="Aptos Narrow"/>
      <family val="2"/>
      <scheme val="minor"/>
    </font>
  </fonts>
  <fills count="11">
    <fill>
      <patternFill patternType="none"/>
    </fill>
    <fill>
      <patternFill patternType="gray125"/>
    </fill>
    <fill>
      <patternFill patternType="solid">
        <fgColor theme="6" tint="0.59999389629810485"/>
        <bgColor indexed="64"/>
      </patternFill>
    </fill>
    <fill>
      <patternFill patternType="solid">
        <fgColor rgb="FF538335"/>
        <bgColor indexed="64"/>
      </patternFill>
    </fill>
    <fill>
      <patternFill patternType="solid">
        <fgColor rgb="FF7E0000"/>
        <bgColor indexed="64"/>
      </patternFill>
    </fill>
    <fill>
      <patternFill patternType="solid">
        <fgColor rgb="FFCC0000"/>
        <bgColor indexed="64"/>
      </patternFill>
    </fill>
    <fill>
      <patternFill patternType="solid">
        <fgColor theme="9" tint="-0.499984740745262"/>
        <bgColor indexed="64"/>
      </patternFill>
    </fill>
    <fill>
      <patternFill patternType="solid">
        <fgColor rgb="FF861414"/>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theme="2" tint="-0.749992370372631"/>
      </left>
      <right style="medium">
        <color theme="2" tint="-0.749992370372631"/>
      </right>
      <top style="medium">
        <color theme="2" tint="-0.749992370372631"/>
      </top>
      <bottom style="medium">
        <color theme="2" tint="-0.74999237037263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29">
    <xf numFmtId="0" fontId="0" fillId="0" borderId="0" xfId="0"/>
    <xf numFmtId="0" fontId="0" fillId="0" borderId="0" xfId="0"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1" xfId="0" applyBorder="1" applyAlignment="1">
      <alignment horizontal="left" wrapText="1"/>
    </xf>
    <xf numFmtId="0" fontId="3" fillId="0" borderId="1" xfId="0" applyFont="1" applyBorder="1" applyAlignment="1">
      <alignment horizontal="center"/>
    </xf>
    <xf numFmtId="0" fontId="4" fillId="0" borderId="1" xfId="0" applyFont="1" applyBorder="1" applyAlignment="1">
      <alignment horizontal="left" wrapText="1"/>
    </xf>
    <xf numFmtId="0" fontId="5" fillId="0" borderId="1" xfId="0" applyFont="1" applyBorder="1" applyAlignment="1">
      <alignment horizontal="center"/>
    </xf>
    <xf numFmtId="0" fontId="7" fillId="0" borderId="0" xfId="0" applyFont="1"/>
    <xf numFmtId="0" fontId="4"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9" fillId="0" borderId="4" xfId="0" applyFont="1" applyBorder="1" applyAlignment="1">
      <alignment horizontal="center"/>
    </xf>
    <xf numFmtId="0" fontId="9" fillId="0" borderId="1" xfId="0" applyFont="1" applyBorder="1" applyAlignment="1">
      <alignment horizontal="left"/>
    </xf>
    <xf numFmtId="0" fontId="2" fillId="2" borderId="5" xfId="0" applyFont="1" applyFill="1" applyBorder="1"/>
    <xf numFmtId="0" fontId="2" fillId="2" borderId="6" xfId="0" applyFont="1" applyFill="1" applyBorder="1"/>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xf numFmtId="0" fontId="2" fillId="2" borderId="9" xfId="0" applyFont="1" applyFill="1" applyBorder="1"/>
    <xf numFmtId="0" fontId="2" fillId="2" borderId="9" xfId="0" applyFont="1" applyFill="1" applyBorder="1" applyAlignment="1">
      <alignment horizontal="left"/>
    </xf>
    <xf numFmtId="0" fontId="2" fillId="2" borderId="10" xfId="0" applyFont="1" applyFill="1" applyBorder="1" applyAlignment="1">
      <alignment horizontal="left"/>
    </xf>
    <xf numFmtId="0" fontId="0" fillId="0" borderId="1" xfId="0" applyBorder="1"/>
    <xf numFmtId="0" fontId="0" fillId="0" borderId="2" xfId="0" applyBorder="1" applyAlignment="1">
      <alignment horizontal="left"/>
    </xf>
    <xf numFmtId="0" fontId="0" fillId="0" borderId="4" xfId="0" applyBorder="1" applyAlignment="1">
      <alignment horizontal="left"/>
    </xf>
    <xf numFmtId="0" fontId="0" fillId="0" borderId="11" xfId="0" applyBorder="1"/>
    <xf numFmtId="0" fontId="0" fillId="0" borderId="11" xfId="0" applyBorder="1" applyAlignment="1">
      <alignment horizontal="left"/>
    </xf>
    <xf numFmtId="0" fontId="10" fillId="0" borderId="0" xfId="0" applyFont="1" applyAlignment="1">
      <alignment horizontal="center" vertical="center"/>
    </xf>
    <xf numFmtId="0" fontId="1" fillId="3" borderId="5" xfId="0" applyFont="1" applyFill="1" applyBorder="1"/>
    <xf numFmtId="0" fontId="1" fillId="3" borderId="6" xfId="0" applyFont="1" applyFill="1" applyBorder="1"/>
    <xf numFmtId="0" fontId="1" fillId="3" borderId="12" xfId="0" applyFont="1" applyFill="1" applyBorder="1" applyAlignment="1">
      <alignment horizontal="left"/>
    </xf>
    <xf numFmtId="0" fontId="1" fillId="3" borderId="13" xfId="0" applyFont="1" applyFill="1" applyBorder="1" applyAlignment="1">
      <alignment horizontal="left"/>
    </xf>
    <xf numFmtId="0" fontId="1" fillId="3" borderId="14" xfId="0" applyFont="1" applyFill="1" applyBorder="1" applyAlignment="1">
      <alignment horizontal="left"/>
    </xf>
    <xf numFmtId="0" fontId="2" fillId="0" borderId="0" xfId="0" applyFont="1"/>
    <xf numFmtId="0" fontId="1" fillId="4" borderId="5" xfId="0" applyFont="1" applyFill="1" applyBorder="1"/>
    <xf numFmtId="0" fontId="1" fillId="4" borderId="6" xfId="0" applyFont="1" applyFill="1" applyBorder="1"/>
    <xf numFmtId="0" fontId="1" fillId="4" borderId="12" xfId="0" applyFont="1" applyFill="1" applyBorder="1" applyAlignment="1">
      <alignment horizontal="left"/>
    </xf>
    <xf numFmtId="0" fontId="1" fillId="4" borderId="13" xfId="0" applyFont="1" applyFill="1" applyBorder="1" applyAlignment="1">
      <alignment horizontal="left"/>
    </xf>
    <xf numFmtId="0" fontId="1" fillId="4" borderId="14" xfId="0" applyFont="1" applyFill="1" applyBorder="1" applyAlignment="1">
      <alignment horizontal="left"/>
    </xf>
    <xf numFmtId="0" fontId="1" fillId="3" borderId="8" xfId="0" applyFont="1" applyFill="1" applyBorder="1"/>
    <xf numFmtId="0" fontId="1" fillId="3" borderId="9" xfId="0" applyFont="1" applyFill="1" applyBorder="1"/>
    <xf numFmtId="0" fontId="1" fillId="3" borderId="15" xfId="0" applyFont="1" applyFill="1" applyBorder="1" applyAlignment="1">
      <alignment horizontal="left"/>
    </xf>
    <xf numFmtId="0" fontId="1" fillId="3" borderId="16" xfId="0" applyFont="1" applyFill="1" applyBorder="1" applyAlignment="1">
      <alignment horizontal="left"/>
    </xf>
    <xf numFmtId="0" fontId="1" fillId="3" borderId="17" xfId="0" applyFont="1" applyFill="1" applyBorder="1" applyAlignment="1">
      <alignment horizontal="left"/>
    </xf>
    <xf numFmtId="0" fontId="1" fillId="4" borderId="8" xfId="0" applyFont="1" applyFill="1" applyBorder="1"/>
    <xf numFmtId="0" fontId="1" fillId="4" borderId="9" xfId="0" applyFont="1" applyFill="1" applyBorder="1"/>
    <xf numFmtId="0" fontId="1" fillId="4" borderId="15" xfId="0" applyFont="1" applyFill="1" applyBorder="1" applyAlignment="1">
      <alignment horizontal="left"/>
    </xf>
    <xf numFmtId="0" fontId="1" fillId="4" borderId="16" xfId="0" applyFont="1" applyFill="1" applyBorder="1" applyAlignment="1">
      <alignment horizontal="left"/>
    </xf>
    <xf numFmtId="0" fontId="1" fillId="4" borderId="17" xfId="0" applyFont="1" applyFill="1" applyBorder="1" applyAlignment="1">
      <alignment horizontal="left"/>
    </xf>
    <xf numFmtId="0" fontId="11" fillId="0" borderId="0" xfId="0" applyFont="1"/>
    <xf numFmtId="0" fontId="0" fillId="0" borderId="12" xfId="0" applyBorder="1" applyAlignment="1">
      <alignment horizontal="left"/>
    </xf>
    <xf numFmtId="0" fontId="0" fillId="0" borderId="13" xfId="0" applyBorder="1" applyAlignment="1">
      <alignment horizontal="left"/>
    </xf>
    <xf numFmtId="0" fontId="0" fillId="0" borderId="18" xfId="0" applyBorder="1" applyAlignment="1">
      <alignment horizontal="left"/>
    </xf>
    <xf numFmtId="0" fontId="1" fillId="3" borderId="7" xfId="0" applyFont="1" applyFill="1" applyBorder="1"/>
    <xf numFmtId="0" fontId="1" fillId="5" borderId="5" xfId="0" applyFont="1" applyFill="1" applyBorder="1"/>
    <xf numFmtId="0" fontId="1" fillId="5" borderId="6" xfId="0" applyFont="1" applyFill="1" applyBorder="1"/>
    <xf numFmtId="0" fontId="1" fillId="5" borderId="7" xfId="0" applyFont="1" applyFill="1" applyBorder="1"/>
    <xf numFmtId="0" fontId="0" fillId="0" borderId="3" xfId="0" applyBorder="1" applyAlignment="1">
      <alignment horizontal="left"/>
    </xf>
    <xf numFmtId="0" fontId="1" fillId="3" borderId="10" xfId="0" applyFont="1" applyFill="1" applyBorder="1"/>
    <xf numFmtId="0" fontId="1" fillId="5" borderId="19" xfId="0" applyFont="1" applyFill="1" applyBorder="1"/>
    <xf numFmtId="0" fontId="1" fillId="5" borderId="1" xfId="0" applyFont="1" applyFill="1" applyBorder="1"/>
    <xf numFmtId="0" fontId="1" fillId="5" borderId="20" xfId="0" applyFont="1" applyFill="1" applyBorder="1"/>
    <xf numFmtId="0" fontId="12" fillId="0" borderId="1" xfId="0" applyFont="1" applyBorder="1" applyAlignment="1">
      <alignment horizontal="left"/>
    </xf>
    <xf numFmtId="0" fontId="12" fillId="0" borderId="2" xfId="0" applyFont="1" applyBorder="1" applyAlignment="1">
      <alignment horizontal="left"/>
    </xf>
    <xf numFmtId="0" fontId="12" fillId="0" borderId="3" xfId="0" applyFont="1" applyBorder="1" applyAlignment="1">
      <alignment horizontal="left"/>
    </xf>
    <xf numFmtId="0" fontId="12" fillId="0" borderId="4" xfId="0" applyFont="1" applyBorder="1" applyAlignment="1">
      <alignment horizontal="left"/>
    </xf>
    <xf numFmtId="0" fontId="1" fillId="5" borderId="8" xfId="0" applyFont="1" applyFill="1" applyBorder="1"/>
    <xf numFmtId="0" fontId="1" fillId="5" borderId="9" xfId="0" applyFont="1" applyFill="1" applyBorder="1"/>
    <xf numFmtId="0" fontId="1" fillId="5" borderId="10" xfId="0" applyFont="1" applyFill="1" applyBorder="1"/>
    <xf numFmtId="0" fontId="2" fillId="0" borderId="3" xfId="0" applyFont="1" applyBorder="1" applyAlignment="1">
      <alignment horizontal="left"/>
    </xf>
    <xf numFmtId="0" fontId="13" fillId="0" borderId="1" xfId="0" applyFont="1" applyBorder="1" applyAlignment="1">
      <alignment wrapText="1"/>
    </xf>
    <xf numFmtId="0" fontId="14" fillId="0" borderId="1" xfId="0" applyFont="1" applyBorder="1" applyAlignment="1">
      <alignment wrapText="1"/>
    </xf>
    <xf numFmtId="0" fontId="2" fillId="0" borderId="21" xfId="0" applyFont="1" applyBorder="1" applyAlignment="1">
      <alignment horizontal="left"/>
    </xf>
    <xf numFmtId="0" fontId="11" fillId="0" borderId="0" xfId="0" applyFont="1" applyAlignment="1">
      <alignment horizontal="center"/>
    </xf>
    <xf numFmtId="0" fontId="15" fillId="0" borderId="0" xfId="0" applyFont="1" applyAlignment="1">
      <alignment horizontal="center" vertical="center" wrapText="1"/>
    </xf>
    <xf numFmtId="0" fontId="10" fillId="0" borderId="0" xfId="0" applyFont="1" applyAlignment="1">
      <alignment vertical="center"/>
    </xf>
    <xf numFmtId="0" fontId="15" fillId="0" borderId="0" xfId="0" applyFont="1" applyAlignment="1">
      <alignment horizontal="center" vertical="center"/>
    </xf>
    <xf numFmtId="0" fontId="11" fillId="0" borderId="0" xfId="0" applyFont="1" applyAlignment="1">
      <alignment horizontal="right" vertical="center"/>
    </xf>
    <xf numFmtId="0" fontId="11" fillId="0" borderId="0" xfId="0" applyFont="1" applyAlignment="1">
      <alignment horizontal="center"/>
    </xf>
    <xf numFmtId="0" fontId="16" fillId="0" borderId="0" xfId="0" applyFont="1" applyAlignment="1">
      <alignment horizontal="left" vertical="center" indent="1"/>
    </xf>
    <xf numFmtId="0" fontId="11" fillId="0" borderId="22" xfId="0" applyFont="1" applyBorder="1" applyAlignment="1">
      <alignment horizontal="right" vertical="center"/>
    </xf>
    <xf numFmtId="0" fontId="16" fillId="0" borderId="2" xfId="0" applyFont="1" applyBorder="1" applyAlignment="1">
      <alignment horizontal="left" vertical="center"/>
    </xf>
    <xf numFmtId="0" fontId="16" fillId="0" borderId="3" xfId="0" applyFont="1" applyBorder="1" applyAlignment="1">
      <alignment horizontal="left" vertical="center"/>
    </xf>
    <xf numFmtId="0" fontId="16" fillId="0" borderId="4" xfId="0" applyFont="1" applyBorder="1" applyAlignment="1">
      <alignment horizontal="left" vertical="center"/>
    </xf>
    <xf numFmtId="0" fontId="11" fillId="0" borderId="1" xfId="0" applyFont="1" applyBorder="1" applyAlignment="1">
      <alignment horizontal="right" vertical="center"/>
    </xf>
    <xf numFmtId="0" fontId="0" fillId="0" borderId="0" xfId="0" applyAlignment="1">
      <alignment wrapText="1"/>
    </xf>
    <xf numFmtId="0" fontId="17" fillId="6" borderId="2" xfId="0" applyFont="1" applyFill="1" applyBorder="1" applyAlignment="1">
      <alignment horizontal="left" vertical="center"/>
    </xf>
    <xf numFmtId="0" fontId="17" fillId="6" borderId="3" xfId="0" applyFont="1" applyFill="1" applyBorder="1" applyAlignment="1">
      <alignment horizontal="left" vertical="center"/>
    </xf>
    <xf numFmtId="0" fontId="17" fillId="6" borderId="4" xfId="0" applyFont="1" applyFill="1" applyBorder="1" applyAlignment="1">
      <alignment horizontal="left" vertical="center"/>
    </xf>
    <xf numFmtId="0" fontId="18" fillId="6" borderId="1" xfId="0" applyFont="1" applyFill="1" applyBorder="1" applyAlignment="1">
      <alignment horizontal="right" vertical="center"/>
    </xf>
    <xf numFmtId="0" fontId="0" fillId="0" borderId="22" xfId="0" applyBorder="1" applyAlignment="1">
      <alignment wrapText="1"/>
    </xf>
    <xf numFmtId="0" fontId="16" fillId="0" borderId="0" xfId="0" applyFont="1" applyAlignment="1">
      <alignment horizontal="left" vertical="center"/>
    </xf>
    <xf numFmtId="0" fontId="17" fillId="7" borderId="2" xfId="0" applyFont="1" applyFill="1" applyBorder="1" applyAlignment="1">
      <alignment horizontal="left" vertical="center"/>
    </xf>
    <xf numFmtId="0" fontId="17" fillId="7" borderId="3" xfId="0" applyFont="1" applyFill="1" applyBorder="1" applyAlignment="1">
      <alignment horizontal="left" vertical="center"/>
    </xf>
    <xf numFmtId="0" fontId="17" fillId="7" borderId="4" xfId="0" applyFont="1" applyFill="1" applyBorder="1" applyAlignment="1">
      <alignment horizontal="left" vertical="center"/>
    </xf>
    <xf numFmtId="0" fontId="18" fillId="7" borderId="1" xfId="0" applyFont="1" applyFill="1" applyBorder="1" applyAlignment="1">
      <alignment horizontal="center" vertical="center"/>
    </xf>
    <xf numFmtId="0" fontId="19" fillId="5" borderId="23"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20" fillId="0" borderId="23" xfId="0" applyFont="1" applyBorder="1" applyAlignment="1">
      <alignment horizontal="center" vertical="center" wrapText="1"/>
    </xf>
    <xf numFmtId="0" fontId="21" fillId="6" borderId="0" xfId="0" applyFont="1" applyFill="1" applyAlignment="1">
      <alignment horizontal="center" vertical="center"/>
    </xf>
    <xf numFmtId="0" fontId="16" fillId="0" borderId="1" xfId="0" applyFont="1" applyBorder="1" applyAlignment="1">
      <alignment horizontal="left" vertical="center"/>
    </xf>
    <xf numFmtId="0" fontId="11" fillId="0" borderId="1" xfId="0" applyFont="1" applyBorder="1" applyAlignment="1">
      <alignment horizontal="center" vertical="center"/>
    </xf>
    <xf numFmtId="0" fontId="16" fillId="0" borderId="24" xfId="0" applyFont="1" applyBorder="1" applyAlignment="1">
      <alignment horizontal="left" vertical="center" wrapText="1"/>
    </xf>
    <xf numFmtId="0" fontId="16" fillId="0" borderId="21" xfId="0" applyFont="1" applyBorder="1" applyAlignment="1">
      <alignment horizontal="left" vertical="center" wrapText="1"/>
    </xf>
    <xf numFmtId="0" fontId="16" fillId="0" borderId="25" xfId="0" applyFont="1" applyBorder="1" applyAlignment="1">
      <alignment horizontal="left" vertical="center" wrapText="1"/>
    </xf>
    <xf numFmtId="0" fontId="11" fillId="0" borderId="1" xfId="0" applyFont="1" applyBorder="1" applyAlignment="1">
      <alignment horizontal="right" vertical="center"/>
    </xf>
    <xf numFmtId="0" fontId="16" fillId="0" borderId="0" xfId="0" applyFont="1" applyAlignment="1">
      <alignment horizontal="left" vertical="center" wrapText="1"/>
    </xf>
    <xf numFmtId="0" fontId="17" fillId="7" borderId="1" xfId="0" applyFont="1" applyFill="1" applyBorder="1" applyAlignment="1">
      <alignment horizontal="left" vertical="center" wrapText="1"/>
    </xf>
    <xf numFmtId="0" fontId="18" fillId="7" borderId="1" xfId="0" applyFont="1" applyFill="1" applyBorder="1" applyAlignment="1">
      <alignment horizontal="center" vertical="center"/>
    </xf>
    <xf numFmtId="0" fontId="16" fillId="0" borderId="26" xfId="0" applyFont="1" applyBorder="1" applyAlignment="1">
      <alignment horizontal="left" vertical="center" wrapText="1"/>
    </xf>
    <xf numFmtId="0" fontId="16" fillId="0" borderId="22" xfId="0" applyFont="1" applyBorder="1" applyAlignment="1">
      <alignment horizontal="left" vertical="center" wrapText="1"/>
    </xf>
    <xf numFmtId="0" fontId="16" fillId="0" borderId="27" xfId="0" applyFont="1" applyBorder="1" applyAlignment="1">
      <alignment horizontal="left" vertical="center" wrapText="1"/>
    </xf>
    <xf numFmtId="0" fontId="16" fillId="0" borderId="1" xfId="0" applyFont="1" applyBorder="1" applyAlignment="1">
      <alignment horizontal="left" vertical="center" wrapText="1"/>
    </xf>
    <xf numFmtId="0" fontId="11" fillId="0" borderId="1" xfId="0" applyFont="1" applyBorder="1" applyAlignment="1">
      <alignment horizontal="center" vertical="center"/>
    </xf>
    <xf numFmtId="0" fontId="22" fillId="8" borderId="23" xfId="0" applyFont="1" applyFill="1" applyBorder="1" applyAlignment="1">
      <alignment horizontal="center" vertical="center" wrapText="1"/>
    </xf>
    <xf numFmtId="0" fontId="19" fillId="6" borderId="23" xfId="0" applyFont="1" applyFill="1" applyBorder="1" applyAlignment="1">
      <alignment horizontal="center" vertical="center" wrapText="1"/>
    </xf>
    <xf numFmtId="0" fontId="19" fillId="4" borderId="23" xfId="0" applyFont="1" applyFill="1" applyBorder="1" applyAlignment="1">
      <alignment horizontal="center" vertical="center" wrapText="1"/>
    </xf>
    <xf numFmtId="0" fontId="19" fillId="9" borderId="23" xfId="0" applyFont="1" applyFill="1" applyBorder="1" applyAlignment="1">
      <alignment horizontal="center" vertical="center" wrapText="1"/>
    </xf>
    <xf numFmtId="0" fontId="17" fillId="6" borderId="24" xfId="0" applyFont="1" applyFill="1" applyBorder="1" applyAlignment="1">
      <alignment horizontal="left" vertical="center" wrapText="1"/>
    </xf>
    <xf numFmtId="0" fontId="17" fillId="6" borderId="21" xfId="0" applyFont="1" applyFill="1" applyBorder="1" applyAlignment="1">
      <alignment horizontal="left" vertical="center" wrapText="1"/>
    </xf>
    <xf numFmtId="0" fontId="17" fillId="6" borderId="25" xfId="0" applyFont="1" applyFill="1" applyBorder="1" applyAlignment="1">
      <alignment horizontal="left" vertical="center" wrapText="1"/>
    </xf>
    <xf numFmtId="0" fontId="18" fillId="6" borderId="1" xfId="0" applyFont="1" applyFill="1" applyBorder="1" applyAlignment="1">
      <alignment horizontal="right" vertical="center"/>
    </xf>
    <xf numFmtId="0" fontId="23" fillId="10" borderId="23" xfId="0" applyFont="1" applyFill="1" applyBorder="1" applyAlignment="1">
      <alignment horizontal="center" vertical="center" wrapText="1"/>
    </xf>
    <xf numFmtId="0" fontId="17" fillId="6" borderId="26" xfId="0" applyFont="1" applyFill="1" applyBorder="1" applyAlignment="1">
      <alignment horizontal="left" vertical="center" wrapText="1"/>
    </xf>
    <xf numFmtId="0" fontId="17" fillId="6" borderId="22" xfId="0" applyFont="1" applyFill="1" applyBorder="1" applyAlignment="1">
      <alignment horizontal="left" vertical="center" wrapText="1"/>
    </xf>
    <xf numFmtId="0" fontId="17" fillId="6" borderId="27" xfId="0" applyFont="1" applyFill="1" applyBorder="1" applyAlignment="1">
      <alignment horizontal="left" vertical="center" wrapText="1"/>
    </xf>
    <xf numFmtId="0" fontId="0" fillId="6" borderId="0" xfId="0" applyFill="1"/>
    <xf numFmtId="0" fontId="24" fillId="0" borderId="0" xfId="0" applyFont="1"/>
    <xf numFmtId="0" fontId="24" fillId="0" borderId="0" xfId="0" applyFont="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0B812-DBB9-4125-B225-A54C8F934A0D}">
  <dimension ref="A1:AF45"/>
  <sheetViews>
    <sheetView tabSelected="1" zoomScale="55" zoomScaleNormal="55" workbookViewId="0">
      <selection activeCell="P11" sqref="P11"/>
    </sheetView>
  </sheetViews>
  <sheetFormatPr baseColWidth="10" defaultColWidth="7.33203125" defaultRowHeight="39.6" customHeight="1" x14ac:dyDescent="0.3"/>
  <cols>
    <col min="17" max="17" width="5.109375" customWidth="1"/>
    <col min="18" max="18" width="8.33203125" bestFit="1" customWidth="1"/>
    <col min="19" max="21" width="24.6640625" customWidth="1"/>
    <col min="23" max="23" width="9.33203125" bestFit="1" customWidth="1"/>
    <col min="24" max="24" width="20.44140625" bestFit="1" customWidth="1"/>
    <col min="25" max="25" width="6.44140625" customWidth="1"/>
    <col min="26" max="26" width="8.5546875" bestFit="1" customWidth="1"/>
    <col min="27" max="27" width="15.33203125" customWidth="1"/>
    <col min="28" max="31" width="5.44140625" customWidth="1"/>
  </cols>
  <sheetData>
    <row r="1" spans="1:32" ht="67.8" customHeight="1" x14ac:dyDescent="0.45">
      <c r="A1" s="128" t="s">
        <v>151</v>
      </c>
      <c r="B1" s="128"/>
      <c r="C1" s="128"/>
      <c r="D1" s="128"/>
      <c r="E1" s="128"/>
      <c r="F1" s="128"/>
      <c r="G1" s="128"/>
      <c r="H1" s="128"/>
      <c r="I1" s="128"/>
      <c r="J1" s="128"/>
      <c r="K1" s="128"/>
      <c r="L1" s="128"/>
      <c r="M1" s="128"/>
      <c r="N1" s="128"/>
      <c r="O1" s="128"/>
      <c r="R1" s="127" t="s">
        <v>150</v>
      </c>
      <c r="W1" s="127" t="s">
        <v>149</v>
      </c>
      <c r="X1" s="127"/>
      <c r="Y1" s="127"/>
      <c r="Z1" s="127"/>
      <c r="AA1" s="127"/>
      <c r="AB1" s="127"/>
      <c r="AC1" s="127"/>
      <c r="AD1" s="127"/>
    </row>
    <row r="2" spans="1:32" ht="42" customHeight="1" thickBot="1" x14ac:dyDescent="0.35">
      <c r="B2" s="126"/>
      <c r="C2" s="99">
        <v>1</v>
      </c>
      <c r="D2" s="99">
        <v>2</v>
      </c>
      <c r="E2" s="99">
        <v>3</v>
      </c>
      <c r="F2" s="99">
        <v>4</v>
      </c>
      <c r="G2" s="99">
        <v>5</v>
      </c>
      <c r="H2" s="99">
        <v>6</v>
      </c>
      <c r="I2" s="99">
        <v>7</v>
      </c>
      <c r="J2" s="99">
        <v>8</v>
      </c>
      <c r="K2" s="99">
        <v>9</v>
      </c>
      <c r="L2" s="99">
        <v>10</v>
      </c>
      <c r="M2" s="99">
        <v>11</v>
      </c>
      <c r="N2" s="99">
        <v>12</v>
      </c>
      <c r="R2" s="108" t="s">
        <v>147</v>
      </c>
      <c r="S2" s="107" t="s">
        <v>148</v>
      </c>
      <c r="T2" s="107"/>
      <c r="U2" s="107"/>
      <c r="V2" s="106"/>
      <c r="W2" s="121" t="s">
        <v>147</v>
      </c>
      <c r="X2" s="125" t="s">
        <v>146</v>
      </c>
      <c r="Y2" s="124"/>
      <c r="Z2" s="124"/>
      <c r="AA2" s="124"/>
      <c r="AB2" s="124"/>
      <c r="AC2" s="124"/>
      <c r="AD2" s="124"/>
      <c r="AE2" s="123"/>
    </row>
    <row r="3" spans="1:32" ht="42" customHeight="1" thickBot="1" x14ac:dyDescent="0.35">
      <c r="B3" s="99" t="s">
        <v>145</v>
      </c>
      <c r="C3" s="98" t="s">
        <v>78</v>
      </c>
      <c r="D3" s="98" t="s">
        <v>78</v>
      </c>
      <c r="E3" s="98" t="s">
        <v>78</v>
      </c>
      <c r="F3" s="98" t="s">
        <v>78</v>
      </c>
      <c r="G3" s="98" t="s">
        <v>78</v>
      </c>
      <c r="H3" s="97" t="s">
        <v>144</v>
      </c>
      <c r="I3" s="97" t="s">
        <v>143</v>
      </c>
      <c r="J3" s="97" t="s">
        <v>142</v>
      </c>
      <c r="K3" s="122" t="s">
        <v>8</v>
      </c>
      <c r="L3" s="96" t="s">
        <v>141</v>
      </c>
      <c r="M3" s="96" t="s">
        <v>140</v>
      </c>
      <c r="N3" s="96" t="s">
        <v>139</v>
      </c>
      <c r="R3" s="108"/>
      <c r="S3" s="107"/>
      <c r="T3" s="107"/>
      <c r="U3" s="107"/>
      <c r="V3" s="106"/>
      <c r="W3" s="121"/>
      <c r="X3" s="120"/>
      <c r="Y3" s="119"/>
      <c r="Z3" s="119"/>
      <c r="AA3" s="119"/>
      <c r="AB3" s="119"/>
      <c r="AC3" s="119"/>
      <c r="AD3" s="119"/>
      <c r="AE3" s="118"/>
    </row>
    <row r="4" spans="1:32" ht="42" customHeight="1" thickBot="1" x14ac:dyDescent="0.35">
      <c r="B4" s="99" t="s">
        <v>138</v>
      </c>
      <c r="C4" s="98" t="s">
        <v>78</v>
      </c>
      <c r="D4" s="98" t="s">
        <v>78</v>
      </c>
      <c r="E4" s="98" t="s">
        <v>78</v>
      </c>
      <c r="F4" s="98" t="s">
        <v>78</v>
      </c>
      <c r="G4" s="98" t="s">
        <v>78</v>
      </c>
      <c r="H4" s="97" t="s">
        <v>137</v>
      </c>
      <c r="I4" s="97" t="s">
        <v>136</v>
      </c>
      <c r="J4" s="97" t="s">
        <v>135</v>
      </c>
      <c r="K4" s="117" t="s">
        <v>2</v>
      </c>
      <c r="L4" s="96" t="s">
        <v>134</v>
      </c>
      <c r="M4" s="96" t="s">
        <v>133</v>
      </c>
      <c r="N4" s="96" t="s">
        <v>132</v>
      </c>
      <c r="R4" s="108"/>
      <c r="S4" s="107"/>
      <c r="T4" s="107"/>
      <c r="U4" s="107"/>
      <c r="V4" s="106"/>
      <c r="W4" s="105" t="s">
        <v>123</v>
      </c>
      <c r="X4" s="111" t="s">
        <v>131</v>
      </c>
      <c r="Y4" s="110"/>
      <c r="Z4" s="110"/>
      <c r="AA4" s="110"/>
      <c r="AB4" s="110"/>
      <c r="AC4" s="110"/>
      <c r="AD4" s="110"/>
      <c r="AE4" s="109"/>
    </row>
    <row r="5" spans="1:32" ht="42" customHeight="1" thickBot="1" x14ac:dyDescent="0.35">
      <c r="B5" s="99" t="s">
        <v>130</v>
      </c>
      <c r="C5" s="98" t="s">
        <v>78</v>
      </c>
      <c r="D5" s="98" t="s">
        <v>78</v>
      </c>
      <c r="E5" s="98" t="s">
        <v>78</v>
      </c>
      <c r="F5" s="98" t="s">
        <v>78</v>
      </c>
      <c r="G5" s="98" t="s">
        <v>78</v>
      </c>
      <c r="H5" s="97" t="s">
        <v>129</v>
      </c>
      <c r="I5" s="97" t="s">
        <v>128</v>
      </c>
      <c r="J5" s="97" t="s">
        <v>127</v>
      </c>
      <c r="K5" s="116" t="s">
        <v>6</v>
      </c>
      <c r="L5" s="96" t="s">
        <v>126</v>
      </c>
      <c r="M5" s="96" t="s">
        <v>125</v>
      </c>
      <c r="N5" s="96" t="s">
        <v>124</v>
      </c>
      <c r="R5" s="113" t="s">
        <v>123</v>
      </c>
      <c r="S5" s="112" t="s">
        <v>122</v>
      </c>
      <c r="T5" s="112"/>
      <c r="U5" s="112"/>
      <c r="V5" s="106"/>
      <c r="W5" s="105"/>
      <c r="X5" s="104"/>
      <c r="Y5" s="103"/>
      <c r="Z5" s="103"/>
      <c r="AA5" s="103"/>
      <c r="AB5" s="103"/>
      <c r="AC5" s="103"/>
      <c r="AD5" s="103"/>
      <c r="AE5" s="102"/>
    </row>
    <row r="6" spans="1:32" ht="42" customHeight="1" thickBot="1" x14ac:dyDescent="0.35">
      <c r="B6" s="99" t="s">
        <v>121</v>
      </c>
      <c r="C6" s="98" t="s">
        <v>78</v>
      </c>
      <c r="D6" s="98" t="s">
        <v>78</v>
      </c>
      <c r="E6" s="98" t="s">
        <v>78</v>
      </c>
      <c r="F6" s="98" t="s">
        <v>78</v>
      </c>
      <c r="G6" s="115" t="s">
        <v>4</v>
      </c>
      <c r="H6" s="97" t="s">
        <v>120</v>
      </c>
      <c r="I6" s="97" t="s">
        <v>119</v>
      </c>
      <c r="J6" s="97" t="s">
        <v>118</v>
      </c>
      <c r="K6" s="114" t="s">
        <v>10</v>
      </c>
      <c r="L6" s="96" t="s">
        <v>117</v>
      </c>
      <c r="M6" s="96" t="s">
        <v>116</v>
      </c>
      <c r="N6" s="96" t="s">
        <v>115</v>
      </c>
      <c r="R6" s="113"/>
      <c r="S6" s="112"/>
      <c r="T6" s="112"/>
      <c r="U6" s="112"/>
      <c r="V6" s="106"/>
      <c r="W6" s="89" t="s">
        <v>105</v>
      </c>
      <c r="X6" s="88" t="s">
        <v>80</v>
      </c>
      <c r="Y6" s="87"/>
      <c r="Z6" s="87"/>
      <c r="AA6" s="87"/>
      <c r="AB6" s="87"/>
      <c r="AC6" s="87"/>
      <c r="AD6" s="87"/>
      <c r="AE6" s="86"/>
    </row>
    <row r="7" spans="1:32" ht="42" customHeight="1" thickBot="1" x14ac:dyDescent="0.35">
      <c r="B7" s="99" t="s">
        <v>114</v>
      </c>
      <c r="C7" s="98" t="s">
        <v>78</v>
      </c>
      <c r="D7" s="98" t="s">
        <v>78</v>
      </c>
      <c r="E7" s="98" t="s">
        <v>78</v>
      </c>
      <c r="F7" s="98" t="s">
        <v>78</v>
      </c>
      <c r="G7" s="97" t="s">
        <v>113</v>
      </c>
      <c r="H7" s="97" t="s">
        <v>112</v>
      </c>
      <c r="I7" s="97" t="s">
        <v>111</v>
      </c>
      <c r="J7" s="97" t="s">
        <v>110</v>
      </c>
      <c r="K7" s="96" t="s">
        <v>109</v>
      </c>
      <c r="L7" s="96" t="s">
        <v>108</v>
      </c>
      <c r="M7" s="96" t="s">
        <v>107</v>
      </c>
      <c r="N7" s="96" t="s">
        <v>106</v>
      </c>
      <c r="R7" s="108" t="s">
        <v>105</v>
      </c>
      <c r="S7" s="107" t="s">
        <v>104</v>
      </c>
      <c r="T7" s="107"/>
      <c r="U7" s="107"/>
      <c r="V7" s="106"/>
      <c r="W7" s="105" t="s">
        <v>82</v>
      </c>
      <c r="X7" s="111" t="s">
        <v>103</v>
      </c>
      <c r="Y7" s="110"/>
      <c r="Z7" s="110"/>
      <c r="AA7" s="110"/>
      <c r="AB7" s="110"/>
      <c r="AC7" s="110"/>
      <c r="AD7" s="110"/>
      <c r="AE7" s="109"/>
      <c r="AF7" t="s">
        <v>102</v>
      </c>
    </row>
    <row r="8" spans="1:32" ht="42" customHeight="1" thickBot="1" x14ac:dyDescent="0.35">
      <c r="B8" s="99" t="s">
        <v>101</v>
      </c>
      <c r="C8" s="98" t="s">
        <v>78</v>
      </c>
      <c r="D8" s="98" t="s">
        <v>78</v>
      </c>
      <c r="E8" s="98" t="s">
        <v>78</v>
      </c>
      <c r="F8" s="98" t="s">
        <v>78</v>
      </c>
      <c r="G8" s="97" t="s">
        <v>100</v>
      </c>
      <c r="H8" s="97" t="s">
        <v>99</v>
      </c>
      <c r="I8" s="97" t="s">
        <v>98</v>
      </c>
      <c r="J8" s="97" t="s">
        <v>97</v>
      </c>
      <c r="K8" s="96" t="s">
        <v>96</v>
      </c>
      <c r="L8" s="96" t="s">
        <v>95</v>
      </c>
      <c r="M8" s="96" t="s">
        <v>94</v>
      </c>
      <c r="N8" s="96" t="s">
        <v>93</v>
      </c>
      <c r="R8" s="108"/>
      <c r="S8" s="107"/>
      <c r="T8" s="107"/>
      <c r="U8" s="107"/>
      <c r="V8" s="106"/>
      <c r="W8" s="105"/>
      <c r="X8" s="104"/>
      <c r="Y8" s="103"/>
      <c r="Z8" s="103"/>
      <c r="AA8" s="103"/>
      <c r="AB8" s="103"/>
      <c r="AC8" s="103"/>
      <c r="AD8" s="103"/>
      <c r="AE8" s="102"/>
      <c r="AF8" t="s">
        <v>92</v>
      </c>
    </row>
    <row r="9" spans="1:32" ht="42" customHeight="1" thickBot="1" x14ac:dyDescent="0.35">
      <c r="B9" s="99" t="s">
        <v>91</v>
      </c>
      <c r="C9" s="98" t="s">
        <v>78</v>
      </c>
      <c r="D9" s="98" t="s">
        <v>78</v>
      </c>
      <c r="E9" s="98" t="s">
        <v>78</v>
      </c>
      <c r="F9" s="98" t="s">
        <v>78</v>
      </c>
      <c r="G9" s="97" t="s">
        <v>90</v>
      </c>
      <c r="H9" s="97" t="s">
        <v>89</v>
      </c>
      <c r="I9" s="97" t="s">
        <v>88</v>
      </c>
      <c r="J9" s="97" t="s">
        <v>87</v>
      </c>
      <c r="K9" s="96" t="s">
        <v>86</v>
      </c>
      <c r="L9" s="96" t="s">
        <v>85</v>
      </c>
      <c r="M9" s="96" t="s">
        <v>84</v>
      </c>
      <c r="N9" s="96" t="s">
        <v>83</v>
      </c>
      <c r="R9" s="101" t="s">
        <v>82</v>
      </c>
      <c r="S9" s="100" t="s">
        <v>81</v>
      </c>
      <c r="T9" s="100"/>
      <c r="U9" s="100"/>
      <c r="V9" s="91"/>
      <c r="W9" s="89" t="s">
        <v>69</v>
      </c>
      <c r="X9" s="88" t="s">
        <v>80</v>
      </c>
      <c r="Y9" s="87"/>
      <c r="Z9" s="87"/>
      <c r="AA9" s="87"/>
      <c r="AB9" s="87"/>
      <c r="AC9" s="87"/>
      <c r="AD9" s="87"/>
      <c r="AE9" s="86"/>
    </row>
    <row r="10" spans="1:32" ht="42" customHeight="1" thickBot="1" x14ac:dyDescent="0.35">
      <c r="B10" s="99" t="s">
        <v>79</v>
      </c>
      <c r="C10" s="98" t="s">
        <v>78</v>
      </c>
      <c r="D10" s="98" t="s">
        <v>78</v>
      </c>
      <c r="E10" s="98" t="s">
        <v>78</v>
      </c>
      <c r="F10" s="98" t="s">
        <v>78</v>
      </c>
      <c r="G10" s="97" t="s">
        <v>77</v>
      </c>
      <c r="H10" s="97" t="s">
        <v>76</v>
      </c>
      <c r="I10" s="97" t="s">
        <v>75</v>
      </c>
      <c r="J10" s="97" t="s">
        <v>74</v>
      </c>
      <c r="K10" s="96" t="s">
        <v>73</v>
      </c>
      <c r="L10" s="96" t="s">
        <v>72</v>
      </c>
      <c r="M10" s="96" t="s">
        <v>71</v>
      </c>
      <c r="N10" s="96" t="s">
        <v>70</v>
      </c>
      <c r="R10" s="95" t="s">
        <v>69</v>
      </c>
      <c r="S10" s="94" t="s">
        <v>68</v>
      </c>
      <c r="T10" s="93"/>
      <c r="U10" s="92"/>
      <c r="V10" s="91"/>
      <c r="W10" s="84" t="s">
        <v>67</v>
      </c>
      <c r="X10" s="83" t="s">
        <v>66</v>
      </c>
      <c r="Y10" s="82"/>
      <c r="Z10" s="82"/>
      <c r="AA10" s="82"/>
      <c r="AB10" s="82"/>
      <c r="AC10" s="82"/>
      <c r="AD10" s="82"/>
      <c r="AE10" s="81"/>
    </row>
    <row r="11" spans="1:32" ht="39.6" customHeight="1" x14ac:dyDescent="0.3">
      <c r="R11" s="1"/>
      <c r="U11" s="90"/>
      <c r="W11" s="89" t="s">
        <v>65</v>
      </c>
      <c r="X11" s="88" t="s">
        <v>64</v>
      </c>
      <c r="Y11" s="87"/>
      <c r="Z11" s="87"/>
      <c r="AA11" s="87"/>
      <c r="AB11" s="87"/>
      <c r="AC11" s="87"/>
      <c r="AD11" s="87"/>
      <c r="AE11" s="86"/>
    </row>
    <row r="12" spans="1:32" ht="39.6" customHeight="1" x14ac:dyDescent="0.3">
      <c r="R12" s="1"/>
      <c r="U12" s="85"/>
      <c r="W12" s="84" t="s">
        <v>63</v>
      </c>
      <c r="X12" s="83" t="s">
        <v>62</v>
      </c>
      <c r="Y12" s="82"/>
      <c r="Z12" s="82"/>
      <c r="AA12" s="82"/>
      <c r="AB12" s="82"/>
      <c r="AC12" s="82"/>
      <c r="AD12" s="82"/>
      <c r="AE12" s="81"/>
    </row>
    <row r="13" spans="1:32" ht="39.6" customHeight="1" x14ac:dyDescent="0.3">
      <c r="R13" s="1"/>
      <c r="W13" s="80"/>
      <c r="X13" s="77"/>
      <c r="Y13" s="77"/>
      <c r="Z13" s="77"/>
      <c r="AA13" s="77"/>
      <c r="AB13" s="77"/>
      <c r="AC13" s="77"/>
      <c r="AD13" s="77"/>
      <c r="AE13" s="79"/>
    </row>
    <row r="14" spans="1:32" ht="39.6" customHeight="1" x14ac:dyDescent="0.35">
      <c r="G14" s="75"/>
      <c r="P14" s="1"/>
      <c r="R14" s="73" t="s">
        <v>61</v>
      </c>
      <c r="S14" s="73"/>
      <c r="T14" s="73"/>
      <c r="U14" s="78"/>
      <c r="V14" s="77"/>
    </row>
    <row r="15" spans="1:32" ht="39.6" customHeight="1" x14ac:dyDescent="0.35">
      <c r="B15" s="76" t="s">
        <v>60</v>
      </c>
      <c r="C15" s="76"/>
      <c r="D15" s="76"/>
      <c r="E15" s="76"/>
      <c r="F15" s="76"/>
      <c r="G15" s="75"/>
      <c r="H15" s="74" t="s">
        <v>59</v>
      </c>
      <c r="I15" s="74"/>
      <c r="J15" s="74"/>
      <c r="K15" s="74"/>
      <c r="L15" s="74"/>
      <c r="P15" s="1"/>
      <c r="Q15" s="49"/>
      <c r="R15" s="22" t="s">
        <v>58</v>
      </c>
      <c r="S15" s="22">
        <v>31</v>
      </c>
      <c r="T15" s="22"/>
      <c r="X15" s="73" t="s">
        <v>57</v>
      </c>
      <c r="Y15" s="73"/>
      <c r="Z15" s="73"/>
    </row>
    <row r="16" spans="1:32" ht="39.6" customHeight="1" x14ac:dyDescent="0.35">
      <c r="B16" s="72" t="s">
        <v>56</v>
      </c>
      <c r="C16" s="72"/>
      <c r="D16" s="72"/>
      <c r="E16" s="72"/>
      <c r="F16" s="72"/>
      <c r="G16" s="33"/>
      <c r="H16" s="72" t="s">
        <v>56</v>
      </c>
      <c r="I16" s="72"/>
      <c r="J16" s="72"/>
      <c r="K16" s="72"/>
      <c r="L16" s="72"/>
      <c r="P16" s="1"/>
      <c r="Q16" s="49"/>
      <c r="R16" s="22" t="s">
        <v>55</v>
      </c>
      <c r="S16" s="22">
        <f>0.3*S15</f>
        <v>9.2999999999999989</v>
      </c>
      <c r="T16" s="22" t="s">
        <v>34</v>
      </c>
      <c r="X16" s="22" t="s">
        <v>19</v>
      </c>
      <c r="Y16" s="22">
        <v>30</v>
      </c>
      <c r="Z16" s="71" t="s">
        <v>54</v>
      </c>
    </row>
    <row r="17" spans="2:26" ht="39.6" customHeight="1" x14ac:dyDescent="0.35">
      <c r="B17" s="2" t="s">
        <v>53</v>
      </c>
      <c r="C17" s="2"/>
      <c r="D17" s="2"/>
      <c r="E17" s="22">
        <v>31</v>
      </c>
      <c r="F17" s="70" t="s">
        <v>52</v>
      </c>
      <c r="H17" s="2" t="s">
        <v>53</v>
      </c>
      <c r="I17" s="2"/>
      <c r="J17" s="2"/>
      <c r="K17" s="22">
        <v>31</v>
      </c>
      <c r="L17" s="70" t="s">
        <v>52</v>
      </c>
      <c r="P17" s="1"/>
      <c r="Q17" s="49"/>
      <c r="R17" s="22" t="s">
        <v>51</v>
      </c>
      <c r="S17" s="22">
        <f>0.2*S15</f>
        <v>6.2</v>
      </c>
      <c r="T17" s="22" t="s">
        <v>34</v>
      </c>
      <c r="X17" s="22" t="s">
        <v>50</v>
      </c>
      <c r="Y17" s="22">
        <v>70</v>
      </c>
      <c r="Z17" s="22"/>
    </row>
    <row r="18" spans="2:26" ht="39.6" customHeight="1" x14ac:dyDescent="0.35">
      <c r="B18" s="2" t="s">
        <v>28</v>
      </c>
      <c r="C18" s="2"/>
      <c r="D18" s="2"/>
      <c r="E18" s="22">
        <v>50</v>
      </c>
      <c r="F18" s="22" t="s">
        <v>21</v>
      </c>
      <c r="H18" s="2" t="s">
        <v>28</v>
      </c>
      <c r="I18" s="2"/>
      <c r="J18" s="2"/>
      <c r="K18" s="22">
        <v>50</v>
      </c>
      <c r="L18" s="22" t="s">
        <v>21</v>
      </c>
      <c r="P18" s="1"/>
      <c r="Q18" s="49"/>
      <c r="R18" s="22" t="s">
        <v>49</v>
      </c>
      <c r="S18" s="22">
        <f>1*S15</f>
        <v>31</v>
      </c>
      <c r="T18" s="22" t="s">
        <v>34</v>
      </c>
      <c r="X18" s="22" t="s">
        <v>48</v>
      </c>
      <c r="Y18" s="22">
        <v>1</v>
      </c>
      <c r="Z18" s="22" t="s">
        <v>39</v>
      </c>
    </row>
    <row r="19" spans="2:26" ht="39.6" customHeight="1" thickBot="1" x14ac:dyDescent="0.4">
      <c r="B19" s="24" t="s">
        <v>47</v>
      </c>
      <c r="C19" s="57"/>
      <c r="D19" s="23"/>
      <c r="E19" s="22">
        <v>0.05</v>
      </c>
      <c r="F19" s="22" t="s">
        <v>46</v>
      </c>
      <c r="H19" s="24" t="s">
        <v>47</v>
      </c>
      <c r="I19" s="57"/>
      <c r="J19" s="23"/>
      <c r="K19" s="22">
        <v>0.05</v>
      </c>
      <c r="L19" s="22" t="s">
        <v>46</v>
      </c>
      <c r="P19" s="1"/>
      <c r="Q19" s="49"/>
      <c r="R19" s="25" t="s">
        <v>45</v>
      </c>
      <c r="S19" s="25">
        <f>0.2*S15</f>
        <v>6.2</v>
      </c>
      <c r="T19" s="25" t="s">
        <v>34</v>
      </c>
      <c r="X19" s="22" t="s">
        <v>40</v>
      </c>
      <c r="Y19" s="22">
        <v>100</v>
      </c>
      <c r="Z19" s="22" t="s">
        <v>39</v>
      </c>
    </row>
    <row r="20" spans="2:26" ht="39.6" customHeight="1" thickBot="1" x14ac:dyDescent="0.4">
      <c r="B20" s="69" t="s">
        <v>44</v>
      </c>
      <c r="C20" s="69"/>
      <c r="D20" s="69"/>
      <c r="E20" s="69"/>
      <c r="F20" s="69"/>
      <c r="G20" s="33"/>
      <c r="H20" s="69" t="s">
        <v>43</v>
      </c>
      <c r="I20" s="69"/>
      <c r="J20" s="69"/>
      <c r="K20" s="69"/>
      <c r="L20" s="69"/>
      <c r="P20" s="1"/>
      <c r="Q20" s="49"/>
      <c r="R20" s="68" t="s">
        <v>42</v>
      </c>
      <c r="S20" s="67">
        <f>S16+S18</f>
        <v>40.299999999999997</v>
      </c>
      <c r="T20" s="66" t="s">
        <v>34</v>
      </c>
      <c r="U20" s="33"/>
      <c r="X20" s="25" t="s">
        <v>41</v>
      </c>
      <c r="Y20" s="25">
        <f>Y16*Y17</f>
        <v>2100</v>
      </c>
      <c r="Z20" s="25" t="s">
        <v>21</v>
      </c>
    </row>
    <row r="21" spans="2:26" ht="39.6" customHeight="1" x14ac:dyDescent="0.35">
      <c r="B21" s="65" t="s">
        <v>40</v>
      </c>
      <c r="C21" s="64"/>
      <c r="D21" s="63"/>
      <c r="E21" s="22">
        <v>100</v>
      </c>
      <c r="F21" s="22" t="s">
        <v>39</v>
      </c>
      <c r="H21" s="62" t="s">
        <v>40</v>
      </c>
      <c r="I21" s="62"/>
      <c r="J21" s="62"/>
      <c r="K21" s="22">
        <v>100</v>
      </c>
      <c r="L21" s="22" t="s">
        <v>39</v>
      </c>
      <c r="P21" s="1"/>
      <c r="Q21" s="49"/>
      <c r="R21" s="61" t="s">
        <v>38</v>
      </c>
      <c r="S21" s="60">
        <f>S17</f>
        <v>6.2</v>
      </c>
      <c r="T21" s="59" t="s">
        <v>34</v>
      </c>
      <c r="U21" s="33"/>
      <c r="X21" s="58" t="s">
        <v>37</v>
      </c>
      <c r="Y21" s="40">
        <f>Y18/Y19*Y20</f>
        <v>21</v>
      </c>
      <c r="Z21" s="39" t="s">
        <v>21</v>
      </c>
    </row>
    <row r="22" spans="2:26" ht="39.6" customHeight="1" thickBot="1" x14ac:dyDescent="0.4">
      <c r="B22" s="24" t="s">
        <v>36</v>
      </c>
      <c r="C22" s="57"/>
      <c r="D22" s="23"/>
      <c r="E22" s="22">
        <f>E19/E21*1000</f>
        <v>0.5</v>
      </c>
      <c r="F22" s="22" t="s">
        <v>21</v>
      </c>
      <c r="H22" s="24" t="s">
        <v>36</v>
      </c>
      <c r="I22" s="57"/>
      <c r="J22" s="23"/>
      <c r="K22" s="22">
        <f>K19/K21*1000</f>
        <v>0.5</v>
      </c>
      <c r="L22" s="22" t="s">
        <v>21</v>
      </c>
      <c r="P22" s="1"/>
      <c r="Q22" s="49"/>
      <c r="R22" s="56" t="s">
        <v>35</v>
      </c>
      <c r="S22" s="55">
        <f>S19</f>
        <v>6.2</v>
      </c>
      <c r="T22" s="54" t="s">
        <v>34</v>
      </c>
      <c r="U22" s="33"/>
      <c r="X22" s="53" t="s">
        <v>33</v>
      </c>
      <c r="Y22" s="29">
        <f>Y20-Y21</f>
        <v>2079</v>
      </c>
      <c r="Z22" s="28" t="s">
        <v>21</v>
      </c>
    </row>
    <row r="23" spans="2:26" ht="39.6" customHeight="1" thickBot="1" x14ac:dyDescent="0.4">
      <c r="B23" s="52" t="s">
        <v>32</v>
      </c>
      <c r="C23" s="51"/>
      <c r="D23" s="50"/>
      <c r="E23" s="25">
        <f>E18-E22</f>
        <v>49.5</v>
      </c>
      <c r="F23" s="25" t="s">
        <v>21</v>
      </c>
      <c r="H23" s="52" t="s">
        <v>32</v>
      </c>
      <c r="I23" s="51"/>
      <c r="J23" s="50"/>
      <c r="K23" s="25">
        <f>K18-K22</f>
        <v>49.5</v>
      </c>
      <c r="L23" s="25" t="s">
        <v>21</v>
      </c>
      <c r="P23" s="1"/>
      <c r="Q23" s="49"/>
      <c r="R23" s="49"/>
      <c r="S23" s="49"/>
      <c r="T23" s="49"/>
      <c r="U23" s="49"/>
      <c r="V23" s="49"/>
      <c r="W23" s="49"/>
      <c r="X23" s="49"/>
    </row>
    <row r="24" spans="2:26" ht="39.6" customHeight="1" x14ac:dyDescent="0.3">
      <c r="B24" s="48" t="s">
        <v>31</v>
      </c>
      <c r="C24" s="47"/>
      <c r="D24" s="46"/>
      <c r="E24" s="45">
        <f>E22*E17</f>
        <v>15.5</v>
      </c>
      <c r="F24" s="44" t="s">
        <v>21</v>
      </c>
      <c r="G24" s="33"/>
      <c r="H24" s="43" t="s">
        <v>31</v>
      </c>
      <c r="I24" s="42"/>
      <c r="J24" s="41"/>
      <c r="K24" s="40">
        <f>K22*K17</f>
        <v>15.5</v>
      </c>
      <c r="L24" s="39" t="s">
        <v>21</v>
      </c>
      <c r="P24" s="1"/>
    </row>
    <row r="25" spans="2:26" ht="39.6" customHeight="1" thickBot="1" x14ac:dyDescent="0.35">
      <c r="B25" s="38" t="s">
        <v>30</v>
      </c>
      <c r="C25" s="37"/>
      <c r="D25" s="36"/>
      <c r="E25" s="35">
        <f>E23*E17</f>
        <v>1534.5</v>
      </c>
      <c r="F25" s="34" t="s">
        <v>21</v>
      </c>
      <c r="G25" s="33"/>
      <c r="H25" s="32" t="s">
        <v>30</v>
      </c>
      <c r="I25" s="31"/>
      <c r="J25" s="30"/>
      <c r="K25" s="29">
        <f>K23*K17</f>
        <v>1534.5</v>
      </c>
      <c r="L25" s="28" t="s">
        <v>21</v>
      </c>
      <c r="P25" s="1"/>
    </row>
    <row r="26" spans="2:26" ht="39.6" customHeight="1" x14ac:dyDescent="0.3">
      <c r="P26" s="1"/>
    </row>
    <row r="27" spans="2:26" ht="39.6" customHeight="1" x14ac:dyDescent="0.3">
      <c r="B27" s="27" t="s">
        <v>29</v>
      </c>
      <c r="C27" s="27"/>
      <c r="D27" s="27"/>
      <c r="E27" s="27"/>
      <c r="F27" s="27"/>
      <c r="G27" s="27"/>
      <c r="H27" s="27"/>
      <c r="I27" s="27"/>
      <c r="J27" s="27"/>
      <c r="P27" s="1"/>
    </row>
    <row r="28" spans="2:26" ht="39.6" customHeight="1" x14ac:dyDescent="0.3">
      <c r="B28" s="24" t="s">
        <v>28</v>
      </c>
      <c r="C28" s="23"/>
      <c r="D28" s="22">
        <v>50</v>
      </c>
      <c r="E28" s="22" t="s">
        <v>21</v>
      </c>
      <c r="G28" s="2" t="s">
        <v>27</v>
      </c>
      <c r="H28" s="2"/>
      <c r="I28" s="22">
        <f>99/100</f>
        <v>0.99</v>
      </c>
      <c r="J28" s="22" t="s">
        <v>21</v>
      </c>
      <c r="P28" s="1"/>
    </row>
    <row r="29" spans="2:26" ht="39.6" customHeight="1" thickBot="1" x14ac:dyDescent="0.35">
      <c r="B29" s="24" t="s">
        <v>26</v>
      </c>
      <c r="C29" s="23"/>
      <c r="D29" s="22">
        <v>3.5</v>
      </c>
      <c r="E29" s="22"/>
      <c r="G29" s="26" t="s">
        <v>25</v>
      </c>
      <c r="H29" s="26"/>
      <c r="I29" s="25">
        <f>1/100</f>
        <v>0.01</v>
      </c>
      <c r="J29" s="25" t="s">
        <v>21</v>
      </c>
      <c r="P29" s="1"/>
    </row>
    <row r="30" spans="2:26" ht="39.6" customHeight="1" x14ac:dyDescent="0.3">
      <c r="B30" s="24" t="s">
        <v>24</v>
      </c>
      <c r="C30" s="23"/>
      <c r="D30" s="22">
        <f>D28*D29</f>
        <v>175</v>
      </c>
      <c r="E30" s="22" t="s">
        <v>21</v>
      </c>
      <c r="G30" s="21" t="s">
        <v>23</v>
      </c>
      <c r="H30" s="20"/>
      <c r="I30" s="19">
        <f>I28*D30</f>
        <v>173.25</v>
      </c>
      <c r="J30" s="18" t="s">
        <v>21</v>
      </c>
      <c r="P30" s="1"/>
    </row>
    <row r="31" spans="2:26" ht="39.6" customHeight="1" thickBot="1" x14ac:dyDescent="0.35">
      <c r="G31" s="17" t="s">
        <v>22</v>
      </c>
      <c r="H31" s="16"/>
      <c r="I31" s="15">
        <f>I29*D30</f>
        <v>1.75</v>
      </c>
      <c r="J31" s="14" t="s">
        <v>21</v>
      </c>
      <c r="P31" s="1"/>
    </row>
    <row r="32" spans="2:26" ht="39.6" customHeight="1" x14ac:dyDescent="0.3">
      <c r="P32" s="1"/>
    </row>
    <row r="33" spans="2:16" ht="39.6" customHeight="1" x14ac:dyDescent="0.3">
      <c r="P33" s="1"/>
    </row>
    <row r="34" spans="2:16" ht="39.6" customHeight="1" x14ac:dyDescent="0.3">
      <c r="P34" s="1"/>
    </row>
    <row r="35" spans="2:16" ht="39.6" customHeight="1" x14ac:dyDescent="0.4">
      <c r="B35" s="12" t="s">
        <v>20</v>
      </c>
      <c r="C35" s="11"/>
      <c r="D35" s="11"/>
      <c r="E35" s="11"/>
      <c r="F35" s="11"/>
      <c r="G35" s="10"/>
      <c r="H35" s="13" t="s">
        <v>19</v>
      </c>
      <c r="I35" s="12" t="s">
        <v>18</v>
      </c>
      <c r="J35" s="11"/>
      <c r="K35" s="10"/>
      <c r="P35" s="1"/>
    </row>
    <row r="36" spans="2:16" ht="39.6" customHeight="1" x14ac:dyDescent="0.4">
      <c r="B36" s="6" t="s">
        <v>17</v>
      </c>
      <c r="C36" s="6"/>
      <c r="D36" s="6"/>
      <c r="E36" s="6"/>
      <c r="F36" s="6"/>
      <c r="G36" s="6"/>
      <c r="H36" s="7">
        <v>27</v>
      </c>
      <c r="I36" s="2" t="s">
        <v>16</v>
      </c>
      <c r="J36" s="2"/>
      <c r="K36" s="2"/>
      <c r="P36" s="1"/>
    </row>
    <row r="37" spans="2:16" ht="39.6" customHeight="1" x14ac:dyDescent="0.35">
      <c r="B37" s="6" t="s">
        <v>15</v>
      </c>
      <c r="C37" s="6"/>
      <c r="D37" s="6"/>
      <c r="E37" s="6"/>
      <c r="F37" s="6"/>
      <c r="G37" s="6"/>
      <c r="H37" s="5">
        <v>27</v>
      </c>
      <c r="I37" s="2" t="s">
        <v>14</v>
      </c>
      <c r="J37" s="2"/>
      <c r="K37" s="2"/>
      <c r="P37" s="1"/>
    </row>
    <row r="38" spans="2:16" ht="39.6" customHeight="1" x14ac:dyDescent="0.3">
      <c r="B38" s="6" t="s">
        <v>13</v>
      </c>
      <c r="C38" s="6"/>
      <c r="D38" s="6"/>
      <c r="E38" s="6"/>
      <c r="F38" s="6"/>
      <c r="G38" s="6"/>
      <c r="H38" s="9">
        <v>27</v>
      </c>
      <c r="I38" s="2" t="s">
        <v>12</v>
      </c>
      <c r="J38" s="2"/>
      <c r="K38" s="2"/>
      <c r="P38" s="1"/>
    </row>
    <row r="39" spans="2:16" ht="39.6" customHeight="1" x14ac:dyDescent="0.4">
      <c r="B39" s="6" t="s">
        <v>11</v>
      </c>
      <c r="C39" s="6"/>
      <c r="D39" s="6"/>
      <c r="E39" s="6"/>
      <c r="F39" s="6"/>
      <c r="G39" s="6"/>
      <c r="H39" s="7">
        <v>1</v>
      </c>
      <c r="I39" s="2" t="s">
        <v>10</v>
      </c>
      <c r="J39" s="2"/>
      <c r="K39" s="2"/>
      <c r="N39" s="8"/>
      <c r="P39" s="1"/>
    </row>
    <row r="40" spans="2:16" ht="39.6" customHeight="1" x14ac:dyDescent="0.35">
      <c r="B40" s="6" t="s">
        <v>9</v>
      </c>
      <c r="C40" s="6"/>
      <c r="D40" s="6"/>
      <c r="E40" s="6"/>
      <c r="F40" s="6"/>
      <c r="G40" s="6"/>
      <c r="H40" s="5">
        <v>1</v>
      </c>
      <c r="I40" s="2" t="s">
        <v>8</v>
      </c>
      <c r="J40" s="2"/>
      <c r="K40" s="2"/>
      <c r="P40" s="1"/>
    </row>
    <row r="41" spans="2:16" ht="39.6" customHeight="1" x14ac:dyDescent="0.4">
      <c r="B41" s="6" t="s">
        <v>7</v>
      </c>
      <c r="C41" s="6"/>
      <c r="D41" s="6"/>
      <c r="E41" s="6"/>
      <c r="F41" s="6"/>
      <c r="G41" s="6"/>
      <c r="H41" s="7">
        <v>1</v>
      </c>
      <c r="I41" s="2" t="s">
        <v>6</v>
      </c>
      <c r="J41" s="2"/>
      <c r="K41" s="2"/>
      <c r="P41" s="1"/>
    </row>
    <row r="42" spans="2:16" ht="39.6" customHeight="1" x14ac:dyDescent="0.35">
      <c r="B42" s="6" t="s">
        <v>5</v>
      </c>
      <c r="C42" s="6"/>
      <c r="D42" s="6"/>
      <c r="E42" s="6"/>
      <c r="F42" s="6"/>
      <c r="G42" s="6"/>
      <c r="H42" s="5">
        <v>1</v>
      </c>
      <c r="I42" s="2" t="s">
        <v>4</v>
      </c>
      <c r="J42" s="2"/>
      <c r="K42" s="2"/>
      <c r="P42" s="1"/>
    </row>
    <row r="43" spans="2:16" ht="39.6" customHeight="1" x14ac:dyDescent="0.3">
      <c r="B43" s="4" t="s">
        <v>3</v>
      </c>
      <c r="C43" s="4"/>
      <c r="D43" s="4"/>
      <c r="E43" s="4"/>
      <c r="F43" s="4"/>
      <c r="G43" s="4"/>
      <c r="H43" s="3">
        <v>1</v>
      </c>
      <c r="I43" s="4" t="s">
        <v>2</v>
      </c>
      <c r="J43" s="4"/>
      <c r="K43" s="4"/>
      <c r="P43" s="1"/>
    </row>
    <row r="44" spans="2:16" ht="39.6" customHeight="1" x14ac:dyDescent="0.3">
      <c r="B44" s="4" t="s">
        <v>1</v>
      </c>
      <c r="C44" s="4"/>
      <c r="D44" s="4"/>
      <c r="E44" s="4"/>
      <c r="F44" s="4"/>
      <c r="G44" s="4"/>
      <c r="H44" s="3">
        <v>1</v>
      </c>
      <c r="I44" s="2" t="s">
        <v>0</v>
      </c>
      <c r="J44" s="2"/>
      <c r="K44" s="2"/>
      <c r="P44" s="1"/>
    </row>
    <row r="45" spans="2:16" ht="39.6" customHeight="1" x14ac:dyDescent="0.3">
      <c r="P45" s="1"/>
    </row>
  </sheetData>
  <mergeCells count="72">
    <mergeCell ref="A1:O1"/>
    <mergeCell ref="R2:R4"/>
    <mergeCell ref="S2:U4"/>
    <mergeCell ref="W2:W3"/>
    <mergeCell ref="X2:AE3"/>
    <mergeCell ref="W4:W5"/>
    <mergeCell ref="X4:AE5"/>
    <mergeCell ref="R5:R6"/>
    <mergeCell ref="S5:U6"/>
    <mergeCell ref="X6:AE6"/>
    <mergeCell ref="R7:R8"/>
    <mergeCell ref="S7:U8"/>
    <mergeCell ref="W7:W8"/>
    <mergeCell ref="X7:AE8"/>
    <mergeCell ref="S9:U9"/>
    <mergeCell ref="X9:AE9"/>
    <mergeCell ref="S10:U10"/>
    <mergeCell ref="X10:AE10"/>
    <mergeCell ref="X11:AE11"/>
    <mergeCell ref="X12:AE12"/>
    <mergeCell ref="B15:F15"/>
    <mergeCell ref="H15:L15"/>
    <mergeCell ref="X15:Z15"/>
    <mergeCell ref="B16:F16"/>
    <mergeCell ref="H16:L16"/>
    <mergeCell ref="B17:D17"/>
    <mergeCell ref="H17:J17"/>
    <mergeCell ref="B18:D18"/>
    <mergeCell ref="H18:J18"/>
    <mergeCell ref="B19:D19"/>
    <mergeCell ref="H19:J19"/>
    <mergeCell ref="B20:F20"/>
    <mergeCell ref="H20:L20"/>
    <mergeCell ref="B21:D21"/>
    <mergeCell ref="H21:J21"/>
    <mergeCell ref="B22:D22"/>
    <mergeCell ref="H22:J22"/>
    <mergeCell ref="B23:D23"/>
    <mergeCell ref="H23:J23"/>
    <mergeCell ref="B24:D24"/>
    <mergeCell ref="H24:J24"/>
    <mergeCell ref="B41:G41"/>
    <mergeCell ref="I41:K41"/>
    <mergeCell ref="B37:G37"/>
    <mergeCell ref="I37:K37"/>
    <mergeCell ref="B38:G38"/>
    <mergeCell ref="I38:K38"/>
    <mergeCell ref="B39:G39"/>
    <mergeCell ref="I39:K39"/>
    <mergeCell ref="B30:C30"/>
    <mergeCell ref="G30:H30"/>
    <mergeCell ref="G31:H31"/>
    <mergeCell ref="B35:G35"/>
    <mergeCell ref="I35:K35"/>
    <mergeCell ref="B40:G40"/>
    <mergeCell ref="I40:K40"/>
    <mergeCell ref="H25:J25"/>
    <mergeCell ref="B27:J27"/>
    <mergeCell ref="B28:C28"/>
    <mergeCell ref="G28:H28"/>
    <mergeCell ref="B29:C29"/>
    <mergeCell ref="G29:H29"/>
    <mergeCell ref="B43:G43"/>
    <mergeCell ref="I43:K43"/>
    <mergeCell ref="B44:G44"/>
    <mergeCell ref="I44:K44"/>
    <mergeCell ref="R14:T14"/>
    <mergeCell ref="B42:G42"/>
    <mergeCell ref="I42:K42"/>
    <mergeCell ref="B36:G36"/>
    <mergeCell ref="I36:K36"/>
    <mergeCell ref="B25:D25"/>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ELISA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Nina Höll</dc:creator>
  <cp:lastModifiedBy>Nina Höll</cp:lastModifiedBy>
  <dcterms:created xsi:type="dcterms:W3CDTF">2024-11-22T08:29:29Z</dcterms:created>
  <dcterms:modified xsi:type="dcterms:W3CDTF">2024-11-22T08:30:16Z</dcterms:modified>
</cp:coreProperties>
</file>