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punzetti/Desktop/Complex_Network/Pat05 2.0/"/>
    </mc:Choice>
  </mc:AlternateContent>
  <xr:revisionPtr revIDLastSave="0" documentId="13_ncr:1_{52E07750-75E5-AA43-91A1-A0248A39ACF2}" xr6:coauthVersionLast="47" xr6:coauthVersionMax="47" xr10:uidLastSave="{00000000-0000-0000-0000-000000000000}"/>
  <bookViews>
    <workbookView xWindow="0" yWindow="500" windowWidth="28800" windowHeight="16100" xr2:uid="{AC84CBA7-CB29-6144-B5AA-96E0B7E481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57" i="1"/>
  <c r="G56" i="1"/>
  <c r="G55" i="1"/>
  <c r="G54" i="1"/>
  <c r="G53" i="1"/>
  <c r="G52" i="1"/>
  <c r="G51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" i="1"/>
  <c r="G5" i="1"/>
  <c r="G3" i="1"/>
  <c r="G2" i="1"/>
  <c r="F46" i="1"/>
  <c r="F45" i="1"/>
  <c r="F47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25" i="1"/>
  <c r="F23" i="1"/>
  <c r="F22" i="1"/>
  <c r="F20" i="1"/>
  <c r="F26" i="1"/>
  <c r="F27" i="1"/>
  <c r="F30" i="1"/>
  <c r="F29" i="1"/>
  <c r="F28" i="1"/>
  <c r="F21" i="1"/>
  <c r="F9" i="1"/>
  <c r="F10" i="1"/>
  <c r="F15" i="1"/>
  <c r="F16" i="1"/>
  <c r="F17" i="1"/>
  <c r="F19" i="1"/>
  <c r="F18" i="1"/>
  <c r="F14" i="1"/>
  <c r="F13" i="1"/>
  <c r="F12" i="1"/>
  <c r="F11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<sst xmlns="http://schemas.openxmlformats.org/spreadsheetml/2006/main" count="11" uniqueCount="11">
  <si>
    <t>Nodes</t>
  </si>
  <si>
    <t>Degree</t>
  </si>
  <si>
    <t>Closeness</t>
  </si>
  <si>
    <t>Betwennes</t>
  </si>
  <si>
    <t>External neighbors %</t>
  </si>
  <si>
    <t xml:space="preserve">normalized </t>
  </si>
  <si>
    <t>Type</t>
  </si>
  <si>
    <t>End nodes</t>
  </si>
  <si>
    <t>weights</t>
  </si>
  <si>
    <t>Graph info</t>
  </si>
  <si>
    <t>strenght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</si>
</sst>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6EAC-477D-6146-8F3F-F7B98601E185}">
  <dimension ref="A1:H353"/>
  <sheetViews>
    <sheetView tabSelected="1" workbookViewId="0">
      <selection activeCell="G15" sqref="G15"/>
    </sheetView>
  </sheetViews>
  <sheetFormatPr baseColWidth="10" defaultRowHeight="16" x14ac:dyDescent="0.2"/>
  <cols>
    <col min="6" max="6" width="18.83203125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">
      <c r="A2">
        <v>1</v>
      </c>
      <c r="B2">
        <v>2</v>
      </c>
      <c r="C2">
        <v>6</v>
      </c>
      <c r="D2">
        <v>0.42750988142292501</v>
      </c>
      <c r="E2">
        <v>17820</v>
      </c>
      <c r="F2">
        <f xml:space="preserve"> 5/6</f>
        <v>0.83333333333333337</v>
      </c>
      <c r="G2">
        <f>5/9</f>
        <v>0.55555555555555558</v>
      </c>
      <c r="H2">
        <f xml:space="preserve"> SUM(C61:C66)</f>
        <v>0.25559475754080063</v>
      </c>
    </row>
    <row r="3" spans="1:8" x14ac:dyDescent="0.2">
      <c r="A3">
        <v>2</v>
      </c>
      <c r="B3">
        <v>3</v>
      </c>
      <c r="C3">
        <v>5</v>
      </c>
      <c r="D3">
        <v>0.381113460183228</v>
      </c>
      <c r="E3">
        <v>273240</v>
      </c>
      <c r="F3">
        <f>4/5</f>
        <v>0.8</v>
      </c>
      <c r="G3">
        <f>4/9</f>
        <v>0.44444444444444442</v>
      </c>
      <c r="H3">
        <f>SUM(C67:C71)</f>
        <v>0.33215831362880532</v>
      </c>
    </row>
    <row r="4" spans="1:8" x14ac:dyDescent="0.2">
      <c r="A4">
        <v>3</v>
      </c>
      <c r="B4">
        <v>3</v>
      </c>
      <c r="C4">
        <v>5</v>
      </c>
      <c r="D4">
        <v>0.37818181818181801</v>
      </c>
      <c r="E4">
        <v>0</v>
      </c>
      <c r="F4">
        <f>3/5</f>
        <v>0.6</v>
      </c>
      <c r="G4">
        <f>3/9</f>
        <v>0.33333333333333331</v>
      </c>
      <c r="H4">
        <f>SUM(C72:C76)</f>
        <v>0.39295062621400778</v>
      </c>
    </row>
    <row r="5" spans="1:8" x14ac:dyDescent="0.2">
      <c r="A5">
        <v>4</v>
      </c>
      <c r="B5">
        <v>3</v>
      </c>
      <c r="C5">
        <v>6</v>
      </c>
      <c r="D5">
        <v>0.42020202020202002</v>
      </c>
      <c r="E5">
        <v>14850</v>
      </c>
      <c r="F5">
        <f>4/6</f>
        <v>0.66666666666666663</v>
      </c>
      <c r="G5">
        <f>4/9</f>
        <v>0.44444444444444442</v>
      </c>
      <c r="H5">
        <f>SUM(C77:C81)</f>
        <v>0.36096109865317261</v>
      </c>
    </row>
    <row r="6" spans="1:8" x14ac:dyDescent="0.2">
      <c r="A6">
        <v>5</v>
      </c>
      <c r="B6">
        <v>3</v>
      </c>
      <c r="C6">
        <v>7</v>
      </c>
      <c r="D6">
        <v>0.40969696969697</v>
      </c>
      <c r="E6">
        <v>2970</v>
      </c>
      <c r="F6">
        <f>6/7</f>
        <v>0.8571428571428571</v>
      </c>
      <c r="G6">
        <f>6/9</f>
        <v>0.66666666666666663</v>
      </c>
      <c r="H6">
        <f>SUM(C83:C88)</f>
        <v>0.58673882973632696</v>
      </c>
    </row>
    <row r="7" spans="1:8" x14ac:dyDescent="0.2">
      <c r="A7">
        <v>6</v>
      </c>
      <c r="B7">
        <v>2</v>
      </c>
      <c r="C7">
        <v>8</v>
      </c>
      <c r="D7">
        <v>0.446942148760331</v>
      </c>
      <c r="E7">
        <v>0</v>
      </c>
      <c r="F7">
        <v>1</v>
      </c>
      <c r="G7" s="1">
        <f>8/9</f>
        <v>0.88888888888888884</v>
      </c>
      <c r="H7">
        <f>SUM(C90:C97)</f>
        <v>0.408182468007253</v>
      </c>
    </row>
    <row r="8" spans="1:8" x14ac:dyDescent="0.2">
      <c r="A8">
        <v>7</v>
      </c>
      <c r="B8">
        <v>2</v>
      </c>
      <c r="C8">
        <v>9</v>
      </c>
      <c r="D8">
        <v>0.45521885521885502</v>
      </c>
      <c r="E8">
        <v>481140</v>
      </c>
      <c r="F8">
        <v>1</v>
      </c>
      <c r="G8">
        <f>9/9</f>
        <v>1</v>
      </c>
      <c r="H8">
        <f>SUM(C98:C106)</f>
        <v>0.38302921549143792</v>
      </c>
    </row>
    <row r="9" spans="1:8" x14ac:dyDescent="0.2">
      <c r="A9">
        <v>8</v>
      </c>
      <c r="B9">
        <v>2</v>
      </c>
      <c r="C9">
        <v>14</v>
      </c>
      <c r="D9">
        <v>0.48676867686768699</v>
      </c>
      <c r="E9">
        <v>959310</v>
      </c>
      <c r="F9">
        <f>13/14</f>
        <v>0.9285714285714286</v>
      </c>
      <c r="G9" s="1">
        <f>13/9</f>
        <v>1.4444444444444444</v>
      </c>
      <c r="H9">
        <f>SUM(C107:C119)</f>
        <v>0.52197445176641377</v>
      </c>
    </row>
    <row r="10" spans="1:8" x14ac:dyDescent="0.2">
      <c r="A10">
        <v>9</v>
      </c>
      <c r="B10">
        <v>2</v>
      </c>
      <c r="C10">
        <v>17</v>
      </c>
      <c r="D10">
        <v>0.506841611996251</v>
      </c>
      <c r="E10">
        <v>98010</v>
      </c>
      <c r="F10">
        <f xml:space="preserve"> 13/17</f>
        <v>0.76470588235294112</v>
      </c>
      <c r="G10">
        <f>13/9</f>
        <v>1.4444444444444444</v>
      </c>
      <c r="H10">
        <f>SUM(C120:C132)</f>
        <v>0.83373989985160701</v>
      </c>
    </row>
    <row r="11" spans="1:8" x14ac:dyDescent="0.2">
      <c r="A11">
        <v>10</v>
      </c>
      <c r="B11">
        <v>2</v>
      </c>
      <c r="C11">
        <v>15</v>
      </c>
      <c r="D11">
        <v>0.49163636363636398</v>
      </c>
      <c r="E11">
        <v>8910</v>
      </c>
      <c r="F11">
        <f>14/15</f>
        <v>0.93333333333333335</v>
      </c>
      <c r="G11">
        <f>14/9</f>
        <v>1.5555555555555556</v>
      </c>
      <c r="H11">
        <f>SUM(C133:C146)</f>
        <v>0.87001342714788932</v>
      </c>
    </row>
    <row r="12" spans="1:8" x14ac:dyDescent="0.2">
      <c r="A12">
        <v>11</v>
      </c>
      <c r="B12">
        <v>2</v>
      </c>
      <c r="C12">
        <v>10</v>
      </c>
      <c r="D12">
        <v>0.45104253544620498</v>
      </c>
      <c r="E12">
        <v>0</v>
      </c>
      <c r="F12">
        <f xml:space="preserve"> 8/10</f>
        <v>0.8</v>
      </c>
      <c r="G12">
        <f>8/11</f>
        <v>0.72727272727272729</v>
      </c>
      <c r="H12">
        <f>SUM(C147:C151)</f>
        <v>0.23552129429394542</v>
      </c>
    </row>
    <row r="13" spans="1:8" x14ac:dyDescent="0.2">
      <c r="A13">
        <v>12</v>
      </c>
      <c r="B13">
        <v>2</v>
      </c>
      <c r="C13">
        <v>6</v>
      </c>
      <c r="D13">
        <v>0.446942148760331</v>
      </c>
      <c r="E13">
        <v>145530</v>
      </c>
      <c r="F13">
        <f xml:space="preserve"> 5/6</f>
        <v>0.83333333333333337</v>
      </c>
      <c r="G13">
        <f>5/11</f>
        <v>0.45454545454545453</v>
      </c>
      <c r="H13">
        <f>SUM(C152:C154)</f>
        <v>9.5455147717869324E-2</v>
      </c>
    </row>
    <row r="14" spans="1:8" x14ac:dyDescent="0.2">
      <c r="A14">
        <v>13</v>
      </c>
      <c r="B14">
        <v>2</v>
      </c>
      <c r="C14">
        <v>7</v>
      </c>
      <c r="D14">
        <v>0.46380789022298502</v>
      </c>
      <c r="E14">
        <v>0</v>
      </c>
      <c r="F14">
        <f>6/7</f>
        <v>0.8571428571428571</v>
      </c>
      <c r="G14">
        <f>6/11</f>
        <v>0.54545454545454541</v>
      </c>
      <c r="H14">
        <f>SUM(C155:C157)</f>
        <v>0.24148543962799029</v>
      </c>
    </row>
    <row r="15" spans="1:8" x14ac:dyDescent="0.2">
      <c r="A15">
        <v>14</v>
      </c>
      <c r="B15">
        <v>2</v>
      </c>
      <c r="C15">
        <v>10</v>
      </c>
      <c r="D15">
        <v>0.477316857899382</v>
      </c>
      <c r="E15">
        <v>0</v>
      </c>
      <c r="F15">
        <f>8/10</f>
        <v>0.8</v>
      </c>
      <c r="G15">
        <f>8/11</f>
        <v>0.72727272727272729</v>
      </c>
      <c r="H15">
        <f>SUM(C158:C161)</f>
        <v>0.42836653317533502</v>
      </c>
    </row>
    <row r="16" spans="1:8" x14ac:dyDescent="0.2">
      <c r="A16">
        <v>15</v>
      </c>
      <c r="B16">
        <v>2</v>
      </c>
      <c r="C16">
        <v>17</v>
      </c>
      <c r="D16">
        <v>0.52301740812379105</v>
      </c>
      <c r="E16">
        <v>406890</v>
      </c>
      <c r="F16">
        <f>12/17</f>
        <v>0.70588235294117652</v>
      </c>
      <c r="G16">
        <f>12/11</f>
        <v>1.0909090909090908</v>
      </c>
      <c r="H16">
        <f>SUM(C162:C167)</f>
        <v>0.65444972918601885</v>
      </c>
    </row>
    <row r="17" spans="1:8" x14ac:dyDescent="0.2">
      <c r="A17">
        <v>16</v>
      </c>
      <c r="B17">
        <v>2</v>
      </c>
      <c r="C17">
        <v>13</v>
      </c>
      <c r="D17">
        <v>0.501669758812616</v>
      </c>
      <c r="E17">
        <v>157410</v>
      </c>
      <c r="F17">
        <f>10/13</f>
        <v>0.76923076923076927</v>
      </c>
      <c r="G17">
        <f>10/11</f>
        <v>0.90909090909090906</v>
      </c>
      <c r="H17">
        <f>SUM(C168:C173)</f>
        <v>0.46331513613744935</v>
      </c>
    </row>
    <row r="18" spans="1:8" x14ac:dyDescent="0.2">
      <c r="A18">
        <v>17</v>
      </c>
      <c r="B18">
        <v>1</v>
      </c>
      <c r="C18">
        <v>13</v>
      </c>
      <c r="D18">
        <v>0.49660238751147801</v>
      </c>
      <c r="E18">
        <v>0</v>
      </c>
      <c r="F18">
        <f xml:space="preserve"> 5/13</f>
        <v>0.38461538461538464</v>
      </c>
      <c r="G18">
        <f>5/11</f>
        <v>0.45454545454545453</v>
      </c>
      <c r="H18">
        <f>SUM(C174:C180)</f>
        <v>0.65649968048160523</v>
      </c>
    </row>
    <row r="19" spans="1:8" x14ac:dyDescent="0.2">
      <c r="A19">
        <v>18</v>
      </c>
      <c r="B19">
        <v>1</v>
      </c>
      <c r="C19">
        <v>22</v>
      </c>
      <c r="D19">
        <v>0.52864125122189598</v>
      </c>
      <c r="E19">
        <v>175230</v>
      </c>
      <c r="F19">
        <f>18/22</f>
        <v>0.81818181818181823</v>
      </c>
      <c r="G19">
        <f>18/11</f>
        <v>1.6363636363636365</v>
      </c>
      <c r="H19">
        <f>SUM(C181:C195)</f>
        <v>0.90917573865627843</v>
      </c>
    </row>
    <row r="20" spans="1:8" x14ac:dyDescent="0.2">
      <c r="A20">
        <v>19</v>
      </c>
      <c r="B20">
        <v>1</v>
      </c>
      <c r="C20">
        <v>24</v>
      </c>
      <c r="D20">
        <v>0.54025974025974</v>
      </c>
      <c r="E20">
        <v>255420</v>
      </c>
      <c r="F20">
        <f xml:space="preserve"> 19/24</f>
        <v>0.79166666666666663</v>
      </c>
      <c r="G20">
        <f>19/11</f>
        <v>1.7272727272727273</v>
      </c>
      <c r="H20">
        <f>SUM(C196:C213)</f>
        <v>0.78738941298311971</v>
      </c>
    </row>
    <row r="21" spans="1:8" x14ac:dyDescent="0.2">
      <c r="A21">
        <v>20</v>
      </c>
      <c r="B21">
        <v>1</v>
      </c>
      <c r="C21">
        <v>20</v>
      </c>
      <c r="D21">
        <v>0.51751196172248803</v>
      </c>
      <c r="E21">
        <v>831600</v>
      </c>
      <c r="F21">
        <f>16/20</f>
        <v>0.8</v>
      </c>
      <c r="G21">
        <f>16/20</f>
        <v>0.8</v>
      </c>
      <c r="H21">
        <f>SUM(C214:C226)</f>
        <v>0.36114274612194969</v>
      </c>
    </row>
    <row r="22" spans="1:8" x14ac:dyDescent="0.2">
      <c r="A22">
        <v>21</v>
      </c>
      <c r="B22">
        <v>1</v>
      </c>
      <c r="C22">
        <v>24</v>
      </c>
      <c r="D22">
        <v>0.59233296823658299</v>
      </c>
      <c r="E22">
        <v>124740</v>
      </c>
      <c r="F22">
        <f xml:space="preserve"> 19/24</f>
        <v>0.79166666666666663</v>
      </c>
      <c r="G22">
        <f>19/11</f>
        <v>1.7272727272727273</v>
      </c>
      <c r="H22">
        <f>SUM(C227:C243)</f>
        <v>1.0382369782779142</v>
      </c>
    </row>
    <row r="23" spans="1:8" x14ac:dyDescent="0.2">
      <c r="A23">
        <v>22</v>
      </c>
      <c r="B23">
        <v>1</v>
      </c>
      <c r="C23">
        <v>13</v>
      </c>
      <c r="D23">
        <v>0.477316857899382</v>
      </c>
      <c r="E23">
        <v>0</v>
      </c>
      <c r="F23">
        <f>9/13</f>
        <v>0.69230769230769229</v>
      </c>
      <c r="G23">
        <f>9/11</f>
        <v>0.81818181818181823</v>
      </c>
      <c r="H23">
        <f>SUM(C244:C249)</f>
        <v>0.41896412487452461</v>
      </c>
    </row>
    <row r="24" spans="1:8" x14ac:dyDescent="0.2">
      <c r="A24">
        <v>23</v>
      </c>
      <c r="B24">
        <v>2</v>
      </c>
      <c r="C24">
        <v>5</v>
      </c>
      <c r="D24">
        <v>0.39018759018759003</v>
      </c>
      <c r="E24">
        <v>154440</v>
      </c>
      <c r="F24">
        <v>1</v>
      </c>
      <c r="G24">
        <f xml:space="preserve"> 5/11</f>
        <v>0.45454545454545453</v>
      </c>
      <c r="H24">
        <f>SUM(C250:C252)</f>
        <v>0.2395178159229063</v>
      </c>
    </row>
    <row r="25" spans="1:8" x14ac:dyDescent="0.2">
      <c r="A25">
        <v>24</v>
      </c>
      <c r="B25">
        <v>2</v>
      </c>
      <c r="C25">
        <v>14</v>
      </c>
      <c r="D25">
        <v>0.54626262626262601</v>
      </c>
      <c r="E25">
        <v>252450</v>
      </c>
      <c r="F25">
        <f xml:space="preserve"> 13/14</f>
        <v>0.9285714285714286</v>
      </c>
      <c r="G25">
        <f>13/11</f>
        <v>1.1818181818181819</v>
      </c>
      <c r="H25">
        <f>SUM(C253:C258)</f>
        <v>0.13951257924509614</v>
      </c>
    </row>
    <row r="26" spans="1:8" x14ac:dyDescent="0.2">
      <c r="A26">
        <v>25</v>
      </c>
      <c r="B26">
        <v>2</v>
      </c>
      <c r="C26">
        <v>13</v>
      </c>
      <c r="D26">
        <v>0.52864125122189598</v>
      </c>
      <c r="E26">
        <v>689040</v>
      </c>
      <c r="F26">
        <f>10/13</f>
        <v>0.76923076923076927</v>
      </c>
      <c r="G26">
        <f>10/11</f>
        <v>0.90909090909090906</v>
      </c>
      <c r="H26">
        <f>SUM(C259:C264)</f>
        <v>0.37723082612144987</v>
      </c>
    </row>
    <row r="27" spans="1:8" x14ac:dyDescent="0.2">
      <c r="A27">
        <v>26</v>
      </c>
      <c r="B27">
        <v>2</v>
      </c>
      <c r="C27">
        <v>14</v>
      </c>
      <c r="D27">
        <v>0.51751196172248803</v>
      </c>
      <c r="E27">
        <v>525690</v>
      </c>
      <c r="F27">
        <f xml:space="preserve"> 11/14</f>
        <v>0.7857142857142857</v>
      </c>
      <c r="G27">
        <f>11/11</f>
        <v>1</v>
      </c>
      <c r="H27">
        <f>SUM(C265:C271)</f>
        <v>0.41627231810383941</v>
      </c>
    </row>
    <row r="28" spans="1:8" x14ac:dyDescent="0.2">
      <c r="A28">
        <v>27</v>
      </c>
      <c r="B28">
        <v>2</v>
      </c>
      <c r="C28">
        <v>27</v>
      </c>
      <c r="D28">
        <v>0.63030303030303003</v>
      </c>
      <c r="E28">
        <v>1241460</v>
      </c>
      <c r="F28">
        <f xml:space="preserve"> 21/27</f>
        <v>0.77777777777777779</v>
      </c>
      <c r="G28">
        <f>21/11</f>
        <v>1.9090909090909092</v>
      </c>
      <c r="H28">
        <f>SUM(C274:C288)</f>
        <v>0.68157122907903089</v>
      </c>
    </row>
    <row r="29" spans="1:8" x14ac:dyDescent="0.2">
      <c r="A29">
        <v>28</v>
      </c>
      <c r="B29">
        <v>2</v>
      </c>
      <c r="C29">
        <v>27</v>
      </c>
      <c r="D29">
        <v>0.62232451093210595</v>
      </c>
      <c r="E29">
        <v>80190</v>
      </c>
      <c r="F29">
        <f>18/27</f>
        <v>0.66666666666666663</v>
      </c>
      <c r="G29">
        <f>18/11</f>
        <v>1.6363636363636365</v>
      </c>
      <c r="H29">
        <f>SUM(C289:C301)</f>
        <v>1.1476096400490585</v>
      </c>
    </row>
    <row r="30" spans="1:8" x14ac:dyDescent="0.2">
      <c r="A30">
        <v>29</v>
      </c>
      <c r="B30">
        <v>1</v>
      </c>
      <c r="C30">
        <v>11</v>
      </c>
      <c r="D30">
        <v>0.472727272727273</v>
      </c>
      <c r="E30">
        <v>0</v>
      </c>
      <c r="F30">
        <f xml:space="preserve"> 9/11</f>
        <v>0.81818181818181823</v>
      </c>
      <c r="G30">
        <f>9/11</f>
        <v>0.81818181818181823</v>
      </c>
      <c r="H30">
        <f>SUM(C302:C303)</f>
        <v>0.2821662766416575</v>
      </c>
    </row>
    <row r="31" spans="1:8" x14ac:dyDescent="0.2">
      <c r="A31">
        <v>30</v>
      </c>
      <c r="B31">
        <v>1</v>
      </c>
      <c r="C31">
        <v>15</v>
      </c>
      <c r="D31">
        <v>0.49660238751147801</v>
      </c>
      <c r="E31">
        <v>0</v>
      </c>
      <c r="F31">
        <f>11/15</f>
        <v>0.73333333333333328</v>
      </c>
      <c r="G31">
        <f>11/11</f>
        <v>1</v>
      </c>
      <c r="H31">
        <f>SUM(C304:C307)</f>
        <v>0.69996098749449309</v>
      </c>
    </row>
    <row r="32" spans="1:8" x14ac:dyDescent="0.2">
      <c r="A32">
        <v>31</v>
      </c>
      <c r="B32">
        <v>1</v>
      </c>
      <c r="C32">
        <v>10</v>
      </c>
      <c r="D32">
        <v>0.472727272727273</v>
      </c>
      <c r="E32">
        <v>29700</v>
      </c>
      <c r="F32">
        <f>7/10</f>
        <v>0.7</v>
      </c>
      <c r="G32">
        <f>7/11</f>
        <v>0.63636363636363635</v>
      </c>
      <c r="H32">
        <f>SUM(C308:C309)</f>
        <v>0.13933692939497583</v>
      </c>
    </row>
    <row r="33" spans="1:8" x14ac:dyDescent="0.2">
      <c r="A33">
        <v>32</v>
      </c>
      <c r="B33">
        <v>1</v>
      </c>
      <c r="C33">
        <v>9</v>
      </c>
      <c r="D33">
        <v>0.446942148760331</v>
      </c>
      <c r="E33">
        <v>0</v>
      </c>
      <c r="F33">
        <f xml:space="preserve"> 7/9</f>
        <v>0.77777777777777779</v>
      </c>
      <c r="G33">
        <f>7/11</f>
        <v>0.63636363636363635</v>
      </c>
      <c r="H33">
        <f>SUM(C310:C311)</f>
        <v>0.1225063006318594</v>
      </c>
    </row>
    <row r="34" spans="1:8" x14ac:dyDescent="0.2">
      <c r="A34">
        <v>33</v>
      </c>
      <c r="B34">
        <v>1</v>
      </c>
      <c r="C34">
        <v>10</v>
      </c>
      <c r="D34">
        <v>0.45947323704332999</v>
      </c>
      <c r="E34">
        <v>83160</v>
      </c>
      <c r="F34">
        <f xml:space="preserve"> 8/10</f>
        <v>0.8</v>
      </c>
      <c r="G34">
        <f>8/11</f>
        <v>0.72727272727272729</v>
      </c>
      <c r="H34">
        <f>SUM(C312:C314)</f>
        <v>0.17726068638526732</v>
      </c>
    </row>
    <row r="35" spans="1:8" x14ac:dyDescent="0.2">
      <c r="A35">
        <v>34</v>
      </c>
      <c r="B35">
        <v>1</v>
      </c>
      <c r="C35">
        <v>11</v>
      </c>
      <c r="D35">
        <v>0.46822510822510799</v>
      </c>
      <c r="E35">
        <v>0</v>
      </c>
      <c r="F35">
        <f xml:space="preserve"> 9/11</f>
        <v>0.81818181818181823</v>
      </c>
      <c r="G35">
        <f>9/11</f>
        <v>0.81818181818181823</v>
      </c>
      <c r="H35">
        <f>SUM(C315:C318)</f>
        <v>0.28287098441203412</v>
      </c>
    </row>
    <row r="36" spans="1:8" x14ac:dyDescent="0.2">
      <c r="A36">
        <v>35</v>
      </c>
      <c r="B36">
        <v>2</v>
      </c>
      <c r="C36">
        <v>10</v>
      </c>
      <c r="D36">
        <v>0.438961038961039</v>
      </c>
      <c r="E36">
        <v>172260</v>
      </c>
      <c r="F36">
        <f>8/10</f>
        <v>0.8</v>
      </c>
      <c r="G36">
        <f>8/11</f>
        <v>0.72727272727272729</v>
      </c>
      <c r="H36">
        <f>SUM(C319:C326)</f>
        <v>0.4584439007884003</v>
      </c>
    </row>
    <row r="37" spans="1:8" x14ac:dyDescent="0.2">
      <c r="A37">
        <v>36</v>
      </c>
      <c r="B37">
        <v>3</v>
      </c>
      <c r="C37">
        <v>7</v>
      </c>
      <c r="D37">
        <v>0.438961038961039</v>
      </c>
      <c r="E37">
        <v>2970</v>
      </c>
      <c r="F37">
        <f>6/7</f>
        <v>0.8571428571428571</v>
      </c>
      <c r="G37">
        <f>6/11</f>
        <v>0.54545454545454541</v>
      </c>
      <c r="H37">
        <f>SUM(C327:C331)</f>
        <v>0.10714211096087974</v>
      </c>
    </row>
    <row r="38" spans="1:8" x14ac:dyDescent="0.2">
      <c r="A38">
        <v>37</v>
      </c>
      <c r="B38">
        <v>3</v>
      </c>
      <c r="C38">
        <v>6</v>
      </c>
      <c r="D38">
        <v>0.446942148760331</v>
      </c>
      <c r="E38">
        <v>400950</v>
      </c>
      <c r="F38">
        <f>4/6</f>
        <v>0.66666666666666663</v>
      </c>
      <c r="G38">
        <f>4/11</f>
        <v>0.36363636363636365</v>
      </c>
      <c r="H38">
        <f>SUM(C332:C333)</f>
        <v>9.7499863491262939E-2</v>
      </c>
    </row>
    <row r="39" spans="1:8" x14ac:dyDescent="0.2">
      <c r="A39">
        <v>38</v>
      </c>
      <c r="B39">
        <v>3</v>
      </c>
      <c r="C39">
        <v>11</v>
      </c>
      <c r="D39">
        <v>0.501669758812616</v>
      </c>
      <c r="E39">
        <v>703890</v>
      </c>
      <c r="F39">
        <f xml:space="preserve"> 6/11</f>
        <v>0.54545454545454541</v>
      </c>
      <c r="G39">
        <f>6/11</f>
        <v>0.54545454545454541</v>
      </c>
      <c r="H39">
        <f>SUM(C334:C337)</f>
        <v>2.6846583963980424E-2</v>
      </c>
    </row>
    <row r="40" spans="1:8" x14ac:dyDescent="0.2">
      <c r="A40">
        <v>39</v>
      </c>
      <c r="B40">
        <v>3</v>
      </c>
      <c r="C40">
        <v>15</v>
      </c>
      <c r="D40">
        <v>0.52864125122189598</v>
      </c>
      <c r="E40">
        <v>1018710</v>
      </c>
      <c r="F40">
        <f xml:space="preserve"> 12/15</f>
        <v>0.8</v>
      </c>
      <c r="G40">
        <f>12/11</f>
        <v>1.0909090909090908</v>
      </c>
      <c r="H40">
        <f>SUM(C339:C345)</f>
        <v>8.3307795528244924E-2</v>
      </c>
    </row>
    <row r="41" spans="1:8" x14ac:dyDescent="0.2">
      <c r="A41">
        <v>40</v>
      </c>
      <c r="B41">
        <v>2</v>
      </c>
      <c r="C41">
        <v>18</v>
      </c>
      <c r="D41">
        <v>0.51751196172248803</v>
      </c>
      <c r="E41">
        <v>112860</v>
      </c>
      <c r="F41">
        <f>10/18</f>
        <v>0.55555555555555558</v>
      </c>
      <c r="G41">
        <f>10/11</f>
        <v>0.90909090909090906</v>
      </c>
      <c r="H41">
        <f>SUM(C346:C351)</f>
        <v>0.73539658984453204</v>
      </c>
    </row>
    <row r="42" spans="1:8" x14ac:dyDescent="0.2">
      <c r="A42">
        <v>41</v>
      </c>
      <c r="B42">
        <v>1</v>
      </c>
      <c r="C42">
        <v>18</v>
      </c>
      <c r="D42">
        <v>0.506841611996251</v>
      </c>
      <c r="E42">
        <v>653400</v>
      </c>
      <c r="F42">
        <f>13/18</f>
        <v>0.72222222222222221</v>
      </c>
      <c r="G42">
        <f>13/11</f>
        <v>1.1818181818181819</v>
      </c>
      <c r="H42">
        <f>SUM(C352:C353)</f>
        <v>0.411320767595102</v>
      </c>
    </row>
    <row r="43" spans="1:8" x14ac:dyDescent="0.2">
      <c r="A43">
        <v>42</v>
      </c>
      <c r="B43">
        <v>1</v>
      </c>
      <c r="C43">
        <v>11</v>
      </c>
      <c r="D43">
        <v>0.46822510822510799</v>
      </c>
      <c r="E43">
        <v>0</v>
      </c>
      <c r="F43">
        <f>9/11</f>
        <v>0.81818181818181823</v>
      </c>
      <c r="G43">
        <f>9/11</f>
        <v>0.81818181818181823</v>
      </c>
      <c r="H43">
        <f>SUM(C193,C209,C222,C239,C246,C272,C285,C306,C335,C347)</f>
        <v>0.66548687048995459</v>
      </c>
    </row>
    <row r="44" spans="1:8" x14ac:dyDescent="0.2">
      <c r="A44">
        <v>43</v>
      </c>
      <c r="B44">
        <v>1</v>
      </c>
      <c r="C44">
        <v>9</v>
      </c>
      <c r="D44">
        <v>0.45947323704332999</v>
      </c>
      <c r="E44">
        <v>353430</v>
      </c>
      <c r="F44">
        <f>7/9</f>
        <v>0.77777777777777779</v>
      </c>
      <c r="G44">
        <f>7/11</f>
        <v>0.63636363636363635</v>
      </c>
      <c r="H44">
        <f>SUM(C194,C210,C223,C240,C273,C286,C298,C336,C348)</f>
        <v>0.35126205746382433</v>
      </c>
    </row>
    <row r="45" spans="1:8" x14ac:dyDescent="0.2">
      <c r="A45">
        <v>44</v>
      </c>
      <c r="B45">
        <v>1</v>
      </c>
      <c r="C45">
        <v>9</v>
      </c>
      <c r="D45">
        <v>0.472727272727273</v>
      </c>
      <c r="E45">
        <v>409860</v>
      </c>
      <c r="F45">
        <f>6/9</f>
        <v>0.66666666666666663</v>
      </c>
      <c r="G45">
        <f>6/11</f>
        <v>0.54545454545454541</v>
      </c>
      <c r="H45">
        <f>SUM(C211,C224,C241,C247,C287,C299,C337,C349)</f>
        <v>0.35451134151426072</v>
      </c>
    </row>
    <row r="46" spans="1:8" x14ac:dyDescent="0.2">
      <c r="A46">
        <v>45</v>
      </c>
      <c r="B46">
        <v>1</v>
      </c>
      <c r="C46">
        <v>9</v>
      </c>
      <c r="D46">
        <v>0.42750988142292501</v>
      </c>
      <c r="E46">
        <v>0</v>
      </c>
      <c r="F46">
        <f>7/9</f>
        <v>0.77777777777777779</v>
      </c>
      <c r="G46">
        <f>7/11</f>
        <v>0.63636363636363635</v>
      </c>
      <c r="H46">
        <f>SUM(C212,C225,C242,C248,C300,C303,C307,C350,C352)</f>
        <v>0.93755714925580214</v>
      </c>
    </row>
    <row r="47" spans="1:8" x14ac:dyDescent="0.2">
      <c r="A47">
        <v>46</v>
      </c>
      <c r="B47">
        <v>1</v>
      </c>
      <c r="C47">
        <v>10</v>
      </c>
      <c r="D47">
        <v>0.48676867686768699</v>
      </c>
      <c r="E47">
        <v>570240</v>
      </c>
      <c r="F47">
        <f>7/10</f>
        <v>0.7</v>
      </c>
      <c r="G47">
        <f>7/11</f>
        <v>0.63636363636363635</v>
      </c>
      <c r="H47">
        <f>SUM(C195,C213,C226,C243,C249,C288,C301,C339,C351,C353)</f>
        <v>0.54690066891691447</v>
      </c>
    </row>
    <row r="48" spans="1:8" x14ac:dyDescent="0.2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50</v>
      </c>
      <c r="B51">
        <v>1</v>
      </c>
      <c r="C51">
        <v>1</v>
      </c>
      <c r="D51">
        <v>0.301617401003904</v>
      </c>
      <c r="E51">
        <v>0</v>
      </c>
      <c r="F51">
        <v>1</v>
      </c>
      <c r="G51">
        <f>1/9</f>
        <v>0.1111111111111111</v>
      </c>
    </row>
    <row r="52" spans="1:7" x14ac:dyDescent="0.2">
      <c r="A52">
        <v>51</v>
      </c>
      <c r="B52">
        <v>1</v>
      </c>
      <c r="C52">
        <v>3</v>
      </c>
      <c r="D52">
        <v>0.36149732620320901</v>
      </c>
      <c r="E52">
        <v>47520</v>
      </c>
      <c r="F52">
        <v>1</v>
      </c>
      <c r="G52">
        <f>3/9</f>
        <v>0.33333333333333331</v>
      </c>
    </row>
    <row r="53" spans="1:7" x14ac:dyDescent="0.2">
      <c r="A53">
        <v>52</v>
      </c>
      <c r="B53">
        <v>1</v>
      </c>
      <c r="C53">
        <v>3</v>
      </c>
      <c r="D53">
        <v>0.36149732620320901</v>
      </c>
      <c r="E53">
        <v>0</v>
      </c>
      <c r="F53">
        <v>1</v>
      </c>
      <c r="G53">
        <f>3/9</f>
        <v>0.33333333333333331</v>
      </c>
    </row>
    <row r="54" spans="1:7" x14ac:dyDescent="0.2">
      <c r="A54">
        <v>53</v>
      </c>
      <c r="B54">
        <v>1</v>
      </c>
      <c r="C54">
        <v>3</v>
      </c>
      <c r="D54">
        <v>0.36149732620320901</v>
      </c>
      <c r="E54">
        <v>0</v>
      </c>
      <c r="F54">
        <v>1</v>
      </c>
      <c r="G54">
        <f>3/9</f>
        <v>0.33333333333333331</v>
      </c>
    </row>
    <row r="55" spans="1:7" x14ac:dyDescent="0.2">
      <c r="A55">
        <v>54</v>
      </c>
      <c r="B55">
        <v>1</v>
      </c>
      <c r="C55">
        <v>2</v>
      </c>
      <c r="D55">
        <v>0.35369522563767197</v>
      </c>
      <c r="E55">
        <v>0</v>
      </c>
      <c r="F55">
        <v>1</v>
      </c>
      <c r="G55">
        <f>2/9</f>
        <v>0.22222222222222221</v>
      </c>
    </row>
    <row r="56" spans="1:7" x14ac:dyDescent="0.2">
      <c r="A56">
        <v>55</v>
      </c>
      <c r="B56">
        <v>1</v>
      </c>
      <c r="C56">
        <v>2</v>
      </c>
      <c r="D56">
        <v>0.35369522563767197</v>
      </c>
      <c r="E56">
        <v>0</v>
      </c>
      <c r="F56">
        <v>1</v>
      </c>
      <c r="G56">
        <f>2/9</f>
        <v>0.22222222222222221</v>
      </c>
    </row>
    <row r="57" spans="1:7" x14ac:dyDescent="0.2">
      <c r="A57">
        <v>56</v>
      </c>
      <c r="B57">
        <v>1</v>
      </c>
      <c r="C57">
        <v>2</v>
      </c>
      <c r="D57">
        <v>0.35369522563767197</v>
      </c>
      <c r="E57">
        <v>136620</v>
      </c>
      <c r="F57">
        <v>1</v>
      </c>
      <c r="G57" s="1">
        <f>2/9</f>
        <v>0.22222222222222221</v>
      </c>
    </row>
    <row r="59" spans="1:7" x14ac:dyDescent="0.2">
      <c r="A59" t="s">
        <v>9</v>
      </c>
    </row>
    <row r="60" spans="1:7" x14ac:dyDescent="0.2">
      <c r="A60" s="2" t="s">
        <v>7</v>
      </c>
      <c r="B60" s="2"/>
      <c r="C60" t="s">
        <v>8</v>
      </c>
    </row>
    <row r="61" spans="1:7" x14ac:dyDescent="0.2">
      <c r="A61">
        <v>1</v>
      </c>
      <c r="B61">
        <v>9</v>
      </c>
      <c r="C61">
        <v>9.2172324043388303E-3</v>
      </c>
    </row>
    <row r="62" spans="1:7" x14ac:dyDescent="0.2">
      <c r="A62">
        <v>1</v>
      </c>
      <c r="B62">
        <v>15</v>
      </c>
      <c r="C62">
        <v>0.113630627892661</v>
      </c>
    </row>
    <row r="63" spans="1:7" x14ac:dyDescent="0.2">
      <c r="A63">
        <v>1</v>
      </c>
      <c r="B63">
        <v>16</v>
      </c>
      <c r="C63">
        <v>6.6504866098769905E-2</v>
      </c>
    </row>
    <row r="64" spans="1:7" x14ac:dyDescent="0.2">
      <c r="A64">
        <v>1</v>
      </c>
      <c r="B64">
        <v>23</v>
      </c>
      <c r="C64">
        <v>1.31213133345476E-2</v>
      </c>
    </row>
    <row r="65" spans="1:3" x14ac:dyDescent="0.2">
      <c r="A65">
        <v>1</v>
      </c>
      <c r="B65">
        <v>24</v>
      </c>
      <c r="C65">
        <v>2.8346328267047499E-2</v>
      </c>
    </row>
    <row r="66" spans="1:3" x14ac:dyDescent="0.2">
      <c r="A66">
        <v>1</v>
      </c>
      <c r="B66">
        <v>25</v>
      </c>
      <c r="C66">
        <v>2.4774389543435801E-2</v>
      </c>
    </row>
    <row r="67" spans="1:3" x14ac:dyDescent="0.2">
      <c r="A67">
        <v>2</v>
      </c>
      <c r="B67">
        <v>9</v>
      </c>
      <c r="C67">
        <v>3.4923780918038598E-2</v>
      </c>
    </row>
    <row r="68" spans="1:3" x14ac:dyDescent="0.2">
      <c r="A68">
        <v>2</v>
      </c>
      <c r="B68">
        <v>11</v>
      </c>
      <c r="C68">
        <v>0.141554942229838</v>
      </c>
    </row>
    <row r="69" spans="1:3" x14ac:dyDescent="0.2">
      <c r="A69">
        <v>2</v>
      </c>
      <c r="B69">
        <v>12</v>
      </c>
      <c r="C69">
        <v>0.13035009034283601</v>
      </c>
    </row>
    <row r="70" spans="1:3" x14ac:dyDescent="0.2">
      <c r="A70">
        <v>2</v>
      </c>
      <c r="B70">
        <v>15</v>
      </c>
      <c r="C70">
        <v>1.19871755555543E-2</v>
      </c>
    </row>
    <row r="71" spans="1:3" x14ac:dyDescent="0.2">
      <c r="A71">
        <v>2</v>
      </c>
      <c r="B71">
        <v>16</v>
      </c>
      <c r="C71">
        <v>1.33423245825384E-2</v>
      </c>
    </row>
    <row r="72" spans="1:3" x14ac:dyDescent="0.2">
      <c r="A72">
        <v>3</v>
      </c>
      <c r="B72">
        <v>8</v>
      </c>
      <c r="C72">
        <v>0.16701205783501799</v>
      </c>
    </row>
    <row r="73" spans="1:3" x14ac:dyDescent="0.2">
      <c r="A73">
        <v>3</v>
      </c>
      <c r="B73">
        <v>9</v>
      </c>
      <c r="C73">
        <v>6.4420551883886595E-2</v>
      </c>
    </row>
    <row r="74" spans="1:3" x14ac:dyDescent="0.2">
      <c r="A74">
        <v>3</v>
      </c>
      <c r="B74">
        <v>12</v>
      </c>
      <c r="C74">
        <v>9.3800384440048207E-2</v>
      </c>
    </row>
    <row r="75" spans="1:3" x14ac:dyDescent="0.2">
      <c r="A75">
        <v>3</v>
      </c>
      <c r="B75">
        <v>15</v>
      </c>
      <c r="C75">
        <v>5.6006427946428197E-2</v>
      </c>
    </row>
    <row r="76" spans="1:3" x14ac:dyDescent="0.2">
      <c r="A76">
        <v>3</v>
      </c>
      <c r="B76">
        <v>16</v>
      </c>
      <c r="C76">
        <v>1.17112041086268E-2</v>
      </c>
    </row>
    <row r="77" spans="1:3" x14ac:dyDescent="0.2">
      <c r="A77">
        <v>4</v>
      </c>
      <c r="B77">
        <v>9</v>
      </c>
      <c r="C77">
        <v>5.4809485041065899E-2</v>
      </c>
    </row>
    <row r="78" spans="1:3" x14ac:dyDescent="0.2">
      <c r="A78">
        <v>4</v>
      </c>
      <c r="B78">
        <v>11</v>
      </c>
      <c r="C78">
        <v>0.105280978817755</v>
      </c>
    </row>
    <row r="79" spans="1:3" x14ac:dyDescent="0.2">
      <c r="A79">
        <v>4</v>
      </c>
      <c r="B79">
        <v>12</v>
      </c>
      <c r="C79">
        <v>0.122929784910923</v>
      </c>
    </row>
    <row r="80" spans="1:3" x14ac:dyDescent="0.2">
      <c r="A80">
        <v>4</v>
      </c>
      <c r="B80">
        <v>15</v>
      </c>
      <c r="C80">
        <v>5.2988236604195001E-2</v>
      </c>
    </row>
    <row r="81" spans="1:3" x14ac:dyDescent="0.2">
      <c r="A81">
        <v>4</v>
      </c>
      <c r="B81">
        <v>16</v>
      </c>
      <c r="C81">
        <v>2.4952613279233701E-2</v>
      </c>
    </row>
    <row r="82" spans="1:3" x14ac:dyDescent="0.2">
      <c r="A82">
        <v>4</v>
      </c>
      <c r="B82">
        <v>23</v>
      </c>
      <c r="C82">
        <v>1.8453491252928701E-3</v>
      </c>
    </row>
    <row r="83" spans="1:3" x14ac:dyDescent="0.2">
      <c r="A83">
        <v>5</v>
      </c>
      <c r="B83">
        <v>10</v>
      </c>
      <c r="C83">
        <v>0.148702354988307</v>
      </c>
    </row>
    <row r="84" spans="1:3" x14ac:dyDescent="0.2">
      <c r="A84">
        <v>5</v>
      </c>
      <c r="B84">
        <v>11</v>
      </c>
      <c r="C84">
        <v>0.123317528017763</v>
      </c>
    </row>
    <row r="85" spans="1:3" x14ac:dyDescent="0.2">
      <c r="A85">
        <v>5</v>
      </c>
      <c r="B85">
        <v>14</v>
      </c>
      <c r="C85">
        <v>9.0475237025281902E-2</v>
      </c>
    </row>
    <row r="86" spans="1:3" x14ac:dyDescent="0.2">
      <c r="A86">
        <v>5</v>
      </c>
      <c r="B86">
        <v>15</v>
      </c>
      <c r="C86">
        <v>9.2470941766534601E-2</v>
      </c>
    </row>
    <row r="87" spans="1:3" x14ac:dyDescent="0.2">
      <c r="A87">
        <v>5</v>
      </c>
      <c r="B87">
        <v>16</v>
      </c>
      <c r="C87">
        <v>8.8013642535162695E-2</v>
      </c>
    </row>
    <row r="88" spans="1:3" x14ac:dyDescent="0.2">
      <c r="A88">
        <v>5</v>
      </c>
      <c r="B88">
        <v>17</v>
      </c>
      <c r="C88">
        <v>4.37591254032779E-2</v>
      </c>
    </row>
    <row r="89" spans="1:3" x14ac:dyDescent="0.2">
      <c r="A89">
        <v>5</v>
      </c>
      <c r="B89">
        <v>18</v>
      </c>
      <c r="C89">
        <v>1.6977271315171401E-4</v>
      </c>
    </row>
    <row r="90" spans="1:3" x14ac:dyDescent="0.2">
      <c r="A90">
        <v>6</v>
      </c>
      <c r="B90">
        <v>11</v>
      </c>
      <c r="C90">
        <v>3.97984336970921E-2</v>
      </c>
    </row>
    <row r="91" spans="1:3" x14ac:dyDescent="0.2">
      <c r="A91">
        <v>6</v>
      </c>
      <c r="B91">
        <v>13</v>
      </c>
      <c r="C91">
        <v>7.4451230176778294E-2</v>
      </c>
    </row>
    <row r="92" spans="1:3" x14ac:dyDescent="0.2">
      <c r="A92">
        <v>6</v>
      </c>
      <c r="B92">
        <v>14</v>
      </c>
      <c r="C92">
        <v>5.3583003794452098E-2</v>
      </c>
    </row>
    <row r="93" spans="1:3" x14ac:dyDescent="0.2">
      <c r="A93">
        <v>6</v>
      </c>
      <c r="B93">
        <v>15</v>
      </c>
      <c r="C93">
        <v>6.2872373322305095E-2</v>
      </c>
    </row>
    <row r="94" spans="1:3" x14ac:dyDescent="0.2">
      <c r="A94">
        <v>6</v>
      </c>
      <c r="B94">
        <v>16</v>
      </c>
      <c r="C94">
        <v>7.2450781419995197E-2</v>
      </c>
    </row>
    <row r="95" spans="1:3" x14ac:dyDescent="0.2">
      <c r="A95">
        <v>6</v>
      </c>
      <c r="B95">
        <v>17</v>
      </c>
      <c r="C95">
        <v>5.6150331007173399E-2</v>
      </c>
    </row>
    <row r="96" spans="1:3" x14ac:dyDescent="0.2">
      <c r="A96">
        <v>6</v>
      </c>
      <c r="B96">
        <v>18</v>
      </c>
      <c r="C96">
        <v>4.8196493866512202E-2</v>
      </c>
    </row>
    <row r="97" spans="1:3" x14ac:dyDescent="0.2">
      <c r="A97">
        <v>6</v>
      </c>
      <c r="B97">
        <v>25</v>
      </c>
      <c r="C97">
        <v>6.7982072294462098E-4</v>
      </c>
    </row>
    <row r="98" spans="1:3" x14ac:dyDescent="0.2">
      <c r="A98">
        <v>7</v>
      </c>
      <c r="B98">
        <v>11</v>
      </c>
      <c r="C98">
        <v>8.3490459879034702E-3</v>
      </c>
    </row>
    <row r="99" spans="1:3" x14ac:dyDescent="0.2">
      <c r="A99">
        <v>7</v>
      </c>
      <c r="B99">
        <v>13</v>
      </c>
      <c r="C99">
        <v>5.3608650411256897E-2</v>
      </c>
    </row>
    <row r="100" spans="1:3" x14ac:dyDescent="0.2">
      <c r="A100">
        <v>7</v>
      </c>
      <c r="B100">
        <v>14</v>
      </c>
      <c r="C100">
        <v>5.5388716320185299E-2</v>
      </c>
    </row>
    <row r="101" spans="1:3" x14ac:dyDescent="0.2">
      <c r="A101">
        <v>7</v>
      </c>
      <c r="B101">
        <v>15</v>
      </c>
      <c r="C101">
        <v>8.6264337432348903E-2</v>
      </c>
    </row>
    <row r="102" spans="1:3" x14ac:dyDescent="0.2">
      <c r="A102">
        <v>7</v>
      </c>
      <c r="B102">
        <v>18</v>
      </c>
      <c r="C102">
        <v>0.12239192421900599</v>
      </c>
    </row>
    <row r="103" spans="1:3" x14ac:dyDescent="0.2">
      <c r="A103">
        <v>7</v>
      </c>
      <c r="B103">
        <v>19</v>
      </c>
      <c r="C103">
        <v>3.6775366721988001E-2</v>
      </c>
    </row>
    <row r="104" spans="1:3" x14ac:dyDescent="0.2">
      <c r="A104">
        <v>7</v>
      </c>
      <c r="B104">
        <v>20</v>
      </c>
      <c r="C104">
        <v>1.35876469167203E-2</v>
      </c>
    </row>
    <row r="105" spans="1:3" x14ac:dyDescent="0.2">
      <c r="A105">
        <v>7</v>
      </c>
      <c r="B105">
        <v>25</v>
      </c>
      <c r="C105">
        <v>6.4212165421267198E-3</v>
      </c>
    </row>
    <row r="106" spans="1:3" x14ac:dyDescent="0.2">
      <c r="A106">
        <v>7</v>
      </c>
      <c r="B106">
        <v>26</v>
      </c>
      <c r="C106">
        <v>2.4231093990233701E-4</v>
      </c>
    </row>
    <row r="107" spans="1:3" x14ac:dyDescent="0.2">
      <c r="A107">
        <v>8</v>
      </c>
      <c r="B107">
        <v>13</v>
      </c>
      <c r="C107">
        <v>1.5995361339965201E-2</v>
      </c>
    </row>
    <row r="108" spans="1:3" x14ac:dyDescent="0.2">
      <c r="A108">
        <v>8</v>
      </c>
      <c r="B108">
        <v>14</v>
      </c>
      <c r="C108">
        <v>3.31438775666133E-2</v>
      </c>
    </row>
    <row r="109" spans="1:3" x14ac:dyDescent="0.2">
      <c r="A109">
        <v>8</v>
      </c>
      <c r="B109">
        <v>15</v>
      </c>
      <c r="C109">
        <v>6.35842257226365E-2</v>
      </c>
    </row>
    <row r="110" spans="1:3" x14ac:dyDescent="0.2">
      <c r="A110">
        <v>8</v>
      </c>
      <c r="B110">
        <v>18</v>
      </c>
      <c r="C110">
        <v>0.17173663798803501</v>
      </c>
    </row>
    <row r="111" spans="1:3" x14ac:dyDescent="0.2">
      <c r="A111">
        <v>8</v>
      </c>
      <c r="B111">
        <v>19</v>
      </c>
      <c r="C111">
        <v>8.63912373049881E-2</v>
      </c>
    </row>
    <row r="112" spans="1:3" x14ac:dyDescent="0.2">
      <c r="A112">
        <v>8</v>
      </c>
      <c r="B112">
        <v>20</v>
      </c>
      <c r="C112">
        <v>5.2498592289723402E-2</v>
      </c>
    </row>
    <row r="113" spans="1:3" x14ac:dyDescent="0.2">
      <c r="A113">
        <v>8</v>
      </c>
      <c r="B113">
        <v>21</v>
      </c>
      <c r="C113">
        <v>4.1755641392057501E-2</v>
      </c>
    </row>
    <row r="114" spans="1:3" x14ac:dyDescent="0.2">
      <c r="A114">
        <v>8</v>
      </c>
      <c r="B114">
        <v>22</v>
      </c>
      <c r="C114">
        <v>2.6818352503372798E-2</v>
      </c>
    </row>
    <row r="115" spans="1:3" x14ac:dyDescent="0.2">
      <c r="A115">
        <v>8</v>
      </c>
      <c r="B115">
        <v>25</v>
      </c>
      <c r="C115">
        <v>2.5040220205684201E-3</v>
      </c>
    </row>
    <row r="116" spans="1:3" x14ac:dyDescent="0.2">
      <c r="A116">
        <v>8</v>
      </c>
      <c r="B116">
        <v>27</v>
      </c>
      <c r="C116">
        <v>3.3255211040061701E-3</v>
      </c>
    </row>
    <row r="117" spans="1:3" x14ac:dyDescent="0.2">
      <c r="A117">
        <v>8</v>
      </c>
      <c r="B117">
        <v>28</v>
      </c>
      <c r="C117">
        <v>2.8541856112931298E-3</v>
      </c>
    </row>
    <row r="118" spans="1:3" x14ac:dyDescent="0.2">
      <c r="A118">
        <v>8</v>
      </c>
      <c r="B118">
        <v>29</v>
      </c>
      <c r="C118">
        <v>2.0007675746111502E-2</v>
      </c>
    </row>
    <row r="119" spans="1:3" x14ac:dyDescent="0.2">
      <c r="A119">
        <v>8</v>
      </c>
      <c r="B119">
        <v>30</v>
      </c>
      <c r="C119">
        <v>1.35912117704278E-3</v>
      </c>
    </row>
    <row r="120" spans="1:3" x14ac:dyDescent="0.2">
      <c r="A120">
        <v>9</v>
      </c>
      <c r="B120">
        <v>13</v>
      </c>
      <c r="C120">
        <v>9.6577468180968299E-3</v>
      </c>
    </row>
    <row r="121" spans="1:3" x14ac:dyDescent="0.2">
      <c r="A121">
        <v>9</v>
      </c>
      <c r="B121">
        <v>14</v>
      </c>
      <c r="C121">
        <v>4.48294419299912E-2</v>
      </c>
    </row>
    <row r="122" spans="1:3" x14ac:dyDescent="0.2">
      <c r="A122">
        <v>9</v>
      </c>
      <c r="B122">
        <v>15</v>
      </c>
      <c r="C122">
        <v>7.7355030747078404E-2</v>
      </c>
    </row>
    <row r="123" spans="1:3" x14ac:dyDescent="0.2">
      <c r="A123">
        <v>9</v>
      </c>
      <c r="B123">
        <v>18</v>
      </c>
      <c r="C123">
        <v>0.175421455185515</v>
      </c>
    </row>
    <row r="124" spans="1:3" x14ac:dyDescent="0.2">
      <c r="A124">
        <v>9</v>
      </c>
      <c r="B124">
        <v>19</v>
      </c>
      <c r="C124">
        <v>0.101871924563341</v>
      </c>
    </row>
    <row r="125" spans="1:3" x14ac:dyDescent="0.2">
      <c r="A125">
        <v>9</v>
      </c>
      <c r="B125">
        <v>20</v>
      </c>
      <c r="C125">
        <v>8.1835303412365501E-2</v>
      </c>
    </row>
    <row r="126" spans="1:3" x14ac:dyDescent="0.2">
      <c r="A126">
        <v>9</v>
      </c>
      <c r="B126">
        <v>21</v>
      </c>
      <c r="C126">
        <v>7.0906567106367099E-2</v>
      </c>
    </row>
    <row r="127" spans="1:3" x14ac:dyDescent="0.2">
      <c r="A127">
        <v>9</v>
      </c>
      <c r="B127">
        <v>22</v>
      </c>
      <c r="C127">
        <v>6.5511101234569699E-2</v>
      </c>
    </row>
    <row r="128" spans="1:3" x14ac:dyDescent="0.2">
      <c r="A128">
        <v>9</v>
      </c>
      <c r="B128">
        <v>27</v>
      </c>
      <c r="C128">
        <v>1.2479298174204401E-2</v>
      </c>
    </row>
    <row r="129" spans="1:3" x14ac:dyDescent="0.2">
      <c r="A129">
        <v>9</v>
      </c>
      <c r="B129">
        <v>28</v>
      </c>
      <c r="C129">
        <v>3.4716989905660703E-2</v>
      </c>
    </row>
    <row r="130" spans="1:3" x14ac:dyDescent="0.2">
      <c r="A130">
        <v>9</v>
      </c>
      <c r="B130">
        <v>29</v>
      </c>
      <c r="C130">
        <v>7.3069468476511301E-2</v>
      </c>
    </row>
    <row r="131" spans="1:3" x14ac:dyDescent="0.2">
      <c r="A131">
        <v>9</v>
      </c>
      <c r="B131">
        <v>30</v>
      </c>
      <c r="C131">
        <v>6.0332041379448399E-2</v>
      </c>
    </row>
    <row r="132" spans="1:3" x14ac:dyDescent="0.2">
      <c r="A132">
        <v>9</v>
      </c>
      <c r="B132">
        <v>31</v>
      </c>
      <c r="C132">
        <v>2.5753530918457401E-2</v>
      </c>
    </row>
    <row r="133" spans="1:3" x14ac:dyDescent="0.2">
      <c r="A133">
        <v>10</v>
      </c>
      <c r="B133">
        <v>14</v>
      </c>
      <c r="C133">
        <v>3.94161280753315E-2</v>
      </c>
    </row>
    <row r="134" spans="1:3" x14ac:dyDescent="0.2">
      <c r="A134">
        <v>10</v>
      </c>
      <c r="B134">
        <v>15</v>
      </c>
      <c r="C134">
        <v>7.1997354838311003E-2</v>
      </c>
    </row>
    <row r="135" spans="1:3" x14ac:dyDescent="0.2">
      <c r="A135">
        <v>10</v>
      </c>
      <c r="B135">
        <v>20</v>
      </c>
      <c r="C135">
        <v>0.102721527655387</v>
      </c>
    </row>
    <row r="136" spans="1:3" x14ac:dyDescent="0.2">
      <c r="A136">
        <v>10</v>
      </c>
      <c r="B136">
        <v>21</v>
      </c>
      <c r="C136">
        <v>9.8516736481950903E-2</v>
      </c>
    </row>
    <row r="137" spans="1:3" x14ac:dyDescent="0.2">
      <c r="A137">
        <v>10</v>
      </c>
      <c r="B137">
        <v>22</v>
      </c>
      <c r="C137">
        <v>9.9164413730252296E-2</v>
      </c>
    </row>
    <row r="138" spans="1:3" x14ac:dyDescent="0.2">
      <c r="A138">
        <v>10</v>
      </c>
      <c r="B138">
        <v>26</v>
      </c>
      <c r="C138">
        <v>2.4753174918986701E-3</v>
      </c>
    </row>
    <row r="139" spans="1:3" x14ac:dyDescent="0.2">
      <c r="A139">
        <v>10</v>
      </c>
      <c r="B139">
        <v>27</v>
      </c>
      <c r="C139">
        <v>2.8966146831880299E-2</v>
      </c>
    </row>
    <row r="140" spans="1:3" x14ac:dyDescent="0.2">
      <c r="A140">
        <v>10</v>
      </c>
      <c r="B140">
        <v>28</v>
      </c>
      <c r="C140">
        <v>4.9869399359520901E-2</v>
      </c>
    </row>
    <row r="141" spans="1:3" x14ac:dyDescent="0.2">
      <c r="A141">
        <v>10</v>
      </c>
      <c r="B141">
        <v>29</v>
      </c>
      <c r="C141">
        <v>0.110644843839387</v>
      </c>
    </row>
    <row r="142" spans="1:3" x14ac:dyDescent="0.2">
      <c r="A142">
        <v>10</v>
      </c>
      <c r="B142">
        <v>30</v>
      </c>
      <c r="C142">
        <v>8.67047970460504E-2</v>
      </c>
    </row>
    <row r="143" spans="1:3" x14ac:dyDescent="0.2">
      <c r="A143">
        <v>10</v>
      </c>
      <c r="B143">
        <v>31</v>
      </c>
      <c r="C143">
        <v>4.8751190878042298E-2</v>
      </c>
    </row>
    <row r="144" spans="1:3" x14ac:dyDescent="0.2">
      <c r="A144">
        <v>10</v>
      </c>
      <c r="B144">
        <v>32</v>
      </c>
      <c r="C144">
        <v>2.1585720495015299E-2</v>
      </c>
    </row>
    <row r="145" spans="1:3" x14ac:dyDescent="0.2">
      <c r="A145">
        <v>10</v>
      </c>
      <c r="B145">
        <v>33</v>
      </c>
      <c r="C145">
        <v>3.8753220693710198E-2</v>
      </c>
    </row>
    <row r="146" spans="1:3" x14ac:dyDescent="0.2">
      <c r="A146">
        <v>10</v>
      </c>
      <c r="B146">
        <v>34</v>
      </c>
      <c r="C146">
        <v>7.0446629731151594E-2</v>
      </c>
    </row>
    <row r="147" spans="1:3" x14ac:dyDescent="0.2">
      <c r="A147">
        <v>11</v>
      </c>
      <c r="B147">
        <v>15</v>
      </c>
      <c r="C147">
        <v>0.10771811368472201</v>
      </c>
    </row>
    <row r="148" spans="1:3" x14ac:dyDescent="0.2">
      <c r="A148">
        <v>11</v>
      </c>
      <c r="B148">
        <v>16</v>
      </c>
      <c r="C148">
        <v>5.15156914281392E-2</v>
      </c>
    </row>
    <row r="149" spans="1:3" x14ac:dyDescent="0.2">
      <c r="A149">
        <v>11</v>
      </c>
      <c r="B149">
        <v>24</v>
      </c>
      <c r="C149">
        <v>1.8950164835070501E-2</v>
      </c>
    </row>
    <row r="150" spans="1:3" x14ac:dyDescent="0.2">
      <c r="A150">
        <v>11</v>
      </c>
      <c r="B150">
        <v>25</v>
      </c>
      <c r="C150">
        <v>3.3411676212226703E-2</v>
      </c>
    </row>
    <row r="151" spans="1:3" x14ac:dyDescent="0.2">
      <c r="A151">
        <v>11</v>
      </c>
      <c r="B151">
        <v>26</v>
      </c>
      <c r="C151">
        <v>2.3925648133787E-2</v>
      </c>
    </row>
    <row r="152" spans="1:3" x14ac:dyDescent="0.2">
      <c r="A152">
        <v>12</v>
      </c>
      <c r="B152">
        <v>17</v>
      </c>
      <c r="C152">
        <v>9.9405073783545104E-3</v>
      </c>
    </row>
    <row r="153" spans="1:3" x14ac:dyDescent="0.2">
      <c r="A153">
        <v>12</v>
      </c>
      <c r="B153">
        <v>24</v>
      </c>
      <c r="C153">
        <v>7.5182710751530005E-2</v>
      </c>
    </row>
    <row r="154" spans="1:3" x14ac:dyDescent="0.2">
      <c r="A154">
        <v>12</v>
      </c>
      <c r="B154">
        <v>27</v>
      </c>
      <c r="C154">
        <v>1.03319295879848E-2</v>
      </c>
    </row>
    <row r="155" spans="1:3" x14ac:dyDescent="0.2">
      <c r="A155">
        <v>13</v>
      </c>
      <c r="B155">
        <v>17</v>
      </c>
      <c r="C155">
        <v>8.9081765171007493E-2</v>
      </c>
    </row>
    <row r="156" spans="1:3" x14ac:dyDescent="0.2">
      <c r="A156">
        <v>13</v>
      </c>
      <c r="B156">
        <v>24</v>
      </c>
      <c r="C156">
        <v>9.3558363103693004E-2</v>
      </c>
    </row>
    <row r="157" spans="1:3" x14ac:dyDescent="0.2">
      <c r="A157">
        <v>13</v>
      </c>
      <c r="B157">
        <v>27</v>
      </c>
      <c r="C157">
        <v>5.8845311353289798E-2</v>
      </c>
    </row>
    <row r="158" spans="1:3" x14ac:dyDescent="0.2">
      <c r="A158">
        <v>14</v>
      </c>
      <c r="B158">
        <v>17</v>
      </c>
      <c r="C158">
        <v>0.19328734513931201</v>
      </c>
    </row>
    <row r="159" spans="1:3" x14ac:dyDescent="0.2">
      <c r="A159">
        <v>14</v>
      </c>
      <c r="B159">
        <v>18</v>
      </c>
      <c r="C159">
        <v>3.4311466009347799E-2</v>
      </c>
    </row>
    <row r="160" spans="1:3" x14ac:dyDescent="0.2">
      <c r="A160">
        <v>14</v>
      </c>
      <c r="B160">
        <v>24</v>
      </c>
      <c r="C160">
        <v>9.6826531601216195E-2</v>
      </c>
    </row>
    <row r="161" spans="1:3" x14ac:dyDescent="0.2">
      <c r="A161">
        <v>14</v>
      </c>
      <c r="B161">
        <v>27</v>
      </c>
      <c r="C161">
        <v>0.103941190425459</v>
      </c>
    </row>
    <row r="162" spans="1:3" x14ac:dyDescent="0.2">
      <c r="A162">
        <v>15</v>
      </c>
      <c r="B162">
        <v>17</v>
      </c>
      <c r="C162">
        <v>0.28678501706416498</v>
      </c>
    </row>
    <row r="163" spans="1:3" x14ac:dyDescent="0.2">
      <c r="A163">
        <v>15</v>
      </c>
      <c r="B163">
        <v>18</v>
      </c>
      <c r="C163">
        <v>0.117280155743322</v>
      </c>
    </row>
    <row r="164" spans="1:3" x14ac:dyDescent="0.2">
      <c r="A164">
        <v>15</v>
      </c>
      <c r="B164">
        <v>19</v>
      </c>
      <c r="C164">
        <v>1.0367677847853699E-2</v>
      </c>
    </row>
    <row r="165" spans="1:3" x14ac:dyDescent="0.2">
      <c r="A165">
        <v>15</v>
      </c>
      <c r="B165">
        <v>20</v>
      </c>
      <c r="C165">
        <v>1.51504869434084E-4</v>
      </c>
    </row>
    <row r="166" spans="1:3" x14ac:dyDescent="0.2">
      <c r="A166">
        <v>15</v>
      </c>
      <c r="B166">
        <v>24</v>
      </c>
      <c r="C166">
        <v>0.110184112274994</v>
      </c>
    </row>
    <row r="167" spans="1:3" x14ac:dyDescent="0.2">
      <c r="A167">
        <v>15</v>
      </c>
      <c r="B167">
        <v>27</v>
      </c>
      <c r="C167">
        <v>0.12968126138625</v>
      </c>
    </row>
    <row r="168" spans="1:3" x14ac:dyDescent="0.2">
      <c r="A168">
        <v>16</v>
      </c>
      <c r="B168">
        <v>19</v>
      </c>
      <c r="C168">
        <v>0.11268358104795601</v>
      </c>
    </row>
    <row r="169" spans="1:3" x14ac:dyDescent="0.2">
      <c r="A169">
        <v>16</v>
      </c>
      <c r="B169">
        <v>20</v>
      </c>
      <c r="C169">
        <v>5.2939626026685997E-2</v>
      </c>
    </row>
    <row r="170" spans="1:3" x14ac:dyDescent="0.2">
      <c r="A170">
        <v>16</v>
      </c>
      <c r="B170">
        <v>24</v>
      </c>
      <c r="C170">
        <v>7.1181613185071199E-2</v>
      </c>
    </row>
    <row r="171" spans="1:3" x14ac:dyDescent="0.2">
      <c r="A171">
        <v>16</v>
      </c>
      <c r="B171">
        <v>27</v>
      </c>
      <c r="C171">
        <v>0.14338430491916199</v>
      </c>
    </row>
    <row r="172" spans="1:3" x14ac:dyDescent="0.2">
      <c r="A172">
        <v>16</v>
      </c>
      <c r="B172">
        <v>28</v>
      </c>
      <c r="C172">
        <v>3.0878750879902699E-2</v>
      </c>
    </row>
    <row r="173" spans="1:3" x14ac:dyDescent="0.2">
      <c r="A173">
        <v>16</v>
      </c>
      <c r="B173">
        <v>29</v>
      </c>
      <c r="C173">
        <v>5.2247260078671399E-2</v>
      </c>
    </row>
    <row r="174" spans="1:3" x14ac:dyDescent="0.2">
      <c r="A174">
        <v>17</v>
      </c>
      <c r="B174">
        <v>19</v>
      </c>
      <c r="C174">
        <v>0.25025329758394499</v>
      </c>
    </row>
    <row r="175" spans="1:3" x14ac:dyDescent="0.2">
      <c r="A175">
        <v>17</v>
      </c>
      <c r="B175">
        <v>20</v>
      </c>
      <c r="C175">
        <v>0.148629113351993</v>
      </c>
    </row>
    <row r="176" spans="1:3" x14ac:dyDescent="0.2">
      <c r="A176">
        <v>17</v>
      </c>
      <c r="B176">
        <v>21</v>
      </c>
      <c r="C176">
        <v>6.9319721854465194E-2</v>
      </c>
    </row>
    <row r="177" spans="1:3" x14ac:dyDescent="0.2">
      <c r="A177">
        <v>17</v>
      </c>
      <c r="B177">
        <v>22</v>
      </c>
      <c r="C177">
        <v>5.88116152953925E-2</v>
      </c>
    </row>
    <row r="178" spans="1:3" x14ac:dyDescent="0.2">
      <c r="A178">
        <v>17</v>
      </c>
      <c r="B178">
        <v>24</v>
      </c>
      <c r="C178">
        <v>5.0814462786825901E-2</v>
      </c>
    </row>
    <row r="179" spans="1:3" x14ac:dyDescent="0.2">
      <c r="A179">
        <v>17</v>
      </c>
      <c r="B179">
        <v>28</v>
      </c>
      <c r="C179">
        <v>4.5571457840718199E-2</v>
      </c>
    </row>
    <row r="180" spans="1:3" x14ac:dyDescent="0.2">
      <c r="A180">
        <v>17</v>
      </c>
      <c r="B180">
        <v>30</v>
      </c>
      <c r="C180">
        <v>3.3100011768265401E-2</v>
      </c>
    </row>
    <row r="181" spans="1:3" x14ac:dyDescent="0.2">
      <c r="A181">
        <v>18</v>
      </c>
      <c r="B181">
        <v>21</v>
      </c>
      <c r="C181">
        <v>0.109754888417567</v>
      </c>
    </row>
    <row r="182" spans="1:3" x14ac:dyDescent="0.2">
      <c r="A182">
        <v>18</v>
      </c>
      <c r="B182">
        <v>22</v>
      </c>
      <c r="C182">
        <v>8.1558085232800698E-2</v>
      </c>
    </row>
    <row r="183" spans="1:3" x14ac:dyDescent="0.2">
      <c r="A183">
        <v>18</v>
      </c>
      <c r="B183">
        <v>25</v>
      </c>
      <c r="C183">
        <v>6.6996284377347601E-2</v>
      </c>
    </row>
    <row r="184" spans="1:3" x14ac:dyDescent="0.2">
      <c r="A184">
        <v>18</v>
      </c>
      <c r="B184">
        <v>26</v>
      </c>
      <c r="C184">
        <v>9.2485166917936498E-2</v>
      </c>
    </row>
    <row r="185" spans="1:3" x14ac:dyDescent="0.2">
      <c r="A185">
        <v>18</v>
      </c>
      <c r="B185">
        <v>27</v>
      </c>
      <c r="C185">
        <v>8.6171533191956098E-2</v>
      </c>
    </row>
    <row r="186" spans="1:3" x14ac:dyDescent="0.2">
      <c r="A186">
        <v>18</v>
      </c>
      <c r="B186">
        <v>28</v>
      </c>
      <c r="C186">
        <v>6.4549063277458199E-2</v>
      </c>
    </row>
    <row r="187" spans="1:3" x14ac:dyDescent="0.2">
      <c r="A187">
        <v>18</v>
      </c>
      <c r="B187">
        <v>30</v>
      </c>
      <c r="C187">
        <v>9.8459711366830099E-2</v>
      </c>
    </row>
    <row r="188" spans="1:3" x14ac:dyDescent="0.2">
      <c r="A188">
        <v>18</v>
      </c>
      <c r="B188">
        <v>31</v>
      </c>
      <c r="C188">
        <v>4.5342933738925902E-2</v>
      </c>
    </row>
    <row r="189" spans="1:3" x14ac:dyDescent="0.2">
      <c r="A189">
        <v>18</v>
      </c>
      <c r="B189">
        <v>32</v>
      </c>
      <c r="C189">
        <v>5.1186929132925899E-2</v>
      </c>
    </row>
    <row r="190" spans="1:3" x14ac:dyDescent="0.2">
      <c r="A190">
        <v>18</v>
      </c>
      <c r="B190">
        <v>33</v>
      </c>
      <c r="C190">
        <v>6.1141957001393799E-2</v>
      </c>
    </row>
    <row r="191" spans="1:3" x14ac:dyDescent="0.2">
      <c r="A191">
        <v>18</v>
      </c>
      <c r="B191">
        <v>34</v>
      </c>
      <c r="C191">
        <v>6.7834422917069107E-2</v>
      </c>
    </row>
    <row r="192" spans="1:3" x14ac:dyDescent="0.2">
      <c r="A192">
        <v>18</v>
      </c>
      <c r="B192">
        <v>41</v>
      </c>
      <c r="C192">
        <v>2.1957650173410798E-2</v>
      </c>
    </row>
    <row r="193" spans="1:3" x14ac:dyDescent="0.2">
      <c r="A193">
        <v>18</v>
      </c>
      <c r="B193">
        <v>42</v>
      </c>
      <c r="C193">
        <v>3.29151147046087E-2</v>
      </c>
    </row>
    <row r="194" spans="1:3" x14ac:dyDescent="0.2">
      <c r="A194">
        <v>18</v>
      </c>
      <c r="B194">
        <v>43</v>
      </c>
      <c r="C194">
        <v>1.6671349539442701E-2</v>
      </c>
    </row>
    <row r="195" spans="1:3" x14ac:dyDescent="0.2">
      <c r="A195">
        <v>18</v>
      </c>
      <c r="B195">
        <v>46</v>
      </c>
      <c r="C195">
        <v>1.21506486666053E-2</v>
      </c>
    </row>
    <row r="196" spans="1:3" x14ac:dyDescent="0.2">
      <c r="A196">
        <v>19</v>
      </c>
      <c r="B196">
        <v>21</v>
      </c>
      <c r="C196">
        <v>0.15351528057942099</v>
      </c>
    </row>
    <row r="197" spans="1:3" x14ac:dyDescent="0.2">
      <c r="A197">
        <v>19</v>
      </c>
      <c r="B197">
        <v>22</v>
      </c>
      <c r="C197">
        <v>5.5238165802284897E-2</v>
      </c>
    </row>
    <row r="198" spans="1:3" x14ac:dyDescent="0.2">
      <c r="A198">
        <v>19</v>
      </c>
      <c r="B198">
        <v>25</v>
      </c>
      <c r="C198">
        <v>6.3878104998897601E-4</v>
      </c>
    </row>
    <row r="199" spans="1:3" x14ac:dyDescent="0.2">
      <c r="A199">
        <v>19</v>
      </c>
      <c r="B199">
        <v>26</v>
      </c>
      <c r="C199">
        <v>3.0705839492904299E-2</v>
      </c>
    </row>
    <row r="200" spans="1:3" x14ac:dyDescent="0.2">
      <c r="A200">
        <v>19</v>
      </c>
      <c r="B200">
        <v>27</v>
      </c>
      <c r="C200">
        <v>4.5048443788612197E-2</v>
      </c>
    </row>
    <row r="201" spans="1:3" x14ac:dyDescent="0.2">
      <c r="A201">
        <v>19</v>
      </c>
      <c r="B201">
        <v>28</v>
      </c>
      <c r="C201">
        <v>4.0549546656128102E-2</v>
      </c>
    </row>
    <row r="202" spans="1:3" x14ac:dyDescent="0.2">
      <c r="A202">
        <v>19</v>
      </c>
      <c r="B202">
        <v>29</v>
      </c>
      <c r="C202">
        <v>0.11627265430870599</v>
      </c>
    </row>
    <row r="203" spans="1:3" x14ac:dyDescent="0.2">
      <c r="A203">
        <v>19</v>
      </c>
      <c r="B203">
        <v>30</v>
      </c>
      <c r="C203">
        <v>7.5342811397054302E-2</v>
      </c>
    </row>
    <row r="204" spans="1:3" x14ac:dyDescent="0.2">
      <c r="A204">
        <v>19</v>
      </c>
      <c r="B204">
        <v>31</v>
      </c>
      <c r="C204">
        <v>2.8447106931140099E-2</v>
      </c>
    </row>
    <row r="205" spans="1:3" x14ac:dyDescent="0.2">
      <c r="A205">
        <v>19</v>
      </c>
      <c r="B205">
        <v>32</v>
      </c>
      <c r="C205">
        <v>3.3968886627166003E-2</v>
      </c>
    </row>
    <row r="206" spans="1:3" x14ac:dyDescent="0.2">
      <c r="A206">
        <v>19</v>
      </c>
      <c r="B206">
        <v>33</v>
      </c>
      <c r="C206">
        <v>6.3954511770910105E-2</v>
      </c>
    </row>
    <row r="207" spans="1:3" x14ac:dyDescent="0.2">
      <c r="A207">
        <v>19</v>
      </c>
      <c r="B207">
        <v>34</v>
      </c>
      <c r="C207">
        <v>5.9654289936277201E-2</v>
      </c>
    </row>
    <row r="208" spans="1:3" x14ac:dyDescent="0.2">
      <c r="A208">
        <v>19</v>
      </c>
      <c r="B208">
        <v>41</v>
      </c>
      <c r="C208">
        <v>1.3810687174299899E-2</v>
      </c>
    </row>
    <row r="209" spans="1:3" x14ac:dyDescent="0.2">
      <c r="A209">
        <v>19</v>
      </c>
      <c r="B209">
        <v>42</v>
      </c>
      <c r="C209">
        <v>2.5243415900904401E-2</v>
      </c>
    </row>
    <row r="210" spans="1:3" x14ac:dyDescent="0.2">
      <c r="A210">
        <v>19</v>
      </c>
      <c r="B210">
        <v>43</v>
      </c>
      <c r="C210">
        <v>1.3240533417100599E-2</v>
      </c>
    </row>
    <row r="211" spans="1:3" x14ac:dyDescent="0.2">
      <c r="A211">
        <v>19</v>
      </c>
      <c r="B211">
        <v>44</v>
      </c>
      <c r="C211">
        <v>1.4918825701288E-2</v>
      </c>
    </row>
    <row r="212" spans="1:3" x14ac:dyDescent="0.2">
      <c r="A212">
        <v>19</v>
      </c>
      <c r="B212">
        <v>45</v>
      </c>
      <c r="C212">
        <v>1.17418369527858E-3</v>
      </c>
    </row>
    <row r="213" spans="1:3" x14ac:dyDescent="0.2">
      <c r="A213">
        <v>19</v>
      </c>
      <c r="B213">
        <v>46</v>
      </c>
      <c r="C213">
        <v>1.5665448753655199E-2</v>
      </c>
    </row>
    <row r="214" spans="1:3" x14ac:dyDescent="0.2">
      <c r="A214">
        <v>20</v>
      </c>
      <c r="B214">
        <v>21</v>
      </c>
      <c r="C214">
        <v>8.7306795708717397E-2</v>
      </c>
    </row>
    <row r="215" spans="1:3" x14ac:dyDescent="0.2">
      <c r="A215">
        <v>20</v>
      </c>
      <c r="B215">
        <v>27</v>
      </c>
      <c r="C215">
        <v>3.0999033625664601E-3</v>
      </c>
    </row>
    <row r="216" spans="1:3" x14ac:dyDescent="0.2">
      <c r="A216">
        <v>20</v>
      </c>
      <c r="B216">
        <v>28</v>
      </c>
      <c r="C216">
        <v>2.40813640413816E-2</v>
      </c>
    </row>
    <row r="217" spans="1:3" x14ac:dyDescent="0.2">
      <c r="A217">
        <v>20</v>
      </c>
      <c r="B217">
        <v>29</v>
      </c>
      <c r="C217">
        <v>2.28932563654657E-2</v>
      </c>
    </row>
    <row r="218" spans="1:3" x14ac:dyDescent="0.2">
      <c r="A218">
        <v>20</v>
      </c>
      <c r="B218">
        <v>32</v>
      </c>
      <c r="C218">
        <v>3.0570831998536501E-3</v>
      </c>
    </row>
    <row r="219" spans="1:3" x14ac:dyDescent="0.2">
      <c r="A219">
        <v>20</v>
      </c>
      <c r="B219">
        <v>33</v>
      </c>
      <c r="C219">
        <v>3.2801386663332398E-2</v>
      </c>
    </row>
    <row r="220" spans="1:3" x14ac:dyDescent="0.2">
      <c r="A220">
        <v>20</v>
      </c>
      <c r="B220">
        <v>34</v>
      </c>
      <c r="C220">
        <v>5.0895087457331602E-2</v>
      </c>
    </row>
    <row r="221" spans="1:3" x14ac:dyDescent="0.2">
      <c r="A221">
        <v>20</v>
      </c>
      <c r="B221">
        <v>41</v>
      </c>
      <c r="C221">
        <v>6.9745328661663204E-3</v>
      </c>
    </row>
    <row r="222" spans="1:3" x14ac:dyDescent="0.2">
      <c r="A222">
        <v>20</v>
      </c>
      <c r="B222">
        <v>42</v>
      </c>
      <c r="C222">
        <v>1.7053456301234102E-2</v>
      </c>
    </row>
    <row r="223" spans="1:3" x14ac:dyDescent="0.2">
      <c r="A223">
        <v>20</v>
      </c>
      <c r="B223">
        <v>43</v>
      </c>
      <c r="C223">
        <v>3.3949604261673802E-2</v>
      </c>
    </row>
    <row r="224" spans="1:3" x14ac:dyDescent="0.2">
      <c r="A224">
        <v>20</v>
      </c>
      <c r="B224">
        <v>44</v>
      </c>
      <c r="C224">
        <v>2.9686368391161701E-2</v>
      </c>
    </row>
    <row r="225" spans="1:3" x14ac:dyDescent="0.2">
      <c r="A225">
        <v>20</v>
      </c>
      <c r="B225">
        <v>45</v>
      </c>
      <c r="C225">
        <v>3.00804172960547E-2</v>
      </c>
    </row>
    <row r="226" spans="1:3" x14ac:dyDescent="0.2">
      <c r="A226">
        <v>20</v>
      </c>
      <c r="B226">
        <v>46</v>
      </c>
      <c r="C226">
        <v>1.9263490207010299E-2</v>
      </c>
    </row>
    <row r="227" spans="1:3" x14ac:dyDescent="0.2">
      <c r="A227">
        <v>21</v>
      </c>
      <c r="B227">
        <v>22</v>
      </c>
      <c r="C227">
        <v>0.25976148221460799</v>
      </c>
    </row>
    <row r="228" spans="1:3" x14ac:dyDescent="0.2">
      <c r="A228">
        <v>21</v>
      </c>
      <c r="B228">
        <v>27</v>
      </c>
      <c r="C228">
        <v>1.9004433082324201E-2</v>
      </c>
    </row>
    <row r="229" spans="1:3" x14ac:dyDescent="0.2">
      <c r="A229">
        <v>21</v>
      </c>
      <c r="B229">
        <v>28</v>
      </c>
      <c r="C229">
        <v>2.54147228153697E-2</v>
      </c>
    </row>
    <row r="230" spans="1:3" x14ac:dyDescent="0.2">
      <c r="A230">
        <v>21</v>
      </c>
      <c r="B230">
        <v>29</v>
      </c>
      <c r="C230">
        <v>0.103380661372014</v>
      </c>
    </row>
    <row r="231" spans="1:3" x14ac:dyDescent="0.2">
      <c r="A231">
        <v>21</v>
      </c>
      <c r="B231">
        <v>30</v>
      </c>
      <c r="C231">
        <v>8.51204054338459E-2</v>
      </c>
    </row>
    <row r="232" spans="1:3" x14ac:dyDescent="0.2">
      <c r="A232">
        <v>21</v>
      </c>
      <c r="B232">
        <v>31</v>
      </c>
      <c r="C232">
        <v>7.0105776326750399E-2</v>
      </c>
    </row>
    <row r="233" spans="1:3" x14ac:dyDescent="0.2">
      <c r="A233">
        <v>21</v>
      </c>
      <c r="B233">
        <v>32</v>
      </c>
      <c r="C233">
        <v>8.3496722735259502E-2</v>
      </c>
    </row>
    <row r="234" spans="1:3" x14ac:dyDescent="0.2">
      <c r="A234">
        <v>21</v>
      </c>
      <c r="B234">
        <v>33</v>
      </c>
      <c r="C234">
        <v>8.6101670591741994E-2</v>
      </c>
    </row>
    <row r="235" spans="1:3" x14ac:dyDescent="0.2">
      <c r="A235">
        <v>21</v>
      </c>
      <c r="B235">
        <v>34</v>
      </c>
      <c r="C235">
        <v>0.12769638798574301</v>
      </c>
    </row>
    <row r="236" spans="1:3" x14ac:dyDescent="0.2">
      <c r="A236">
        <v>21</v>
      </c>
      <c r="B236">
        <v>39</v>
      </c>
      <c r="C236">
        <v>1.06376486994064E-2</v>
      </c>
    </row>
    <row r="237" spans="1:3" x14ac:dyDescent="0.2">
      <c r="A237">
        <v>21</v>
      </c>
      <c r="B237">
        <v>40</v>
      </c>
      <c r="C237">
        <v>8.5311350709856601E-4</v>
      </c>
    </row>
    <row r="238" spans="1:3" x14ac:dyDescent="0.2">
      <c r="A238">
        <v>21</v>
      </c>
      <c r="B238">
        <v>41</v>
      </c>
      <c r="C238">
        <v>9.9287148989291793E-3</v>
      </c>
    </row>
    <row r="239" spans="1:3" x14ac:dyDescent="0.2">
      <c r="A239">
        <v>21</v>
      </c>
      <c r="B239">
        <v>42</v>
      </c>
      <c r="C239">
        <v>3.0993845365362802E-2</v>
      </c>
    </row>
    <row r="240" spans="1:3" x14ac:dyDescent="0.2">
      <c r="A240">
        <v>21</v>
      </c>
      <c r="B240">
        <v>43</v>
      </c>
      <c r="C240">
        <v>2.7296841138446801E-2</v>
      </c>
    </row>
    <row r="241" spans="1:3" x14ac:dyDescent="0.2">
      <c r="A241">
        <v>21</v>
      </c>
      <c r="B241">
        <v>44</v>
      </c>
      <c r="C241">
        <v>2.2350918445424899E-2</v>
      </c>
    </row>
    <row r="242" spans="1:3" x14ac:dyDescent="0.2">
      <c r="A242">
        <v>21</v>
      </c>
      <c r="B242">
        <v>45</v>
      </c>
      <c r="C242">
        <v>2.3723138773228899E-2</v>
      </c>
    </row>
    <row r="243" spans="1:3" x14ac:dyDescent="0.2">
      <c r="A243">
        <v>21</v>
      </c>
      <c r="B243">
        <v>46</v>
      </c>
      <c r="C243">
        <v>5.2370494892360002E-2</v>
      </c>
    </row>
    <row r="244" spans="1:3" x14ac:dyDescent="0.2">
      <c r="A244">
        <v>22</v>
      </c>
      <c r="B244">
        <v>28</v>
      </c>
      <c r="C244">
        <v>3.5049113798591602E-2</v>
      </c>
    </row>
    <row r="245" spans="1:3" x14ac:dyDescent="0.2">
      <c r="A245">
        <v>22</v>
      </c>
      <c r="B245">
        <v>41</v>
      </c>
      <c r="C245">
        <v>3.1021385601529099E-2</v>
      </c>
    </row>
    <row r="246" spans="1:3" x14ac:dyDescent="0.2">
      <c r="A246">
        <v>22</v>
      </c>
      <c r="B246">
        <v>42</v>
      </c>
      <c r="C246">
        <v>7.4492567800354598E-2</v>
      </c>
    </row>
    <row r="247" spans="1:3" x14ac:dyDescent="0.2">
      <c r="A247">
        <v>22</v>
      </c>
      <c r="B247">
        <v>44</v>
      </c>
      <c r="C247">
        <v>0.102669805379317</v>
      </c>
    </row>
    <row r="248" spans="1:3" x14ac:dyDescent="0.2">
      <c r="A248">
        <v>22</v>
      </c>
      <c r="B248">
        <v>45</v>
      </c>
      <c r="C248">
        <v>7.7682835511382997E-2</v>
      </c>
    </row>
    <row r="249" spans="1:3" x14ac:dyDescent="0.2">
      <c r="A249">
        <v>22</v>
      </c>
      <c r="B249">
        <v>46</v>
      </c>
      <c r="C249">
        <v>9.8048416783349301E-2</v>
      </c>
    </row>
    <row r="250" spans="1:3" x14ac:dyDescent="0.2">
      <c r="A250">
        <v>23</v>
      </c>
      <c r="B250">
        <v>35</v>
      </c>
      <c r="C250">
        <v>0.13062360464761599</v>
      </c>
    </row>
    <row r="251" spans="1:3" x14ac:dyDescent="0.2">
      <c r="A251">
        <v>23</v>
      </c>
      <c r="B251">
        <v>36</v>
      </c>
      <c r="C251">
        <v>9.2282556265634502E-2</v>
      </c>
    </row>
    <row r="252" spans="1:3" x14ac:dyDescent="0.2">
      <c r="A252">
        <v>23</v>
      </c>
      <c r="B252">
        <v>37</v>
      </c>
      <c r="C252">
        <v>1.66116550096558E-2</v>
      </c>
    </row>
    <row r="253" spans="1:3" x14ac:dyDescent="0.2">
      <c r="A253">
        <v>24</v>
      </c>
      <c r="B253">
        <v>28</v>
      </c>
      <c r="C253">
        <v>1.4896117693141701E-2</v>
      </c>
    </row>
    <row r="254" spans="1:3" x14ac:dyDescent="0.2">
      <c r="A254">
        <v>24</v>
      </c>
      <c r="B254">
        <v>35</v>
      </c>
      <c r="C254">
        <v>2.2212843190777799E-2</v>
      </c>
    </row>
    <row r="255" spans="1:3" x14ac:dyDescent="0.2">
      <c r="A255">
        <v>24</v>
      </c>
      <c r="B255">
        <v>36</v>
      </c>
      <c r="C255">
        <v>3.5526186667479601E-2</v>
      </c>
    </row>
    <row r="256" spans="1:3" x14ac:dyDescent="0.2">
      <c r="A256">
        <v>24</v>
      </c>
      <c r="B256">
        <v>37</v>
      </c>
      <c r="C256">
        <v>1.16598276549805E-2</v>
      </c>
    </row>
    <row r="257" spans="1:3" x14ac:dyDescent="0.2">
      <c r="A257">
        <v>24</v>
      </c>
      <c r="B257">
        <v>38</v>
      </c>
      <c r="C257">
        <v>5.6443071099037401E-3</v>
      </c>
    </row>
    <row r="258" spans="1:3" x14ac:dyDescent="0.2">
      <c r="A258">
        <v>24</v>
      </c>
      <c r="B258">
        <v>39</v>
      </c>
      <c r="C258">
        <v>4.95732969288128E-2</v>
      </c>
    </row>
    <row r="259" spans="1:3" x14ac:dyDescent="0.2">
      <c r="A259">
        <v>25</v>
      </c>
      <c r="B259">
        <v>28</v>
      </c>
      <c r="C259">
        <v>8.8770421692318802E-2</v>
      </c>
    </row>
    <row r="260" spans="1:3" x14ac:dyDescent="0.2">
      <c r="A260">
        <v>25</v>
      </c>
      <c r="B260">
        <v>29</v>
      </c>
      <c r="C260">
        <v>0.10424435946164599</v>
      </c>
    </row>
    <row r="261" spans="1:3" x14ac:dyDescent="0.2">
      <c r="A261">
        <v>25</v>
      </c>
      <c r="B261">
        <v>30</v>
      </c>
      <c r="C261">
        <v>6.2656396591048999E-3</v>
      </c>
    </row>
    <row r="262" spans="1:3" x14ac:dyDescent="0.2">
      <c r="A262">
        <v>25</v>
      </c>
      <c r="B262">
        <v>38</v>
      </c>
      <c r="C262">
        <v>3.72909875246299E-2</v>
      </c>
    </row>
    <row r="263" spans="1:3" x14ac:dyDescent="0.2">
      <c r="A263">
        <v>25</v>
      </c>
      <c r="B263">
        <v>39</v>
      </c>
      <c r="C263">
        <v>0.13035198561888001</v>
      </c>
    </row>
    <row r="264" spans="1:3" x14ac:dyDescent="0.2">
      <c r="A264">
        <v>25</v>
      </c>
      <c r="B264">
        <v>40</v>
      </c>
      <c r="C264">
        <v>1.03074321648703E-2</v>
      </c>
    </row>
    <row r="265" spans="1:3" x14ac:dyDescent="0.2">
      <c r="A265">
        <v>26</v>
      </c>
      <c r="B265">
        <v>28</v>
      </c>
      <c r="C265">
        <v>0.10339959297736601</v>
      </c>
    </row>
    <row r="266" spans="1:3" x14ac:dyDescent="0.2">
      <c r="A266">
        <v>26</v>
      </c>
      <c r="B266">
        <v>30</v>
      </c>
      <c r="C266">
        <v>3.3083132717665102E-2</v>
      </c>
    </row>
    <row r="267" spans="1:3" x14ac:dyDescent="0.2">
      <c r="A267">
        <v>26</v>
      </c>
      <c r="B267">
        <v>31</v>
      </c>
      <c r="C267">
        <v>3.90236012141661E-3</v>
      </c>
    </row>
    <row r="268" spans="1:3" x14ac:dyDescent="0.2">
      <c r="A268">
        <v>26</v>
      </c>
      <c r="B268">
        <v>38</v>
      </c>
      <c r="C268">
        <v>5.1002394504199598E-2</v>
      </c>
    </row>
    <row r="269" spans="1:3" x14ac:dyDescent="0.2">
      <c r="A269">
        <v>26</v>
      </c>
      <c r="B269">
        <v>39</v>
      </c>
      <c r="C269">
        <v>0.165213161864361</v>
      </c>
    </row>
    <row r="270" spans="1:3" x14ac:dyDescent="0.2">
      <c r="A270">
        <v>26</v>
      </c>
      <c r="B270">
        <v>40</v>
      </c>
      <c r="C270">
        <v>3.8381357779391501E-2</v>
      </c>
    </row>
    <row r="271" spans="1:3" x14ac:dyDescent="0.2">
      <c r="A271">
        <v>26</v>
      </c>
      <c r="B271">
        <v>41</v>
      </c>
      <c r="C271">
        <v>2.1290318139439601E-2</v>
      </c>
    </row>
    <row r="272" spans="1:3" x14ac:dyDescent="0.2">
      <c r="A272">
        <v>26</v>
      </c>
      <c r="B272">
        <v>42</v>
      </c>
      <c r="C272">
        <v>1.2994603916381599E-2</v>
      </c>
    </row>
    <row r="273" spans="1:3" x14ac:dyDescent="0.2">
      <c r="A273">
        <v>26</v>
      </c>
      <c r="B273">
        <v>43</v>
      </c>
      <c r="C273">
        <v>3.8506546772828002E-4</v>
      </c>
    </row>
    <row r="274" spans="1:3" x14ac:dyDescent="0.2">
      <c r="A274">
        <v>27</v>
      </c>
      <c r="B274">
        <v>28</v>
      </c>
      <c r="C274">
        <v>6.5169192042173002E-2</v>
      </c>
    </row>
    <row r="275" spans="1:3" x14ac:dyDescent="0.2">
      <c r="A275">
        <v>27</v>
      </c>
      <c r="B275">
        <v>30</v>
      </c>
      <c r="C275">
        <v>7.6680994773960398E-2</v>
      </c>
    </row>
    <row r="276" spans="1:3" x14ac:dyDescent="0.2">
      <c r="A276">
        <v>27</v>
      </c>
      <c r="B276">
        <v>31</v>
      </c>
      <c r="C276">
        <v>3.7050732352254E-2</v>
      </c>
    </row>
    <row r="277" spans="1:3" x14ac:dyDescent="0.2">
      <c r="A277">
        <v>27</v>
      </c>
      <c r="B277">
        <v>32</v>
      </c>
      <c r="C277">
        <v>2.4056396179919799E-2</v>
      </c>
    </row>
    <row r="278" spans="1:3" x14ac:dyDescent="0.2">
      <c r="A278">
        <v>27</v>
      </c>
      <c r="B278">
        <v>33</v>
      </c>
      <c r="C278">
        <v>5.0968043101471301E-3</v>
      </c>
    </row>
    <row r="279" spans="1:3" x14ac:dyDescent="0.2">
      <c r="A279">
        <v>27</v>
      </c>
      <c r="B279">
        <v>34</v>
      </c>
      <c r="C279">
        <v>3.1327456214567298E-2</v>
      </c>
    </row>
    <row r="280" spans="1:3" x14ac:dyDescent="0.2">
      <c r="A280">
        <v>27</v>
      </c>
      <c r="B280">
        <v>37</v>
      </c>
      <c r="C280">
        <v>2.0079486004174901E-2</v>
      </c>
    </row>
    <row r="281" spans="1:3" x14ac:dyDescent="0.2">
      <c r="A281">
        <v>27</v>
      </c>
      <c r="B281">
        <v>38</v>
      </c>
      <c r="C281">
        <v>7.4926840845396997E-2</v>
      </c>
    </row>
    <row r="282" spans="1:3" x14ac:dyDescent="0.2">
      <c r="A282">
        <v>27</v>
      </c>
      <c r="B282">
        <v>39</v>
      </c>
      <c r="C282">
        <v>0.14178857287272001</v>
      </c>
    </row>
    <row r="283" spans="1:3" x14ac:dyDescent="0.2">
      <c r="A283">
        <v>27</v>
      </c>
      <c r="B283">
        <v>40</v>
      </c>
      <c r="C283">
        <v>3.6866728823299597E-2</v>
      </c>
    </row>
    <row r="284" spans="1:3" x14ac:dyDescent="0.2">
      <c r="A284">
        <v>27</v>
      </c>
      <c r="B284">
        <v>41</v>
      </c>
      <c r="C284">
        <v>5.1112181580793697E-2</v>
      </c>
    </row>
    <row r="285" spans="1:3" x14ac:dyDescent="0.2">
      <c r="A285">
        <v>27</v>
      </c>
      <c r="B285">
        <v>42</v>
      </c>
      <c r="C285">
        <v>4.8729691344125803E-2</v>
      </c>
    </row>
    <row r="286" spans="1:3" x14ac:dyDescent="0.2">
      <c r="A286">
        <v>27</v>
      </c>
      <c r="B286">
        <v>43</v>
      </c>
      <c r="C286">
        <v>4.1719025451758401E-2</v>
      </c>
    </row>
    <row r="287" spans="1:3" x14ac:dyDescent="0.2">
      <c r="A287">
        <v>27</v>
      </c>
      <c r="B287">
        <v>44</v>
      </c>
      <c r="C287">
        <v>1.4388273427965E-2</v>
      </c>
    </row>
    <row r="288" spans="1:3" x14ac:dyDescent="0.2">
      <c r="A288">
        <v>27</v>
      </c>
      <c r="B288">
        <v>46</v>
      </c>
      <c r="C288">
        <v>1.25788528557749E-2</v>
      </c>
    </row>
    <row r="289" spans="1:3" x14ac:dyDescent="0.2">
      <c r="A289">
        <v>28</v>
      </c>
      <c r="B289">
        <v>29</v>
      </c>
      <c r="C289">
        <v>0.28304539071815898</v>
      </c>
    </row>
    <row r="290" spans="1:3" x14ac:dyDescent="0.2">
      <c r="A290">
        <v>28</v>
      </c>
      <c r="B290">
        <v>30</v>
      </c>
      <c r="C290">
        <v>0.132719126766981</v>
      </c>
    </row>
    <row r="291" spans="1:3" x14ac:dyDescent="0.2">
      <c r="A291">
        <v>28</v>
      </c>
      <c r="B291">
        <v>31</v>
      </c>
      <c r="C291">
        <v>6.9953229597459796E-2</v>
      </c>
    </row>
    <row r="292" spans="1:3" x14ac:dyDescent="0.2">
      <c r="A292">
        <v>28</v>
      </c>
      <c r="B292">
        <v>32</v>
      </c>
      <c r="C292">
        <v>8.5423284358207202E-2</v>
      </c>
    </row>
    <row r="293" spans="1:3" x14ac:dyDescent="0.2">
      <c r="A293">
        <v>28</v>
      </c>
      <c r="B293">
        <v>33</v>
      </c>
      <c r="C293">
        <v>5.9274804814507198E-2</v>
      </c>
    </row>
    <row r="294" spans="1:3" x14ac:dyDescent="0.2">
      <c r="A294">
        <v>28</v>
      </c>
      <c r="B294">
        <v>34</v>
      </c>
      <c r="C294">
        <v>8.4993590294338006E-2</v>
      </c>
    </row>
    <row r="295" spans="1:3" x14ac:dyDescent="0.2">
      <c r="A295">
        <v>28</v>
      </c>
      <c r="B295">
        <v>39</v>
      </c>
      <c r="C295">
        <v>1.8787613919580601E-2</v>
      </c>
    </row>
    <row r="296" spans="1:3" x14ac:dyDescent="0.2">
      <c r="A296">
        <v>28</v>
      </c>
      <c r="B296">
        <v>41</v>
      </c>
      <c r="C296">
        <v>9.9038001381782106E-2</v>
      </c>
    </row>
    <row r="297" spans="1:3" x14ac:dyDescent="0.2">
      <c r="A297">
        <v>28</v>
      </c>
      <c r="B297">
        <v>42</v>
      </c>
      <c r="C297">
        <v>0.10550463584</v>
      </c>
    </row>
    <row r="298" spans="1:3" x14ac:dyDescent="0.2">
      <c r="A298">
        <v>28</v>
      </c>
      <c r="B298">
        <v>43</v>
      </c>
      <c r="C298">
        <v>8.0900762007558802E-2</v>
      </c>
    </row>
    <row r="299" spans="1:3" x14ac:dyDescent="0.2">
      <c r="A299">
        <v>28</v>
      </c>
      <c r="B299">
        <v>44</v>
      </c>
      <c r="C299">
        <v>4.9567222850557903E-2</v>
      </c>
    </row>
    <row r="300" spans="1:3" x14ac:dyDescent="0.2">
      <c r="A300">
        <v>28</v>
      </c>
      <c r="B300">
        <v>45</v>
      </c>
      <c r="C300">
        <v>3.5037042143386002E-2</v>
      </c>
    </row>
    <row r="301" spans="1:3" x14ac:dyDescent="0.2">
      <c r="A301">
        <v>28</v>
      </c>
      <c r="B301">
        <v>46</v>
      </c>
      <c r="C301">
        <v>4.3364935356540603E-2</v>
      </c>
    </row>
    <row r="302" spans="1:3" x14ac:dyDescent="0.2">
      <c r="A302">
        <v>29</v>
      </c>
      <c r="B302">
        <v>40</v>
      </c>
      <c r="C302">
        <v>6.7725651692633504E-2</v>
      </c>
    </row>
    <row r="303" spans="1:3" x14ac:dyDescent="0.2">
      <c r="A303">
        <v>29</v>
      </c>
      <c r="B303">
        <v>45</v>
      </c>
      <c r="C303">
        <v>0.21444062494902399</v>
      </c>
    </row>
    <row r="304" spans="1:3" x14ac:dyDescent="0.2">
      <c r="A304">
        <v>30</v>
      </c>
      <c r="B304">
        <v>40</v>
      </c>
      <c r="C304">
        <v>2.1159759142020101E-2</v>
      </c>
    </row>
    <row r="305" spans="1:3" x14ac:dyDescent="0.2">
      <c r="A305">
        <v>30</v>
      </c>
      <c r="B305">
        <v>41</v>
      </c>
      <c r="C305">
        <v>0.175566061114209</v>
      </c>
    </row>
    <row r="306" spans="1:3" x14ac:dyDescent="0.2">
      <c r="A306">
        <v>30</v>
      </c>
      <c r="B306">
        <v>42</v>
      </c>
      <c r="C306">
        <v>0.284921672592991</v>
      </c>
    </row>
    <row r="307" spans="1:3" x14ac:dyDescent="0.2">
      <c r="A307">
        <v>30</v>
      </c>
      <c r="B307">
        <v>45</v>
      </c>
      <c r="C307">
        <v>0.218313494645273</v>
      </c>
    </row>
    <row r="308" spans="1:3" x14ac:dyDescent="0.2">
      <c r="A308">
        <v>31</v>
      </c>
      <c r="B308">
        <v>40</v>
      </c>
      <c r="C308">
        <v>7.5835643758648203E-3</v>
      </c>
    </row>
    <row r="309" spans="1:3" x14ac:dyDescent="0.2">
      <c r="A309">
        <v>31</v>
      </c>
      <c r="B309">
        <v>41</v>
      </c>
      <c r="C309">
        <v>0.131753365019111</v>
      </c>
    </row>
    <row r="310" spans="1:3" x14ac:dyDescent="0.2">
      <c r="A310">
        <v>32</v>
      </c>
      <c r="B310">
        <v>40</v>
      </c>
      <c r="C310">
        <v>2.07968239540334E-2</v>
      </c>
    </row>
    <row r="311" spans="1:3" x14ac:dyDescent="0.2">
      <c r="A311">
        <v>32</v>
      </c>
      <c r="B311">
        <v>41</v>
      </c>
      <c r="C311">
        <v>0.101709476677826</v>
      </c>
    </row>
    <row r="312" spans="1:3" x14ac:dyDescent="0.2">
      <c r="A312">
        <v>33</v>
      </c>
      <c r="B312">
        <v>38</v>
      </c>
      <c r="C312">
        <v>1.0007422127760001E-2</v>
      </c>
    </row>
    <row r="313" spans="1:3" x14ac:dyDescent="0.2">
      <c r="A313">
        <v>33</v>
      </c>
      <c r="B313">
        <v>40</v>
      </c>
      <c r="C313">
        <v>6.5896636334198302E-2</v>
      </c>
    </row>
    <row r="314" spans="1:3" x14ac:dyDescent="0.2">
      <c r="A314">
        <v>33</v>
      </c>
      <c r="B314">
        <v>41</v>
      </c>
      <c r="C314">
        <v>0.101356627923309</v>
      </c>
    </row>
    <row r="315" spans="1:3" x14ac:dyDescent="0.2">
      <c r="A315">
        <v>34</v>
      </c>
      <c r="B315">
        <v>37</v>
      </c>
      <c r="C315">
        <v>1.43559632703039E-2</v>
      </c>
    </row>
    <row r="316" spans="1:3" x14ac:dyDescent="0.2">
      <c r="A316">
        <v>34</v>
      </c>
      <c r="B316">
        <v>38</v>
      </c>
      <c r="C316">
        <v>3.42805550946352E-2</v>
      </c>
    </row>
    <row r="317" spans="1:3" x14ac:dyDescent="0.2">
      <c r="A317">
        <v>34</v>
      </c>
      <c r="B317">
        <v>40</v>
      </c>
      <c r="C317">
        <v>0.111978069961143</v>
      </c>
    </row>
    <row r="318" spans="1:3" x14ac:dyDescent="0.2">
      <c r="A318">
        <v>34</v>
      </c>
      <c r="B318">
        <v>41</v>
      </c>
      <c r="C318">
        <v>0.122256396085952</v>
      </c>
    </row>
    <row r="319" spans="1:3" x14ac:dyDescent="0.2">
      <c r="A319">
        <v>35</v>
      </c>
      <c r="B319">
        <v>38</v>
      </c>
      <c r="C319">
        <v>0.16484849454257999</v>
      </c>
    </row>
    <row r="320" spans="1:3" x14ac:dyDescent="0.2">
      <c r="A320">
        <v>35</v>
      </c>
      <c r="B320">
        <v>39</v>
      </c>
      <c r="C320">
        <v>0.10154998611492499</v>
      </c>
    </row>
    <row r="321" spans="1:3" x14ac:dyDescent="0.2">
      <c r="A321">
        <v>35</v>
      </c>
      <c r="B321">
        <v>50</v>
      </c>
      <c r="C321">
        <v>2.4751875266773901E-2</v>
      </c>
    </row>
    <row r="322" spans="1:3" x14ac:dyDescent="0.2">
      <c r="A322">
        <v>35</v>
      </c>
      <c r="B322">
        <v>51</v>
      </c>
      <c r="C322">
        <v>3.1302964484114501E-2</v>
      </c>
    </row>
    <row r="323" spans="1:3" x14ac:dyDescent="0.2">
      <c r="A323">
        <v>35</v>
      </c>
      <c r="B323">
        <v>52</v>
      </c>
      <c r="C323">
        <v>5.1611969899763702E-2</v>
      </c>
    </row>
    <row r="324" spans="1:3" x14ac:dyDescent="0.2">
      <c r="A324">
        <v>35</v>
      </c>
      <c r="B324">
        <v>53</v>
      </c>
      <c r="C324">
        <v>3.8642981078107701E-2</v>
      </c>
    </row>
    <row r="325" spans="1:3" x14ac:dyDescent="0.2">
      <c r="A325">
        <v>35</v>
      </c>
      <c r="B325">
        <v>54</v>
      </c>
      <c r="C325">
        <v>3.3224625958735897E-2</v>
      </c>
    </row>
    <row r="326" spans="1:3" x14ac:dyDescent="0.2">
      <c r="A326">
        <v>35</v>
      </c>
      <c r="B326">
        <v>55</v>
      </c>
      <c r="C326">
        <v>1.25110034433996E-2</v>
      </c>
    </row>
    <row r="327" spans="1:3" x14ac:dyDescent="0.2">
      <c r="A327">
        <v>36</v>
      </c>
      <c r="B327">
        <v>40</v>
      </c>
      <c r="C327">
        <v>5.7473557472206803E-2</v>
      </c>
    </row>
    <row r="328" spans="1:3" x14ac:dyDescent="0.2">
      <c r="A328">
        <v>36</v>
      </c>
      <c r="B328">
        <v>51</v>
      </c>
      <c r="C328">
        <v>1.30551908456225E-2</v>
      </c>
    </row>
    <row r="329" spans="1:3" x14ac:dyDescent="0.2">
      <c r="A329">
        <v>36</v>
      </c>
      <c r="B329">
        <v>52</v>
      </c>
      <c r="C329">
        <v>1.8495306765647101E-2</v>
      </c>
    </row>
    <row r="330" spans="1:3" x14ac:dyDescent="0.2">
      <c r="A330">
        <v>36</v>
      </c>
      <c r="B330">
        <v>53</v>
      </c>
      <c r="C330">
        <v>1.1061398878965199E-2</v>
      </c>
    </row>
    <row r="331" spans="1:3" x14ac:dyDescent="0.2">
      <c r="A331">
        <v>36</v>
      </c>
      <c r="B331">
        <v>56</v>
      </c>
      <c r="C331">
        <v>7.0566569984381201E-3</v>
      </c>
    </row>
    <row r="332" spans="1:3" x14ac:dyDescent="0.2">
      <c r="A332">
        <v>37</v>
      </c>
      <c r="B332">
        <v>40</v>
      </c>
      <c r="C332">
        <v>9.18786549114715E-2</v>
      </c>
    </row>
    <row r="333" spans="1:3" x14ac:dyDescent="0.2">
      <c r="A333">
        <v>37</v>
      </c>
      <c r="B333">
        <v>41</v>
      </c>
      <c r="C333">
        <v>5.6212085797914396E-3</v>
      </c>
    </row>
    <row r="334" spans="1:3" x14ac:dyDescent="0.2">
      <c r="A334">
        <v>38</v>
      </c>
      <c r="B334">
        <v>41</v>
      </c>
      <c r="C334">
        <v>6.0327927925877501E-3</v>
      </c>
    </row>
    <row r="335" spans="1:3" x14ac:dyDescent="0.2">
      <c r="A335">
        <v>38</v>
      </c>
      <c r="B335">
        <v>42</v>
      </c>
      <c r="C335">
        <v>1.41192833629754E-3</v>
      </c>
    </row>
    <row r="336" spans="1:3" x14ac:dyDescent="0.2">
      <c r="A336">
        <v>38</v>
      </c>
      <c r="B336">
        <v>43</v>
      </c>
      <c r="C336">
        <v>9.8888738396849408E-3</v>
      </c>
    </row>
    <row r="337" spans="1:3" x14ac:dyDescent="0.2">
      <c r="A337">
        <v>38</v>
      </c>
      <c r="B337">
        <v>44</v>
      </c>
      <c r="C337">
        <v>9.51298899541019E-3</v>
      </c>
    </row>
    <row r="338" spans="1:3" x14ac:dyDescent="0.2">
      <c r="A338">
        <v>39</v>
      </c>
      <c r="B338">
        <v>44</v>
      </c>
      <c r="C338">
        <v>2.4632586002885999E-3</v>
      </c>
    </row>
    <row r="339" spans="1:3" x14ac:dyDescent="0.2">
      <c r="A339">
        <v>39</v>
      </c>
      <c r="B339">
        <v>46</v>
      </c>
      <c r="C339">
        <v>3.5102649988858199E-3</v>
      </c>
    </row>
    <row r="340" spans="1:3" x14ac:dyDescent="0.2">
      <c r="A340">
        <v>39</v>
      </c>
      <c r="B340">
        <v>51</v>
      </c>
      <c r="C340">
        <v>2.7301106512095702E-3</v>
      </c>
    </row>
    <row r="341" spans="1:3" x14ac:dyDescent="0.2">
      <c r="A341">
        <v>39</v>
      </c>
      <c r="B341">
        <v>52</v>
      </c>
      <c r="C341">
        <v>7.3053337254675704E-3</v>
      </c>
    </row>
    <row r="342" spans="1:3" x14ac:dyDescent="0.2">
      <c r="A342">
        <v>39</v>
      </c>
      <c r="B342">
        <v>53</v>
      </c>
      <c r="C342">
        <v>1.62800398974936E-2</v>
      </c>
    </row>
    <row r="343" spans="1:3" x14ac:dyDescent="0.2">
      <c r="A343">
        <v>39</v>
      </c>
      <c r="B343">
        <v>54</v>
      </c>
      <c r="C343">
        <v>2.5871006092095399E-2</v>
      </c>
    </row>
    <row r="344" spans="1:3" x14ac:dyDescent="0.2">
      <c r="A344">
        <v>39</v>
      </c>
      <c r="B344">
        <v>55</v>
      </c>
      <c r="C344">
        <v>2.3237224542090599E-2</v>
      </c>
    </row>
    <row r="345" spans="1:3" x14ac:dyDescent="0.2">
      <c r="A345">
        <v>39</v>
      </c>
      <c r="B345">
        <v>56</v>
      </c>
      <c r="C345">
        <v>4.3738156210023698E-3</v>
      </c>
    </row>
    <row r="346" spans="1:3" x14ac:dyDescent="0.2">
      <c r="A346">
        <v>40</v>
      </c>
      <c r="B346">
        <v>41</v>
      </c>
      <c r="C346">
        <v>0.14430631390346699</v>
      </c>
    </row>
    <row r="347" spans="1:3" x14ac:dyDescent="0.2">
      <c r="A347">
        <v>40</v>
      </c>
      <c r="B347">
        <v>42</v>
      </c>
      <c r="C347">
        <v>0.136730574227694</v>
      </c>
    </row>
    <row r="348" spans="1:3" x14ac:dyDescent="0.2">
      <c r="A348">
        <v>40</v>
      </c>
      <c r="B348">
        <v>43</v>
      </c>
      <c r="C348">
        <v>0.12721000234043001</v>
      </c>
    </row>
    <row r="349" spans="1:3" x14ac:dyDescent="0.2">
      <c r="A349">
        <v>40</v>
      </c>
      <c r="B349">
        <v>44</v>
      </c>
      <c r="C349">
        <v>0.111416938323136</v>
      </c>
    </row>
    <row r="350" spans="1:3" x14ac:dyDescent="0.2">
      <c r="A350">
        <v>40</v>
      </c>
      <c r="B350">
        <v>45</v>
      </c>
      <c r="C350">
        <v>0.104341117216211</v>
      </c>
    </row>
    <row r="351" spans="1:3" x14ac:dyDescent="0.2">
      <c r="A351">
        <v>40</v>
      </c>
      <c r="B351">
        <v>46</v>
      </c>
      <c r="C351">
        <v>0.111391643833594</v>
      </c>
    </row>
    <row r="352" spans="1:3" x14ac:dyDescent="0.2">
      <c r="A352">
        <v>41</v>
      </c>
      <c r="B352">
        <v>45</v>
      </c>
      <c r="C352">
        <v>0.23276429502596299</v>
      </c>
    </row>
    <row r="353" spans="1:3" x14ac:dyDescent="0.2">
      <c r="A353">
        <v>41</v>
      </c>
      <c r="B353">
        <v>46</v>
      </c>
      <c r="C353">
        <v>0.17855647256913901</v>
      </c>
    </row>
  </sheetData>
  <mergeCells count="1"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2023-03-30T08:41:47Z</dcterms:created>
  <dcterms:modified xsi:type="dcterms:W3CDTF">2023-04-19T19:55:08Z</dcterms:modified>
</cp:coreProperties>
</file>