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esktop\Performance\Progetto\cran\"/>
    </mc:Choice>
  </mc:AlternateContent>
  <xr:revisionPtr revIDLastSave="0" documentId="13_ncr:1_{57F5A0FB-9DC5-4CD1-B30D-77340ABBCAB4}" xr6:coauthVersionLast="40" xr6:coauthVersionMax="40" xr10:uidLastSave="{00000000-0000-0000-0000-000000000000}"/>
  <bookViews>
    <workbookView xWindow="0" yWindow="0" windowWidth="17256" windowHeight="5568" xr2:uid="{BFB84A66-AB89-4725-93DE-5EFB5F8CCA4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1" l="1"/>
  <c r="T12" i="1"/>
  <c r="AD12" i="1" s="1"/>
  <c r="T11" i="1"/>
  <c r="AA11" i="1" s="1"/>
  <c r="T10" i="1"/>
  <c r="AB10" i="1" s="1"/>
  <c r="T9" i="1"/>
  <c r="AC9" i="1" s="1"/>
  <c r="T8" i="1"/>
  <c r="AD8" i="1" s="1"/>
  <c r="T7" i="1"/>
  <c r="AA7" i="1" s="1"/>
  <c r="T6" i="1"/>
  <c r="AB6" i="1" s="1"/>
  <c r="T5" i="1"/>
  <c r="AB5" i="1" s="1"/>
  <c r="W8" i="1" l="1"/>
  <c r="X11" i="1"/>
  <c r="AC6" i="1"/>
  <c r="AA8" i="1"/>
  <c r="AB11" i="1"/>
  <c r="U8" i="1"/>
  <c r="X7" i="1"/>
  <c r="Y10" i="1"/>
  <c r="W12" i="1"/>
  <c r="U12" i="1"/>
  <c r="AB7" i="1"/>
  <c r="AB15" i="1" s="1"/>
  <c r="AC10" i="1"/>
  <c r="AA12" i="1"/>
  <c r="U5" i="1"/>
  <c r="AC5" i="1"/>
  <c r="V9" i="1"/>
  <c r="V5" i="1"/>
  <c r="Z5" i="1"/>
  <c r="AD5" i="1"/>
  <c r="U9" i="1"/>
  <c r="V6" i="1"/>
  <c r="Z6" i="1"/>
  <c r="AD6" i="1"/>
  <c r="Y7" i="1"/>
  <c r="AC7" i="1"/>
  <c r="X8" i="1"/>
  <c r="AB8" i="1"/>
  <c r="AB13" i="1" s="1"/>
  <c r="AB14" i="1" s="1"/>
  <c r="W9" i="1"/>
  <c r="AA9" i="1"/>
  <c r="V10" i="1"/>
  <c r="Z10" i="1"/>
  <c r="AD10" i="1"/>
  <c r="Y11" i="1"/>
  <c r="AC11" i="1"/>
  <c r="X12" i="1"/>
  <c r="AB12" i="1"/>
  <c r="Z9" i="1"/>
  <c r="W5" i="1"/>
  <c r="AA5" i="1"/>
  <c r="U6" i="1"/>
  <c r="U10" i="1"/>
  <c r="W6" i="1"/>
  <c r="AA6" i="1"/>
  <c r="V7" i="1"/>
  <c r="Z7" i="1"/>
  <c r="AD7" i="1"/>
  <c r="Y8" i="1"/>
  <c r="AC8" i="1"/>
  <c r="X9" i="1"/>
  <c r="AB9" i="1"/>
  <c r="W10" i="1"/>
  <c r="AA10" i="1"/>
  <c r="V11" i="1"/>
  <c r="Z11" i="1"/>
  <c r="AD11" i="1"/>
  <c r="Y12" i="1"/>
  <c r="AC12" i="1"/>
  <c r="Y5" i="1"/>
  <c r="AD9" i="1"/>
  <c r="X5" i="1"/>
  <c r="U7" i="1"/>
  <c r="U11" i="1"/>
  <c r="X6" i="1"/>
  <c r="W7" i="1"/>
  <c r="V8" i="1"/>
  <c r="Z8" i="1"/>
  <c r="Y9" i="1"/>
  <c r="X10" i="1"/>
  <c r="W11" i="1"/>
  <c r="V12" i="1"/>
  <c r="Z12" i="1"/>
  <c r="U15" i="1" l="1"/>
  <c r="U13" i="1"/>
  <c r="U14" i="1" s="1"/>
  <c r="V15" i="1"/>
  <c r="V13" i="1"/>
  <c r="V14" i="1" s="1"/>
  <c r="Y15" i="1"/>
  <c r="Y13" i="1"/>
  <c r="Y14" i="1" s="1"/>
  <c r="W15" i="1"/>
  <c r="W13" i="1"/>
  <c r="W14" i="1" s="1"/>
  <c r="Z15" i="1"/>
  <c r="Z13" i="1"/>
  <c r="Z14" i="1" s="1"/>
  <c r="X15" i="1"/>
  <c r="X13" i="1"/>
  <c r="X14" i="1" s="1"/>
  <c r="AA15" i="1"/>
  <c r="AA13" i="1"/>
  <c r="AA14" i="1" s="1"/>
  <c r="AD15" i="1"/>
  <c r="AD13" i="1"/>
  <c r="AD14" i="1" s="1"/>
  <c r="AC15" i="1"/>
  <c r="AC13" i="1"/>
  <c r="AC14" i="1" s="1"/>
  <c r="I13" i="1"/>
  <c r="I14" i="1" s="1"/>
  <c r="I15" i="1" s="1"/>
  <c r="H13" i="1"/>
  <c r="H14" i="1" s="1"/>
  <c r="H15" i="1" s="1"/>
  <c r="G13" i="1"/>
  <c r="G14" i="1" s="1"/>
  <c r="G15" i="1" s="1"/>
  <c r="F13" i="1"/>
  <c r="F14" i="1" s="1"/>
  <c r="F15" i="1" s="1"/>
  <c r="E13" i="1"/>
  <c r="E14" i="1" s="1"/>
  <c r="E15" i="1" s="1"/>
  <c r="D13" i="1"/>
  <c r="D14" i="1" s="1"/>
  <c r="D15" i="1" s="1"/>
  <c r="C13" i="1"/>
  <c r="C14" i="1" s="1"/>
  <c r="C15" i="1" s="1"/>
  <c r="B13" i="1"/>
  <c r="B14" i="1" s="1"/>
  <c r="AD17" i="1" l="1"/>
  <c r="B18" i="1"/>
  <c r="AD18" i="1" l="1"/>
  <c r="E16" i="1"/>
  <c r="H16" i="1"/>
  <c r="C16" i="1"/>
  <c r="D16" i="1"/>
  <c r="F16" i="1"/>
  <c r="G16" i="1"/>
  <c r="I16" i="1"/>
</calcChain>
</file>

<file path=xl/sharedStrings.xml><?xml version="1.0" encoding="utf-8"?>
<sst xmlns="http://schemas.openxmlformats.org/spreadsheetml/2006/main" count="48" uniqueCount="48">
  <si>
    <t>2^Kr Analysis</t>
  </si>
  <si>
    <t xml:space="preserve">Compression </t>
  </si>
  <si>
    <t>t,s exponential</t>
  </si>
  <si>
    <t>I</t>
  </si>
  <si>
    <t>A</t>
  </si>
  <si>
    <t>B</t>
  </si>
  <si>
    <t>C</t>
  </si>
  <si>
    <t>AB</t>
  </si>
  <si>
    <t>AC</t>
  </si>
  <si>
    <t>BC</t>
  </si>
  <si>
    <t>ABC</t>
  </si>
  <si>
    <t>y(1)</t>
  </si>
  <si>
    <t>y(2)</t>
  </si>
  <si>
    <t>y(3)</t>
  </si>
  <si>
    <t>y(4)</t>
  </si>
  <si>
    <t>y(5)</t>
  </si>
  <si>
    <t>y(6)</t>
  </si>
  <si>
    <t>y(7)</t>
  </si>
  <si>
    <t>y(8)</t>
  </si>
  <si>
    <t>y(9)</t>
  </si>
  <si>
    <t>y(10)</t>
  </si>
  <si>
    <t>ym</t>
  </si>
  <si>
    <t>y(1)-ym</t>
  </si>
  <si>
    <t>y(2)-ym</t>
  </si>
  <si>
    <t>y(3)-ym</t>
  </si>
  <si>
    <t>y(4)-ym</t>
  </si>
  <si>
    <t>y(5)-ym</t>
  </si>
  <si>
    <t>y(6)-ym</t>
  </si>
  <si>
    <t>y(7)-ym</t>
  </si>
  <si>
    <t>y(8)-ym</t>
  </si>
  <si>
    <t>y(9)-ym</t>
  </si>
  <si>
    <t>y(10)-ym</t>
  </si>
  <si>
    <t>sum</t>
  </si>
  <si>
    <t>variation</t>
  </si>
  <si>
    <t>r = 10</t>
  </si>
  <si>
    <t>A=velocità</t>
  </si>
  <si>
    <t>B=numRRH</t>
  </si>
  <si>
    <t>C=compr</t>
  </si>
  <si>
    <t>SSE</t>
  </si>
  <si>
    <t>mean (qi)</t>
  </si>
  <si>
    <t>SSx  (8*10*qi^2)</t>
  </si>
  <si>
    <t>SST</t>
  </si>
  <si>
    <t>Un.Var.</t>
  </si>
  <si>
    <t>sim-limit=272800</t>
  </si>
  <si>
    <t>warmup=100000</t>
  </si>
  <si>
    <t>(6667;741)</t>
  </si>
  <si>
    <t>(50;2)</t>
  </si>
  <si>
    <t>(10;50)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</si>
</sst>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A1FF-97F8-4083-B44C-5A07F5858ACE}">
  <dimension ref="A1:AD22"/>
  <sheetViews>
    <sheetView tabSelected="1" zoomScale="86" zoomScaleNormal="86" workbookViewId="0">
      <selection activeCell="G27" sqref="G27"/>
    </sheetView>
  </sheetViews>
  <sheetFormatPr defaultRowHeight="14.4" x14ac:dyDescent="0.3"/>
  <cols>
    <col min="1" max="1" width="14.109375" customWidth="1"/>
    <col min="2" max="2" width="12.88671875" customWidth="1"/>
    <col min="3" max="3" width="13.44140625" customWidth="1"/>
    <col min="4" max="4" width="13.6640625" customWidth="1"/>
    <col min="5" max="5" width="14.6640625" customWidth="1"/>
    <col min="6" max="6" width="16" customWidth="1"/>
    <col min="7" max="7" width="16.21875" customWidth="1"/>
    <col min="8" max="8" width="13.109375" customWidth="1"/>
    <col min="9" max="9" width="13.5546875" customWidth="1"/>
    <col min="10" max="10" width="10.6640625" customWidth="1"/>
    <col min="11" max="11" width="9.5546875" customWidth="1"/>
    <col min="12" max="13" width="10" bestFit="1" customWidth="1"/>
    <col min="14" max="17" width="9" bestFit="1" customWidth="1"/>
    <col min="18" max="19" width="10" bestFit="1" customWidth="1"/>
    <col min="21" max="21" width="9.88671875" customWidth="1"/>
    <col min="29" max="29" width="9.33203125" customWidth="1"/>
    <col min="30" max="30" width="10.109375" bestFit="1" customWidth="1"/>
  </cols>
  <sheetData>
    <row r="1" spans="1:30" x14ac:dyDescent="0.3">
      <c r="A1" t="s">
        <v>0</v>
      </c>
      <c r="B1" t="s">
        <v>1</v>
      </c>
      <c r="C1" t="s">
        <v>2</v>
      </c>
    </row>
    <row r="2" spans="1:30" x14ac:dyDescent="0.3">
      <c r="E2" t="s">
        <v>34</v>
      </c>
      <c r="F2" t="s">
        <v>43</v>
      </c>
      <c r="G2" t="s">
        <v>44</v>
      </c>
      <c r="I2" t="s">
        <v>35</v>
      </c>
      <c r="J2" t="s">
        <v>36</v>
      </c>
      <c r="K2" t="s">
        <v>37</v>
      </c>
    </row>
    <row r="3" spans="1:30" x14ac:dyDescent="0.3">
      <c r="I3" t="s">
        <v>45</v>
      </c>
      <c r="J3" t="s">
        <v>46</v>
      </c>
      <c r="K3" t="s">
        <v>47</v>
      </c>
    </row>
    <row r="4" spans="1:30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</row>
    <row r="5" spans="1:30" x14ac:dyDescent="0.3">
      <c r="B5">
        <v>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-1</v>
      </c>
      <c r="J5" s="2">
        <v>0.64976539915467002</v>
      </c>
      <c r="K5" s="2">
        <v>0.64983551344115997</v>
      </c>
      <c r="L5" s="2">
        <v>0.64994169315987804</v>
      </c>
      <c r="M5" s="2">
        <v>0.64984286728978402</v>
      </c>
      <c r="N5" s="2">
        <v>0.65000519969966197</v>
      </c>
      <c r="O5" s="2">
        <v>0.64993916414767405</v>
      </c>
      <c r="P5" s="2">
        <v>0.65016848061167598</v>
      </c>
      <c r="Q5" s="2">
        <v>0.65015571679871598</v>
      </c>
      <c r="R5" s="2">
        <v>0.65045772992302198</v>
      </c>
      <c r="S5" s="2">
        <v>0.64994704728459396</v>
      </c>
      <c r="T5" s="2">
        <f>AVERAGE(J5:S5)</f>
        <v>0.6500058811510836</v>
      </c>
      <c r="U5" s="2">
        <f>J5-$T5</f>
        <v>-2.4048199641357737E-4</v>
      </c>
      <c r="V5" s="2">
        <f t="shared" ref="V5:AD12" si="0">K5-$T5</f>
        <v>-1.7036770992362449E-4</v>
      </c>
      <c r="W5" s="2">
        <f t="shared" si="0"/>
        <v>-6.4187991205555406E-5</v>
      </c>
      <c r="X5" s="2">
        <f t="shared" si="0"/>
        <v>-1.6301386129957685E-4</v>
      </c>
      <c r="Y5" s="2">
        <f t="shared" si="0"/>
        <v>-6.814514216246792E-7</v>
      </c>
      <c r="Z5" s="2">
        <f t="shared" si="0"/>
        <v>-6.671700340954434E-5</v>
      </c>
      <c r="AA5" s="2">
        <f t="shared" si="0"/>
        <v>1.6259946059238306E-4</v>
      </c>
      <c r="AB5" s="2">
        <f t="shared" si="0"/>
        <v>1.4983564763237922E-4</v>
      </c>
      <c r="AC5" s="2">
        <f t="shared" si="0"/>
        <v>4.5184877193837902E-4</v>
      </c>
      <c r="AD5" s="2">
        <f t="shared" si="0"/>
        <v>-5.8833866489638176E-5</v>
      </c>
    </row>
    <row r="6" spans="1:30" x14ac:dyDescent="0.3">
      <c r="B6">
        <v>1</v>
      </c>
      <c r="C6">
        <v>1</v>
      </c>
      <c r="D6">
        <v>-1</v>
      </c>
      <c r="E6">
        <v>-1</v>
      </c>
      <c r="F6">
        <v>-1</v>
      </c>
      <c r="G6">
        <v>-1</v>
      </c>
      <c r="H6">
        <v>1</v>
      </c>
      <c r="I6">
        <v>1</v>
      </c>
      <c r="J6" s="2">
        <v>7.0247955014672403</v>
      </c>
      <c r="K6" s="2">
        <v>7.0957460654975399</v>
      </c>
      <c r="L6" s="2">
        <v>6.8555473779103204</v>
      </c>
      <c r="M6" s="2">
        <v>6.9517444805735202</v>
      </c>
      <c r="N6" s="2">
        <v>6.7420525102776603</v>
      </c>
      <c r="O6" s="2">
        <v>6.79290366362744</v>
      </c>
      <c r="P6" s="2">
        <v>6.8393507690487096</v>
      </c>
      <c r="Q6" s="2">
        <v>6.8740185946589296</v>
      </c>
      <c r="R6" s="2">
        <v>6.7946617233833697</v>
      </c>
      <c r="S6" s="2">
        <v>7.3037421468677</v>
      </c>
      <c r="T6" s="2">
        <f t="shared" ref="T6:T12" si="1">AVERAGE(J6:S6)</f>
        <v>6.9274562833312432</v>
      </c>
      <c r="U6" s="2">
        <f t="shared" ref="U6:U12" si="2">J6-$T6</f>
        <v>9.7339218135997108E-2</v>
      </c>
      <c r="V6" s="2">
        <f t="shared" si="0"/>
        <v>0.16828978216629675</v>
      </c>
      <c r="W6" s="2">
        <f t="shared" si="0"/>
        <v>-7.1908905420922764E-2</v>
      </c>
      <c r="X6" s="2">
        <f t="shared" si="0"/>
        <v>2.4288197242277043E-2</v>
      </c>
      <c r="Y6" s="2">
        <f t="shared" si="0"/>
        <v>-0.18540377305358291</v>
      </c>
      <c r="Z6" s="2">
        <f t="shared" si="0"/>
        <v>-0.13455261970380317</v>
      </c>
      <c r="AA6" s="2">
        <f t="shared" si="0"/>
        <v>-8.8105514282533548E-2</v>
      </c>
      <c r="AB6" s="2">
        <f t="shared" si="0"/>
        <v>-5.3437688672313577E-2</v>
      </c>
      <c r="AC6" s="2">
        <f t="shared" si="0"/>
        <v>-0.13279455994787348</v>
      </c>
      <c r="AD6" s="2">
        <f t="shared" si="0"/>
        <v>0.37628586353645677</v>
      </c>
    </row>
    <row r="7" spans="1:30" x14ac:dyDescent="0.3">
      <c r="B7">
        <v>1</v>
      </c>
      <c r="C7">
        <v>-1</v>
      </c>
      <c r="D7">
        <v>1</v>
      </c>
      <c r="E7">
        <v>-1</v>
      </c>
      <c r="F7">
        <v>-1</v>
      </c>
      <c r="G7">
        <v>1</v>
      </c>
      <c r="H7">
        <v>-1</v>
      </c>
      <c r="I7">
        <v>1</v>
      </c>
      <c r="J7" s="2">
        <v>0.69829622052569096</v>
      </c>
      <c r="K7" s="2">
        <v>0.69892420497910701</v>
      </c>
      <c r="L7" s="2">
        <v>0.69839251274685299</v>
      </c>
      <c r="M7" s="2">
        <v>0.69852691998037897</v>
      </c>
      <c r="N7" s="2">
        <v>0.69805189631829101</v>
      </c>
      <c r="O7" s="2">
        <v>0.69867902220072797</v>
      </c>
      <c r="P7" s="2">
        <v>0.69823349501250198</v>
      </c>
      <c r="Q7" s="2">
        <v>0.69902819870514499</v>
      </c>
      <c r="R7" s="2">
        <v>0.69899627785777096</v>
      </c>
      <c r="S7" s="2">
        <v>0.69825382177783402</v>
      </c>
      <c r="T7" s="2">
        <f t="shared" si="1"/>
        <v>0.69853825701043015</v>
      </c>
      <c r="U7" s="2">
        <f t="shared" si="2"/>
        <v>-2.4203648473919426E-4</v>
      </c>
      <c r="V7" s="2">
        <f t="shared" si="0"/>
        <v>3.8594796867685854E-4</v>
      </c>
      <c r="W7" s="2">
        <f t="shared" si="0"/>
        <v>-1.457442635771633E-4</v>
      </c>
      <c r="X7" s="2">
        <f t="shared" si="0"/>
        <v>-1.1337030051183916E-5</v>
      </c>
      <c r="Y7" s="2">
        <f t="shared" si="0"/>
        <v>-4.8636069213914279E-4</v>
      </c>
      <c r="Z7" s="2">
        <f t="shared" si="0"/>
        <v>1.407651902978202E-4</v>
      </c>
      <c r="AA7" s="2">
        <f t="shared" si="0"/>
        <v>-3.0476199792817127E-4</v>
      </c>
      <c r="AB7" s="2">
        <f t="shared" si="0"/>
        <v>4.8994169471483495E-4</v>
      </c>
      <c r="AC7" s="2">
        <f t="shared" si="0"/>
        <v>4.5802084734081205E-4</v>
      </c>
      <c r="AD7" s="2">
        <f t="shared" si="0"/>
        <v>-2.8443523259613634E-4</v>
      </c>
    </row>
    <row r="8" spans="1:30" x14ac:dyDescent="0.3">
      <c r="B8">
        <v>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  <c r="I8">
        <v>-1</v>
      </c>
      <c r="J8" s="2">
        <v>6.8405782758812297</v>
      </c>
      <c r="K8" s="2">
        <v>6.79001093826753</v>
      </c>
      <c r="L8" s="2">
        <v>7.1437413347320202</v>
      </c>
      <c r="M8" s="2">
        <v>7.3530291691645102</v>
      </c>
      <c r="N8" s="2">
        <v>6.9996190753832304</v>
      </c>
      <c r="O8" s="2">
        <v>6.92153051658594</v>
      </c>
      <c r="P8" s="2">
        <v>6.8875696900886902</v>
      </c>
      <c r="Q8" s="2">
        <v>6.8423628474603104</v>
      </c>
      <c r="R8" s="2">
        <v>6.9040950374273899</v>
      </c>
      <c r="S8" s="2">
        <v>7.07377286838285</v>
      </c>
      <c r="T8" s="2">
        <f t="shared" si="1"/>
        <v>6.9756309753373698</v>
      </c>
      <c r="U8" s="2">
        <f t="shared" si="2"/>
        <v>-0.13505269945614007</v>
      </c>
      <c r="V8" s="2">
        <f t="shared" si="0"/>
        <v>-0.18562003706983976</v>
      </c>
      <c r="W8" s="2">
        <f t="shared" si="0"/>
        <v>0.16811035939465047</v>
      </c>
      <c r="X8" s="2">
        <f t="shared" si="0"/>
        <v>0.37739819382714046</v>
      </c>
      <c r="Y8" s="2">
        <f t="shared" si="0"/>
        <v>2.3988100045860605E-2</v>
      </c>
      <c r="Z8" s="2">
        <f t="shared" si="0"/>
        <v>-5.410045875142977E-2</v>
      </c>
      <c r="AA8" s="2">
        <f t="shared" si="0"/>
        <v>-8.8061285248679511E-2</v>
      </c>
      <c r="AB8" s="2">
        <f t="shared" si="0"/>
        <v>-0.13326812787705933</v>
      </c>
      <c r="AC8" s="2">
        <f t="shared" si="0"/>
        <v>-7.1535937909979808E-2</v>
      </c>
      <c r="AD8" s="2">
        <f t="shared" si="0"/>
        <v>9.8141893045480266E-2</v>
      </c>
    </row>
    <row r="9" spans="1:30" x14ac:dyDescent="0.3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 s="2">
        <v>2.6226118275354899</v>
      </c>
      <c r="K9" s="2">
        <v>2.6243016919244702</v>
      </c>
      <c r="L9" s="2">
        <v>2.6227142429005799</v>
      </c>
      <c r="M9" s="2">
        <v>2.6225475638262101</v>
      </c>
      <c r="N9" s="2">
        <v>2.6206660162506101</v>
      </c>
      <c r="O9" s="2">
        <v>2.62237720703751</v>
      </c>
      <c r="P9" s="2">
        <v>2.62133326874716</v>
      </c>
      <c r="Q9" s="2">
        <v>2.6228828667934301</v>
      </c>
      <c r="R9" s="2">
        <v>2.6211622138874402</v>
      </c>
      <c r="S9" s="2">
        <v>2.6230366343644902</v>
      </c>
      <c r="T9" s="2">
        <f t="shared" si="1"/>
        <v>2.622363353326739</v>
      </c>
      <c r="U9" s="2">
        <f t="shared" si="2"/>
        <v>2.4847420875095949E-4</v>
      </c>
      <c r="V9" s="2">
        <f t="shared" si="0"/>
        <v>1.9383385977311818E-3</v>
      </c>
      <c r="W9" s="2">
        <f t="shared" si="0"/>
        <v>3.5088957384088459E-4</v>
      </c>
      <c r="X9" s="2">
        <f t="shared" si="0"/>
        <v>1.8421049947114909E-4</v>
      </c>
      <c r="Y9" s="2">
        <f t="shared" si="0"/>
        <v>-1.6973370761288464E-3</v>
      </c>
      <c r="Z9" s="2">
        <f t="shared" si="0"/>
        <v>1.3853710771005723E-5</v>
      </c>
      <c r="AA9" s="2">
        <f t="shared" si="0"/>
        <v>-1.0300845795789826E-3</v>
      </c>
      <c r="AB9" s="2">
        <f t="shared" si="0"/>
        <v>5.1951346669110166E-4</v>
      </c>
      <c r="AC9" s="2">
        <f t="shared" si="0"/>
        <v>-1.2011394392987818E-3</v>
      </c>
      <c r="AD9" s="2">
        <f t="shared" si="0"/>
        <v>6.7328103775121662E-4</v>
      </c>
    </row>
    <row r="10" spans="1:30" x14ac:dyDescent="0.3">
      <c r="B10">
        <v>1</v>
      </c>
      <c r="C10">
        <v>1</v>
      </c>
      <c r="D10">
        <v>-1</v>
      </c>
      <c r="E10">
        <v>1</v>
      </c>
      <c r="F10">
        <v>-1</v>
      </c>
      <c r="G10">
        <v>1</v>
      </c>
      <c r="H10">
        <v>-1</v>
      </c>
      <c r="I10">
        <v>-1</v>
      </c>
      <c r="J10" s="2">
        <v>3.775205624507</v>
      </c>
      <c r="K10" s="2">
        <v>3.76156778490243</v>
      </c>
      <c r="L10" s="2">
        <v>3.7689087731230599</v>
      </c>
      <c r="M10" s="2">
        <v>3.7753202808042099</v>
      </c>
      <c r="N10" s="2">
        <v>3.7718289612443501</v>
      </c>
      <c r="O10" s="2">
        <v>3.7693081617891302</v>
      </c>
      <c r="P10" s="2">
        <v>3.7825509186027801</v>
      </c>
      <c r="Q10" s="2">
        <v>3.77713010137085</v>
      </c>
      <c r="R10" s="2">
        <v>3.77894604291187</v>
      </c>
      <c r="S10" s="2">
        <v>3.7732820306380099</v>
      </c>
      <c r="T10" s="2">
        <f t="shared" si="1"/>
        <v>3.773404867989369</v>
      </c>
      <c r="U10" s="2">
        <f t="shared" si="2"/>
        <v>1.8007565176310081E-3</v>
      </c>
      <c r="V10" s="2">
        <f t="shared" si="0"/>
        <v>-1.1837083086938982E-2</v>
      </c>
      <c r="W10" s="2">
        <f t="shared" si="0"/>
        <v>-4.4960948663090861E-3</v>
      </c>
      <c r="X10" s="2">
        <f t="shared" si="0"/>
        <v>1.9154128148408667E-3</v>
      </c>
      <c r="Y10" s="2">
        <f t="shared" si="0"/>
        <v>-1.5759067450189512E-3</v>
      </c>
      <c r="Z10" s="2">
        <f t="shared" si="0"/>
        <v>-4.096706200238831E-3</v>
      </c>
      <c r="AA10" s="2">
        <f t="shared" si="0"/>
        <v>9.1460506134111164E-3</v>
      </c>
      <c r="AB10" s="2">
        <f t="shared" si="0"/>
        <v>3.7252333814810079E-3</v>
      </c>
      <c r="AC10" s="2">
        <f t="shared" si="0"/>
        <v>5.5411749225009466E-3</v>
      </c>
      <c r="AD10" s="2">
        <f t="shared" si="0"/>
        <v>-1.2283735135909524E-4</v>
      </c>
    </row>
    <row r="11" spans="1:30" x14ac:dyDescent="0.3">
      <c r="B11">
        <v>1</v>
      </c>
      <c r="C11">
        <v>-1</v>
      </c>
      <c r="D11">
        <v>1</v>
      </c>
      <c r="E11">
        <v>1</v>
      </c>
      <c r="F11">
        <v>-1</v>
      </c>
      <c r="G11">
        <v>-1</v>
      </c>
      <c r="H11">
        <v>1</v>
      </c>
      <c r="I11">
        <v>-1</v>
      </c>
      <c r="J11" s="2">
        <v>8.8885006355491107</v>
      </c>
      <c r="K11" s="2">
        <v>8.7425189348689507</v>
      </c>
      <c r="L11" s="2">
        <v>8.7353227424378694</v>
      </c>
      <c r="M11" s="2">
        <v>8.8818870277449999</v>
      </c>
      <c r="N11" s="2">
        <v>8.8608441911872795</v>
      </c>
      <c r="O11" s="2">
        <v>9.0064061211757505</v>
      </c>
      <c r="P11" s="2">
        <v>9.1625140859701109</v>
      </c>
      <c r="Q11" s="2">
        <v>8.6328634629004792</v>
      </c>
      <c r="R11" s="2">
        <v>8.7936775016800901</v>
      </c>
      <c r="S11" s="2">
        <v>8.7062372607103793</v>
      </c>
      <c r="T11" s="2">
        <f t="shared" si="1"/>
        <v>8.8410771964225017</v>
      </c>
      <c r="U11" s="2">
        <f t="shared" si="2"/>
        <v>4.7423439126609068E-2</v>
      </c>
      <c r="V11" s="2">
        <f t="shared" si="0"/>
        <v>-9.8558261553550963E-2</v>
      </c>
      <c r="W11" s="2">
        <f t="shared" si="0"/>
        <v>-0.10575445398463224</v>
      </c>
      <c r="X11" s="2">
        <f t="shared" si="0"/>
        <v>4.0809831322498269E-2</v>
      </c>
      <c r="Y11" s="2">
        <f t="shared" si="0"/>
        <v>1.9766994764777834E-2</v>
      </c>
      <c r="Z11" s="2">
        <f t="shared" si="0"/>
        <v>0.16532892475324878</v>
      </c>
      <c r="AA11" s="2">
        <f t="shared" si="0"/>
        <v>0.32143688954760918</v>
      </c>
      <c r="AB11" s="2">
        <f t="shared" si="0"/>
        <v>-0.20821373352202244</v>
      </c>
      <c r="AC11" s="2">
        <f t="shared" si="0"/>
        <v>-4.7399694742411569E-2</v>
      </c>
      <c r="AD11" s="2">
        <f t="shared" si="0"/>
        <v>-0.13483993571212238</v>
      </c>
    </row>
    <row r="12" spans="1:30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2">
        <v>10.0137915817335</v>
      </c>
      <c r="K12" s="2">
        <v>9.7736847166780993</v>
      </c>
      <c r="L12" s="2">
        <v>10.0335188742676</v>
      </c>
      <c r="M12" s="2">
        <v>10.3131266551053</v>
      </c>
      <c r="N12" s="2">
        <v>9.9451250397768707</v>
      </c>
      <c r="O12" s="2">
        <v>9.8615892046140203</v>
      </c>
      <c r="P12" s="2">
        <v>9.87117598418169</v>
      </c>
      <c r="Q12" s="2">
        <v>9.8894376572348293</v>
      </c>
      <c r="R12" s="2">
        <v>10.1826138439065</v>
      </c>
      <c r="S12" s="2">
        <v>10.0043683594199</v>
      </c>
      <c r="T12" s="2">
        <f t="shared" si="1"/>
        <v>9.9888431916918297</v>
      </c>
      <c r="U12" s="2">
        <f t="shared" si="2"/>
        <v>2.4948390041670265E-2</v>
      </c>
      <c r="V12" s="2">
        <f t="shared" si="0"/>
        <v>-0.21515847501373031</v>
      </c>
      <c r="W12" s="2">
        <f t="shared" si="0"/>
        <v>4.4675682575769926E-2</v>
      </c>
      <c r="X12" s="2">
        <f t="shared" si="0"/>
        <v>0.32428346341347059</v>
      </c>
      <c r="Y12" s="2">
        <f t="shared" si="0"/>
        <v>-4.371815191495898E-2</v>
      </c>
      <c r="Z12" s="2">
        <f t="shared" si="0"/>
        <v>-0.12725398707780933</v>
      </c>
      <c r="AA12" s="2">
        <f t="shared" si="0"/>
        <v>-0.1176672075101397</v>
      </c>
      <c r="AB12" s="2">
        <f t="shared" si="0"/>
        <v>-9.94055344570004E-2</v>
      </c>
      <c r="AC12" s="2">
        <f t="shared" si="0"/>
        <v>0.19377065221467049</v>
      </c>
      <c r="AD12" s="2">
        <f t="shared" si="0"/>
        <v>1.5525167728069889E-2</v>
      </c>
    </row>
    <row r="13" spans="1:30" x14ac:dyDescent="0.3">
      <c r="A13" t="s">
        <v>32</v>
      </c>
      <c r="B13" s="2">
        <f>B5*$T5+B6*$T6+B7*$T7+B8*$T8+B9*$T9+B10*$T10+B11*$T11+B12*$T12</f>
        <v>40.47732000626057</v>
      </c>
      <c r="C13" s="2">
        <f t="shared" ref="C13:I13" si="3">C5*$T5+C6*$T6+C7*$T7+C8*$T8+C9*$T9+C10*$T10+C11*$T11+C12*$T12</f>
        <v>14.853350630439056</v>
      </c>
      <c r="D13" s="2">
        <f t="shared" si="3"/>
        <v>12.530859234663696</v>
      </c>
      <c r="E13" s="2">
        <f t="shared" si="3"/>
        <v>9.9740572126003109</v>
      </c>
      <c r="F13" s="2">
        <f t="shared" si="3"/>
        <v>-3.633203246520722E-3</v>
      </c>
      <c r="G13" s="2">
        <f t="shared" si="3"/>
        <v>-10.255735610575142</v>
      </c>
      <c r="H13" s="2">
        <f t="shared" si="3"/>
        <v>12.337445098932751</v>
      </c>
      <c r="I13" s="2">
        <f t="shared" si="3"/>
        <v>-2.9178355400834022E-3</v>
      </c>
      <c r="U13" s="2">
        <f>SUM(U5:U12)</f>
        <v>3.6225060093365569E-2</v>
      </c>
      <c r="V13" s="2">
        <f t="shared" ref="V13:AD13" si="4">SUM(V5:V12)</f>
        <v>-0.34073015570127885</v>
      </c>
      <c r="W13" s="2">
        <f t="shared" si="4"/>
        <v>3.0767545017614473E-2</v>
      </c>
      <c r="X13" s="2">
        <f t="shared" si="4"/>
        <v>0.76870495822834761</v>
      </c>
      <c r="Y13" s="2">
        <f t="shared" si="4"/>
        <v>-0.18912711612261202</v>
      </c>
      <c r="Z13" s="2">
        <f t="shared" si="4"/>
        <v>-0.15458694508237303</v>
      </c>
      <c r="AA13" s="2">
        <f t="shared" si="4"/>
        <v>3.5576686002752766E-2</v>
      </c>
      <c r="AB13" s="2">
        <f t="shared" si="4"/>
        <v>-0.48944056033787642</v>
      </c>
      <c r="AC13" s="2">
        <f t="shared" si="4"/>
        <v>-5.270963528311301E-2</v>
      </c>
      <c r="AD13" s="2">
        <f t="shared" si="4"/>
        <v>0.35532016318519088</v>
      </c>
    </row>
    <row r="14" spans="1:30" x14ac:dyDescent="0.3">
      <c r="A14" t="s">
        <v>39</v>
      </c>
      <c r="B14" s="2">
        <f>B13/8</f>
        <v>5.0596650007825712</v>
      </c>
      <c r="C14" s="2">
        <f t="shared" ref="C14:I14" si="5">C13/8</f>
        <v>1.856668828804882</v>
      </c>
      <c r="D14" s="2">
        <f t="shared" si="5"/>
        <v>1.566357404332962</v>
      </c>
      <c r="E14" s="2">
        <f t="shared" si="5"/>
        <v>1.2467571515750389</v>
      </c>
      <c r="F14" s="2">
        <f t="shared" si="5"/>
        <v>-4.5415040581509025E-4</v>
      </c>
      <c r="G14" s="2">
        <f t="shared" si="5"/>
        <v>-1.2819669513218928</v>
      </c>
      <c r="H14" s="2">
        <f t="shared" si="5"/>
        <v>1.5421806373665938</v>
      </c>
      <c r="I14" s="2">
        <f t="shared" si="5"/>
        <v>-3.6472944251042527E-4</v>
      </c>
      <c r="U14" s="2">
        <f>U13/8</f>
        <v>4.5281325116706961E-3</v>
      </c>
      <c r="V14" s="2">
        <f t="shared" ref="V14:AD14" si="6">V13/8</f>
        <v>-4.2591269462659856E-2</v>
      </c>
      <c r="W14" s="2">
        <f t="shared" si="6"/>
        <v>3.8459431272018091E-3</v>
      </c>
      <c r="X14" s="2">
        <f t="shared" si="6"/>
        <v>9.6088119778543452E-2</v>
      </c>
      <c r="Y14" s="2">
        <f t="shared" si="6"/>
        <v>-2.3640889515326502E-2</v>
      </c>
      <c r="Z14" s="2">
        <f t="shared" si="6"/>
        <v>-1.9323368135296629E-2</v>
      </c>
      <c r="AA14" s="2">
        <f t="shared" si="6"/>
        <v>4.4470857503440958E-3</v>
      </c>
      <c r="AB14" s="2">
        <f t="shared" si="6"/>
        <v>-6.1180070042234552E-2</v>
      </c>
      <c r="AC14" s="2">
        <f t="shared" si="6"/>
        <v>-6.5887044103891262E-3</v>
      </c>
      <c r="AD14" s="2">
        <f t="shared" si="6"/>
        <v>4.4415020398148861E-2</v>
      </c>
    </row>
    <row r="15" spans="1:30" x14ac:dyDescent="0.3">
      <c r="A15" t="s">
        <v>40</v>
      </c>
      <c r="C15" s="2">
        <f>80*(C14^2)</f>
        <v>275.77753118845538</v>
      </c>
      <c r="D15" s="2">
        <f t="shared" ref="D15:I15" si="7">80*(D14^2)</f>
        <v>196.27804144869555</v>
      </c>
      <c r="E15" s="2">
        <f t="shared" si="7"/>
        <v>124.35227160028035</v>
      </c>
      <c r="F15" s="2">
        <f t="shared" si="7"/>
        <v>1.6500207288160894E-5</v>
      </c>
      <c r="G15" s="2">
        <f t="shared" si="7"/>
        <v>131.47514114252385</v>
      </c>
      <c r="H15" s="2">
        <f t="shared" si="7"/>
        <v>190.26568946147466</v>
      </c>
      <c r="I15" s="2">
        <f t="shared" si="7"/>
        <v>1.064220529871725E-5</v>
      </c>
      <c r="U15" s="2">
        <f>U5^2+U6^2+U7^2+U8^2+U9^2+U10^2+U11^2+U12^2</f>
        <v>3.0588980638702978E-2</v>
      </c>
      <c r="V15" s="2">
        <f t="shared" ref="V15:AD15" si="8">V5^2+V6^2+V7^2+V8^2+V9^2+V10^2+V11^2+V12^2</f>
        <v>0.11892720090759812</v>
      </c>
      <c r="W15" s="2">
        <f t="shared" si="8"/>
        <v>4.6632268119860876E-2</v>
      </c>
      <c r="X15" s="2">
        <f t="shared" si="8"/>
        <v>0.24984824964708069</v>
      </c>
      <c r="Y15" s="2">
        <f t="shared" si="8"/>
        <v>3.7257599877611111E-2</v>
      </c>
      <c r="Z15" s="2">
        <f t="shared" si="8"/>
        <v>6.4575305153149812E-2</v>
      </c>
      <c r="AA15" s="2">
        <f t="shared" si="8"/>
        <v>0.13276944792643933</v>
      </c>
      <c r="AB15" s="2">
        <f t="shared" si="8"/>
        <v>7.3864809337931103E-2</v>
      </c>
      <c r="AC15" s="2">
        <f t="shared" si="8"/>
        <v>6.2578143591666135E-2</v>
      </c>
      <c r="AD15" s="2">
        <f t="shared" si="8"/>
        <v>0.16964627412495753</v>
      </c>
    </row>
    <row r="16" spans="1:30" x14ac:dyDescent="0.3">
      <c r="A16" t="s">
        <v>33</v>
      </c>
      <c r="C16" s="3">
        <f>C15/$B18</f>
        <v>0.30004016177583437</v>
      </c>
      <c r="D16" s="3">
        <f t="shared" ref="D16:I16" si="9">D15/$B18</f>
        <v>0.21354638666725378</v>
      </c>
      <c r="E16" s="3">
        <f t="shared" si="9"/>
        <v>0.13529265972957014</v>
      </c>
      <c r="F16" s="3">
        <f t="shared" si="9"/>
        <v>1.7951878975562615E-8</v>
      </c>
      <c r="G16" s="3">
        <f t="shared" si="9"/>
        <v>0.14304219218985773</v>
      </c>
      <c r="H16" s="3">
        <f t="shared" si="9"/>
        <v>0.20700507398262372</v>
      </c>
      <c r="I16" s="3">
        <f t="shared" si="9"/>
        <v>1.1578495846700199E-8</v>
      </c>
    </row>
    <row r="17" spans="1:30" x14ac:dyDescent="0.3">
      <c r="AC17" t="s">
        <v>38</v>
      </c>
      <c r="AD17" s="2">
        <f>SUM(U15:AD15)</f>
        <v>0.98668827932499781</v>
      </c>
    </row>
    <row r="18" spans="1:30" x14ac:dyDescent="0.3">
      <c r="A18" t="s">
        <v>41</v>
      </c>
      <c r="B18" s="2">
        <f>SUM(C15:I15)+AD17</f>
        <v>919.13539026316732</v>
      </c>
      <c r="AC18" t="s">
        <v>42</v>
      </c>
      <c r="AD18" s="4">
        <f>AD17/B18</f>
        <v>1.0734961244855219E-3</v>
      </c>
    </row>
    <row r="19" spans="1:30" x14ac:dyDescent="0.3">
      <c r="E19" s="1"/>
    </row>
    <row r="22" spans="1:30" x14ac:dyDescent="0.3">
      <c r="O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2018-12-28T10:11:26Z</dcterms:created>
  <dcterms:modified xsi:type="dcterms:W3CDTF">2019-01-18T15:19:10Z</dcterms:modified>
</cp:coreProperties>
</file>