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rdo\Desktop\Performance\Progetto\cran\"/>
    </mc:Choice>
  </mc:AlternateContent>
  <xr:revisionPtr revIDLastSave="0" documentId="13_ncr:1_{6859870C-BFE3-419C-BFCE-B4A662AFAF54}" xr6:coauthVersionLast="40" xr6:coauthVersionMax="40" xr10:uidLastSave="{00000000-0000-0000-0000-000000000000}"/>
  <bookViews>
    <workbookView xWindow="0" yWindow="0" windowWidth="17256" windowHeight="5568" xr2:uid="{BFB84A66-AB89-4725-93DE-5EFB5F8CCA4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38" i="1" l="1"/>
  <c r="AD36" i="1"/>
  <c r="AC36" i="1"/>
  <c r="AB36" i="1"/>
  <c r="AA36" i="1"/>
  <c r="Z36" i="1"/>
  <c r="Y36" i="1"/>
  <c r="X36" i="1"/>
  <c r="W36" i="1"/>
  <c r="V36" i="1"/>
  <c r="U36" i="1"/>
  <c r="AD35" i="1"/>
  <c r="AC35" i="1"/>
  <c r="AB35" i="1"/>
  <c r="AA35" i="1"/>
  <c r="Z35" i="1"/>
  <c r="Y35" i="1"/>
  <c r="X35" i="1"/>
  <c r="W35" i="1"/>
  <c r="V35" i="1"/>
  <c r="U35" i="1"/>
  <c r="AD34" i="1"/>
  <c r="AC34" i="1"/>
  <c r="AB34" i="1"/>
  <c r="AA34" i="1"/>
  <c r="Z34" i="1"/>
  <c r="Y34" i="1"/>
  <c r="X34" i="1"/>
  <c r="W34" i="1"/>
  <c r="V34" i="1"/>
  <c r="U34" i="1"/>
  <c r="AD33" i="1"/>
  <c r="AC33" i="1"/>
  <c r="AB33" i="1"/>
  <c r="AA33" i="1"/>
  <c r="Z33" i="1"/>
  <c r="Y33" i="1"/>
  <c r="X33" i="1"/>
  <c r="W33" i="1"/>
  <c r="V33" i="1"/>
  <c r="AD32" i="1"/>
  <c r="AC32" i="1"/>
  <c r="AB32" i="1"/>
  <c r="AA32" i="1"/>
  <c r="Z32" i="1"/>
  <c r="Y32" i="1"/>
  <c r="X32" i="1"/>
  <c r="W32" i="1"/>
  <c r="V32" i="1"/>
  <c r="AD31" i="1"/>
  <c r="AC31" i="1"/>
  <c r="AB31" i="1"/>
  <c r="AA31" i="1"/>
  <c r="Z31" i="1"/>
  <c r="Y31" i="1"/>
  <c r="X31" i="1"/>
  <c r="W31" i="1"/>
  <c r="V31" i="1"/>
  <c r="AD30" i="1"/>
  <c r="AC30" i="1"/>
  <c r="AB30" i="1"/>
  <c r="AA30" i="1"/>
  <c r="Z30" i="1"/>
  <c r="Y30" i="1"/>
  <c r="X30" i="1"/>
  <c r="W30" i="1"/>
  <c r="V30" i="1"/>
  <c r="AD29" i="1"/>
  <c r="AC29" i="1"/>
  <c r="AB29" i="1"/>
  <c r="AA29" i="1"/>
  <c r="Z29" i="1"/>
  <c r="Y29" i="1"/>
  <c r="X29" i="1"/>
  <c r="W29" i="1"/>
  <c r="V29" i="1"/>
  <c r="AD28" i="1"/>
  <c r="AC28" i="1"/>
  <c r="AB28" i="1"/>
  <c r="AA28" i="1"/>
  <c r="Z28" i="1"/>
  <c r="Y28" i="1"/>
  <c r="X28" i="1"/>
  <c r="W28" i="1"/>
  <c r="V28" i="1"/>
  <c r="AD27" i="1"/>
  <c r="AC27" i="1"/>
  <c r="AB27" i="1"/>
  <c r="AA27" i="1"/>
  <c r="Z27" i="1"/>
  <c r="Y27" i="1"/>
  <c r="X27" i="1"/>
  <c r="W27" i="1"/>
  <c r="V27" i="1"/>
  <c r="U33" i="1"/>
  <c r="U32" i="1"/>
  <c r="U31" i="1"/>
  <c r="U30" i="1"/>
  <c r="U29" i="1"/>
  <c r="U28" i="1"/>
  <c r="U27" i="1"/>
  <c r="AD26" i="1"/>
  <c r="AC26" i="1"/>
  <c r="AB26" i="1"/>
  <c r="AA26" i="1"/>
  <c r="Z26" i="1"/>
  <c r="Y26" i="1"/>
  <c r="X26" i="1"/>
  <c r="W26" i="1"/>
  <c r="V26" i="1"/>
  <c r="U26" i="1"/>
  <c r="T33" i="1"/>
  <c r="T32" i="1"/>
  <c r="T31" i="1"/>
  <c r="T30" i="1"/>
  <c r="T29" i="1"/>
  <c r="T28" i="1"/>
  <c r="T27" i="1"/>
  <c r="T26" i="1"/>
  <c r="T12" i="1"/>
  <c r="AD12" i="1" s="1"/>
  <c r="T11" i="1"/>
  <c r="AA11" i="1" s="1"/>
  <c r="T10" i="1"/>
  <c r="AB10" i="1" s="1"/>
  <c r="T9" i="1"/>
  <c r="AC9" i="1" s="1"/>
  <c r="T8" i="1"/>
  <c r="AD8" i="1" s="1"/>
  <c r="T7" i="1"/>
  <c r="AA7" i="1" s="1"/>
  <c r="T6" i="1"/>
  <c r="AB6" i="1" s="1"/>
  <c r="T5" i="1"/>
  <c r="AB5" i="1" s="1"/>
  <c r="Y6" i="1" l="1"/>
  <c r="H34" i="1"/>
  <c r="H35" i="1" s="1"/>
  <c r="H36" i="1" s="1"/>
  <c r="E34" i="1"/>
  <c r="E35" i="1" s="1"/>
  <c r="E36" i="1" s="1"/>
  <c r="I34" i="1"/>
  <c r="I35" i="1" s="1"/>
  <c r="I36" i="1" s="1"/>
  <c r="B34" i="1"/>
  <c r="B35" i="1" s="1"/>
  <c r="F34" i="1"/>
  <c r="F35" i="1" s="1"/>
  <c r="F36" i="1" s="1"/>
  <c r="C34" i="1"/>
  <c r="C35" i="1" s="1"/>
  <c r="C36" i="1" s="1"/>
  <c r="G34" i="1"/>
  <c r="G35" i="1" s="1"/>
  <c r="G36" i="1" s="1"/>
  <c r="D34" i="1"/>
  <c r="D35" i="1" s="1"/>
  <c r="D36" i="1" s="1"/>
  <c r="W8" i="1"/>
  <c r="X11" i="1"/>
  <c r="AC6" i="1"/>
  <c r="AA8" i="1"/>
  <c r="AB11" i="1"/>
  <c r="U8" i="1"/>
  <c r="X7" i="1"/>
  <c r="Y10" i="1"/>
  <c r="W12" i="1"/>
  <c r="U12" i="1"/>
  <c r="AB7" i="1"/>
  <c r="AC10" i="1"/>
  <c r="AA12" i="1"/>
  <c r="U5" i="1"/>
  <c r="AC5" i="1"/>
  <c r="V9" i="1"/>
  <c r="V5" i="1"/>
  <c r="Z5" i="1"/>
  <c r="AD5" i="1"/>
  <c r="U9" i="1"/>
  <c r="V6" i="1"/>
  <c r="Z6" i="1"/>
  <c r="AD6" i="1"/>
  <c r="Y7" i="1"/>
  <c r="AC7" i="1"/>
  <c r="X8" i="1"/>
  <c r="AB8" i="1"/>
  <c r="W9" i="1"/>
  <c r="AA9" i="1"/>
  <c r="V10" i="1"/>
  <c r="Z10" i="1"/>
  <c r="AD10" i="1"/>
  <c r="Y11" i="1"/>
  <c r="AC11" i="1"/>
  <c r="X12" i="1"/>
  <c r="AB12" i="1"/>
  <c r="Z9" i="1"/>
  <c r="W5" i="1"/>
  <c r="AA5" i="1"/>
  <c r="U6" i="1"/>
  <c r="U10" i="1"/>
  <c r="W6" i="1"/>
  <c r="AA6" i="1"/>
  <c r="V7" i="1"/>
  <c r="Z7" i="1"/>
  <c r="AD7" i="1"/>
  <c r="Y8" i="1"/>
  <c r="AC8" i="1"/>
  <c r="X9" i="1"/>
  <c r="AB9" i="1"/>
  <c r="W10" i="1"/>
  <c r="AA10" i="1"/>
  <c r="V11" i="1"/>
  <c r="Z11" i="1"/>
  <c r="AD11" i="1"/>
  <c r="Y12" i="1"/>
  <c r="AC12" i="1"/>
  <c r="Y5" i="1"/>
  <c r="AD9" i="1"/>
  <c r="X5" i="1"/>
  <c r="U7" i="1"/>
  <c r="U11" i="1"/>
  <c r="X6" i="1"/>
  <c r="W7" i="1"/>
  <c r="V8" i="1"/>
  <c r="Z8" i="1"/>
  <c r="Y9" i="1"/>
  <c r="X10" i="1"/>
  <c r="W11" i="1"/>
  <c r="V12" i="1"/>
  <c r="Z12" i="1"/>
  <c r="AB13" i="1" l="1"/>
  <c r="AB14" i="1" s="1"/>
  <c r="AB15" i="1"/>
  <c r="U15" i="1"/>
  <c r="U13" i="1"/>
  <c r="U14" i="1" s="1"/>
  <c r="V15" i="1"/>
  <c r="V13" i="1"/>
  <c r="V14" i="1" s="1"/>
  <c r="Y15" i="1"/>
  <c r="Y13" i="1"/>
  <c r="Y14" i="1" s="1"/>
  <c r="W15" i="1"/>
  <c r="W13" i="1"/>
  <c r="W14" i="1" s="1"/>
  <c r="Z15" i="1"/>
  <c r="Z13" i="1"/>
  <c r="Z14" i="1" s="1"/>
  <c r="X15" i="1"/>
  <c r="X13" i="1"/>
  <c r="X14" i="1" s="1"/>
  <c r="AA15" i="1"/>
  <c r="AA13" i="1"/>
  <c r="AA14" i="1" s="1"/>
  <c r="AD15" i="1"/>
  <c r="AD13" i="1"/>
  <c r="AD14" i="1" s="1"/>
  <c r="AC15" i="1"/>
  <c r="AC13" i="1"/>
  <c r="AC14" i="1" s="1"/>
  <c r="I13" i="1"/>
  <c r="I14" i="1" s="1"/>
  <c r="I15" i="1" s="1"/>
  <c r="H13" i="1"/>
  <c r="H14" i="1" s="1"/>
  <c r="H15" i="1" s="1"/>
  <c r="G13" i="1"/>
  <c r="G14" i="1" s="1"/>
  <c r="G15" i="1" s="1"/>
  <c r="F13" i="1"/>
  <c r="F14" i="1" s="1"/>
  <c r="F15" i="1" s="1"/>
  <c r="E13" i="1"/>
  <c r="E14" i="1" s="1"/>
  <c r="E15" i="1" s="1"/>
  <c r="D13" i="1"/>
  <c r="D14" i="1" s="1"/>
  <c r="D15" i="1" s="1"/>
  <c r="C13" i="1"/>
  <c r="C14" i="1" s="1"/>
  <c r="C15" i="1" s="1"/>
  <c r="B13" i="1"/>
  <c r="B14" i="1" s="1"/>
  <c r="B39" i="1" l="1"/>
  <c r="AD17" i="1"/>
  <c r="B18" i="1" s="1"/>
  <c r="H37" i="1" l="1"/>
  <c r="E37" i="1"/>
  <c r="I37" i="1"/>
  <c r="D37" i="1"/>
  <c r="G37" i="1"/>
  <c r="C37" i="1"/>
  <c r="F37" i="1"/>
  <c r="AD39" i="1"/>
  <c r="AD18" i="1"/>
  <c r="E16" i="1"/>
  <c r="H16" i="1"/>
  <c r="C16" i="1"/>
  <c r="D16" i="1"/>
  <c r="F16" i="1"/>
  <c r="G16" i="1"/>
  <c r="I16" i="1"/>
</calcChain>
</file>

<file path=xl/sharedStrings.xml><?xml version="1.0" encoding="utf-8"?>
<sst xmlns="http://schemas.openxmlformats.org/spreadsheetml/2006/main" count="96" uniqueCount="49">
  <si>
    <t>2^Kr Analysis</t>
  </si>
  <si>
    <t xml:space="preserve">Compression </t>
  </si>
  <si>
    <t>t,s exponential</t>
  </si>
  <si>
    <t>I</t>
  </si>
  <si>
    <t>A</t>
  </si>
  <si>
    <t>B</t>
  </si>
  <si>
    <t>C</t>
  </si>
  <si>
    <t>AB</t>
  </si>
  <si>
    <t>AC</t>
  </si>
  <si>
    <t>BC</t>
  </si>
  <si>
    <t>ABC</t>
  </si>
  <si>
    <t>y(1)</t>
  </si>
  <si>
    <t>y(2)</t>
  </si>
  <si>
    <t>y(3)</t>
  </si>
  <si>
    <t>y(4)</t>
  </si>
  <si>
    <t>y(5)</t>
  </si>
  <si>
    <t>y(6)</t>
  </si>
  <si>
    <t>y(7)</t>
  </si>
  <si>
    <t>y(8)</t>
  </si>
  <si>
    <t>y(9)</t>
  </si>
  <si>
    <t>y(10)</t>
  </si>
  <si>
    <t>ym</t>
  </si>
  <si>
    <t>y(1)-ym</t>
  </si>
  <si>
    <t>y(2)-ym</t>
  </si>
  <si>
    <t>y(3)-ym</t>
  </si>
  <si>
    <t>y(4)-ym</t>
  </si>
  <si>
    <t>y(5)-ym</t>
  </si>
  <si>
    <t>y(6)-ym</t>
  </si>
  <si>
    <t>y(7)-ym</t>
  </si>
  <si>
    <t>y(8)-ym</t>
  </si>
  <si>
    <t>y(9)-ym</t>
  </si>
  <si>
    <t>y(10)-ym</t>
  </si>
  <si>
    <t>sum</t>
  </si>
  <si>
    <t>variation</t>
  </si>
  <si>
    <t>r = 10</t>
  </si>
  <si>
    <t>A=velocità</t>
  </si>
  <si>
    <t>B=numRRH</t>
  </si>
  <si>
    <t>C=compr</t>
  </si>
  <si>
    <t>SSE</t>
  </si>
  <si>
    <t>mean (qi)</t>
  </si>
  <si>
    <t>SSx  (8*10*qi^2)</t>
  </si>
  <si>
    <t>SST</t>
  </si>
  <si>
    <t>Un.Var.</t>
  </si>
  <si>
    <t>sim-limit=272800</t>
  </si>
  <si>
    <t>warmup=100000</t>
  </si>
  <si>
    <t>(6667;741)</t>
  </si>
  <si>
    <t>(50;2)</t>
  </si>
  <si>
    <t>(10;50)</t>
  </si>
  <si>
    <t>(50;6)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</si>
</sst>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164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5A1FF-97F8-4083-B44C-5A07F5858ACE}">
  <dimension ref="A1:AD39"/>
  <sheetViews>
    <sheetView tabSelected="1" topLeftCell="A13" zoomScale="85" zoomScaleNormal="85" workbookViewId="0">
      <selection activeCell="E43" sqref="E43"/>
    </sheetView>
  </sheetViews>
  <sheetFormatPr defaultRowHeight="14.4" x14ac:dyDescent="0.3"/>
  <cols>
    <col min="1" max="1" width="14.109375" customWidth="1"/>
    <col min="2" max="2" width="12.88671875" customWidth="1"/>
    <col min="3" max="3" width="13.44140625" customWidth="1"/>
    <col min="4" max="4" width="13.6640625" customWidth="1"/>
    <col min="5" max="5" width="14.6640625" customWidth="1"/>
    <col min="6" max="6" width="16" customWidth="1"/>
    <col min="7" max="7" width="16.21875" customWidth="1"/>
    <col min="8" max="8" width="13.109375" customWidth="1"/>
    <col min="9" max="9" width="13.5546875" customWidth="1"/>
    <col min="10" max="10" width="12.21875" customWidth="1"/>
    <col min="11" max="11" width="11.21875" customWidth="1"/>
    <col min="12" max="19" width="10.6640625" bestFit="1" customWidth="1"/>
    <col min="21" max="21" width="9.88671875" customWidth="1"/>
    <col min="29" max="29" width="9.33203125" customWidth="1"/>
    <col min="30" max="30" width="10.109375" bestFit="1" customWidth="1"/>
  </cols>
  <sheetData>
    <row r="1" spans="1:30" x14ac:dyDescent="0.3">
      <c r="A1" t="s">
        <v>0</v>
      </c>
      <c r="B1" t="s">
        <v>1</v>
      </c>
      <c r="C1" t="s">
        <v>2</v>
      </c>
    </row>
    <row r="2" spans="1:30" x14ac:dyDescent="0.3">
      <c r="E2" t="s">
        <v>34</v>
      </c>
      <c r="F2" t="s">
        <v>43</v>
      </c>
      <c r="G2" t="s">
        <v>44</v>
      </c>
      <c r="I2" t="s">
        <v>35</v>
      </c>
      <c r="J2" t="s">
        <v>36</v>
      </c>
      <c r="K2" t="s">
        <v>37</v>
      </c>
    </row>
    <row r="3" spans="1:30" x14ac:dyDescent="0.3">
      <c r="I3" t="s">
        <v>45</v>
      </c>
      <c r="J3" t="s">
        <v>46</v>
      </c>
      <c r="K3" t="s">
        <v>47</v>
      </c>
    </row>
    <row r="4" spans="1:30" x14ac:dyDescent="0.3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27</v>
      </c>
      <c r="AA4" t="s">
        <v>28</v>
      </c>
      <c r="AB4" t="s">
        <v>29</v>
      </c>
      <c r="AC4" t="s">
        <v>30</v>
      </c>
      <c r="AD4" t="s">
        <v>31</v>
      </c>
    </row>
    <row r="5" spans="1:30" x14ac:dyDescent="0.3">
      <c r="B5">
        <v>1</v>
      </c>
      <c r="C5">
        <v>-1</v>
      </c>
      <c r="D5">
        <v>-1</v>
      </c>
      <c r="E5">
        <v>-1</v>
      </c>
      <c r="F5">
        <v>1</v>
      </c>
      <c r="G5">
        <v>1</v>
      </c>
      <c r="H5">
        <v>1</v>
      </c>
      <c r="I5">
        <v>-1</v>
      </c>
      <c r="J5" s="2">
        <v>0.64976539915467002</v>
      </c>
      <c r="K5" s="2">
        <v>0.64983551344115997</v>
      </c>
      <c r="L5" s="2">
        <v>0.64994169315987804</v>
      </c>
      <c r="M5" s="2">
        <v>0.64984286728978402</v>
      </c>
      <c r="N5" s="2">
        <v>0.65000519969966197</v>
      </c>
      <c r="O5" s="2">
        <v>0.64993916414767405</v>
      </c>
      <c r="P5" s="2">
        <v>0.65016848061167598</v>
      </c>
      <c r="Q5" s="2">
        <v>0.65015571679871598</v>
      </c>
      <c r="R5" s="2">
        <v>0.65045772992302198</v>
      </c>
      <c r="S5" s="2">
        <v>0.64994704728459396</v>
      </c>
      <c r="T5" s="2">
        <f>AVERAGE(J5:S5)</f>
        <v>0.6500058811510836</v>
      </c>
      <c r="U5" s="2">
        <f>J5-$T5</f>
        <v>-2.4048199641357737E-4</v>
      </c>
      <c r="V5" s="2">
        <f t="shared" ref="V5:AD12" si="0">K5-$T5</f>
        <v>-1.7036770992362449E-4</v>
      </c>
      <c r="W5" s="2">
        <f t="shared" si="0"/>
        <v>-6.4187991205555406E-5</v>
      </c>
      <c r="X5" s="2">
        <f t="shared" si="0"/>
        <v>-1.6301386129957685E-4</v>
      </c>
      <c r="Y5" s="2">
        <f t="shared" si="0"/>
        <v>-6.814514216246792E-7</v>
      </c>
      <c r="Z5" s="2">
        <f t="shared" si="0"/>
        <v>-6.671700340954434E-5</v>
      </c>
      <c r="AA5" s="2">
        <f t="shared" si="0"/>
        <v>1.6259946059238306E-4</v>
      </c>
      <c r="AB5" s="2">
        <f t="shared" si="0"/>
        <v>1.4983564763237922E-4</v>
      </c>
      <c r="AC5" s="2">
        <f t="shared" si="0"/>
        <v>4.5184877193837902E-4</v>
      </c>
      <c r="AD5" s="2">
        <f t="shared" si="0"/>
        <v>-5.8833866489638176E-5</v>
      </c>
    </row>
    <row r="6" spans="1:30" x14ac:dyDescent="0.3">
      <c r="B6">
        <v>1</v>
      </c>
      <c r="C6">
        <v>1</v>
      </c>
      <c r="D6">
        <v>-1</v>
      </c>
      <c r="E6">
        <v>-1</v>
      </c>
      <c r="F6">
        <v>-1</v>
      </c>
      <c r="G6">
        <v>-1</v>
      </c>
      <c r="H6">
        <v>1</v>
      </c>
      <c r="I6">
        <v>1</v>
      </c>
      <c r="J6" s="2">
        <v>7.0247955014672403</v>
      </c>
      <c r="K6" s="2">
        <v>7.0957460654975399</v>
      </c>
      <c r="L6" s="2">
        <v>6.8555473779103204</v>
      </c>
      <c r="M6" s="2">
        <v>6.9517444805735202</v>
      </c>
      <c r="N6" s="2">
        <v>6.7420525102776603</v>
      </c>
      <c r="O6" s="2">
        <v>6.79290366362744</v>
      </c>
      <c r="P6" s="2">
        <v>6.8393507690487096</v>
      </c>
      <c r="Q6" s="2">
        <v>6.8740185946589296</v>
      </c>
      <c r="R6" s="2">
        <v>6.7946617233833697</v>
      </c>
      <c r="S6" s="2">
        <v>7.3037421468677</v>
      </c>
      <c r="T6" s="2">
        <f t="shared" ref="T6:T12" si="1">AVERAGE(J6:S6)</f>
        <v>6.9274562833312432</v>
      </c>
      <c r="U6" s="2">
        <f t="shared" ref="U6:U12" si="2">J6-$T6</f>
        <v>9.7339218135997108E-2</v>
      </c>
      <c r="V6" s="2">
        <f t="shared" si="0"/>
        <v>0.16828978216629675</v>
      </c>
      <c r="W6" s="2">
        <f t="shared" si="0"/>
        <v>-7.1908905420922764E-2</v>
      </c>
      <c r="X6" s="2">
        <f t="shared" si="0"/>
        <v>2.4288197242277043E-2</v>
      </c>
      <c r="Y6" s="2">
        <f t="shared" si="0"/>
        <v>-0.18540377305358291</v>
      </c>
      <c r="Z6" s="2">
        <f t="shared" si="0"/>
        <v>-0.13455261970380317</v>
      </c>
      <c r="AA6" s="2">
        <f t="shared" si="0"/>
        <v>-8.8105514282533548E-2</v>
      </c>
      <c r="AB6" s="2">
        <f t="shared" si="0"/>
        <v>-5.3437688672313577E-2</v>
      </c>
      <c r="AC6" s="2">
        <f t="shared" si="0"/>
        <v>-0.13279455994787348</v>
      </c>
      <c r="AD6" s="2">
        <f t="shared" si="0"/>
        <v>0.37628586353645677</v>
      </c>
    </row>
    <row r="7" spans="1:30" x14ac:dyDescent="0.3">
      <c r="B7">
        <v>1</v>
      </c>
      <c r="C7">
        <v>-1</v>
      </c>
      <c r="D7">
        <v>1</v>
      </c>
      <c r="E7">
        <v>-1</v>
      </c>
      <c r="F7">
        <v>-1</v>
      </c>
      <c r="G7">
        <v>1</v>
      </c>
      <c r="H7">
        <v>-1</v>
      </c>
      <c r="I7">
        <v>1</v>
      </c>
      <c r="J7" s="2">
        <v>0.69829622052569096</v>
      </c>
      <c r="K7" s="2">
        <v>0.69892420497910701</v>
      </c>
      <c r="L7" s="2">
        <v>0.69839251274685299</v>
      </c>
      <c r="M7" s="2">
        <v>0.69852691998037897</v>
      </c>
      <c r="N7" s="2">
        <v>0.69805189631829101</v>
      </c>
      <c r="O7" s="2">
        <v>0.69867902220072797</v>
      </c>
      <c r="P7" s="2">
        <v>0.69823349501250198</v>
      </c>
      <c r="Q7" s="2">
        <v>0.69902819870514499</v>
      </c>
      <c r="R7" s="2">
        <v>0.69899627785777096</v>
      </c>
      <c r="S7" s="2">
        <v>0.69825382177783402</v>
      </c>
      <c r="T7" s="2">
        <f t="shared" si="1"/>
        <v>0.69853825701043015</v>
      </c>
      <c r="U7" s="2">
        <f t="shared" si="2"/>
        <v>-2.4203648473919426E-4</v>
      </c>
      <c r="V7" s="2">
        <f t="shared" si="0"/>
        <v>3.8594796867685854E-4</v>
      </c>
      <c r="W7" s="2">
        <f t="shared" si="0"/>
        <v>-1.457442635771633E-4</v>
      </c>
      <c r="X7" s="2">
        <f t="shared" si="0"/>
        <v>-1.1337030051183916E-5</v>
      </c>
      <c r="Y7" s="2">
        <f t="shared" si="0"/>
        <v>-4.8636069213914279E-4</v>
      </c>
      <c r="Z7" s="2">
        <f t="shared" si="0"/>
        <v>1.407651902978202E-4</v>
      </c>
      <c r="AA7" s="2">
        <f t="shared" si="0"/>
        <v>-3.0476199792817127E-4</v>
      </c>
      <c r="AB7" s="2">
        <f t="shared" si="0"/>
        <v>4.8994169471483495E-4</v>
      </c>
      <c r="AC7" s="2">
        <f t="shared" si="0"/>
        <v>4.5802084734081205E-4</v>
      </c>
      <c r="AD7" s="2">
        <f t="shared" si="0"/>
        <v>-2.8443523259613634E-4</v>
      </c>
    </row>
    <row r="8" spans="1:30" x14ac:dyDescent="0.3">
      <c r="B8">
        <v>1</v>
      </c>
      <c r="C8">
        <v>1</v>
      </c>
      <c r="D8">
        <v>1</v>
      </c>
      <c r="E8">
        <v>-1</v>
      </c>
      <c r="F8">
        <v>1</v>
      </c>
      <c r="G8">
        <v>-1</v>
      </c>
      <c r="H8">
        <v>-1</v>
      </c>
      <c r="I8">
        <v>-1</v>
      </c>
      <c r="J8" s="2">
        <v>6.8405782758812297</v>
      </c>
      <c r="K8" s="2">
        <v>6.79001093826753</v>
      </c>
      <c r="L8" s="2">
        <v>7.1437413347320202</v>
      </c>
      <c r="M8" s="2">
        <v>7.3530291691645102</v>
      </c>
      <c r="N8" s="2">
        <v>6.9996190753832304</v>
      </c>
      <c r="O8" s="2">
        <v>6.92153051658594</v>
      </c>
      <c r="P8" s="2">
        <v>6.8875696900886902</v>
      </c>
      <c r="Q8" s="2">
        <v>6.8423628474603104</v>
      </c>
      <c r="R8" s="2">
        <v>6.9040950374273899</v>
      </c>
      <c r="S8" s="2">
        <v>7.07377286838285</v>
      </c>
      <c r="T8" s="2">
        <f t="shared" si="1"/>
        <v>6.9756309753373698</v>
      </c>
      <c r="U8" s="2">
        <f t="shared" si="2"/>
        <v>-0.13505269945614007</v>
      </c>
      <c r="V8" s="2">
        <f t="shared" si="0"/>
        <v>-0.18562003706983976</v>
      </c>
      <c r="W8" s="2">
        <f t="shared" si="0"/>
        <v>0.16811035939465047</v>
      </c>
      <c r="X8" s="2">
        <f t="shared" si="0"/>
        <v>0.37739819382714046</v>
      </c>
      <c r="Y8" s="2">
        <f t="shared" si="0"/>
        <v>2.3988100045860605E-2</v>
      </c>
      <c r="Z8" s="2">
        <f t="shared" si="0"/>
        <v>-5.410045875142977E-2</v>
      </c>
      <c r="AA8" s="2">
        <f t="shared" si="0"/>
        <v>-8.8061285248679511E-2</v>
      </c>
      <c r="AB8" s="2">
        <f t="shared" si="0"/>
        <v>-0.13326812787705933</v>
      </c>
      <c r="AC8" s="2">
        <f t="shared" si="0"/>
        <v>-7.1535937909979808E-2</v>
      </c>
      <c r="AD8" s="2">
        <f t="shared" si="0"/>
        <v>9.8141893045480266E-2</v>
      </c>
    </row>
    <row r="9" spans="1:30" x14ac:dyDescent="0.3">
      <c r="B9">
        <v>1</v>
      </c>
      <c r="C9">
        <v>-1</v>
      </c>
      <c r="D9">
        <v>-1</v>
      </c>
      <c r="E9">
        <v>1</v>
      </c>
      <c r="F9">
        <v>1</v>
      </c>
      <c r="G9">
        <v>-1</v>
      </c>
      <c r="H9">
        <v>-1</v>
      </c>
      <c r="I9">
        <v>1</v>
      </c>
      <c r="J9" s="2">
        <v>2.6226118275354899</v>
      </c>
      <c r="K9" s="2">
        <v>2.6243016919244702</v>
      </c>
      <c r="L9" s="2">
        <v>2.6227142429005799</v>
      </c>
      <c r="M9" s="2">
        <v>2.6225475638262101</v>
      </c>
      <c r="N9" s="2">
        <v>2.6206660162506101</v>
      </c>
      <c r="O9" s="2">
        <v>2.62237720703751</v>
      </c>
      <c r="P9" s="2">
        <v>2.62133326874716</v>
      </c>
      <c r="Q9" s="2">
        <v>2.6228828667934301</v>
      </c>
      <c r="R9" s="2">
        <v>2.6211622138874402</v>
      </c>
      <c r="S9" s="2">
        <v>2.6230366343644902</v>
      </c>
      <c r="T9" s="2">
        <f t="shared" si="1"/>
        <v>2.622363353326739</v>
      </c>
      <c r="U9" s="2">
        <f t="shared" si="2"/>
        <v>2.4847420875095949E-4</v>
      </c>
      <c r="V9" s="2">
        <f t="shared" si="0"/>
        <v>1.9383385977311818E-3</v>
      </c>
      <c r="W9" s="2">
        <f t="shared" si="0"/>
        <v>3.5088957384088459E-4</v>
      </c>
      <c r="X9" s="2">
        <f t="shared" si="0"/>
        <v>1.8421049947114909E-4</v>
      </c>
      <c r="Y9" s="2">
        <f t="shared" si="0"/>
        <v>-1.6973370761288464E-3</v>
      </c>
      <c r="Z9" s="2">
        <f t="shared" si="0"/>
        <v>1.3853710771005723E-5</v>
      </c>
      <c r="AA9" s="2">
        <f t="shared" si="0"/>
        <v>-1.0300845795789826E-3</v>
      </c>
      <c r="AB9" s="2">
        <f t="shared" si="0"/>
        <v>5.1951346669110166E-4</v>
      </c>
      <c r="AC9" s="2">
        <f t="shared" si="0"/>
        <v>-1.2011394392987818E-3</v>
      </c>
      <c r="AD9" s="2">
        <f t="shared" si="0"/>
        <v>6.7328103775121662E-4</v>
      </c>
    </row>
    <row r="10" spans="1:30" x14ac:dyDescent="0.3">
      <c r="B10">
        <v>1</v>
      </c>
      <c r="C10">
        <v>1</v>
      </c>
      <c r="D10">
        <v>-1</v>
      </c>
      <c r="E10">
        <v>1</v>
      </c>
      <c r="F10">
        <v>-1</v>
      </c>
      <c r="G10">
        <v>1</v>
      </c>
      <c r="H10">
        <v>-1</v>
      </c>
      <c r="I10">
        <v>-1</v>
      </c>
      <c r="J10" s="2">
        <v>3.775205624507</v>
      </c>
      <c r="K10" s="2">
        <v>3.76156778490243</v>
      </c>
      <c r="L10" s="2">
        <v>3.7689087731230599</v>
      </c>
      <c r="M10" s="2">
        <v>3.7753202808042099</v>
      </c>
      <c r="N10" s="2">
        <v>3.7718289612443501</v>
      </c>
      <c r="O10" s="2">
        <v>3.7693081617891302</v>
      </c>
      <c r="P10" s="2">
        <v>3.7825509186027801</v>
      </c>
      <c r="Q10" s="2">
        <v>3.77713010137085</v>
      </c>
      <c r="R10" s="2">
        <v>3.77894604291187</v>
      </c>
      <c r="S10" s="2">
        <v>3.7732820306380099</v>
      </c>
      <c r="T10" s="2">
        <f t="shared" si="1"/>
        <v>3.773404867989369</v>
      </c>
      <c r="U10" s="2">
        <f t="shared" si="2"/>
        <v>1.8007565176310081E-3</v>
      </c>
      <c r="V10" s="2">
        <f t="shared" si="0"/>
        <v>-1.1837083086938982E-2</v>
      </c>
      <c r="W10" s="2">
        <f t="shared" si="0"/>
        <v>-4.4960948663090861E-3</v>
      </c>
      <c r="X10" s="2">
        <f t="shared" si="0"/>
        <v>1.9154128148408667E-3</v>
      </c>
      <c r="Y10" s="2">
        <f t="shared" si="0"/>
        <v>-1.5759067450189512E-3</v>
      </c>
      <c r="Z10" s="2">
        <f t="shared" si="0"/>
        <v>-4.096706200238831E-3</v>
      </c>
      <c r="AA10" s="2">
        <f t="shared" si="0"/>
        <v>9.1460506134111164E-3</v>
      </c>
      <c r="AB10" s="2">
        <f t="shared" si="0"/>
        <v>3.7252333814810079E-3</v>
      </c>
      <c r="AC10" s="2">
        <f t="shared" si="0"/>
        <v>5.5411749225009466E-3</v>
      </c>
      <c r="AD10" s="2">
        <f t="shared" si="0"/>
        <v>-1.2283735135909524E-4</v>
      </c>
    </row>
    <row r="11" spans="1:30" x14ac:dyDescent="0.3">
      <c r="B11">
        <v>1</v>
      </c>
      <c r="C11">
        <v>-1</v>
      </c>
      <c r="D11">
        <v>1</v>
      </c>
      <c r="E11">
        <v>1</v>
      </c>
      <c r="F11">
        <v>-1</v>
      </c>
      <c r="G11">
        <v>-1</v>
      </c>
      <c r="H11">
        <v>1</v>
      </c>
      <c r="I11">
        <v>-1</v>
      </c>
      <c r="J11" s="2">
        <v>8.8885006355491107</v>
      </c>
      <c r="K11" s="2">
        <v>8.7425189348689507</v>
      </c>
      <c r="L11" s="2">
        <v>8.7353227424378694</v>
      </c>
      <c r="M11" s="2">
        <v>8.8818870277449999</v>
      </c>
      <c r="N11" s="2">
        <v>8.8608441911872795</v>
      </c>
      <c r="O11" s="2">
        <v>9.0064061211757505</v>
      </c>
      <c r="P11" s="2">
        <v>9.1625140859701109</v>
      </c>
      <c r="Q11" s="2">
        <v>8.6328634629004792</v>
      </c>
      <c r="R11" s="2">
        <v>8.7936775016800901</v>
      </c>
      <c r="S11" s="2">
        <v>8.7062372607103793</v>
      </c>
      <c r="T11" s="2">
        <f t="shared" si="1"/>
        <v>8.8410771964225017</v>
      </c>
      <c r="U11" s="2">
        <f t="shared" si="2"/>
        <v>4.7423439126609068E-2</v>
      </c>
      <c r="V11" s="2">
        <f t="shared" si="0"/>
        <v>-9.8558261553550963E-2</v>
      </c>
      <c r="W11" s="2">
        <f t="shared" si="0"/>
        <v>-0.10575445398463224</v>
      </c>
      <c r="X11" s="2">
        <f t="shared" si="0"/>
        <v>4.0809831322498269E-2</v>
      </c>
      <c r="Y11" s="2">
        <f t="shared" si="0"/>
        <v>1.9766994764777834E-2</v>
      </c>
      <c r="Z11" s="2">
        <f t="shared" si="0"/>
        <v>0.16532892475324878</v>
      </c>
      <c r="AA11" s="2">
        <f t="shared" si="0"/>
        <v>0.32143688954760918</v>
      </c>
      <c r="AB11" s="2">
        <f t="shared" si="0"/>
        <v>-0.20821373352202244</v>
      </c>
      <c r="AC11" s="2">
        <f t="shared" si="0"/>
        <v>-4.7399694742411569E-2</v>
      </c>
      <c r="AD11" s="2">
        <f t="shared" si="0"/>
        <v>-0.13483993571212238</v>
      </c>
    </row>
    <row r="12" spans="1:30" x14ac:dyDescent="0.3"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 s="2">
        <v>10.0137915817335</v>
      </c>
      <c r="K12" s="2">
        <v>9.7736847166780993</v>
      </c>
      <c r="L12" s="2">
        <v>10.0335188742676</v>
      </c>
      <c r="M12" s="2">
        <v>10.3131266551053</v>
      </c>
      <c r="N12" s="2">
        <v>9.9451250397768707</v>
      </c>
      <c r="O12" s="2">
        <v>9.8615892046140203</v>
      </c>
      <c r="P12" s="2">
        <v>9.87117598418169</v>
      </c>
      <c r="Q12" s="2">
        <v>9.8894376572348293</v>
      </c>
      <c r="R12" s="2">
        <v>10.1826138439065</v>
      </c>
      <c r="S12" s="2">
        <v>10.0043683594199</v>
      </c>
      <c r="T12" s="2">
        <f t="shared" si="1"/>
        <v>9.9888431916918297</v>
      </c>
      <c r="U12" s="2">
        <f t="shared" si="2"/>
        <v>2.4948390041670265E-2</v>
      </c>
      <c r="V12" s="2">
        <f t="shared" si="0"/>
        <v>-0.21515847501373031</v>
      </c>
      <c r="W12" s="2">
        <f t="shared" si="0"/>
        <v>4.4675682575769926E-2</v>
      </c>
      <c r="X12" s="2">
        <f t="shared" si="0"/>
        <v>0.32428346341347059</v>
      </c>
      <c r="Y12" s="2">
        <f t="shared" si="0"/>
        <v>-4.371815191495898E-2</v>
      </c>
      <c r="Z12" s="2">
        <f t="shared" si="0"/>
        <v>-0.12725398707780933</v>
      </c>
      <c r="AA12" s="2">
        <f t="shared" si="0"/>
        <v>-0.1176672075101397</v>
      </c>
      <c r="AB12" s="2">
        <f t="shared" si="0"/>
        <v>-9.94055344570004E-2</v>
      </c>
      <c r="AC12" s="2">
        <f t="shared" si="0"/>
        <v>0.19377065221467049</v>
      </c>
      <c r="AD12" s="2">
        <f t="shared" si="0"/>
        <v>1.5525167728069889E-2</v>
      </c>
    </row>
    <row r="13" spans="1:30" x14ac:dyDescent="0.3">
      <c r="A13" t="s">
        <v>32</v>
      </c>
      <c r="B13" s="2">
        <f>B5*$T5+B6*$T6+B7*$T7+B8*$T8+B9*$T9+B10*$T10+B11*$T11+B12*$T12</f>
        <v>40.47732000626057</v>
      </c>
      <c r="C13" s="2">
        <f t="shared" ref="C13:I13" si="3">C5*$T5+C6*$T6+C7*$T7+C8*$T8+C9*$T9+C10*$T10+C11*$T11+C12*$T12</f>
        <v>14.853350630439056</v>
      </c>
      <c r="D13" s="2">
        <f t="shared" si="3"/>
        <v>12.530859234663696</v>
      </c>
      <c r="E13" s="2">
        <f t="shared" si="3"/>
        <v>9.9740572126003109</v>
      </c>
      <c r="F13" s="2">
        <f t="shared" si="3"/>
        <v>-3.633203246520722E-3</v>
      </c>
      <c r="G13" s="2">
        <f t="shared" si="3"/>
        <v>-10.255735610575142</v>
      </c>
      <c r="H13" s="2">
        <f t="shared" si="3"/>
        <v>12.337445098932751</v>
      </c>
      <c r="I13" s="2">
        <f t="shared" si="3"/>
        <v>-2.9178355400834022E-3</v>
      </c>
      <c r="U13" s="2">
        <f>SUM(U5:U12)</f>
        <v>3.6225060093365569E-2</v>
      </c>
      <c r="V13" s="2">
        <f t="shared" ref="V13:AD13" si="4">SUM(V5:V12)</f>
        <v>-0.34073015570127885</v>
      </c>
      <c r="W13" s="2">
        <f t="shared" si="4"/>
        <v>3.0767545017614473E-2</v>
      </c>
      <c r="X13" s="2">
        <f t="shared" si="4"/>
        <v>0.76870495822834761</v>
      </c>
      <c r="Y13" s="2">
        <f t="shared" si="4"/>
        <v>-0.18912711612261202</v>
      </c>
      <c r="Z13" s="2">
        <f t="shared" si="4"/>
        <v>-0.15458694508237303</v>
      </c>
      <c r="AA13" s="2">
        <f t="shared" si="4"/>
        <v>3.5576686002752766E-2</v>
      </c>
      <c r="AB13" s="2">
        <f t="shared" si="4"/>
        <v>-0.48944056033787642</v>
      </c>
      <c r="AC13" s="2">
        <f t="shared" si="4"/>
        <v>-5.270963528311301E-2</v>
      </c>
      <c r="AD13" s="2">
        <f t="shared" si="4"/>
        <v>0.35532016318519088</v>
      </c>
    </row>
    <row r="14" spans="1:30" x14ac:dyDescent="0.3">
      <c r="A14" t="s">
        <v>39</v>
      </c>
      <c r="B14" s="2">
        <f>B13/8</f>
        <v>5.0596650007825712</v>
      </c>
      <c r="C14" s="2">
        <f t="shared" ref="C14:I14" si="5">C13/8</f>
        <v>1.856668828804882</v>
      </c>
      <c r="D14" s="2">
        <f t="shared" si="5"/>
        <v>1.566357404332962</v>
      </c>
      <c r="E14" s="2">
        <f t="shared" si="5"/>
        <v>1.2467571515750389</v>
      </c>
      <c r="F14" s="2">
        <f t="shared" si="5"/>
        <v>-4.5415040581509025E-4</v>
      </c>
      <c r="G14" s="2">
        <f t="shared" si="5"/>
        <v>-1.2819669513218928</v>
      </c>
      <c r="H14" s="2">
        <f t="shared" si="5"/>
        <v>1.5421806373665938</v>
      </c>
      <c r="I14" s="2">
        <f t="shared" si="5"/>
        <v>-3.6472944251042527E-4</v>
      </c>
      <c r="U14" s="2">
        <f>U13/8</f>
        <v>4.5281325116706961E-3</v>
      </c>
      <c r="V14" s="2">
        <f t="shared" ref="V14:AD14" si="6">V13/8</f>
        <v>-4.2591269462659856E-2</v>
      </c>
      <c r="W14" s="2">
        <f t="shared" si="6"/>
        <v>3.8459431272018091E-3</v>
      </c>
      <c r="X14" s="2">
        <f t="shared" si="6"/>
        <v>9.6088119778543452E-2</v>
      </c>
      <c r="Y14" s="2">
        <f t="shared" si="6"/>
        <v>-2.3640889515326502E-2</v>
      </c>
      <c r="Z14" s="2">
        <f t="shared" si="6"/>
        <v>-1.9323368135296629E-2</v>
      </c>
      <c r="AA14" s="2">
        <f t="shared" si="6"/>
        <v>4.4470857503440958E-3</v>
      </c>
      <c r="AB14" s="2">
        <f t="shared" si="6"/>
        <v>-6.1180070042234552E-2</v>
      </c>
      <c r="AC14" s="2">
        <f t="shared" si="6"/>
        <v>-6.5887044103891262E-3</v>
      </c>
      <c r="AD14" s="2">
        <f t="shared" si="6"/>
        <v>4.4415020398148861E-2</v>
      </c>
    </row>
    <row r="15" spans="1:30" x14ac:dyDescent="0.3">
      <c r="A15" t="s">
        <v>40</v>
      </c>
      <c r="C15" s="2">
        <f>80*(C14^2)</f>
        <v>275.77753118845538</v>
      </c>
      <c r="D15" s="2">
        <f t="shared" ref="D15:I15" si="7">80*(D14^2)</f>
        <v>196.27804144869555</v>
      </c>
      <c r="E15" s="2">
        <f t="shared" si="7"/>
        <v>124.35227160028035</v>
      </c>
      <c r="F15" s="2">
        <f t="shared" si="7"/>
        <v>1.6500207288160894E-5</v>
      </c>
      <c r="G15" s="2">
        <f t="shared" si="7"/>
        <v>131.47514114252385</v>
      </c>
      <c r="H15" s="2">
        <f t="shared" si="7"/>
        <v>190.26568946147466</v>
      </c>
      <c r="I15" s="2">
        <f t="shared" si="7"/>
        <v>1.064220529871725E-5</v>
      </c>
      <c r="U15" s="2">
        <f>U5^2+U6^2+U7^2+U8^2+U9^2+U10^2+U11^2+U12^2</f>
        <v>3.0588980638702978E-2</v>
      </c>
      <c r="V15" s="2">
        <f t="shared" ref="V15:AD15" si="8">V5^2+V6^2+V7^2+V8^2+V9^2+V10^2+V11^2+V12^2</f>
        <v>0.11892720090759812</v>
      </c>
      <c r="W15" s="2">
        <f t="shared" si="8"/>
        <v>4.6632268119860876E-2</v>
      </c>
      <c r="X15" s="2">
        <f t="shared" si="8"/>
        <v>0.24984824964708069</v>
      </c>
      <c r="Y15" s="2">
        <f t="shared" si="8"/>
        <v>3.7257599877611111E-2</v>
      </c>
      <c r="Z15" s="2">
        <f t="shared" si="8"/>
        <v>6.4575305153149812E-2</v>
      </c>
      <c r="AA15" s="2">
        <f t="shared" si="8"/>
        <v>0.13276944792643933</v>
      </c>
      <c r="AB15" s="2">
        <f t="shared" si="8"/>
        <v>7.3864809337931103E-2</v>
      </c>
      <c r="AC15" s="2">
        <f t="shared" si="8"/>
        <v>6.2578143591666135E-2</v>
      </c>
      <c r="AD15" s="2">
        <f t="shared" si="8"/>
        <v>0.16964627412495753</v>
      </c>
    </row>
    <row r="16" spans="1:30" x14ac:dyDescent="0.3">
      <c r="A16" t="s">
        <v>33</v>
      </c>
      <c r="C16" s="3">
        <f>C15/$B18</f>
        <v>0.30004016177583437</v>
      </c>
      <c r="D16" s="3">
        <f t="shared" ref="D16:I16" si="9">D15/$B18</f>
        <v>0.21354638666725378</v>
      </c>
      <c r="E16" s="3">
        <f t="shared" si="9"/>
        <v>0.13529265972957014</v>
      </c>
      <c r="F16" s="3">
        <f t="shared" si="9"/>
        <v>1.7951878975562615E-8</v>
      </c>
      <c r="G16" s="3">
        <f t="shared" si="9"/>
        <v>0.14304219218985773</v>
      </c>
      <c r="H16" s="3">
        <f t="shared" si="9"/>
        <v>0.20700507398262372</v>
      </c>
      <c r="I16" s="3">
        <f t="shared" si="9"/>
        <v>1.1578495846700199E-8</v>
      </c>
    </row>
    <row r="17" spans="1:30" x14ac:dyDescent="0.3">
      <c r="AC17" t="s">
        <v>38</v>
      </c>
      <c r="AD17" s="2">
        <f>SUM(U15:AD15)</f>
        <v>0.98668827932499781</v>
      </c>
    </row>
    <row r="18" spans="1:30" x14ac:dyDescent="0.3">
      <c r="A18" t="s">
        <v>41</v>
      </c>
      <c r="B18" s="2">
        <f>SUM(C15:I15)+AD17</f>
        <v>919.13539026316732</v>
      </c>
      <c r="AC18" t="s">
        <v>42</v>
      </c>
      <c r="AD18" s="4">
        <f>AD17/B18</f>
        <v>1.0734961244855219E-3</v>
      </c>
    </row>
    <row r="19" spans="1:30" x14ac:dyDescent="0.3">
      <c r="E19" s="1"/>
    </row>
    <row r="22" spans="1:30" x14ac:dyDescent="0.3">
      <c r="A22" t="s">
        <v>0</v>
      </c>
      <c r="B22" t="s">
        <v>1</v>
      </c>
      <c r="C22" t="s">
        <v>2</v>
      </c>
      <c r="O22" s="2"/>
    </row>
    <row r="23" spans="1:30" x14ac:dyDescent="0.3">
      <c r="E23" t="s">
        <v>34</v>
      </c>
      <c r="F23" t="s">
        <v>43</v>
      </c>
      <c r="G23" t="s">
        <v>44</v>
      </c>
      <c r="I23" t="s">
        <v>35</v>
      </c>
      <c r="J23" t="s">
        <v>36</v>
      </c>
      <c r="K23" t="s">
        <v>37</v>
      </c>
    </row>
    <row r="24" spans="1:30" x14ac:dyDescent="0.3">
      <c r="I24" t="s">
        <v>45</v>
      </c>
      <c r="J24" t="s">
        <v>48</v>
      </c>
      <c r="K24" t="s">
        <v>47</v>
      </c>
    </row>
    <row r="25" spans="1:30" x14ac:dyDescent="0.3">
      <c r="B25" t="s">
        <v>3</v>
      </c>
      <c r="C25" t="s">
        <v>4</v>
      </c>
      <c r="D25" t="s">
        <v>5</v>
      </c>
      <c r="E25" t="s">
        <v>6</v>
      </c>
      <c r="F25" t="s">
        <v>7</v>
      </c>
      <c r="G25" t="s">
        <v>8</v>
      </c>
      <c r="H25" t="s">
        <v>9</v>
      </c>
      <c r="I25" t="s">
        <v>10</v>
      </c>
      <c r="J25" t="s">
        <v>11</v>
      </c>
      <c r="K25" t="s">
        <v>12</v>
      </c>
      <c r="L25" t="s">
        <v>13</v>
      </c>
      <c r="M25" t="s">
        <v>14</v>
      </c>
      <c r="N25" t="s">
        <v>15</v>
      </c>
      <c r="O25" t="s">
        <v>16</v>
      </c>
      <c r="P25" t="s">
        <v>17</v>
      </c>
      <c r="Q25" t="s">
        <v>18</v>
      </c>
      <c r="R25" t="s">
        <v>19</v>
      </c>
      <c r="S25" t="s">
        <v>20</v>
      </c>
      <c r="T25" t="s">
        <v>21</v>
      </c>
      <c r="U25" t="s">
        <v>22</v>
      </c>
      <c r="V25" t="s">
        <v>23</v>
      </c>
      <c r="W25" t="s">
        <v>24</v>
      </c>
      <c r="X25" t="s">
        <v>25</v>
      </c>
      <c r="Y25" t="s">
        <v>26</v>
      </c>
      <c r="Z25" t="s">
        <v>27</v>
      </c>
      <c r="AA25" t="s">
        <v>28</v>
      </c>
      <c r="AB25" t="s">
        <v>29</v>
      </c>
      <c r="AC25" t="s">
        <v>30</v>
      </c>
      <c r="AD25" t="s">
        <v>31</v>
      </c>
    </row>
    <row r="26" spans="1:30" x14ac:dyDescent="0.3">
      <c r="B26">
        <v>1</v>
      </c>
      <c r="C26">
        <v>-1</v>
      </c>
      <c r="D26">
        <v>-1</v>
      </c>
      <c r="E26">
        <v>-1</v>
      </c>
      <c r="F26">
        <v>1</v>
      </c>
      <c r="G26">
        <v>1</v>
      </c>
      <c r="H26">
        <v>1</v>
      </c>
      <c r="I26">
        <v>-1</v>
      </c>
      <c r="J26" s="2">
        <v>0.64993916414767405</v>
      </c>
      <c r="K26" s="2">
        <v>0.64976539915467002</v>
      </c>
      <c r="L26" s="2">
        <v>0.64994169315987804</v>
      </c>
      <c r="M26" s="2">
        <v>0.65045772992302198</v>
      </c>
      <c r="N26" s="2">
        <v>0.64994704728459396</v>
      </c>
      <c r="O26" s="2">
        <v>0.65016848061167598</v>
      </c>
      <c r="P26" s="2">
        <v>0.65015571679871598</v>
      </c>
      <c r="Q26" s="2">
        <v>0.65000519969966197</v>
      </c>
      <c r="R26" s="2">
        <v>0.64983551344115997</v>
      </c>
      <c r="S26" s="2">
        <v>0.64984286728978402</v>
      </c>
      <c r="T26" s="2">
        <f>AVERAGE(J26:S26)</f>
        <v>0.6500058811510836</v>
      </c>
      <c r="U26" s="2">
        <f>J26-$T26</f>
        <v>-6.671700340954434E-5</v>
      </c>
      <c r="V26" s="2">
        <f t="shared" ref="V26:AD33" si="10">K26-$T26</f>
        <v>-2.4048199641357737E-4</v>
      </c>
      <c r="W26" s="2">
        <f t="shared" si="10"/>
        <v>-6.4187991205555406E-5</v>
      </c>
      <c r="X26" s="2">
        <f t="shared" si="10"/>
        <v>4.5184877193837902E-4</v>
      </c>
      <c r="Y26" s="2">
        <f t="shared" si="10"/>
        <v>-5.8833866489638176E-5</v>
      </c>
      <c r="Z26" s="2">
        <f t="shared" si="10"/>
        <v>1.6259946059238306E-4</v>
      </c>
      <c r="AA26" s="2">
        <f t="shared" si="10"/>
        <v>1.4983564763237922E-4</v>
      </c>
      <c r="AB26" s="2">
        <f t="shared" si="10"/>
        <v>-6.814514216246792E-7</v>
      </c>
      <c r="AC26" s="2">
        <f t="shared" si="10"/>
        <v>-1.7036770992362449E-4</v>
      </c>
      <c r="AD26" s="2">
        <f t="shared" si="10"/>
        <v>-1.6301386129957685E-4</v>
      </c>
    </row>
    <row r="27" spans="1:30" x14ac:dyDescent="0.3">
      <c r="B27">
        <v>1</v>
      </c>
      <c r="C27">
        <v>1</v>
      </c>
      <c r="D27">
        <v>-1</v>
      </c>
      <c r="E27">
        <v>-1</v>
      </c>
      <c r="F27">
        <v>-1</v>
      </c>
      <c r="G27">
        <v>-1</v>
      </c>
      <c r="H27">
        <v>1</v>
      </c>
      <c r="I27">
        <v>1</v>
      </c>
      <c r="J27" s="2">
        <v>6.8393507690487096</v>
      </c>
      <c r="K27" s="2">
        <v>7.0957460654975399</v>
      </c>
      <c r="L27" s="2">
        <v>6.79290366362744</v>
      </c>
      <c r="M27" s="2">
        <v>6.7946617233833697</v>
      </c>
      <c r="N27" s="2">
        <v>7.3037421468677</v>
      </c>
      <c r="O27" s="2">
        <v>6.7420525102776603</v>
      </c>
      <c r="P27" s="2">
        <v>6.8740185946589296</v>
      </c>
      <c r="Q27" s="2">
        <v>6.9517444805735202</v>
      </c>
      <c r="R27" s="2">
        <v>7.0247955014672403</v>
      </c>
      <c r="S27" s="2">
        <v>6.8555473779103204</v>
      </c>
      <c r="T27" s="2">
        <f t="shared" ref="T27:T33" si="11">AVERAGE(J27:S27)</f>
        <v>6.9274562833312432</v>
      </c>
      <c r="U27" s="2">
        <f t="shared" ref="U27:U33" si="12">J27-$T27</f>
        <v>-8.8105514282533548E-2</v>
      </c>
      <c r="V27" s="2">
        <f t="shared" si="10"/>
        <v>0.16828978216629675</v>
      </c>
      <c r="W27" s="2">
        <f t="shared" si="10"/>
        <v>-0.13455261970380317</v>
      </c>
      <c r="X27" s="2">
        <f t="shared" si="10"/>
        <v>-0.13279455994787348</v>
      </c>
      <c r="Y27" s="2">
        <f t="shared" si="10"/>
        <v>0.37628586353645677</v>
      </c>
      <c r="Z27" s="2">
        <f t="shared" si="10"/>
        <v>-0.18540377305358291</v>
      </c>
      <c r="AA27" s="2">
        <f t="shared" si="10"/>
        <v>-5.3437688672313577E-2</v>
      </c>
      <c r="AB27" s="2">
        <f t="shared" si="10"/>
        <v>2.4288197242277043E-2</v>
      </c>
      <c r="AC27" s="2">
        <f t="shared" si="10"/>
        <v>9.7339218135997108E-2</v>
      </c>
      <c r="AD27" s="2">
        <f t="shared" si="10"/>
        <v>-7.1908905420922764E-2</v>
      </c>
    </row>
    <row r="28" spans="1:30" x14ac:dyDescent="0.3">
      <c r="B28">
        <v>1</v>
      </c>
      <c r="C28">
        <v>-1</v>
      </c>
      <c r="D28">
        <v>1</v>
      </c>
      <c r="E28">
        <v>-1</v>
      </c>
      <c r="F28">
        <v>-1</v>
      </c>
      <c r="G28">
        <v>1</v>
      </c>
      <c r="H28">
        <v>-1</v>
      </c>
      <c r="I28">
        <v>1</v>
      </c>
      <c r="J28" s="2">
        <v>0.66311010411857196</v>
      </c>
      <c r="K28" s="2">
        <v>0.66315005306852903</v>
      </c>
      <c r="L28" s="2">
        <v>0.66301343257492096</v>
      </c>
      <c r="M28" s="2">
        <v>0.66313024409870203</v>
      </c>
      <c r="N28" s="2">
        <v>0.66281611322889</v>
      </c>
      <c r="O28" s="2">
        <v>0.66329908093543499</v>
      </c>
      <c r="P28" s="2">
        <v>0.66313680668402697</v>
      </c>
      <c r="Q28" s="2">
        <v>0.66342259015285798</v>
      </c>
      <c r="R28" s="2">
        <v>0.662980663736501</v>
      </c>
      <c r="S28" s="2">
        <v>0.66337207248034402</v>
      </c>
      <c r="T28" s="2">
        <f t="shared" si="11"/>
        <v>0.66314311610787802</v>
      </c>
      <c r="U28" s="2">
        <f t="shared" si="12"/>
        <v>-3.3011989306053202E-5</v>
      </c>
      <c r="V28" s="2">
        <f t="shared" si="10"/>
        <v>6.9369606510161219E-6</v>
      </c>
      <c r="W28" s="2">
        <f t="shared" si="10"/>
        <v>-1.2968353295705892E-4</v>
      </c>
      <c r="X28" s="2">
        <f t="shared" si="10"/>
        <v>-1.2872009175990407E-5</v>
      </c>
      <c r="Y28" s="2">
        <f t="shared" si="10"/>
        <v>-3.2700287898801417E-4</v>
      </c>
      <c r="Z28" s="2">
        <f t="shared" si="10"/>
        <v>1.5596482755697583E-4</v>
      </c>
      <c r="AA28" s="2">
        <f t="shared" si="10"/>
        <v>-6.3094238510474909E-6</v>
      </c>
      <c r="AB28" s="2">
        <f t="shared" si="10"/>
        <v>2.7947404497996597E-4</v>
      </c>
      <c r="AC28" s="2">
        <f t="shared" si="10"/>
        <v>-1.6245237137701984E-4</v>
      </c>
      <c r="AD28" s="2">
        <f t="shared" si="10"/>
        <v>2.2895637246600486E-4</v>
      </c>
    </row>
    <row r="29" spans="1:30" x14ac:dyDescent="0.3">
      <c r="B29">
        <v>1</v>
      </c>
      <c r="C29">
        <v>1</v>
      </c>
      <c r="D29">
        <v>1</v>
      </c>
      <c r="E29">
        <v>-1</v>
      </c>
      <c r="F29">
        <v>1</v>
      </c>
      <c r="G29">
        <v>-1</v>
      </c>
      <c r="H29">
        <v>-1</v>
      </c>
      <c r="I29">
        <v>-1</v>
      </c>
      <c r="J29" s="2">
        <v>6.8682707477387703</v>
      </c>
      <c r="K29" s="2">
        <v>6.8077045914937804</v>
      </c>
      <c r="L29" s="2">
        <v>6.7546906172330301</v>
      </c>
      <c r="M29" s="2">
        <v>6.8060072162494398</v>
      </c>
      <c r="N29" s="2">
        <v>6.96468860021597</v>
      </c>
      <c r="O29" s="2">
        <v>7.31700605584727</v>
      </c>
      <c r="P29" s="2">
        <v>6.8871227468399301</v>
      </c>
      <c r="Q29" s="2">
        <v>7.1087335244031804</v>
      </c>
      <c r="R29" s="2">
        <v>6.8523856531744904</v>
      </c>
      <c r="S29" s="2">
        <v>7.0377158081979996</v>
      </c>
      <c r="T29" s="2">
        <f t="shared" si="11"/>
        <v>6.9404325561393865</v>
      </c>
      <c r="U29" s="2">
        <f t="shared" si="12"/>
        <v>-7.2161808400616145E-2</v>
      </c>
      <c r="V29" s="2">
        <f t="shared" si="10"/>
        <v>-0.1327279646456061</v>
      </c>
      <c r="W29" s="2">
        <f t="shared" si="10"/>
        <v>-0.18574193890635637</v>
      </c>
      <c r="X29" s="2">
        <f t="shared" si="10"/>
        <v>-0.13442533988994665</v>
      </c>
      <c r="Y29" s="2">
        <f t="shared" si="10"/>
        <v>2.4256044076583549E-2</v>
      </c>
      <c r="Z29" s="2">
        <f t="shared" si="10"/>
        <v>0.37657349970788356</v>
      </c>
      <c r="AA29" s="2">
        <f t="shared" si="10"/>
        <v>-5.330980929945639E-2</v>
      </c>
      <c r="AB29" s="2">
        <f t="shared" si="10"/>
        <v>0.16830096826379393</v>
      </c>
      <c r="AC29" s="2">
        <f t="shared" si="10"/>
        <v>-8.8046902964896034E-2</v>
      </c>
      <c r="AD29" s="2">
        <f t="shared" si="10"/>
        <v>9.7283252058613101E-2</v>
      </c>
    </row>
    <row r="30" spans="1:30" x14ac:dyDescent="0.3">
      <c r="B30">
        <v>1</v>
      </c>
      <c r="C30">
        <v>-1</v>
      </c>
      <c r="D30">
        <v>-1</v>
      </c>
      <c r="E30">
        <v>1</v>
      </c>
      <c r="F30">
        <v>1</v>
      </c>
      <c r="G30">
        <v>-1</v>
      </c>
      <c r="H30">
        <v>-1</v>
      </c>
      <c r="I30">
        <v>1</v>
      </c>
      <c r="J30" s="2">
        <v>2.62237720703751</v>
      </c>
      <c r="K30" s="2">
        <v>2.6206660162506101</v>
      </c>
      <c r="L30" s="2">
        <v>2.6211622138874402</v>
      </c>
      <c r="M30" s="2">
        <v>2.6225475638262101</v>
      </c>
      <c r="N30" s="2">
        <v>2.62133326874716</v>
      </c>
      <c r="O30" s="2">
        <v>2.6227142429005799</v>
      </c>
      <c r="P30" s="2">
        <v>2.6243016919244702</v>
      </c>
      <c r="Q30" s="2">
        <v>2.6226118275354899</v>
      </c>
      <c r="R30" s="2">
        <v>2.6228828667934301</v>
      </c>
      <c r="S30" s="2">
        <v>2.6230366343644902</v>
      </c>
      <c r="T30" s="2">
        <f t="shared" si="11"/>
        <v>2.622363353326739</v>
      </c>
      <c r="U30" s="2">
        <f t="shared" si="12"/>
        <v>1.3853710771005723E-5</v>
      </c>
      <c r="V30" s="2">
        <f t="shared" si="10"/>
        <v>-1.6973370761288464E-3</v>
      </c>
      <c r="W30" s="2">
        <f t="shared" si="10"/>
        <v>-1.2011394392987818E-3</v>
      </c>
      <c r="X30" s="2">
        <f t="shared" si="10"/>
        <v>1.8421049947114909E-4</v>
      </c>
      <c r="Y30" s="2">
        <f t="shared" si="10"/>
        <v>-1.0300845795789826E-3</v>
      </c>
      <c r="Z30" s="2">
        <f t="shared" si="10"/>
        <v>3.5088957384088459E-4</v>
      </c>
      <c r="AA30" s="2">
        <f t="shared" si="10"/>
        <v>1.9383385977311818E-3</v>
      </c>
      <c r="AB30" s="2">
        <f t="shared" si="10"/>
        <v>2.4847420875095949E-4</v>
      </c>
      <c r="AC30" s="2">
        <f t="shared" si="10"/>
        <v>5.1951346669110166E-4</v>
      </c>
      <c r="AD30" s="2">
        <f t="shared" si="10"/>
        <v>6.7328103775121662E-4</v>
      </c>
    </row>
    <row r="31" spans="1:30" x14ac:dyDescent="0.3">
      <c r="B31">
        <v>1</v>
      </c>
      <c r="C31">
        <v>1</v>
      </c>
      <c r="D31">
        <v>-1</v>
      </c>
      <c r="E31">
        <v>1</v>
      </c>
      <c r="F31">
        <v>-1</v>
      </c>
      <c r="G31">
        <v>1</v>
      </c>
      <c r="H31">
        <v>-1</v>
      </c>
      <c r="I31">
        <v>-1</v>
      </c>
      <c r="J31" s="2">
        <v>3.77894604291187</v>
      </c>
      <c r="K31" s="2">
        <v>3.7753202808042099</v>
      </c>
      <c r="L31" s="2">
        <v>3.7825509186027801</v>
      </c>
      <c r="M31" s="2">
        <v>3.775205624507</v>
      </c>
      <c r="N31" s="2">
        <v>3.7718289612443501</v>
      </c>
      <c r="O31" s="2">
        <v>3.7732820306380099</v>
      </c>
      <c r="P31" s="2">
        <v>3.7693081617891302</v>
      </c>
      <c r="Q31" s="2">
        <v>3.77713010137085</v>
      </c>
      <c r="R31" s="2">
        <v>3.76156778490243</v>
      </c>
      <c r="S31" s="2">
        <v>3.7689087731230599</v>
      </c>
      <c r="T31" s="2">
        <f t="shared" si="11"/>
        <v>3.773404867989369</v>
      </c>
      <c r="U31" s="2">
        <f t="shared" si="12"/>
        <v>5.5411749225009466E-3</v>
      </c>
      <c r="V31" s="2">
        <f t="shared" si="10"/>
        <v>1.9154128148408667E-3</v>
      </c>
      <c r="W31" s="2">
        <f t="shared" si="10"/>
        <v>9.1460506134111164E-3</v>
      </c>
      <c r="X31" s="2">
        <f t="shared" si="10"/>
        <v>1.8007565176310081E-3</v>
      </c>
      <c r="Y31" s="2">
        <f t="shared" si="10"/>
        <v>-1.5759067450189512E-3</v>
      </c>
      <c r="Z31" s="2">
        <f t="shared" si="10"/>
        <v>-1.2283735135909524E-4</v>
      </c>
      <c r="AA31" s="2">
        <f t="shared" si="10"/>
        <v>-4.096706200238831E-3</v>
      </c>
      <c r="AB31" s="2">
        <f t="shared" si="10"/>
        <v>3.7252333814810079E-3</v>
      </c>
      <c r="AC31" s="2">
        <f t="shared" si="10"/>
        <v>-1.1837083086938982E-2</v>
      </c>
      <c r="AD31" s="2">
        <f t="shared" si="10"/>
        <v>-4.4960948663090861E-3</v>
      </c>
    </row>
    <row r="32" spans="1:30" x14ac:dyDescent="0.3">
      <c r="B32">
        <v>1</v>
      </c>
      <c r="C32">
        <v>-1</v>
      </c>
      <c r="D32">
        <v>1</v>
      </c>
      <c r="E32">
        <v>1</v>
      </c>
      <c r="F32">
        <v>-1</v>
      </c>
      <c r="G32">
        <v>-1</v>
      </c>
      <c r="H32">
        <v>1</v>
      </c>
      <c r="I32">
        <v>-1</v>
      </c>
      <c r="J32" s="2">
        <v>3.0541384234385101</v>
      </c>
      <c r="K32" s="2">
        <v>3.06637942368934</v>
      </c>
      <c r="L32" s="2">
        <v>3.0577749778822998</v>
      </c>
      <c r="M32" s="2">
        <v>3.05458781528093</v>
      </c>
      <c r="N32" s="2">
        <v>3.05854897489403</v>
      </c>
      <c r="O32" s="2">
        <v>3.0523483378634699</v>
      </c>
      <c r="P32" s="2">
        <v>3.0656058136299298</v>
      </c>
      <c r="Q32" s="2">
        <v>3.0622926703703</v>
      </c>
      <c r="R32" s="2">
        <v>3.0619125049161799</v>
      </c>
      <c r="S32" s="2">
        <v>3.0567328411911001</v>
      </c>
      <c r="T32" s="2">
        <f t="shared" si="11"/>
        <v>3.0590321783156087</v>
      </c>
      <c r="U32" s="2">
        <f t="shared" si="12"/>
        <v>-4.8937548770986439E-3</v>
      </c>
      <c r="V32" s="2">
        <f t="shared" si="10"/>
        <v>7.3472453737313259E-3</v>
      </c>
      <c r="W32" s="2">
        <f t="shared" si="10"/>
        <v>-1.2572004333089026E-3</v>
      </c>
      <c r="X32" s="2">
        <f t="shared" si="10"/>
        <v>-4.4443630346786556E-3</v>
      </c>
      <c r="Y32" s="2">
        <f t="shared" si="10"/>
        <v>-4.83203421578704E-4</v>
      </c>
      <c r="Z32" s="2">
        <f t="shared" si="10"/>
        <v>-6.6838404521387673E-3</v>
      </c>
      <c r="AA32" s="2">
        <f t="shared" si="10"/>
        <v>6.5736353143210913E-3</v>
      </c>
      <c r="AB32" s="2">
        <f t="shared" si="10"/>
        <v>3.2604920546912552E-3</v>
      </c>
      <c r="AC32" s="2">
        <f t="shared" si="10"/>
        <v>2.880326600571248E-3</v>
      </c>
      <c r="AD32" s="2">
        <f t="shared" si="10"/>
        <v>-2.2993371245085825E-3</v>
      </c>
    </row>
    <row r="33" spans="1:30" x14ac:dyDescent="0.3"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 s="2">
        <v>4.2129730133702203</v>
      </c>
      <c r="K33" s="2">
        <v>4.2113767019230899</v>
      </c>
      <c r="L33" s="2">
        <v>4.2139420182940999</v>
      </c>
      <c r="M33" s="2">
        <v>4.2094372057524803</v>
      </c>
      <c r="N33" s="2">
        <v>4.2020500688214204</v>
      </c>
      <c r="O33" s="2">
        <v>4.2185014279514599</v>
      </c>
      <c r="P33" s="2">
        <v>4.2101068507376</v>
      </c>
      <c r="Q33" s="2">
        <v>4.19508298378351</v>
      </c>
      <c r="R33" s="2">
        <v>4.2260066743361202</v>
      </c>
      <c r="S33" s="2">
        <v>4.1967040221852701</v>
      </c>
      <c r="T33" s="2">
        <f t="shared" si="11"/>
        <v>4.209618096715527</v>
      </c>
      <c r="U33" s="2">
        <f t="shared" si="12"/>
        <v>3.3549166546933407E-3</v>
      </c>
      <c r="V33" s="2">
        <f t="shared" si="10"/>
        <v>1.75860520756288E-3</v>
      </c>
      <c r="W33" s="2">
        <f t="shared" si="10"/>
        <v>4.3239215785728646E-3</v>
      </c>
      <c r="X33" s="2">
        <f t="shared" si="10"/>
        <v>-1.8089096304674257E-4</v>
      </c>
      <c r="Y33" s="2">
        <f t="shared" si="10"/>
        <v>-7.5680278941065993E-3</v>
      </c>
      <c r="Z33" s="2">
        <f t="shared" si="10"/>
        <v>8.8833312359328787E-3</v>
      </c>
      <c r="AA33" s="2">
        <f t="shared" si="10"/>
        <v>4.8875402207304575E-4</v>
      </c>
      <c r="AB33" s="2">
        <f t="shared" si="10"/>
        <v>-1.4535112932017036E-2</v>
      </c>
      <c r="AC33" s="2">
        <f t="shared" si="10"/>
        <v>1.6388577620593203E-2</v>
      </c>
      <c r="AD33" s="2">
        <f t="shared" si="10"/>
        <v>-1.2914074530256947E-2</v>
      </c>
    </row>
    <row r="34" spans="1:30" x14ac:dyDescent="0.3">
      <c r="A34" t="s">
        <v>32</v>
      </c>
      <c r="B34" s="2">
        <f>B26*$T26+B27*$T27+B28*$T28+B29*$T29+B30*$T30+B31*$T31+B32*$T32+B33*$T33</f>
        <v>28.845456333076836</v>
      </c>
      <c r="C34" s="2">
        <f t="shared" ref="C34:I34" si="13">C26*$T26+C27*$T27+C28*$T28+C29*$T29+C30*$T30+C31*$T31+C32*$T32+C33*$T33</f>
        <v>14.856367275274216</v>
      </c>
      <c r="D34" s="2">
        <f t="shared" si="13"/>
        <v>0.89899556147996496</v>
      </c>
      <c r="E34" s="2">
        <f t="shared" si="13"/>
        <v>-1.5166193403823494</v>
      </c>
      <c r="F34" s="2">
        <f t="shared" si="13"/>
        <v>-6.1655841136243339E-4</v>
      </c>
      <c r="G34" s="2">
        <f t="shared" si="13"/>
        <v>-10.253112409149118</v>
      </c>
      <c r="H34" s="2">
        <f t="shared" si="13"/>
        <v>0.84676854595009043</v>
      </c>
      <c r="I34" s="2">
        <f t="shared" si="13"/>
        <v>-2.9463411406105422E-4</v>
      </c>
      <c r="U34" s="2">
        <f>SUM(U26:U33)</f>
        <v>-0.15635086126499864</v>
      </c>
      <c r="V34" s="2">
        <f t="shared" ref="V34:AD34" si="14">SUM(V26:V33)</f>
        <v>4.4652198804934318E-2</v>
      </c>
      <c r="W34" s="2">
        <f t="shared" si="14"/>
        <v>-0.30947679781494586</v>
      </c>
      <c r="X34" s="2">
        <f t="shared" si="14"/>
        <v>-0.26942121005568098</v>
      </c>
      <c r="Y34" s="2">
        <f t="shared" si="14"/>
        <v>0.38949884822727943</v>
      </c>
      <c r="Z34" s="2">
        <f t="shared" si="14"/>
        <v>0.19391583394872591</v>
      </c>
      <c r="AA34" s="2">
        <f t="shared" si="14"/>
        <v>-0.10169995001410215</v>
      </c>
      <c r="AB34" s="2">
        <f t="shared" si="14"/>
        <v>0.1855670448125355</v>
      </c>
      <c r="AC34" s="2">
        <f t="shared" si="14"/>
        <v>1.6910829690717E-2</v>
      </c>
      <c r="AD34" s="2">
        <f t="shared" si="14"/>
        <v>6.404063665533366E-3</v>
      </c>
    </row>
    <row r="35" spans="1:30" x14ac:dyDescent="0.3">
      <c r="A35" t="s">
        <v>39</v>
      </c>
      <c r="B35" s="2">
        <f>B34/8</f>
        <v>3.6056820416346045</v>
      </c>
      <c r="C35" s="2">
        <f t="shared" ref="C35:I35" si="15">C34/8</f>
        <v>1.8570459094092771</v>
      </c>
      <c r="D35" s="2">
        <f t="shared" si="15"/>
        <v>0.11237444518499562</v>
      </c>
      <c r="E35" s="2">
        <f t="shared" si="15"/>
        <v>-0.18957741754779367</v>
      </c>
      <c r="F35" s="2">
        <f t="shared" si="15"/>
        <v>-7.7069801420304174E-5</v>
      </c>
      <c r="G35" s="2">
        <f t="shared" si="15"/>
        <v>-1.2816390511436397</v>
      </c>
      <c r="H35" s="2">
        <f t="shared" si="15"/>
        <v>0.1058460682437613</v>
      </c>
      <c r="I35" s="2">
        <f t="shared" si="15"/>
        <v>-3.6829264257631777E-5</v>
      </c>
      <c r="U35" s="2">
        <f>U34/8</f>
        <v>-1.954385765812483E-2</v>
      </c>
      <c r="V35" s="2">
        <f t="shared" ref="V35:AD35" si="16">V34/8</f>
        <v>5.5815248506167897E-3</v>
      </c>
      <c r="W35" s="2">
        <f t="shared" si="16"/>
        <v>-3.8684599726868232E-2</v>
      </c>
      <c r="X35" s="2">
        <f t="shared" si="16"/>
        <v>-3.3677651256960123E-2</v>
      </c>
      <c r="Y35" s="2">
        <f t="shared" si="16"/>
        <v>4.8687356028409928E-2</v>
      </c>
      <c r="Z35" s="2">
        <f t="shared" si="16"/>
        <v>2.4239479243590739E-2</v>
      </c>
      <c r="AA35" s="2">
        <f t="shared" si="16"/>
        <v>-1.2712493751762768E-2</v>
      </c>
      <c r="AB35" s="2">
        <f t="shared" si="16"/>
        <v>2.3195880601566937E-2</v>
      </c>
      <c r="AC35" s="2">
        <f t="shared" si="16"/>
        <v>2.113853711339625E-3</v>
      </c>
      <c r="AD35" s="2">
        <f t="shared" si="16"/>
        <v>8.0050795819167075E-4</v>
      </c>
    </row>
    <row r="36" spans="1:30" x14ac:dyDescent="0.3">
      <c r="A36" t="s">
        <v>40</v>
      </c>
      <c r="C36" s="2">
        <f>80*(C35^2)</f>
        <v>275.8895607722983</v>
      </c>
      <c r="D36" s="2">
        <f t="shared" ref="D36:I36" si="17">80*(D35^2)</f>
        <v>1.0102412744508469</v>
      </c>
      <c r="E36" s="2">
        <f t="shared" si="17"/>
        <v>2.8751677795272408</v>
      </c>
      <c r="F36" s="2">
        <f t="shared" si="17"/>
        <v>4.751803432772095E-7</v>
      </c>
      <c r="G36" s="2">
        <f t="shared" si="17"/>
        <v>131.40789259330953</v>
      </c>
      <c r="H36" s="2">
        <f t="shared" si="17"/>
        <v>0.89627121301303803</v>
      </c>
      <c r="I36" s="2">
        <f t="shared" si="17"/>
        <v>1.0851157646067788E-7</v>
      </c>
      <c r="U36" s="2">
        <f>U26^2+U27^2+U28^2+U29^2+U30^2+U31^2+U32^2+U33^2</f>
        <v>1.3035822893591061E-2</v>
      </c>
      <c r="V36" s="2">
        <f t="shared" ref="V36:AD36" si="18">V26^2+V27^2+V28^2+V29^2+V30^2+V31^2+V32^2+V33^2</f>
        <v>4.6001845726516041E-2</v>
      </c>
      <c r="W36" s="2">
        <f t="shared" si="18"/>
        <v>5.2709866104288718E-2</v>
      </c>
      <c r="X36" s="2">
        <f t="shared" si="18"/>
        <v>3.5727833231146797E-2</v>
      </c>
      <c r="Y36" s="2">
        <f t="shared" si="18"/>
        <v>0.14224057025199152</v>
      </c>
      <c r="Z36" s="2">
        <f t="shared" si="18"/>
        <v>0.17630593601790476</v>
      </c>
      <c r="AA36" s="2">
        <f t="shared" si="18"/>
        <v>5.76153654866396E-3</v>
      </c>
      <c r="AB36" s="2">
        <f t="shared" si="18"/>
        <v>2.9151049969580629E-2</v>
      </c>
      <c r="AC36" s="2">
        <f t="shared" si="18"/>
        <v>1.7644504112967932E-2</v>
      </c>
      <c r="AD36" s="2">
        <f t="shared" si="18"/>
        <v>1.4827729253062154E-2</v>
      </c>
    </row>
    <row r="37" spans="1:30" x14ac:dyDescent="0.3">
      <c r="A37" t="s">
        <v>33</v>
      </c>
      <c r="C37" s="4">
        <f>C36/$B39</f>
        <v>0.6686407547467349</v>
      </c>
      <c r="D37" s="4">
        <f t="shared" ref="D37:I37" si="19">D36/$B39</f>
        <v>2.448401767483413E-3</v>
      </c>
      <c r="E37" s="4">
        <f t="shared" si="19"/>
        <v>6.968202597970932E-3</v>
      </c>
      <c r="F37" s="4">
        <f t="shared" si="19"/>
        <v>1.1516381499911696E-9</v>
      </c>
      <c r="G37" s="4">
        <f t="shared" si="19"/>
        <v>0.31847769896515321</v>
      </c>
      <c r="H37" s="4">
        <f t="shared" si="19"/>
        <v>2.1721860684008262E-3</v>
      </c>
      <c r="I37" s="4">
        <f t="shared" si="19"/>
        <v>2.6298661747230151E-10</v>
      </c>
    </row>
    <row r="38" spans="1:30" x14ac:dyDescent="0.3">
      <c r="AC38" t="s">
        <v>38</v>
      </c>
      <c r="AD38" s="2">
        <f>SUM(U36:AD36)</f>
        <v>0.53340669410971364</v>
      </c>
    </row>
    <row r="39" spans="1:30" x14ac:dyDescent="0.3">
      <c r="A39" t="s">
        <v>41</v>
      </c>
      <c r="B39" s="2">
        <f>SUM(C36:I36)+AD38</f>
        <v>412.61254091040058</v>
      </c>
      <c r="AC39" t="s">
        <v>42</v>
      </c>
      <c r="AD39" s="4">
        <f>AD38/B39</f>
        <v>1.2927544396318861E-3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Gerardo</cp:lastModifiedBy>
  <dcterms:created xsi:type="dcterms:W3CDTF">2018-12-28T10:11:26Z</dcterms:created>
  <dcterms:modified xsi:type="dcterms:W3CDTF">2019-01-18T16:20:37Z</dcterms:modified>
</cp:coreProperties>
</file>