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A1 (reprocessing matrix increase) /"/>
    </mc:Choice>
  </mc:AlternateContent>
  <xr:revisionPtr revIDLastSave="0" documentId="13_ncr:1_{89FFFCB5-22FD-FC48-B186-56972CA71403}" xr6:coauthVersionLast="47" xr6:coauthVersionMax="47" xr10:uidLastSave="{00000000-0000-0000-0000-000000000000}"/>
  <bookViews>
    <workbookView xWindow="0" yWindow="740" windowWidth="29400" windowHeight="17000" activeTab="1" xr2:uid="{02E7AE22-BFF3-5F4E-A4F0-A8636A7E5FB2}"/>
  </bookViews>
  <sheets>
    <sheet name="Scenario repr-matr 3" sheetId="5" r:id="rId1"/>
    <sheet name="Scenario ALL repr-matrix" sheetId="1" r:id="rId2"/>
    <sheet name="T test purch norm" sheetId="7" r:id="rId3"/>
    <sheet name="T test sust of purch" sheetId="8" r:id="rId4"/>
    <sheet name="T test sust global" sheetId="9" r:id="rId5"/>
  </sheets>
  <definedNames>
    <definedName name="_xlnm._FilterDatabase" localSheetId="1" hidden="1">'Scenario ALL repr-matrix'!$A$1:$P$1</definedName>
    <definedName name="ExternalData_1" localSheetId="0" hidden="1">'Scenario repr-matr 3'!$A$1:$M$11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3" i="1" l="1"/>
  <c r="W2" i="1" s="1"/>
  <c r="AH13" i="1"/>
  <c r="X2" i="1" s="1"/>
  <c r="X6" i="1" s="1"/>
  <c r="AF13" i="1"/>
  <c r="V2" i="1" s="1"/>
  <c r="N7" i="1" l="1"/>
  <c r="N8" i="1"/>
  <c r="N18" i="1"/>
  <c r="V5" i="1"/>
  <c r="N13" i="1"/>
  <c r="N21" i="1"/>
  <c r="N2" i="1"/>
  <c r="N15" i="1"/>
  <c r="N9" i="1"/>
  <c r="N19" i="1"/>
  <c r="V6" i="1"/>
  <c r="N10" i="1"/>
  <c r="N20" i="1"/>
  <c r="N4" i="1"/>
  <c r="N5" i="1"/>
  <c r="N16" i="1"/>
  <c r="N6" i="1"/>
  <c r="N17" i="1"/>
  <c r="N12" i="1"/>
  <c r="N14" i="1"/>
  <c r="N11" i="1"/>
  <c r="N3" i="1"/>
  <c r="W5" i="1"/>
  <c r="O4" i="1"/>
  <c r="O12" i="1"/>
  <c r="O20" i="1"/>
  <c r="O7" i="1"/>
  <c r="O15" i="1"/>
  <c r="O17" i="1"/>
  <c r="O5" i="1"/>
  <c r="O13" i="1"/>
  <c r="O21" i="1"/>
  <c r="O6" i="1"/>
  <c r="O14" i="1"/>
  <c r="O2" i="1"/>
  <c r="O9" i="1"/>
  <c r="O10" i="1"/>
  <c r="O18" i="1"/>
  <c r="W6" i="1"/>
  <c r="O3" i="1"/>
  <c r="W7" i="1" s="1"/>
  <c r="W9" i="1" s="1" a="1"/>
  <c r="W9" i="1" s="1"/>
  <c r="O11" i="1"/>
  <c r="O19" i="1"/>
  <c r="O8" i="1"/>
  <c r="O16" i="1"/>
  <c r="P20" i="1"/>
  <c r="P4" i="1"/>
  <c r="P19" i="1"/>
  <c r="P11" i="1"/>
  <c r="P3" i="1"/>
  <c r="P14" i="1"/>
  <c r="P6" i="1"/>
  <c r="P21" i="1"/>
  <c r="P13" i="1"/>
  <c r="P5" i="1"/>
  <c r="P17" i="1"/>
  <c r="P9" i="1"/>
  <c r="P16" i="1"/>
  <c r="P8" i="1"/>
  <c r="X5" i="1"/>
  <c r="P12" i="1"/>
  <c r="P2" i="1"/>
  <c r="P18" i="1"/>
  <c r="P10" i="1"/>
  <c r="P15" i="1"/>
  <c r="P7" i="1"/>
  <c r="X8" i="1" l="1"/>
  <c r="X10" i="1" s="1" a="1"/>
  <c r="X10" i="1" s="1"/>
  <c r="W8" i="1"/>
  <c r="W10" i="1" s="1" a="1"/>
  <c r="W10" i="1" s="1"/>
  <c r="X7" i="1"/>
  <c r="X9" i="1" s="1" a="1"/>
  <c r="X9" i="1" s="1"/>
  <c r="V7" i="1"/>
  <c r="V9" i="1" s="1" a="1"/>
  <c r="V9" i="1" s="1"/>
  <c r="V8" i="1"/>
  <c r="V10" i="1" s="1" a="1"/>
  <c r="V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7E9A4-75D4-7740-AE5C-6EFEF1FABDCC}" keepAlive="1" name="Query - V 3 16_FINALE_(25 09)_all_scenarios base copy 2 Scenario con matrice3-spread (3)" description="Connection to the 'V 3 16_FINALE_(25 09)_all_scenarios base copy 2 Scenario con matrice3-spread (3)' query in the workbook." type="5" refreshedVersion="8" background="1" saveData="1">
    <dbPr connection="Provider=Microsoft.Mashup.OleDb.1;Data Source=$Workbook$;Location=&quot;V 3 16_FINALE_(25 09)_all_scenarios base copy 2 Scenario con matrice3-spread (3)&quot;;Extended Properties=&quot;&quot;" command="SELECT * FROM [V 3 16_FINALE_(25 09)_all_scenarios base copy 2 Scenario con matrice3-spread (3)]"/>
  </connection>
  <connection id="2" xr16:uid="{FE53BBF4-2B9D-9C42-9885-5517C3477737}" keepAlive="1" name="Query - V 3 16_FINALE_(25 09)_all_scenarios base copy 2 Scenario con matrice3-spreadshee" description="Connection to the 'V 3 16_FINALE_(25 09)_all_scenarios base copy 2 Scenario con matrice3-spreadshee' query in the workbook." type="5" refreshedVersion="8" background="1" saveData="1">
    <dbPr connection="Provider=Microsoft.Mashup.OleDb.1;Data Source=$Workbook$;Location=&quot;V 3 16_FINALE_(25 09)_all_scenarios base copy 2 Scenario con matrice3-spreadshee&quot;;Extended Properties=&quot;&quot;" command="SELECT * FROM [V 3 16_FINALE_(25 09)_all_scenarios base copy 2 Scenario con matrice3-spreadshee]"/>
  </connection>
  <connection id="3" xr16:uid="{A2191495-9FB1-7E4A-9C25-56AA66AF49C2}" keepAlive="1" name="Query - V 3 16_FINALE_(25 09)_all_scenarios base copy Scenario con matrice2-spreadsheet" description="Connection to the 'V 3 16_FINALE_(25 09)_all_scenarios base copy Scenario con matrice2-spreadsheet' query in the workbook." type="5" refreshedVersion="8" background="1" saveData="1">
    <dbPr connection="Provider=Microsoft.Mashup.OleDb.1;Data Source=$Workbook$;Location=&quot;V 3 16_FINALE_(25 09)_all_scenarios base copy Scenario con matrice2-spreadsheet&quot;;Extended Properties=&quot;&quot;" command="SELECT * FROM [V 3 16_FINALE_(25 09)_all_scenarios base copy Scenario con matrice2-spread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<sst xmlns="http://schemas.openxmlformats.org/spreadsheetml/2006/main" count="136" uniqueCount="43">
  <si>
    <t>[run number]</t>
  </si>
  <si>
    <t>file-name-m1</t>
  </si>
  <si>
    <t>reprocessing</t>
  </si>
  <si>
    <t>purchases</t>
  </si>
  <si>
    <t>purchases-norm</t>
  </si>
  <si>
    <t>sust-of-purch</t>
  </si>
  <si>
    <t>sust-global</t>
  </si>
  <si>
    <t>sust-global-of-primary</t>
  </si>
  <si>
    <t>sust-global-of-reprocessed</t>
  </si>
  <si>
    <t>price-global</t>
  </si>
  <si>
    <t>price-global-of-primary</t>
  </si>
  <si>
    <t>price-global-of-reprocessed</t>
  </si>
  <si>
    <t>reprocessed-%</t>
  </si>
  <si>
    <t>Reprocessing_matrix_food3.csv</t>
  </si>
  <si>
    <t>Reprocessing_matrix_food.csv</t>
  </si>
  <si>
    <t>Row Labels</t>
  </si>
  <si>
    <t>Average of purchases-norm</t>
  </si>
  <si>
    <t>Average of sust-of-purch</t>
  </si>
  <si>
    <t>Average of sust-global</t>
  </si>
  <si>
    <t>FALSE</t>
  </si>
  <si>
    <t>CASO FALSE BASE</t>
  </si>
  <si>
    <t>Delta Purch Norm</t>
  </si>
  <si>
    <t>Delta Sust of purch</t>
  </si>
  <si>
    <t>Delta Sust global</t>
  </si>
  <si>
    <t>Average of reprocessed-%</t>
  </si>
  <si>
    <t>DELTA</t>
  </si>
  <si>
    <t>UNCERTAINTY TYPE A</t>
  </si>
  <si>
    <t>RELATIVE UNCERTAINTY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</si>
  <si>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</si>
  <si>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</si>
  <si>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</si>
  <si>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</si>
  <si>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</si>
  <si>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</si>
  <si>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</si>
  <si>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</si>
  <si>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</si>
  <si>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</si>
  <si>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</si>
  <si>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</si>
  <si>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</si>
  <si>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</si>
  <si>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CASO FALSE BASE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</si>
</sst>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3F3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2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3" fillId="4" borderId="4" xfId="0" applyFont="1" applyFill="1" applyBorder="1"/>
    <xf numFmtId="0" fontId="0" fillId="0" borderId="0" xfId="0" applyAlignment="1">
      <alignment horizontal="left"/>
    </xf>
    <xf numFmtId="10" fontId="0" fillId="0" borderId="0" xfId="1" applyNumberFormat="1" applyFont="1"/>
    <xf numFmtId="10" fontId="0" fillId="5" borderId="0" xfId="1" applyNumberFormat="1" applyFont="1" applyFill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FF3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2FC8B2-3907-614A-AFEC-60E9495E25F2}" autoFormatId="16" applyNumberFormats="0" applyBorderFormats="0" applyFontFormats="0" applyPatternFormats="0" applyAlignmentFormats="0" applyWidthHeightFormats="0">
  <queryTableRefresh nextId="14">
    <queryTableFields count="13">
      <queryTableField id="1" name="[run number]" tableColumnId="1"/>
      <queryTableField id="2" name="file-name-m1" tableColumnId="2"/>
      <queryTableField id="3" name="reprocessing" tableColumnId="3"/>
      <queryTableField id="4" name="purchases" tableColumnId="4"/>
      <queryTableField id="5" name="purchases-norm" tableColumnId="5"/>
      <queryTableField id="6" name="sust-of-purch" tableColumnId="6"/>
      <queryTableField id="7" name="sust-global" tableColumnId="7"/>
      <queryTableField id="8" name="sust-global-of-primary" tableColumnId="8"/>
      <queryTableField id="9" name="sust-global-of-reprocessed" tableColumnId="9"/>
      <queryTableField id="10" name="price-global" tableColumnId="10"/>
      <queryTableField id="11" name="price-global-of-primary" tableColumnId="11"/>
      <queryTableField id="12" name="price-global-of-reprocessed" tableColumnId="12"/>
      <queryTableField id="13" name="reprocessed-%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26756C-ECA5-3641-8678-2706E3E8CC9E}" name="V_3_16_FINALE__25_09__all_scenarios_base_copy_2_Scenario_con_matrice3_spread__3" displayName="V_3_16_FINALE__25_09__all_scenarios_base_copy_2_Scenario_con_matrice3_spread__3" ref="A1:M11" tableType="queryTable" totalsRowShown="0">
  <autoFilter ref="A1:M11" xr:uid="{0426756C-ECA5-3641-8678-2706E3E8CC9E}"/>
  <tableColumns count="13">
    <tableColumn id="1" xr3:uid="{821FD426-BBFB-0B4E-8770-286829EF9153}" uniqueName="1" name="[run number]" queryTableFieldId="1"/>
    <tableColumn id="2" xr3:uid="{632D9713-FF09-6144-A080-CA592FD1B29E}" uniqueName="2" name="file-name-m1" queryTableFieldId="2" dataDxfId="0"/>
    <tableColumn id="3" xr3:uid="{893C5AEA-4F75-DF4C-A8F0-02A9D118AFB0}" uniqueName="3" name="reprocessing" queryTableFieldId="3"/>
    <tableColumn id="4" xr3:uid="{6BB1F8E4-B4AD-0449-87B0-4D41D66FE602}" uniqueName="4" name="purchases" queryTableFieldId="4"/>
    <tableColumn id="5" xr3:uid="{C2C9A646-38CA-D844-85AE-D6E9FEAFDAC2}" uniqueName="5" name="purchases-norm" queryTableFieldId="5"/>
    <tableColumn id="6" xr3:uid="{277F9234-89E3-F746-A41B-5DDABF7FC6A4}" uniqueName="6" name="sust-of-purch" queryTableFieldId="6"/>
    <tableColumn id="7" xr3:uid="{7165DF25-5888-FA46-83CC-230C0926AB8A}" uniqueName="7" name="sust-global" queryTableFieldId="7"/>
    <tableColumn id="8" xr3:uid="{04CB698C-33B8-1C44-B789-6FFF15110269}" uniqueName="8" name="sust-global-of-primary" queryTableFieldId="8"/>
    <tableColumn id="9" xr3:uid="{9BEBA104-BEE5-6941-84B7-642B28198F66}" uniqueName="9" name="sust-global-of-reprocessed" queryTableFieldId="9"/>
    <tableColumn id="10" xr3:uid="{F097A0AB-324F-2E47-BBE7-E2F4AE982C3D}" uniqueName="10" name="price-global" queryTableFieldId="10"/>
    <tableColumn id="11" xr3:uid="{732BE4E6-8238-6648-821F-DB61B632A464}" uniqueName="11" name="price-global-of-primary" queryTableFieldId="11"/>
    <tableColumn id="12" xr3:uid="{ABD7D772-B33E-4F42-B754-242478091D80}" uniqueName="12" name="price-global-of-reprocessed" queryTableFieldId="12"/>
    <tableColumn id="13" xr3:uid="{B394AF51-EF6E-D945-A2C0-1F58026A9D11}" uniqueName="13" name="reprocessed-%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FCD0-FB9E-EE49-ACF4-96D8241DABE6}">
  <dimension ref="A1:M11"/>
  <sheetViews>
    <sheetView topLeftCell="I1" workbookViewId="0">
      <selection activeCell="C31" sqref="C31"/>
    </sheetView>
  </sheetViews>
  <sheetFormatPr baseColWidth="10" defaultRowHeight="16" x14ac:dyDescent="0.2"/>
  <cols>
    <col min="1" max="1" width="14.33203125" bestFit="1" customWidth="1"/>
    <col min="2" max="2" width="27" bestFit="1" customWidth="1"/>
    <col min="3" max="3" width="14.5" bestFit="1" customWidth="1"/>
    <col min="4" max="4" width="12.33203125" bestFit="1" customWidth="1"/>
    <col min="5" max="5" width="17.33203125" bestFit="1" customWidth="1"/>
    <col min="6" max="6" width="15" bestFit="1" customWidth="1"/>
    <col min="7" max="7" width="13" bestFit="1" customWidth="1"/>
    <col min="8" max="8" width="22.5" bestFit="1" customWidth="1"/>
    <col min="9" max="9" width="26.6640625" bestFit="1" customWidth="1"/>
    <col min="10" max="10" width="13.5" bestFit="1" customWidth="1"/>
    <col min="11" max="11" width="23" bestFit="1" customWidth="1"/>
    <col min="12" max="12" width="27.1640625" bestFit="1" customWidth="1"/>
    <col min="13" max="13" width="16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b">
        <v>1</v>
      </c>
      <c r="D2">
        <v>26.875621890547265</v>
      </c>
      <c r="E2">
        <v>0.53751243781094526</v>
      </c>
      <c r="F2">
        <v>0.53447866193652638</v>
      </c>
      <c r="G2">
        <v>0.44484913267948961</v>
      </c>
      <c r="H2">
        <v>0.40319008570194559</v>
      </c>
      <c r="I2">
        <v>0.7322628633452205</v>
      </c>
      <c r="J2">
        <v>17.153419991641091</v>
      </c>
      <c r="K2">
        <v>16.896339854286133</v>
      </c>
      <c r="L2">
        <v>18.973190180022502</v>
      </c>
      <c r="M2">
        <v>0.12585227592095308</v>
      </c>
    </row>
    <row r="3" spans="1:13" x14ac:dyDescent="0.2">
      <c r="A3">
        <v>2</v>
      </c>
      <c r="B3" t="s">
        <v>13</v>
      </c>
      <c r="C3" t="b">
        <v>1</v>
      </c>
      <c r="D3">
        <v>14.721393034825871</v>
      </c>
      <c r="E3">
        <v>0.29442786069651744</v>
      </c>
      <c r="F3">
        <v>0.66522479280758839</v>
      </c>
      <c r="G3">
        <v>0.57309756747913798</v>
      </c>
      <c r="H3">
        <v>0.48163414820074357</v>
      </c>
      <c r="I3">
        <v>0.92115991354343429</v>
      </c>
      <c r="J3">
        <v>17.451545317492965</v>
      </c>
      <c r="K3">
        <v>17.57809981320192</v>
      </c>
      <c r="L3">
        <v>17.057611171138728</v>
      </c>
      <c r="M3">
        <v>0.20651030022669137</v>
      </c>
    </row>
    <row r="4" spans="1:13" x14ac:dyDescent="0.2">
      <c r="A4">
        <v>3</v>
      </c>
      <c r="B4" t="s">
        <v>13</v>
      </c>
      <c r="C4" t="b">
        <v>1</v>
      </c>
      <c r="D4">
        <v>17.17412935323383</v>
      </c>
      <c r="E4">
        <v>0.3434825870646766</v>
      </c>
      <c r="F4">
        <v>0.63686684524582493</v>
      </c>
      <c r="G4">
        <v>0.48643902135634204</v>
      </c>
      <c r="H4">
        <v>0.42584176755629272</v>
      </c>
      <c r="I4">
        <v>0.81710763800758235</v>
      </c>
      <c r="J4">
        <v>17.136344510035762</v>
      </c>
      <c r="K4">
        <v>16.933166415404092</v>
      </c>
      <c r="L4">
        <v>18.35688279802525</v>
      </c>
      <c r="M4">
        <v>0.15387442026872417</v>
      </c>
    </row>
    <row r="5" spans="1:13" x14ac:dyDescent="0.2">
      <c r="A5">
        <v>4</v>
      </c>
      <c r="B5" t="s">
        <v>13</v>
      </c>
      <c r="C5" t="b">
        <v>1</v>
      </c>
      <c r="D5">
        <v>22.636815920398011</v>
      </c>
      <c r="E5">
        <v>0.45273631840796019</v>
      </c>
      <c r="F5">
        <v>0.61716628792600092</v>
      </c>
      <c r="G5">
        <v>0.48941192731872923</v>
      </c>
      <c r="H5">
        <v>0.44147967636971081</v>
      </c>
      <c r="I5">
        <v>0.81121190842633684</v>
      </c>
      <c r="J5">
        <v>17.169858324415824</v>
      </c>
      <c r="K5">
        <v>16.944120101305362</v>
      </c>
      <c r="L5">
        <v>18.81427903404715</v>
      </c>
      <c r="M5">
        <v>0.12792063704306578</v>
      </c>
    </row>
    <row r="6" spans="1:13" x14ac:dyDescent="0.2">
      <c r="A6">
        <v>5</v>
      </c>
      <c r="B6" t="s">
        <v>13</v>
      </c>
      <c r="C6" t="b">
        <v>1</v>
      </c>
      <c r="D6">
        <v>5.9452736318407959</v>
      </c>
      <c r="E6">
        <v>0.11890547263681592</v>
      </c>
      <c r="F6">
        <v>0.95380215659414302</v>
      </c>
      <c r="G6">
        <v>0.7121245285077682</v>
      </c>
      <c r="H6">
        <v>0.50509318317994623</v>
      </c>
      <c r="I6">
        <v>0.99819183909184017</v>
      </c>
      <c r="J6">
        <v>16.283619115567426</v>
      </c>
      <c r="K6">
        <v>14.533115686386214</v>
      </c>
      <c r="L6">
        <v>18.889628319807496</v>
      </c>
      <c r="M6">
        <v>0.41979533514569828</v>
      </c>
    </row>
    <row r="7" spans="1:13" x14ac:dyDescent="0.2">
      <c r="A7">
        <v>6</v>
      </c>
      <c r="B7" t="s">
        <v>13</v>
      </c>
      <c r="C7" t="b">
        <v>1</v>
      </c>
      <c r="D7">
        <v>13.35820895522388</v>
      </c>
      <c r="E7">
        <v>0.26716417910447759</v>
      </c>
      <c r="F7">
        <v>0.69819726204321908</v>
      </c>
      <c r="G7">
        <v>0.54241577089906534</v>
      </c>
      <c r="H7">
        <v>0.44348359844441743</v>
      </c>
      <c r="I7">
        <v>0.92333625896345239</v>
      </c>
      <c r="J7">
        <v>17.339279022163474</v>
      </c>
      <c r="K7">
        <v>17.06822047090445</v>
      </c>
      <c r="L7">
        <v>18.39245271919707</v>
      </c>
      <c r="M7">
        <v>0.20533129714455395</v>
      </c>
    </row>
    <row r="8" spans="1:13" x14ac:dyDescent="0.2">
      <c r="A8">
        <v>7</v>
      </c>
      <c r="B8" t="s">
        <v>13</v>
      </c>
      <c r="C8" t="b">
        <v>1</v>
      </c>
      <c r="D8">
        <v>13.114427860696518</v>
      </c>
      <c r="E8">
        <v>0.26228855721393035</v>
      </c>
      <c r="F8">
        <v>0.65616405354674545</v>
      </c>
      <c r="G8">
        <v>0.5129747835362013</v>
      </c>
      <c r="H8">
        <v>0.41197880479203269</v>
      </c>
      <c r="I8">
        <v>0.90305269111964981</v>
      </c>
      <c r="J8">
        <v>16.967970336428589</v>
      </c>
      <c r="K8">
        <v>16.493552547662244</v>
      </c>
      <c r="L8">
        <v>18.968670783807507</v>
      </c>
      <c r="M8">
        <v>0.20331674596284374</v>
      </c>
    </row>
    <row r="9" spans="1:13" x14ac:dyDescent="0.2">
      <c r="A9">
        <v>8</v>
      </c>
      <c r="B9" t="s">
        <v>13</v>
      </c>
      <c r="C9" t="b">
        <v>1</v>
      </c>
      <c r="D9">
        <v>21.611940298507463</v>
      </c>
      <c r="E9">
        <v>0.43223880597014924</v>
      </c>
      <c r="F9">
        <v>0.62588548660704979</v>
      </c>
      <c r="G9">
        <v>0.49576306736908154</v>
      </c>
      <c r="H9">
        <v>0.43749724584715005</v>
      </c>
      <c r="I9">
        <v>0.84721817250381615</v>
      </c>
      <c r="J9">
        <v>17.211565878724826</v>
      </c>
      <c r="K9">
        <v>16.94522466032701</v>
      </c>
      <c r="L9">
        <v>18.8812944926527</v>
      </c>
      <c r="M9">
        <v>0.14138406565775236</v>
      </c>
    </row>
    <row r="10" spans="1:13" x14ac:dyDescent="0.2">
      <c r="A10">
        <v>9</v>
      </c>
      <c r="B10" t="s">
        <v>13</v>
      </c>
      <c r="C10" t="b">
        <v>1</v>
      </c>
      <c r="D10">
        <v>23.159203980099502</v>
      </c>
      <c r="E10">
        <v>0.46318407960199004</v>
      </c>
      <c r="F10">
        <v>0.60637881353779</v>
      </c>
      <c r="G10">
        <v>0.51528464531869955</v>
      </c>
      <c r="H10">
        <v>0.44943091268158841</v>
      </c>
      <c r="I10">
        <v>0.88601362767337766</v>
      </c>
      <c r="J10">
        <v>17.27260019006831</v>
      </c>
      <c r="K10">
        <v>17.071833132212202</v>
      </c>
      <c r="L10">
        <v>18.467547467652317</v>
      </c>
      <c r="M10">
        <v>0.15052091511226953</v>
      </c>
    </row>
    <row r="11" spans="1:13" x14ac:dyDescent="0.2">
      <c r="A11">
        <v>10</v>
      </c>
      <c r="B11" t="s">
        <v>13</v>
      </c>
      <c r="C11" t="b">
        <v>1</v>
      </c>
      <c r="D11">
        <v>11.17910447761194</v>
      </c>
      <c r="E11">
        <v>0.22358208955223879</v>
      </c>
      <c r="F11">
        <v>0.72223551171192224</v>
      </c>
      <c r="G11">
        <v>0.55293766795612942</v>
      </c>
      <c r="H11">
        <v>0.44993318789890541</v>
      </c>
      <c r="I11">
        <v>0.9336941563097757</v>
      </c>
      <c r="J11">
        <v>16.883230038336674</v>
      </c>
      <c r="K11">
        <v>16.443029183251451</v>
      </c>
      <c r="L11">
        <v>18.760388322474643</v>
      </c>
      <c r="M11">
        <v>0.21256267807346374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3ECC-09BC-9140-A11C-F7AAD0EFAF23}">
  <dimension ref="A1:AH21"/>
  <sheetViews>
    <sheetView tabSelected="1" topLeftCell="D1" zoomScaleNormal="100" workbookViewId="0">
      <selection activeCell="L2" sqref="L2:P21"/>
    </sheetView>
  </sheetViews>
  <sheetFormatPr baseColWidth="10" defaultRowHeight="16" x14ac:dyDescent="0.2"/>
  <cols>
    <col min="1" max="1" width="11.83203125" bestFit="1" customWidth="1"/>
    <col min="2" max="2" width="30.1640625" customWidth="1"/>
    <col min="3" max="3" width="12" bestFit="1" customWidth="1"/>
    <col min="4" max="4" width="12.1640625" bestFit="1" customWidth="1"/>
    <col min="8" max="8" width="20" bestFit="1" customWidth="1"/>
    <col min="9" max="9" width="24.1640625" bestFit="1" customWidth="1"/>
    <col min="10" max="10" width="12.1640625" bestFit="1" customWidth="1"/>
    <col min="11" max="11" width="20.5" bestFit="1" customWidth="1"/>
    <col min="12" max="12" width="24.6640625" bestFit="1" customWidth="1"/>
    <col min="13" max="13" width="13.6640625" bestFit="1" customWidth="1"/>
    <col min="14" max="14" width="15.83203125" bestFit="1" customWidth="1"/>
    <col min="15" max="15" width="16.83203125" bestFit="1" customWidth="1"/>
    <col min="16" max="16" width="15" bestFit="1" customWidth="1"/>
    <col min="20" max="20" width="20.83203125" bestFit="1" customWidth="1"/>
    <col min="21" max="21" width="27" bestFit="1" customWidth="1"/>
    <col min="22" max="22" width="24.1640625" bestFit="1" customWidth="1"/>
    <col min="23" max="23" width="21.83203125" bestFit="1" customWidth="1"/>
    <col min="24" max="24" width="19.6640625" bestFit="1" customWidth="1"/>
    <col min="25" max="25" width="23" bestFit="1" customWidth="1"/>
    <col min="29" max="29" width="25.83203125" bestFit="1" customWidth="1"/>
    <col min="30" max="30" width="25.1640625" customWidth="1"/>
  </cols>
  <sheetData>
    <row r="1" spans="1: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21</v>
      </c>
      <c r="O1" s="2" t="s">
        <v>22</v>
      </c>
      <c r="P1" s="2" t="s">
        <v>23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24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</row>
    <row r="2" spans="1:34" x14ac:dyDescent="0.2">
      <c r="A2" s="6">
        <v>1</v>
      </c>
      <c r="B2" s="3" t="s">
        <v>14</v>
      </c>
      <c r="C2" s="3" t="b">
        <v>1</v>
      </c>
      <c r="D2" s="3">
        <v>21.378109452736318</v>
      </c>
      <c r="E2" s="3">
        <v>0.42756218905472637</v>
      </c>
      <c r="F2" s="3">
        <v>0.48403036853309267</v>
      </c>
      <c r="G2" s="3">
        <v>0.41834394380128376</v>
      </c>
      <c r="H2" s="3">
        <v>0.40101513954174001</v>
      </c>
      <c r="I2" s="3">
        <v>0.62088745895735808</v>
      </c>
      <c r="J2" s="3">
        <v>17.121682718328593</v>
      </c>
      <c r="K2" s="3">
        <v>17.009923094103371</v>
      </c>
      <c r="L2" s="3">
        <v>18.39540477900567</v>
      </c>
      <c r="M2" s="3">
        <v>7.7133695153174253E-2</v>
      </c>
      <c r="N2" s="3">
        <f>E2-V$2</f>
        <v>-7.1999999999999953E-2</v>
      </c>
      <c r="O2" s="3">
        <f>F2-W$2</f>
        <v>2.0936062283978596E-2</v>
      </c>
      <c r="P2" s="3">
        <f>G2-X$2</f>
        <v>1.77218123807793E-3</v>
      </c>
      <c r="T2" t="s">
        <v>20</v>
      </c>
      <c r="U2" s="9" t="s">
        <v>19</v>
      </c>
      <c r="V2">
        <f>AF13</f>
        <v>0.49956218905472632</v>
      </c>
      <c r="W2">
        <f>AG13</f>
        <v>0.46309430624911407</v>
      </c>
      <c r="X2">
        <f>AH13</f>
        <v>0.41657176256320583</v>
      </c>
      <c r="Y2" s="10">
        <v>0</v>
      </c>
      <c r="AC2" s="3" t="s">
        <v>14</v>
      </c>
      <c r="AD2" s="3" t="b">
        <v>0</v>
      </c>
      <c r="AE2" s="3">
        <v>22.945273631840795</v>
      </c>
      <c r="AF2" s="3">
        <v>0.45890547263681591</v>
      </c>
      <c r="AG2" s="3">
        <v>0.47149215131256994</v>
      </c>
      <c r="AH2" s="3">
        <v>0.43317948094075204</v>
      </c>
    </row>
    <row r="3" spans="1:34" x14ac:dyDescent="0.2">
      <c r="A3" s="7">
        <v>2</v>
      </c>
      <c r="B3" s="4" t="s">
        <v>14</v>
      </c>
      <c r="C3" s="4" t="b">
        <v>1</v>
      </c>
      <c r="D3" s="4">
        <v>23.611940298507463</v>
      </c>
      <c r="E3" s="4">
        <v>0.47223880597014928</v>
      </c>
      <c r="F3" s="4">
        <v>0.52143949330828343</v>
      </c>
      <c r="G3" s="4">
        <v>0.4907521191240618</v>
      </c>
      <c r="H3" s="4">
        <v>0.45749117924165178</v>
      </c>
      <c r="I3" s="4">
        <v>0.80183530709377193</v>
      </c>
      <c r="J3" s="4">
        <v>16.965092421252965</v>
      </c>
      <c r="K3" s="4">
        <v>16.773954587156862</v>
      </c>
      <c r="L3" s="4">
        <v>18.759499804818258</v>
      </c>
      <c r="M3" s="4">
        <v>9.6255092413542603E-2</v>
      </c>
      <c r="N3" s="4">
        <f>E3-V$2</f>
        <v>-2.7323383084577046E-2</v>
      </c>
      <c r="O3" s="4">
        <f>F3-W$2</f>
        <v>5.8345187059169357E-2</v>
      </c>
      <c r="P3" s="4">
        <f>G3-X$2</f>
        <v>7.4180356560855976E-2</v>
      </c>
      <c r="T3" s="15" t="b">
        <v>1</v>
      </c>
      <c r="U3" t="s">
        <v>14</v>
      </c>
      <c r="V3">
        <v>0.47754228855721398</v>
      </c>
      <c r="W3">
        <v>0.51322117720586768</v>
      </c>
      <c r="X3">
        <v>0.44994462058701556</v>
      </c>
      <c r="Y3" s="10">
        <v>7.6901340287213002E-2</v>
      </c>
      <c r="AC3" s="4" t="s">
        <v>14</v>
      </c>
      <c r="AD3" s="4" t="b">
        <v>0</v>
      </c>
      <c r="AE3" s="4">
        <v>24.502487562189053</v>
      </c>
      <c r="AF3" s="4">
        <v>0.49004975124378108</v>
      </c>
      <c r="AG3" s="4">
        <v>0.48209759322020518</v>
      </c>
      <c r="AH3" s="4">
        <v>0.44443614601770232</v>
      </c>
    </row>
    <row r="4" spans="1:34" x14ac:dyDescent="0.2">
      <c r="A4" s="6">
        <v>3</v>
      </c>
      <c r="B4" s="3" t="s">
        <v>14</v>
      </c>
      <c r="C4" s="3" t="b">
        <v>1</v>
      </c>
      <c r="D4" s="3">
        <v>24.845771144278608</v>
      </c>
      <c r="E4" s="3">
        <v>0.49691542288557217</v>
      </c>
      <c r="F4" s="3">
        <v>0.53004050602651109</v>
      </c>
      <c r="G4" s="3">
        <v>0.45382129356588158</v>
      </c>
      <c r="H4" s="3">
        <v>0.4342249953364184</v>
      </c>
      <c r="I4" s="3">
        <v>0.7137860498442592</v>
      </c>
      <c r="J4" s="3">
        <v>17.059068753514357</v>
      </c>
      <c r="K4" s="3">
        <v>16.941286397312165</v>
      </c>
      <c r="L4" s="3">
        <v>18.604319756535322</v>
      </c>
      <c r="M4" s="3">
        <v>6.8950032994050905E-2</v>
      </c>
      <c r="N4" s="3">
        <f>E4-V$2</f>
        <v>-2.6467661691541577E-3</v>
      </c>
      <c r="O4" s="3">
        <f>F4-W$2</f>
        <v>6.694619977739702E-2</v>
      </c>
      <c r="P4" s="3">
        <f>G4-X$2</f>
        <v>3.7249531002675751E-2</v>
      </c>
      <c r="T4" s="15"/>
      <c r="U4" t="s">
        <v>13</v>
      </c>
      <c r="V4">
        <v>0.33955223880597002</v>
      </c>
      <c r="W4">
        <v>0.67163998719568097</v>
      </c>
      <c r="X4">
        <v>0.53252981124206433</v>
      </c>
      <c r="Y4" s="10">
        <v>0.19470686705560158</v>
      </c>
      <c r="AC4" s="3" t="s">
        <v>14</v>
      </c>
      <c r="AD4" s="3" t="b">
        <v>0</v>
      </c>
      <c r="AE4" s="3">
        <v>26.781094527363184</v>
      </c>
      <c r="AF4" s="3">
        <v>0.53562189054726372</v>
      </c>
      <c r="AG4" s="3">
        <v>0.4830475852097571</v>
      </c>
      <c r="AH4" s="3">
        <v>0.42055286914073187</v>
      </c>
    </row>
    <row r="5" spans="1:34" x14ac:dyDescent="0.2">
      <c r="A5" s="7">
        <v>4</v>
      </c>
      <c r="B5" s="4" t="s">
        <v>14</v>
      </c>
      <c r="C5" s="4" t="b">
        <v>1</v>
      </c>
      <c r="D5" s="4">
        <v>22.46766169154229</v>
      </c>
      <c r="E5" s="4">
        <v>0.4493532338308458</v>
      </c>
      <c r="F5" s="4">
        <v>0.49755063127946825</v>
      </c>
      <c r="G5" s="4">
        <v>0.42800314544683504</v>
      </c>
      <c r="H5" s="4">
        <v>0.40959223978946196</v>
      </c>
      <c r="I5" s="4">
        <v>0.64584993270145108</v>
      </c>
      <c r="J5" s="4">
        <v>17.23311017184114</v>
      </c>
      <c r="K5" s="4">
        <v>17.121337899430298</v>
      </c>
      <c r="L5" s="4">
        <v>18.547590998567792</v>
      </c>
      <c r="M5" s="4">
        <v>7.7300783589039912E-2</v>
      </c>
      <c r="N5" s="4">
        <f>E5-V$2</f>
        <v>-5.0208955223880525E-2</v>
      </c>
      <c r="O5" s="4">
        <f>F5-W$2</f>
        <v>3.4456325030354173E-2</v>
      </c>
      <c r="P5" s="4">
        <f>G5-X$2</f>
        <v>1.1431382883629215E-2</v>
      </c>
      <c r="T5" s="15" t="s">
        <v>25</v>
      </c>
      <c r="U5" t="s">
        <v>14</v>
      </c>
      <c r="V5">
        <f>V3-V$2</f>
        <v>-2.2019900497512346E-2</v>
      </c>
      <c r="W5">
        <f t="shared" ref="W5:X5" si="0">W3-W$2</f>
        <v>5.0126870956753611E-2</v>
      </c>
      <c r="X5">
        <f t="shared" si="0"/>
        <v>3.3372858023809737E-2</v>
      </c>
      <c r="AC5" s="4" t="s">
        <v>14</v>
      </c>
      <c r="AD5" s="4" t="b">
        <v>0</v>
      </c>
      <c r="AE5" s="4">
        <v>23.950248756218905</v>
      </c>
      <c r="AF5" s="4">
        <v>0.47900497512437812</v>
      </c>
      <c r="AG5" s="4">
        <v>0.45134484683916559</v>
      </c>
      <c r="AH5" s="4">
        <v>0.40772897246528356</v>
      </c>
    </row>
    <row r="6" spans="1:34" x14ac:dyDescent="0.2">
      <c r="A6" s="6">
        <v>5</v>
      </c>
      <c r="B6" s="3" t="s">
        <v>14</v>
      </c>
      <c r="C6" s="3" t="b">
        <v>1</v>
      </c>
      <c r="D6" s="3">
        <v>26.721393034825869</v>
      </c>
      <c r="E6" s="3">
        <v>0.53442786069651738</v>
      </c>
      <c r="F6" s="3">
        <v>0.5318720195090868</v>
      </c>
      <c r="G6" s="3">
        <v>0.45028499395525889</v>
      </c>
      <c r="H6" s="3">
        <v>0.42976885823449407</v>
      </c>
      <c r="I6" s="3">
        <v>0.69625895006700655</v>
      </c>
      <c r="J6" s="3">
        <v>16.922068686569084</v>
      </c>
      <c r="K6" s="3">
        <v>16.784827601659551</v>
      </c>
      <c r="L6" s="3">
        <v>18.562135214492844</v>
      </c>
      <c r="M6" s="3">
        <v>7.5777307190114135E-2</v>
      </c>
      <c r="N6" s="3">
        <f>E6-V$2</f>
        <v>3.4865671641791052E-2</v>
      </c>
      <c r="O6" s="3">
        <f>F6-W$2</f>
        <v>6.8777713259972728E-2</v>
      </c>
      <c r="P6" s="3">
        <f>G6-X$2</f>
        <v>3.3713231392053067E-2</v>
      </c>
      <c r="T6" s="15"/>
      <c r="U6" t="s">
        <v>13</v>
      </c>
      <c r="V6">
        <f>V4-V$2</f>
        <v>-0.16000995024875631</v>
      </c>
      <c r="W6">
        <f>W4-W$2</f>
        <v>0.20854568094656689</v>
      </c>
      <c r="X6">
        <f>X4-X$2</f>
        <v>0.11595804867885851</v>
      </c>
      <c r="AC6" s="3" t="s">
        <v>14</v>
      </c>
      <c r="AD6" s="3" t="b">
        <v>0</v>
      </c>
      <c r="AE6" s="3">
        <v>24.776119402985074</v>
      </c>
      <c r="AF6" s="3">
        <v>0.4955223880597015</v>
      </c>
      <c r="AG6" s="3">
        <v>0.45525509093001493</v>
      </c>
      <c r="AH6" s="3">
        <v>0.43551402449006976</v>
      </c>
    </row>
    <row r="7" spans="1:34" x14ac:dyDescent="0.2">
      <c r="A7" s="7">
        <v>6</v>
      </c>
      <c r="B7" s="4" t="s">
        <v>14</v>
      </c>
      <c r="C7" s="4" t="b">
        <v>1</v>
      </c>
      <c r="D7" s="4">
        <v>27.567164179104477</v>
      </c>
      <c r="E7" s="4">
        <v>0.55134328358208951</v>
      </c>
      <c r="F7" s="4">
        <v>0.49595270934509966</v>
      </c>
      <c r="G7" s="4">
        <v>0.4523873848812397</v>
      </c>
      <c r="H7" s="4">
        <v>0.4256858107781204</v>
      </c>
      <c r="I7" s="4">
        <v>0.72944586782302268</v>
      </c>
      <c r="J7" s="4">
        <v>16.911000783137133</v>
      </c>
      <c r="K7" s="4">
        <v>16.767315070322429</v>
      </c>
      <c r="L7" s="4">
        <v>18.360904355412099</v>
      </c>
      <c r="M7" s="4">
        <v>8.6560749120208197E-2</v>
      </c>
      <c r="N7" s="4">
        <f>E7-V$2</f>
        <v>5.1781094527363181E-2</v>
      </c>
      <c r="O7" s="4">
        <f>F7-W$2</f>
        <v>3.2858403095985589E-2</v>
      </c>
      <c r="P7" s="4">
        <f>G7-X$2</f>
        <v>3.5815622318033868E-2</v>
      </c>
      <c r="T7" s="15" t="s">
        <v>26</v>
      </c>
      <c r="U7" t="s">
        <v>14</v>
      </c>
      <c r="V7">
        <f>STDEV(N2:N11)/SQRT(10)</f>
        <v>1.2357570246333415E-2</v>
      </c>
      <c r="W7">
        <f>STDEV(O2:O11)/SQRT(10)</f>
        <v>6.5696321720452389E-3</v>
      </c>
      <c r="X7">
        <f>STDEV(P2:P11)/SQRT(10)</f>
        <v>7.9242028026281861E-3</v>
      </c>
      <c r="AC7" s="4" t="s">
        <v>14</v>
      </c>
      <c r="AD7" s="4" t="b">
        <v>0</v>
      </c>
      <c r="AE7" s="4">
        <v>22.726368159203979</v>
      </c>
      <c r="AF7" s="4">
        <v>0.4545273631840796</v>
      </c>
      <c r="AG7" s="4">
        <v>0.48557266154060469</v>
      </c>
      <c r="AH7" s="4">
        <v>0.42101915922971739</v>
      </c>
    </row>
    <row r="8" spans="1:34" x14ac:dyDescent="0.2">
      <c r="A8" s="6">
        <v>7</v>
      </c>
      <c r="B8" s="3" t="s">
        <v>14</v>
      </c>
      <c r="C8" s="3" t="b">
        <v>1</v>
      </c>
      <c r="D8" s="3">
        <v>23.64179104477612</v>
      </c>
      <c r="E8" s="3">
        <v>0.4728358208955224</v>
      </c>
      <c r="F8" s="3">
        <v>0.52259821824268482</v>
      </c>
      <c r="G8" s="3">
        <v>0.44892727898792795</v>
      </c>
      <c r="H8" s="3">
        <v>0.43084489414226029</v>
      </c>
      <c r="I8" s="3">
        <v>0.68873773319213216</v>
      </c>
      <c r="J8" s="3">
        <v>17.359826864115025</v>
      </c>
      <c r="K8" s="3">
        <v>17.27410235816166</v>
      </c>
      <c r="L8" s="3">
        <v>18.486843386623594</v>
      </c>
      <c r="M8" s="3">
        <v>6.8408414497276485E-2</v>
      </c>
      <c r="N8" s="3">
        <f>E8-V$2</f>
        <v>-2.6726368159203928E-2</v>
      </c>
      <c r="O8" s="3">
        <f>F8-W$2</f>
        <v>5.9503911993570746E-2</v>
      </c>
      <c r="P8" s="3">
        <f>G8-X$2</f>
        <v>3.2355516424722119E-2</v>
      </c>
      <c r="T8" s="15"/>
      <c r="U8" t="s">
        <v>13</v>
      </c>
      <c r="V8">
        <f>STDEV(N12:N21)/SQRT(10)</f>
        <v>4.099728226944805E-2</v>
      </c>
      <c r="W8">
        <f>STDEV(O12:O21)/SQRT(10)</f>
        <v>3.5355908605799374E-2</v>
      </c>
      <c r="X8">
        <f>STDEV(P12:P21)/SQRT(10)</f>
        <v>2.3122192480792343E-2</v>
      </c>
      <c r="AC8" s="3" t="s">
        <v>14</v>
      </c>
      <c r="AD8" s="3" t="b">
        <v>0</v>
      </c>
      <c r="AE8" s="3">
        <v>22.915422885572138</v>
      </c>
      <c r="AF8" s="3">
        <v>0.45830845771144274</v>
      </c>
      <c r="AG8" s="3">
        <v>0.45731207784254579</v>
      </c>
      <c r="AH8" s="3">
        <v>0.3965001112675558</v>
      </c>
    </row>
    <row r="9" spans="1:34" x14ac:dyDescent="0.2">
      <c r="A9" s="7">
        <v>8</v>
      </c>
      <c r="B9" s="4" t="s">
        <v>14</v>
      </c>
      <c r="C9" s="4" t="b">
        <v>1</v>
      </c>
      <c r="D9" s="4">
        <v>22.53731343283582</v>
      </c>
      <c r="E9" s="4">
        <v>0.45074626865671641</v>
      </c>
      <c r="F9" s="4">
        <v>0.54845891314882123</v>
      </c>
      <c r="G9" s="4">
        <v>0.49067173613371962</v>
      </c>
      <c r="H9" s="4">
        <v>0.45858806624641574</v>
      </c>
      <c r="I9" s="4">
        <v>0.81158201468298163</v>
      </c>
      <c r="J9" s="4">
        <v>17.098967310695652</v>
      </c>
      <c r="K9" s="4">
        <v>16.933246871337253</v>
      </c>
      <c r="L9" s="4">
        <v>18.752559230881531</v>
      </c>
      <c r="M9" s="4">
        <v>8.9942304689482847E-2</v>
      </c>
      <c r="N9" s="4">
        <f>E9-V$2</f>
        <v>-4.8815920398009915E-2</v>
      </c>
      <c r="O9" s="4">
        <f>F9-W$2</f>
        <v>8.5364606899707152E-2</v>
      </c>
      <c r="P9" s="4">
        <f>G9-X$2</f>
        <v>7.4099973570513789E-2</v>
      </c>
      <c r="T9" s="15" t="s">
        <v>27</v>
      </c>
      <c r="U9" t="s">
        <v>14</v>
      </c>
      <c r="V9" s="11" cm="1">
        <f t="array" ref="V9">V7/AVERAGE(ABS(N2:N11))</f>
        <v>0.31404840179955229</v>
      </c>
      <c r="W9" s="11" cm="1">
        <f t="array" ref="W9">W7/AVERAGE(ABS(O2:O11))</f>
        <v>0.13106008906307184</v>
      </c>
      <c r="X9" s="11" cm="1">
        <f t="array" ref="X9">X7/AVERAGE(ABS(P2:P11))</f>
        <v>0.23744453642462099</v>
      </c>
      <c r="AC9" s="4" t="s">
        <v>14</v>
      </c>
      <c r="AD9" s="4" t="b">
        <v>0</v>
      </c>
      <c r="AE9" s="4">
        <v>27.223880597014926</v>
      </c>
      <c r="AF9" s="4">
        <v>0.54447761194029853</v>
      </c>
      <c r="AG9" s="4">
        <v>0.43656891481178034</v>
      </c>
      <c r="AH9" s="4">
        <v>0.39403537832822572</v>
      </c>
    </row>
    <row r="10" spans="1:34" x14ac:dyDescent="0.2">
      <c r="A10" s="6">
        <v>9</v>
      </c>
      <c r="B10" s="3" t="s">
        <v>14</v>
      </c>
      <c r="C10" s="3" t="b">
        <v>1</v>
      </c>
      <c r="D10" s="3">
        <v>22.890547263681594</v>
      </c>
      <c r="E10" s="3">
        <v>0.45781094527363186</v>
      </c>
      <c r="F10" s="3">
        <v>0.50781888202415792</v>
      </c>
      <c r="G10" s="3">
        <v>0.42173445346936306</v>
      </c>
      <c r="H10" s="3">
        <v>0.40912013984938056</v>
      </c>
      <c r="I10" s="3">
        <v>0.61611318281185035</v>
      </c>
      <c r="J10" s="3">
        <v>19.010938444696482</v>
      </c>
      <c r="K10" s="3">
        <v>19.03476896440154</v>
      </c>
      <c r="L10" s="3">
        <v>18.601719994378378</v>
      </c>
      <c r="M10" s="3">
        <v>5.9471429008690624E-2</v>
      </c>
      <c r="N10" s="3">
        <f>E10-V$2</f>
        <v>-4.175124378109446E-2</v>
      </c>
      <c r="O10" s="3">
        <f>F10-W$2</f>
        <v>4.4724575775043851E-2</v>
      </c>
      <c r="P10" s="3">
        <f>G10-X$2</f>
        <v>5.1626909061572301E-3</v>
      </c>
      <c r="T10" s="15"/>
      <c r="U10" t="s">
        <v>13</v>
      </c>
      <c r="V10" s="11" cm="1">
        <f t="array" ref="V10">V8/AVERAGE(ABS(N12:N21))</f>
        <v>0.24461385602295982</v>
      </c>
      <c r="W10" s="11" cm="1">
        <f t="array" ref="W10">W8/AVERAGE(ABS(O12:O21))</f>
        <v>0.16953555904549361</v>
      </c>
      <c r="X10" s="11" cm="1">
        <f t="array" ref="X10">X8/AVERAGE(ABS(P12:P21))</f>
        <v>0.19940135888995836</v>
      </c>
      <c r="AC10" s="3" t="s">
        <v>14</v>
      </c>
      <c r="AD10" s="3" t="b">
        <v>0</v>
      </c>
      <c r="AE10" s="3">
        <v>29.164179104477611</v>
      </c>
      <c r="AF10" s="3">
        <v>0.58328358208955222</v>
      </c>
      <c r="AG10" s="3">
        <v>0.44289376148108256</v>
      </c>
      <c r="AH10" s="3">
        <v>0.39803025498406341</v>
      </c>
    </row>
    <row r="11" spans="1:34" x14ac:dyDescent="0.2">
      <c r="A11" s="7">
        <v>10</v>
      </c>
      <c r="B11" s="4" t="s">
        <v>14</v>
      </c>
      <c r="C11" s="4" t="b">
        <v>1</v>
      </c>
      <c r="D11" s="4">
        <v>23.109452736318406</v>
      </c>
      <c r="E11" s="4">
        <v>0.46218905472636812</v>
      </c>
      <c r="F11" s="4">
        <v>0.49245003064147108</v>
      </c>
      <c r="G11" s="4">
        <v>0.44451985650458381</v>
      </c>
      <c r="H11" s="4">
        <v>0.4260598215435899</v>
      </c>
      <c r="I11" s="4">
        <v>0.68615038286633212</v>
      </c>
      <c r="J11" s="4">
        <v>17.352304956798275</v>
      </c>
      <c r="K11" s="4">
        <v>17.263704926504122</v>
      </c>
      <c r="L11" s="4">
        <v>18.487249875506713</v>
      </c>
      <c r="M11" s="4">
        <v>6.9213594216550059E-2</v>
      </c>
      <c r="N11" s="4">
        <f>E11-V$2</f>
        <v>-3.7373134328358204E-2</v>
      </c>
      <c r="O11" s="4">
        <f>F11-W$2</f>
        <v>2.9355724392357008E-2</v>
      </c>
      <c r="P11" s="4">
        <f>G11-X$2</f>
        <v>2.7948093941377983E-2</v>
      </c>
      <c r="AC11" s="4" t="s">
        <v>14</v>
      </c>
      <c r="AD11" s="4" t="b">
        <v>0</v>
      </c>
      <c r="AE11" s="4">
        <v>24.796019900497512</v>
      </c>
      <c r="AF11" s="4">
        <v>0.49592039800995025</v>
      </c>
      <c r="AG11" s="4">
        <v>0.46535837930341462</v>
      </c>
      <c r="AH11" s="4">
        <v>0.41472122876795642</v>
      </c>
    </row>
    <row r="12" spans="1:34" x14ac:dyDescent="0.2">
      <c r="A12" s="7">
        <v>11</v>
      </c>
      <c r="B12" s="3" t="s">
        <v>13</v>
      </c>
      <c r="C12" s="3" t="b">
        <v>1</v>
      </c>
      <c r="D12" s="3">
        <v>26.875621890547265</v>
      </c>
      <c r="E12" s="3">
        <v>0.53751243781094526</v>
      </c>
      <c r="F12" s="3">
        <v>0.53447866193652638</v>
      </c>
      <c r="G12" s="3">
        <v>0.44484913267948961</v>
      </c>
      <c r="H12" s="3">
        <v>0.40319008570194559</v>
      </c>
      <c r="I12" s="3">
        <v>0.7322628633452205</v>
      </c>
      <c r="J12" s="3">
        <v>17.153419991641091</v>
      </c>
      <c r="K12" s="3">
        <v>16.896339854286133</v>
      </c>
      <c r="L12" s="3">
        <v>18.973190180022502</v>
      </c>
      <c r="M12" s="3">
        <v>0.12585227592095308</v>
      </c>
      <c r="N12" s="3">
        <f>E12-V$2</f>
        <v>3.7950248756218941E-2</v>
      </c>
      <c r="O12" s="3">
        <f>F12-W$2</f>
        <v>7.1384355687412304E-2</v>
      </c>
      <c r="P12" s="3">
        <f>G12-X$2</f>
        <v>2.8277370116283784E-2</v>
      </c>
    </row>
    <row r="13" spans="1:34" x14ac:dyDescent="0.2">
      <c r="A13" s="6">
        <v>12</v>
      </c>
      <c r="B13" s="4" t="s">
        <v>13</v>
      </c>
      <c r="C13" s="4" t="b">
        <v>1</v>
      </c>
      <c r="D13" s="4">
        <v>14.721393034825871</v>
      </c>
      <c r="E13" s="4">
        <v>0.29442786069651744</v>
      </c>
      <c r="F13" s="4">
        <v>0.66522479280758839</v>
      </c>
      <c r="G13" s="4">
        <v>0.57309756747913798</v>
      </c>
      <c r="H13" s="4">
        <v>0.48163414820074357</v>
      </c>
      <c r="I13" s="4">
        <v>0.92115991354343429</v>
      </c>
      <c r="J13" s="4">
        <v>17.451545317492965</v>
      </c>
      <c r="K13" s="4">
        <v>17.57809981320192</v>
      </c>
      <c r="L13" s="4">
        <v>17.057611171138728</v>
      </c>
      <c r="M13" s="4">
        <v>0.20651030022669137</v>
      </c>
      <c r="N13" s="4">
        <f>E13-V$2</f>
        <v>-0.20513432835820888</v>
      </c>
      <c r="O13" s="4">
        <f>F13-W$2</f>
        <v>0.20213048655847432</v>
      </c>
      <c r="P13" s="4">
        <f>G13-X$2</f>
        <v>0.15652580491593215</v>
      </c>
      <c r="AC13" t="s">
        <v>42</v>
      </c>
      <c r="AD13" s="9" t="s">
        <v>19</v>
      </c>
      <c r="AF13">
        <f>AVERAGE(AF2:AF11)</f>
        <v>0.49956218905472632</v>
      </c>
      <c r="AG13">
        <f t="shared" ref="AG13:AH13" si="1">AVERAGE(AG2:AG11)</f>
        <v>0.46309430624911407</v>
      </c>
      <c r="AH13">
        <f t="shared" si="1"/>
        <v>0.41657176256320583</v>
      </c>
    </row>
    <row r="14" spans="1:34" x14ac:dyDescent="0.2">
      <c r="A14" s="7">
        <v>13</v>
      </c>
      <c r="B14" s="3" t="s">
        <v>13</v>
      </c>
      <c r="C14" s="3" t="b">
        <v>1</v>
      </c>
      <c r="D14" s="3">
        <v>17.17412935323383</v>
      </c>
      <c r="E14" s="3">
        <v>0.3434825870646766</v>
      </c>
      <c r="F14" s="3">
        <v>0.63686684524582493</v>
      </c>
      <c r="G14" s="3">
        <v>0.48643902135634204</v>
      </c>
      <c r="H14" s="3">
        <v>0.42584176755629272</v>
      </c>
      <c r="I14" s="3">
        <v>0.81710763800758235</v>
      </c>
      <c r="J14" s="3">
        <v>17.136344510035762</v>
      </c>
      <c r="K14" s="3">
        <v>16.933166415404092</v>
      </c>
      <c r="L14" s="3">
        <v>18.35688279802525</v>
      </c>
      <c r="M14" s="3">
        <v>0.15387442026872417</v>
      </c>
      <c r="N14" s="3">
        <f>E14-V$2</f>
        <v>-0.15607960199004972</v>
      </c>
      <c r="O14" s="3">
        <f>F14-W$2</f>
        <v>0.17377253899671086</v>
      </c>
      <c r="P14" s="3">
        <f>G14-X$2</f>
        <v>6.9867258793136211E-2</v>
      </c>
    </row>
    <row r="15" spans="1:34" x14ac:dyDescent="0.2">
      <c r="A15" s="6">
        <v>14</v>
      </c>
      <c r="B15" s="4" t="s">
        <v>13</v>
      </c>
      <c r="C15" s="4" t="b">
        <v>1</v>
      </c>
      <c r="D15" s="4">
        <v>22.636815920398011</v>
      </c>
      <c r="E15" s="4">
        <v>0.45273631840796019</v>
      </c>
      <c r="F15" s="4">
        <v>0.61716628792600092</v>
      </c>
      <c r="G15" s="4">
        <v>0.48941192731872923</v>
      </c>
      <c r="H15" s="4">
        <v>0.44147967636971081</v>
      </c>
      <c r="I15" s="4">
        <v>0.81121190842633684</v>
      </c>
      <c r="J15" s="4">
        <v>17.169858324415824</v>
      </c>
      <c r="K15" s="4">
        <v>16.944120101305362</v>
      </c>
      <c r="L15" s="4">
        <v>18.81427903404715</v>
      </c>
      <c r="M15" s="4">
        <v>0.12792063704306578</v>
      </c>
      <c r="N15" s="4">
        <f>E15-V$2</f>
        <v>-4.6825870646766132E-2</v>
      </c>
      <c r="O15" s="4">
        <f>F15-W$2</f>
        <v>0.15407198167688685</v>
      </c>
      <c r="P15" s="4">
        <f>G15-X$2</f>
        <v>7.2840164755523407E-2</v>
      </c>
    </row>
    <row r="16" spans="1:34" x14ac:dyDescent="0.2">
      <c r="A16" s="7">
        <v>15</v>
      </c>
      <c r="B16" s="3" t="s">
        <v>13</v>
      </c>
      <c r="C16" s="3" t="b">
        <v>1</v>
      </c>
      <c r="D16" s="3">
        <v>5.9452736318407959</v>
      </c>
      <c r="E16" s="3">
        <v>0.11890547263681592</v>
      </c>
      <c r="F16" s="3">
        <v>0.95380215659414302</v>
      </c>
      <c r="G16" s="3">
        <v>0.7121245285077682</v>
      </c>
      <c r="H16" s="3">
        <v>0.50509318317994623</v>
      </c>
      <c r="I16" s="3">
        <v>0.99819183909184017</v>
      </c>
      <c r="J16" s="3">
        <v>16.283619115567426</v>
      </c>
      <c r="K16" s="3">
        <v>14.533115686386214</v>
      </c>
      <c r="L16" s="3">
        <v>18.889628319807496</v>
      </c>
      <c r="M16" s="3">
        <v>0.41979533514569828</v>
      </c>
      <c r="N16" s="3">
        <f>E16-V$2</f>
        <v>-0.38065671641791043</v>
      </c>
      <c r="O16" s="3">
        <f>F16-W$2</f>
        <v>0.49070785034502895</v>
      </c>
      <c r="P16" s="3">
        <f>G16-X$2</f>
        <v>0.29555276594456237</v>
      </c>
    </row>
    <row r="17" spans="1:16" x14ac:dyDescent="0.2">
      <c r="A17" s="6">
        <v>16</v>
      </c>
      <c r="B17" s="4" t="s">
        <v>13</v>
      </c>
      <c r="C17" s="4" t="b">
        <v>1</v>
      </c>
      <c r="D17" s="4">
        <v>13.35820895522388</v>
      </c>
      <c r="E17" s="4">
        <v>0.26716417910447759</v>
      </c>
      <c r="F17" s="4">
        <v>0.69819726204321908</v>
      </c>
      <c r="G17" s="4">
        <v>0.54241577089906534</v>
      </c>
      <c r="H17" s="4">
        <v>0.44348359844441743</v>
      </c>
      <c r="I17" s="4">
        <v>0.92333625896345239</v>
      </c>
      <c r="J17" s="4">
        <v>17.339279022163474</v>
      </c>
      <c r="K17" s="4">
        <v>17.06822047090445</v>
      </c>
      <c r="L17" s="4">
        <v>18.39245271919707</v>
      </c>
      <c r="M17" s="4">
        <v>0.20533129714455395</v>
      </c>
      <c r="N17" s="4">
        <f>E17-V$2</f>
        <v>-0.23239800995024873</v>
      </c>
      <c r="O17" s="4">
        <f>F17-W$2</f>
        <v>0.23510295579410501</v>
      </c>
      <c r="P17" s="4">
        <f>G17-X$2</f>
        <v>0.12584400833585951</v>
      </c>
    </row>
    <row r="18" spans="1:16" x14ac:dyDescent="0.2">
      <c r="A18" s="7">
        <v>17</v>
      </c>
      <c r="B18" s="3" t="s">
        <v>13</v>
      </c>
      <c r="C18" s="3" t="b">
        <v>1</v>
      </c>
      <c r="D18" s="3">
        <v>13.114427860696518</v>
      </c>
      <c r="E18" s="3">
        <v>0.26228855721393035</v>
      </c>
      <c r="F18" s="3">
        <v>0.65616405354674545</v>
      </c>
      <c r="G18" s="3">
        <v>0.5129747835362013</v>
      </c>
      <c r="H18" s="3">
        <v>0.41197880479203269</v>
      </c>
      <c r="I18" s="3">
        <v>0.90305269111964981</v>
      </c>
      <c r="J18" s="3">
        <v>16.967970336428589</v>
      </c>
      <c r="K18" s="3">
        <v>16.493552547662244</v>
      </c>
      <c r="L18" s="3">
        <v>18.968670783807507</v>
      </c>
      <c r="M18" s="3">
        <v>0.20331674596284374</v>
      </c>
      <c r="N18" s="3">
        <f>E18-V$2</f>
        <v>-0.23727363184079597</v>
      </c>
      <c r="O18" s="3">
        <f>F18-W$2</f>
        <v>0.19306974729763138</v>
      </c>
      <c r="P18" s="3">
        <f>G18-X$2</f>
        <v>9.6403020972995468E-2</v>
      </c>
    </row>
    <row r="19" spans="1:16" x14ac:dyDescent="0.2">
      <c r="A19" s="6">
        <v>18</v>
      </c>
      <c r="B19" s="4" t="s">
        <v>13</v>
      </c>
      <c r="C19" s="4" t="b">
        <v>1</v>
      </c>
      <c r="D19" s="4">
        <v>21.611940298507463</v>
      </c>
      <c r="E19" s="4">
        <v>0.43223880597014924</v>
      </c>
      <c r="F19" s="4">
        <v>0.62588548660704979</v>
      </c>
      <c r="G19" s="4">
        <v>0.49576306736908154</v>
      </c>
      <c r="H19" s="4">
        <v>0.43749724584715005</v>
      </c>
      <c r="I19" s="4">
        <v>0.84721817250381615</v>
      </c>
      <c r="J19" s="4">
        <v>17.211565878724826</v>
      </c>
      <c r="K19" s="4">
        <v>16.94522466032701</v>
      </c>
      <c r="L19" s="4">
        <v>18.8812944926527</v>
      </c>
      <c r="M19" s="4">
        <v>0.14138406565775236</v>
      </c>
      <c r="N19" s="4">
        <f>E19-V$2</f>
        <v>-6.7323383084577082E-2</v>
      </c>
      <c r="O19" s="4">
        <f>F19-W$2</f>
        <v>0.16279118035793572</v>
      </c>
      <c r="P19" s="4">
        <f>G19-X$2</f>
        <v>7.9191304805875717E-2</v>
      </c>
    </row>
    <row r="20" spans="1:16" x14ac:dyDescent="0.2">
      <c r="A20" s="7">
        <v>19</v>
      </c>
      <c r="B20" s="3" t="s">
        <v>13</v>
      </c>
      <c r="C20" s="3" t="b">
        <v>1</v>
      </c>
      <c r="D20" s="3">
        <v>23.159203980099502</v>
      </c>
      <c r="E20" s="3">
        <v>0.46318407960199004</v>
      </c>
      <c r="F20" s="3">
        <v>0.60637881353779</v>
      </c>
      <c r="G20" s="3">
        <v>0.51528464531869955</v>
      </c>
      <c r="H20" s="3">
        <v>0.44943091268158841</v>
      </c>
      <c r="I20" s="3">
        <v>0.88601362767337766</v>
      </c>
      <c r="J20" s="3">
        <v>17.27260019006831</v>
      </c>
      <c r="K20" s="3">
        <v>17.071833132212202</v>
      </c>
      <c r="L20" s="3">
        <v>18.467547467652317</v>
      </c>
      <c r="M20" s="3">
        <v>0.15052091511226953</v>
      </c>
      <c r="N20" s="3">
        <f>E20-V$2</f>
        <v>-3.6378109452736285E-2</v>
      </c>
      <c r="O20" s="3">
        <f>F20-W$2</f>
        <v>0.14328450728867592</v>
      </c>
      <c r="P20" s="3">
        <f>G20-X$2</f>
        <v>9.8712882755493725E-2</v>
      </c>
    </row>
    <row r="21" spans="1:16" x14ac:dyDescent="0.2">
      <c r="A21" s="6">
        <v>20</v>
      </c>
      <c r="B21" s="4" t="s">
        <v>13</v>
      </c>
      <c r="C21" s="4" t="b">
        <v>1</v>
      </c>
      <c r="D21" s="4">
        <v>11.17910447761194</v>
      </c>
      <c r="E21" s="4">
        <v>0.22358208955223879</v>
      </c>
      <c r="F21" s="4">
        <v>0.72223551171192224</v>
      </c>
      <c r="G21" s="4">
        <v>0.55293766795612942</v>
      </c>
      <c r="H21" s="4">
        <v>0.44993318789890541</v>
      </c>
      <c r="I21" s="4">
        <v>0.9336941563097757</v>
      </c>
      <c r="J21" s="4">
        <v>16.883230038336674</v>
      </c>
      <c r="K21" s="4">
        <v>16.443029183251451</v>
      </c>
      <c r="L21" s="4">
        <v>18.760388322474643</v>
      </c>
      <c r="M21" s="4">
        <v>0.21256267807346374</v>
      </c>
      <c r="N21" s="4">
        <f>E21-V$2</f>
        <v>-0.27598009950248753</v>
      </c>
      <c r="O21" s="4">
        <f>F21-W$2</f>
        <v>0.25914120546280817</v>
      </c>
      <c r="P21" s="4">
        <f>G21-X$2</f>
        <v>0.13636590539292359</v>
      </c>
    </row>
  </sheetData>
  <autoFilter ref="A1:P1" xr:uid="{FD693ECC-09BC-9140-A11C-F7AAD0EFAF23}"/>
  <mergeCells count="4">
    <mergeCell ref="T3:T4"/>
    <mergeCell ref="T5:T6"/>
    <mergeCell ref="T7:T8"/>
    <mergeCell ref="T9: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7CE8-ACFE-0142-A774-BFCA829A4370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13"/>
      <c r="B3" s="13" t="s">
        <v>29</v>
      </c>
      <c r="C3" s="13" t="s">
        <v>30</v>
      </c>
    </row>
    <row r="4" spans="1:3" x14ac:dyDescent="0.2">
      <c r="A4" t="s">
        <v>31</v>
      </c>
      <c r="B4">
        <v>0.33955223880597013</v>
      </c>
      <c r="C4">
        <v>0.49956218905472632</v>
      </c>
    </row>
    <row r="5" spans="1:3" x14ac:dyDescent="0.2">
      <c r="A5" t="s">
        <v>32</v>
      </c>
      <c r="B5">
        <v>1.680777153480801E-2</v>
      </c>
      <c r="C5">
        <v>1.8058457298911748E-3</v>
      </c>
    </row>
    <row r="6" spans="1:3" x14ac:dyDescent="0.2">
      <c r="A6" t="s">
        <v>33</v>
      </c>
      <c r="B6">
        <v>10</v>
      </c>
      <c r="C6">
        <v>10</v>
      </c>
    </row>
    <row r="7" spans="1:3" x14ac:dyDescent="0.2">
      <c r="A7" t="s">
        <v>34</v>
      </c>
      <c r="B7">
        <v>0.25150668066434034</v>
      </c>
    </row>
    <row r="8" spans="1:3" x14ac:dyDescent="0.2">
      <c r="A8" t="s">
        <v>35</v>
      </c>
      <c r="B8">
        <v>0</v>
      </c>
    </row>
    <row r="9" spans="1:3" x14ac:dyDescent="0.2">
      <c r="A9" t="s">
        <v>36</v>
      </c>
      <c r="B9">
        <v>9</v>
      </c>
    </row>
    <row r="10" spans="1:3" x14ac:dyDescent="0.2">
      <c r="A10" t="s">
        <v>37</v>
      </c>
      <c r="B10">
        <v>-4.0201002400968635</v>
      </c>
    </row>
    <row r="11" spans="1:3" x14ac:dyDescent="0.2">
      <c r="A11" t="s">
        <v>38</v>
      </c>
      <c r="B11">
        <v>1.5088029355688993E-3</v>
      </c>
    </row>
    <row r="12" spans="1:3" x14ac:dyDescent="0.2">
      <c r="A12" t="s">
        <v>39</v>
      </c>
      <c r="B12">
        <v>1.8331129326562374</v>
      </c>
    </row>
    <row r="13" spans="1:3" x14ac:dyDescent="0.2">
      <c r="A13" t="s">
        <v>40</v>
      </c>
      <c r="B13" s="14">
        <v>3.0176058711377999E-3</v>
      </c>
    </row>
    <row r="14" spans="1:3" ht="17" thickBot="1" x14ac:dyDescent="0.25">
      <c r="A14" s="12" t="s">
        <v>41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D255-EDF7-3F40-A9A5-4916EF43697B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13"/>
      <c r="B3" s="13" t="s">
        <v>29</v>
      </c>
      <c r="C3" s="13" t="s">
        <v>30</v>
      </c>
    </row>
    <row r="4" spans="1:3" x14ac:dyDescent="0.2">
      <c r="A4" t="s">
        <v>31</v>
      </c>
      <c r="B4">
        <v>0.67163998719568097</v>
      </c>
      <c r="C4">
        <v>0.46309430624911407</v>
      </c>
    </row>
    <row r="5" spans="1:3" x14ac:dyDescent="0.2">
      <c r="A5" t="s">
        <v>32</v>
      </c>
      <c r="B5">
        <v>1.2500402733416472E-2</v>
      </c>
      <c r="C5">
        <v>2.9830891116915093E-4</v>
      </c>
    </row>
    <row r="6" spans="1:3" x14ac:dyDescent="0.2">
      <c r="A6" t="s">
        <v>33</v>
      </c>
      <c r="B6">
        <v>10</v>
      </c>
      <c r="C6">
        <v>10</v>
      </c>
    </row>
    <row r="7" spans="1:3" x14ac:dyDescent="0.2">
      <c r="A7" t="s">
        <v>34</v>
      </c>
      <c r="B7">
        <v>-1.188367629255635E-2</v>
      </c>
    </row>
    <row r="8" spans="1:3" x14ac:dyDescent="0.2">
      <c r="A8" t="s">
        <v>35</v>
      </c>
      <c r="B8">
        <v>0</v>
      </c>
    </row>
    <row r="9" spans="1:3" x14ac:dyDescent="0.2">
      <c r="A9" t="s">
        <v>36</v>
      </c>
      <c r="B9">
        <v>9</v>
      </c>
    </row>
    <row r="10" spans="1:3" x14ac:dyDescent="0.2">
      <c r="A10" t="s">
        <v>37</v>
      </c>
      <c r="B10">
        <v>5.8188984302894902</v>
      </c>
    </row>
    <row r="11" spans="1:3" x14ac:dyDescent="0.2">
      <c r="A11" t="s">
        <v>38</v>
      </c>
      <c r="B11">
        <v>1.267044240131654E-4</v>
      </c>
    </row>
    <row r="12" spans="1:3" x14ac:dyDescent="0.2">
      <c r="A12" t="s">
        <v>39</v>
      </c>
      <c r="B12">
        <v>1.8331129326562374</v>
      </c>
    </row>
    <row r="13" spans="1:3" x14ac:dyDescent="0.2">
      <c r="A13" t="s">
        <v>40</v>
      </c>
      <c r="B13" s="14">
        <v>2.5340884802633101E-4</v>
      </c>
    </row>
    <row r="14" spans="1:3" ht="17" thickBot="1" x14ac:dyDescent="0.25">
      <c r="A14" s="12" t="s">
        <v>41</v>
      </c>
      <c r="B14" s="12">
        <v>2.2621571627982053</v>
      </c>
      <c r="C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9169-336D-064C-89A3-C194F912C22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28</v>
      </c>
    </row>
    <row r="2" spans="1:3" ht="17" thickBot="1" x14ac:dyDescent="0.25"/>
    <row r="3" spans="1:3" x14ac:dyDescent="0.2">
      <c r="A3" s="13"/>
      <c r="B3" s="13" t="s">
        <v>29</v>
      </c>
      <c r="C3" s="13" t="s">
        <v>30</v>
      </c>
    </row>
    <row r="4" spans="1:3" x14ac:dyDescent="0.2">
      <c r="A4" t="s">
        <v>31</v>
      </c>
      <c r="B4">
        <v>0.53252981124206433</v>
      </c>
      <c r="C4">
        <v>0.41657176256320583</v>
      </c>
    </row>
    <row r="5" spans="1:3" x14ac:dyDescent="0.2">
      <c r="A5" t="s">
        <v>32</v>
      </c>
      <c r="B5">
        <v>5.3463578511881871E-3</v>
      </c>
      <c r="C5">
        <v>3.092049693417155E-4</v>
      </c>
    </row>
    <row r="6" spans="1:3" x14ac:dyDescent="0.2">
      <c r="A6" t="s">
        <v>33</v>
      </c>
      <c r="B6">
        <v>10</v>
      </c>
      <c r="C6">
        <v>10</v>
      </c>
    </row>
    <row r="7" spans="1:3" x14ac:dyDescent="0.2">
      <c r="A7" t="s">
        <v>34</v>
      </c>
      <c r="B7">
        <v>0.41662075507775909</v>
      </c>
    </row>
    <row r="8" spans="1:3" x14ac:dyDescent="0.2">
      <c r="A8" t="s">
        <v>35</v>
      </c>
      <c r="B8">
        <v>0</v>
      </c>
    </row>
    <row r="9" spans="1:3" x14ac:dyDescent="0.2">
      <c r="A9" t="s">
        <v>36</v>
      </c>
      <c r="B9">
        <v>9</v>
      </c>
    </row>
    <row r="10" spans="1:3" x14ac:dyDescent="0.2">
      <c r="A10" t="s">
        <v>37</v>
      </c>
      <c r="B10">
        <v>5.415861516382094</v>
      </c>
    </row>
    <row r="11" spans="1:3" x14ac:dyDescent="0.2">
      <c r="A11" t="s">
        <v>38</v>
      </c>
      <c r="B11">
        <v>2.1206177543710156E-4</v>
      </c>
    </row>
    <row r="12" spans="1:3" x14ac:dyDescent="0.2">
      <c r="A12" t="s">
        <v>39</v>
      </c>
      <c r="B12">
        <v>1.8331129326562374</v>
      </c>
    </row>
    <row r="13" spans="1:3" x14ac:dyDescent="0.2">
      <c r="A13" t="s">
        <v>40</v>
      </c>
      <c r="B13" s="14">
        <v>4.2412355087420302E-4</v>
      </c>
    </row>
    <row r="14" spans="1:3" ht="17" thickBot="1" x14ac:dyDescent="0.25">
      <c r="A14" s="12" t="s">
        <v>41</v>
      </c>
      <c r="B14" s="12">
        <v>2.2621571627982053</v>
      </c>
      <c r="C14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6C205-5E7F-2E40-A917-F929E81A6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repr-matr 3</vt:lpstr>
      <vt:lpstr>Scenario ALL repr-matrix</vt:lpstr>
      <vt:lpstr>T test purch norm</vt:lpstr>
      <vt:lpstr>T test sust of purch</vt:lpstr>
      <vt:lpstr>T test sust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2024-10-30T08:47:08Z</dcterms:created>
  <dcterms:modified xsi:type="dcterms:W3CDTF">2024-11-15T18:33:36Z</dcterms:modified>
</cp:coreProperties>
</file>