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C/"/>
    </mc:Choice>
  </mc:AlternateContent>
  <xr:revisionPtr revIDLastSave="0" documentId="13_ncr:1_{F29F1109-F2E1-3742-900D-B5F1B4FD793C}" xr6:coauthVersionLast="47" xr6:coauthVersionMax="47" xr10:uidLastSave="{00000000-0000-0000-0000-000000000000}"/>
  <bookViews>
    <workbookView xWindow="0" yWindow="740" windowWidth="29400" windowHeight="17000" activeTab="2" xr2:uid="{2F3039F4-2156-2F4E-B415-0D4E4C6260F2}"/>
  </bookViews>
  <sheets>
    <sheet name="Scenario C TRUE" sheetId="2" r:id="rId1"/>
    <sheet name="Scenario C FALSE" sheetId="4" r:id="rId2"/>
    <sheet name="Scenario C DELTA" sheetId="5" r:id="rId3"/>
  </sheets>
  <definedNames>
    <definedName name="_xlnm._FilterDatabase" localSheetId="2" hidden="1">'Scenario C DELTA'!$A$1:$Q$161</definedName>
    <definedName name="_xlcn.WorksheetConnection_ExcelscenarioCnagents.xlsxV_3_16_FINALE__25_09__all_scenarios_base_copy_2_Scenario_n_agents_spreadsheet10" hidden="1">V_3_16_FINALE__25_09__all_scenarios_base_copy_2_Scenario_n_agents_spreadsheet[]</definedName>
    <definedName name="ExternalData_1" localSheetId="1" hidden="1">'Scenario C FALSE'!$A$1:$O$161</definedName>
    <definedName name="ExternalData_1" localSheetId="0" hidden="1">'Scenario C TRUE'!$A$1:$O$161</definedName>
  </definedNames>
  <calcPr calcId="191029"/>
  <pivotCaches>
    <pivotCache cacheId="31" r:id="rId4"/>
    <pivotCache cacheId="3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_3_16_FINALE__25_09__all_scenarios_base_copy_2_Scenario_n_agents_spreadsheet" name="V_3_16_FINALE__25_09__all_scenarios_base_copy_2_Scenario_n_agents_spreadsheet" connection="WorksheetConnection_Excel scenario C (n agents).xlsx!V_3_16_FINALE__25_09__all_scenarios_base_copy_2_Scenario_n_agents_spreadshee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 a="1"/>
  <c r="I3" i="5" s="1"/>
  <c r="J3" i="5" a="1"/>
  <c r="J3" i="5" s="1"/>
  <c r="K3" i="5" a="1"/>
  <c r="K3" i="5" s="1"/>
  <c r="N3" i="5" s="1" a="1"/>
  <c r="N3" i="5" s="1"/>
  <c r="Q3" i="5" s="1" a="1"/>
  <c r="Q3" i="5" s="1"/>
  <c r="L3" i="5" a="1"/>
  <c r="L3" i="5" s="1"/>
  <c r="O3" i="5" s="1" a="1"/>
  <c r="O3" i="5" s="1"/>
  <c r="M3" i="5" a="1"/>
  <c r="M3" i="5" s="1"/>
  <c r="P3" i="5" s="1" a="1"/>
  <c r="P3" i="5" s="1"/>
  <c r="I4" i="5" a="1"/>
  <c r="I4" i="5" s="1"/>
  <c r="L4" i="5" s="1" a="1"/>
  <c r="L4" i="5" s="1"/>
  <c r="O4" i="5" s="1" a="1"/>
  <c r="O4" i="5" s="1"/>
  <c r="J4" i="5" a="1"/>
  <c r="J4" i="5" s="1"/>
  <c r="M4" i="5" s="1" a="1"/>
  <c r="M4" i="5" s="1"/>
  <c r="P4" i="5" s="1" a="1"/>
  <c r="P4" i="5" s="1"/>
  <c r="K4" i="5" a="1"/>
  <c r="K4" i="5" s="1"/>
  <c r="N4" i="5" s="1" a="1"/>
  <c r="N4" i="5" s="1"/>
  <c r="Q4" i="5" s="1" a="1"/>
  <c r="Q4" i="5" s="1"/>
  <c r="I5" i="5" a="1"/>
  <c r="I5" i="5" s="1"/>
  <c r="L5" i="5" s="1" a="1"/>
  <c r="L5" i="5" s="1"/>
  <c r="O5" i="5" s="1" a="1"/>
  <c r="O5" i="5" s="1"/>
  <c r="J5" i="5" a="1"/>
  <c r="J5" i="5" s="1"/>
  <c r="M5" i="5" s="1" a="1"/>
  <c r="M5" i="5" s="1"/>
  <c r="P5" i="5" s="1" a="1"/>
  <c r="P5" i="5" s="1"/>
  <c r="K5" i="5" a="1"/>
  <c r="K5" i="5" s="1"/>
  <c r="N5" i="5" s="1" a="1"/>
  <c r="N5" i="5" s="1"/>
  <c r="Q5" i="5" s="1" a="1"/>
  <c r="Q5" i="5" s="1"/>
  <c r="I6" i="5" a="1"/>
  <c r="I6" i="5" s="1"/>
  <c r="L6" i="5" s="1" a="1"/>
  <c r="L6" i="5" s="1"/>
  <c r="O6" i="5" s="1" a="1"/>
  <c r="O6" i="5" s="1"/>
  <c r="J6" i="5" a="1"/>
  <c r="J6" i="5" s="1"/>
  <c r="M6" i="5" s="1" a="1"/>
  <c r="M6" i="5" s="1"/>
  <c r="P6" i="5" s="1" a="1"/>
  <c r="P6" i="5" s="1"/>
  <c r="K6" i="5" a="1"/>
  <c r="K6" i="5" s="1"/>
  <c r="N6" i="5" a="1"/>
  <c r="N6" i="5" s="1"/>
  <c r="Q6" i="5" s="1" a="1"/>
  <c r="Q6" i="5" s="1"/>
  <c r="I7" i="5" a="1"/>
  <c r="I7" i="5" s="1"/>
  <c r="L7" i="5" s="1" a="1"/>
  <c r="L7" i="5" s="1"/>
  <c r="O7" i="5" s="1" a="1"/>
  <c r="O7" i="5" s="1"/>
  <c r="J7" i="5" a="1"/>
  <c r="J7" i="5" s="1"/>
  <c r="K7" i="5" a="1"/>
  <c r="K7" i="5" s="1"/>
  <c r="N7" i="5" s="1" a="1"/>
  <c r="N7" i="5" s="1"/>
  <c r="Q7" i="5" s="1" a="1"/>
  <c r="Q7" i="5" s="1"/>
  <c r="M7" i="5" a="1"/>
  <c r="M7" i="5" s="1"/>
  <c r="P7" i="5" a="1"/>
  <c r="P7" i="5" s="1"/>
  <c r="I8" i="5" a="1"/>
  <c r="I8" i="5" s="1"/>
  <c r="J8" i="5" a="1"/>
  <c r="J8" i="5" s="1"/>
  <c r="M8" i="5" s="1" a="1"/>
  <c r="M8" i="5" s="1"/>
  <c r="P8" i="5" s="1" a="1"/>
  <c r="P8" i="5" s="1"/>
  <c r="K8" i="5" a="1"/>
  <c r="K8" i="5" s="1"/>
  <c r="N8" i="5" s="1" a="1"/>
  <c r="N8" i="5" s="1"/>
  <c r="Q8" i="5" s="1" a="1"/>
  <c r="Q8" i="5" s="1"/>
  <c r="L8" i="5" a="1"/>
  <c r="L8" i="5" s="1"/>
  <c r="O8" i="5" s="1" a="1"/>
  <c r="O8" i="5" s="1"/>
  <c r="I9" i="5" a="1"/>
  <c r="I9" i="5" s="1"/>
  <c r="L9" i="5" s="1" a="1"/>
  <c r="L9" i="5" s="1"/>
  <c r="O9" i="5" s="1" a="1"/>
  <c r="O9" i="5" s="1"/>
  <c r="J9" i="5" a="1"/>
  <c r="J9" i="5" s="1"/>
  <c r="M9" i="5" s="1" a="1"/>
  <c r="M9" i="5" s="1"/>
  <c r="P9" i="5" s="1" a="1"/>
  <c r="P9" i="5" s="1"/>
  <c r="K9" i="5" a="1"/>
  <c r="K9" i="5" s="1"/>
  <c r="N9" i="5" a="1"/>
  <c r="N9" i="5" s="1"/>
  <c r="Q9" i="5" s="1" a="1"/>
  <c r="Q9" i="5" s="1"/>
  <c r="I10" i="5" a="1"/>
  <c r="I10" i="5" s="1"/>
  <c r="L10" i="5" s="1" a="1"/>
  <c r="L10" i="5" s="1"/>
  <c r="O10" i="5" s="1" a="1"/>
  <c r="O10" i="5" s="1"/>
  <c r="J10" i="5" a="1"/>
  <c r="J10" i="5" s="1"/>
  <c r="M10" i="5" s="1" a="1"/>
  <c r="M10" i="5" s="1"/>
  <c r="P10" i="5" s="1" a="1"/>
  <c r="P10" i="5" s="1"/>
  <c r="K10" i="5" a="1"/>
  <c r="K10" i="5" s="1"/>
  <c r="N10" i="5" a="1"/>
  <c r="N10" i="5" s="1"/>
  <c r="Q10" i="5" s="1" a="1"/>
  <c r="Q10" i="5" s="1"/>
  <c r="I11" i="5" a="1"/>
  <c r="I11" i="5" s="1"/>
  <c r="J11" i="5" a="1"/>
  <c r="J11" i="5" s="1"/>
  <c r="K11" i="5" a="1"/>
  <c r="K11" i="5" s="1"/>
  <c r="N11" i="5" s="1" a="1"/>
  <c r="N11" i="5" s="1"/>
  <c r="Q11" i="5" s="1" a="1"/>
  <c r="Q11" i="5" s="1"/>
  <c r="L11" i="5" a="1"/>
  <c r="L11" i="5" s="1"/>
  <c r="O11" i="5" s="1" a="1"/>
  <c r="O11" i="5" s="1"/>
  <c r="M11" i="5" a="1"/>
  <c r="M11" i="5" s="1"/>
  <c r="P11" i="5" s="1" a="1"/>
  <c r="P11" i="5" s="1"/>
  <c r="I12" i="5" a="1"/>
  <c r="I12" i="5" s="1"/>
  <c r="J12" i="5" a="1"/>
  <c r="J12" i="5" s="1"/>
  <c r="M12" i="5" s="1" a="1"/>
  <c r="M12" i="5" s="1"/>
  <c r="P12" i="5" s="1" a="1"/>
  <c r="P12" i="5" s="1"/>
  <c r="K12" i="5" a="1"/>
  <c r="K12" i="5" s="1"/>
  <c r="N12" i="5" s="1" a="1"/>
  <c r="N12" i="5" s="1"/>
  <c r="Q12" i="5" s="1" a="1"/>
  <c r="Q12" i="5" s="1"/>
  <c r="L12" i="5" a="1"/>
  <c r="L12" i="5" s="1"/>
  <c r="O12" i="5" s="1" a="1"/>
  <c r="O12" i="5" s="1"/>
  <c r="I13" i="5" a="1"/>
  <c r="I13" i="5" s="1"/>
  <c r="L13" i="5" s="1" a="1"/>
  <c r="L13" i="5" s="1"/>
  <c r="O13" i="5" s="1" a="1"/>
  <c r="O13" i="5" s="1"/>
  <c r="J13" i="5" a="1"/>
  <c r="J13" i="5" s="1"/>
  <c r="M13" i="5" s="1" a="1"/>
  <c r="M13" i="5" s="1"/>
  <c r="P13" i="5" s="1" a="1"/>
  <c r="P13" i="5" s="1"/>
  <c r="K13" i="5" a="1"/>
  <c r="K13" i="5" s="1"/>
  <c r="N13" i="5" a="1"/>
  <c r="N13" i="5" s="1"/>
  <c r="Q13" i="5" s="1" a="1"/>
  <c r="Q13" i="5" s="1"/>
  <c r="I14" i="5" a="1"/>
  <c r="I14" i="5"/>
  <c r="L14" i="5" s="1" a="1"/>
  <c r="L14" i="5" s="1"/>
  <c r="O14" i="5" s="1" a="1"/>
  <c r="O14" i="5" s="1"/>
  <c r="J14" i="5" a="1"/>
  <c r="J14" i="5" s="1"/>
  <c r="K14" i="5" a="1"/>
  <c r="K14" i="5" s="1"/>
  <c r="N14" i="5" s="1" a="1"/>
  <c r="N14" i="5" s="1"/>
  <c r="Q14" i="5" s="1" a="1"/>
  <c r="Q14" i="5" s="1"/>
  <c r="M14" i="5" a="1"/>
  <c r="M14" i="5" s="1"/>
  <c r="P14" i="5" s="1" a="1"/>
  <c r="P14" i="5" s="1"/>
  <c r="I15" i="5" a="1"/>
  <c r="I15" i="5" s="1"/>
  <c r="J15" i="5" a="1"/>
  <c r="J15" i="5" s="1"/>
  <c r="M15" i="5" s="1" a="1"/>
  <c r="M15" i="5" s="1"/>
  <c r="P15" i="5" s="1" a="1"/>
  <c r="P15" i="5" s="1"/>
  <c r="K15" i="5" a="1"/>
  <c r="K15" i="5" s="1"/>
  <c r="N15" i="5" s="1" a="1"/>
  <c r="N15" i="5" s="1"/>
  <c r="Q15" i="5" s="1" a="1"/>
  <c r="Q15" i="5" s="1"/>
  <c r="L15" i="5" a="1"/>
  <c r="L15" i="5" s="1"/>
  <c r="O15" i="5" s="1" a="1"/>
  <c r="O15" i="5" s="1"/>
  <c r="I16" i="5" a="1"/>
  <c r="I16" i="5" s="1"/>
  <c r="L16" i="5" s="1" a="1"/>
  <c r="L16" i="5" s="1"/>
  <c r="O16" i="5" s="1" a="1"/>
  <c r="O16" i="5" s="1"/>
  <c r="J16" i="5" a="1"/>
  <c r="J16" i="5" s="1"/>
  <c r="M16" i="5" s="1" a="1"/>
  <c r="M16" i="5" s="1"/>
  <c r="P16" i="5" s="1" a="1"/>
  <c r="P16" i="5" s="1"/>
  <c r="K16" i="5" a="1"/>
  <c r="K16" i="5" s="1"/>
  <c r="N16" i="5" s="1" a="1"/>
  <c r="N16" i="5" s="1"/>
  <c r="Q16" i="5" s="1" a="1"/>
  <c r="Q16" i="5" s="1"/>
  <c r="I17" i="5" a="1"/>
  <c r="I17" i="5" s="1"/>
  <c r="L17" i="5" s="1" a="1"/>
  <c r="L17" i="5" s="1"/>
  <c r="O17" i="5" s="1" a="1"/>
  <c r="O17" i="5" s="1"/>
  <c r="J17" i="5" a="1"/>
  <c r="J17" i="5" s="1"/>
  <c r="M17" i="5" s="1" a="1"/>
  <c r="M17" i="5" s="1"/>
  <c r="P17" i="5" s="1" a="1"/>
  <c r="P17" i="5" s="1"/>
  <c r="K17" i="5" a="1"/>
  <c r="K17" i="5" s="1"/>
  <c r="N17" i="5" s="1" a="1"/>
  <c r="N17" i="5" s="1"/>
  <c r="Q17" i="5" s="1" a="1"/>
  <c r="Q17" i="5" s="1"/>
  <c r="I18" i="5" a="1"/>
  <c r="I18" i="5" s="1"/>
  <c r="L18" i="5" s="1" a="1"/>
  <c r="L18" i="5" s="1"/>
  <c r="O18" i="5" s="1" a="1"/>
  <c r="O18" i="5" s="1"/>
  <c r="J18" i="5" a="1"/>
  <c r="J18" i="5" s="1"/>
  <c r="M18" i="5" s="1" a="1"/>
  <c r="M18" i="5" s="1"/>
  <c r="P18" i="5" s="1" a="1"/>
  <c r="P18" i="5" s="1"/>
  <c r="K18" i="5" a="1"/>
  <c r="K18" i="5" s="1"/>
  <c r="N18" i="5" s="1" a="1"/>
  <c r="N18" i="5" s="1"/>
  <c r="Q18" i="5" s="1" a="1"/>
  <c r="Q18" i="5" s="1"/>
  <c r="I19" i="5" a="1"/>
  <c r="I19" i="5" s="1"/>
  <c r="L19" i="5" s="1" a="1"/>
  <c r="L19" i="5" s="1"/>
  <c r="O19" i="5" s="1" a="1"/>
  <c r="O19" i="5" s="1"/>
  <c r="J19" i="5" a="1"/>
  <c r="J19" i="5" s="1"/>
  <c r="M19" i="5" s="1" a="1"/>
  <c r="M19" i="5" s="1"/>
  <c r="P19" i="5" s="1" a="1"/>
  <c r="P19" i="5" s="1"/>
  <c r="K19" i="5" a="1"/>
  <c r="K19" i="5"/>
  <c r="N19" i="5" s="1" a="1"/>
  <c r="N19" i="5" s="1"/>
  <c r="Q19" i="5" s="1" a="1"/>
  <c r="Q19" i="5" s="1"/>
  <c r="I20" i="5" a="1"/>
  <c r="I20" i="5"/>
  <c r="L20" i="5" s="1" a="1"/>
  <c r="L20" i="5" s="1"/>
  <c r="O20" i="5" s="1" a="1"/>
  <c r="O20" i="5" s="1"/>
  <c r="J20" i="5" a="1"/>
  <c r="J20" i="5"/>
  <c r="M20" i="5" s="1" a="1"/>
  <c r="M20" i="5" s="1"/>
  <c r="P20" i="5" s="1" a="1"/>
  <c r="P20" i="5" s="1"/>
  <c r="K20" i="5" a="1"/>
  <c r="K20" i="5" s="1"/>
  <c r="N20" i="5" s="1" a="1"/>
  <c r="N20" i="5" s="1"/>
  <c r="Q20" i="5" s="1" a="1"/>
  <c r="Q20" i="5" s="1"/>
  <c r="I21" i="5" a="1"/>
  <c r="I21" i="5"/>
  <c r="J21" i="5" a="1"/>
  <c r="J21" i="5"/>
  <c r="M21" i="5" s="1" a="1"/>
  <c r="M21" i="5" s="1"/>
  <c r="P21" i="5" s="1" a="1"/>
  <c r="P21" i="5" s="1"/>
  <c r="K21" i="5" a="1"/>
  <c r="K21" i="5" s="1"/>
  <c r="L21" i="5" a="1"/>
  <c r="L21" i="5" s="1"/>
  <c r="O21" i="5" s="1" a="1"/>
  <c r="O21" i="5" s="1"/>
  <c r="N21" i="5" a="1"/>
  <c r="N21" i="5" s="1"/>
  <c r="Q21" i="5" s="1" a="1"/>
  <c r="Q21" i="5" s="1"/>
  <c r="I22" i="5" a="1"/>
  <c r="I22" i="5"/>
  <c r="J22" i="5" a="1"/>
  <c r="J22" i="5" s="1"/>
  <c r="M22" i="5" s="1" a="1"/>
  <c r="M22" i="5" s="1"/>
  <c r="P22" i="5" s="1" a="1"/>
  <c r="P22" i="5" s="1"/>
  <c r="K22" i="5" a="1"/>
  <c r="K22" i="5" s="1"/>
  <c r="N22" i="5" s="1" a="1"/>
  <c r="N22" i="5" s="1"/>
  <c r="Q22" i="5" s="1" a="1"/>
  <c r="Q22" i="5" s="1"/>
  <c r="L22" i="5" a="1"/>
  <c r="L22" i="5" s="1"/>
  <c r="O22" i="5" s="1" a="1"/>
  <c r="O22" i="5" s="1"/>
  <c r="I23" i="5" a="1"/>
  <c r="I23" i="5" s="1"/>
  <c r="L23" i="5" s="1" a="1"/>
  <c r="L23" i="5" s="1"/>
  <c r="O23" i="5" s="1" a="1"/>
  <c r="O23" i="5" s="1"/>
  <c r="J23" i="5" a="1"/>
  <c r="J23" i="5" s="1"/>
  <c r="M23" i="5" s="1" a="1"/>
  <c r="M23" i="5" s="1"/>
  <c r="P23" i="5" s="1" a="1"/>
  <c r="P23" i="5" s="1"/>
  <c r="K23" i="5" a="1"/>
  <c r="K23" i="5" s="1"/>
  <c r="N23" i="5" s="1" a="1"/>
  <c r="N23" i="5" s="1"/>
  <c r="Q23" i="5" s="1" a="1"/>
  <c r="Q23" i="5" s="1"/>
  <c r="I24" i="5" a="1"/>
  <c r="I24" i="5" s="1"/>
  <c r="L24" i="5" s="1" a="1"/>
  <c r="L24" i="5" s="1"/>
  <c r="O24" i="5" s="1" a="1"/>
  <c r="O24" i="5" s="1"/>
  <c r="J24" i="5" a="1"/>
  <c r="J24" i="5" s="1"/>
  <c r="M24" i="5" s="1" a="1"/>
  <c r="M24" i="5" s="1"/>
  <c r="P24" i="5" s="1" a="1"/>
  <c r="P24" i="5" s="1"/>
  <c r="K24" i="5" a="1"/>
  <c r="K24" i="5" s="1"/>
  <c r="N24" i="5" s="1" a="1"/>
  <c r="N24" i="5" s="1"/>
  <c r="Q24" i="5" s="1" a="1"/>
  <c r="Q24" i="5" s="1"/>
  <c r="I25" i="5" a="1"/>
  <c r="I25" i="5" s="1"/>
  <c r="L25" i="5" s="1" a="1"/>
  <c r="L25" i="5" s="1"/>
  <c r="O25" i="5" s="1" a="1"/>
  <c r="O25" i="5" s="1"/>
  <c r="J25" i="5" a="1"/>
  <c r="J25" i="5" s="1"/>
  <c r="M25" i="5" s="1" a="1"/>
  <c r="M25" i="5" s="1"/>
  <c r="P25" i="5" s="1" a="1"/>
  <c r="P25" i="5" s="1"/>
  <c r="K25" i="5" a="1"/>
  <c r="K25" i="5" s="1"/>
  <c r="N25" i="5" s="1" a="1"/>
  <c r="N25" i="5" s="1"/>
  <c r="Q25" i="5" s="1" a="1"/>
  <c r="Q25" i="5" s="1"/>
  <c r="I26" i="5" a="1"/>
  <c r="I26" i="5" s="1"/>
  <c r="L26" i="5" s="1" a="1"/>
  <c r="L26" i="5" s="1"/>
  <c r="O26" i="5" s="1" a="1"/>
  <c r="O26" i="5" s="1"/>
  <c r="J26" i="5" a="1"/>
  <c r="J26" i="5" s="1"/>
  <c r="M26" i="5" s="1" a="1"/>
  <c r="M26" i="5" s="1"/>
  <c r="P26" i="5" s="1" a="1"/>
  <c r="P26" i="5" s="1"/>
  <c r="K26" i="5" a="1"/>
  <c r="K26" i="5" s="1"/>
  <c r="N26" i="5" s="1" a="1"/>
  <c r="N26" i="5" s="1"/>
  <c r="Q26" i="5" s="1" a="1"/>
  <c r="Q26" i="5" s="1"/>
  <c r="I27" i="5" a="1"/>
  <c r="I27" i="5" s="1"/>
  <c r="L27" i="5" s="1" a="1"/>
  <c r="L27" i="5" s="1"/>
  <c r="O27" i="5" s="1" a="1"/>
  <c r="O27" i="5" s="1"/>
  <c r="J27" i="5" a="1"/>
  <c r="J27" i="5"/>
  <c r="M27" i="5" s="1" a="1"/>
  <c r="M27" i="5" s="1"/>
  <c r="P27" i="5" s="1" a="1"/>
  <c r="P27" i="5" s="1"/>
  <c r="K27" i="5" a="1"/>
  <c r="K27" i="5" s="1"/>
  <c r="N27" i="5" s="1" a="1"/>
  <c r="N27" i="5" s="1"/>
  <c r="Q27" i="5" s="1" a="1"/>
  <c r="Q27" i="5" s="1"/>
  <c r="I28" i="5" a="1"/>
  <c r="I28" i="5"/>
  <c r="L28" i="5" s="1" a="1"/>
  <c r="L28" i="5" s="1"/>
  <c r="O28" i="5" s="1" a="1"/>
  <c r="O28" i="5" s="1"/>
  <c r="J28" i="5" a="1"/>
  <c r="J28" i="5"/>
  <c r="M28" i="5" s="1" a="1"/>
  <c r="M28" i="5" s="1"/>
  <c r="P28" i="5" s="1" a="1"/>
  <c r="P28" i="5" s="1"/>
  <c r="K28" i="5" a="1"/>
  <c r="K28" i="5"/>
  <c r="N28" i="5" s="1" a="1"/>
  <c r="N28" i="5" s="1"/>
  <c r="Q28" i="5" s="1" a="1"/>
  <c r="Q28" i="5" s="1"/>
  <c r="I29" i="5" a="1"/>
  <c r="I29" i="5" s="1"/>
  <c r="L29" i="5" s="1" a="1"/>
  <c r="L29" i="5" s="1"/>
  <c r="O29" i="5" s="1" a="1"/>
  <c r="O29" i="5" s="1"/>
  <c r="J29" i="5" a="1"/>
  <c r="J29" i="5"/>
  <c r="M29" i="5" s="1" a="1"/>
  <c r="M29" i="5" s="1"/>
  <c r="P29" i="5" s="1" a="1"/>
  <c r="K29" i="5" a="1"/>
  <c r="K29" i="5" s="1"/>
  <c r="N29" i="5" s="1" a="1"/>
  <c r="N29" i="5" s="1"/>
  <c r="Q29" i="5" s="1" a="1"/>
  <c r="Q29" i="5" s="1"/>
  <c r="P29" i="5"/>
  <c r="I30" i="5" a="1"/>
  <c r="I30" i="5" s="1"/>
  <c r="L30" i="5" s="1" a="1"/>
  <c r="L30" i="5" s="1"/>
  <c r="O30" i="5" s="1" a="1"/>
  <c r="O30" i="5" s="1"/>
  <c r="J30" i="5" a="1"/>
  <c r="J30" i="5" s="1"/>
  <c r="K30" i="5" a="1"/>
  <c r="K30" i="5" s="1"/>
  <c r="N30" i="5" s="1" a="1"/>
  <c r="N30" i="5" s="1"/>
  <c r="Q30" i="5" s="1" a="1"/>
  <c r="Q30" i="5" s="1"/>
  <c r="M30" i="5" a="1"/>
  <c r="M30" i="5" s="1"/>
  <c r="P30" i="5" s="1" a="1"/>
  <c r="P30" i="5" s="1"/>
  <c r="I31" i="5" a="1"/>
  <c r="I31" i="5" s="1"/>
  <c r="L31" i="5" s="1" a="1"/>
  <c r="L31" i="5" s="1"/>
  <c r="O31" i="5" s="1" a="1"/>
  <c r="O31" i="5" s="1"/>
  <c r="J31" i="5" a="1"/>
  <c r="J31" i="5" s="1"/>
  <c r="M31" i="5" s="1" a="1"/>
  <c r="M31" i="5" s="1"/>
  <c r="P31" i="5" s="1" a="1"/>
  <c r="P31" i="5" s="1"/>
  <c r="K31" i="5" a="1"/>
  <c r="K31" i="5" s="1"/>
  <c r="N31" i="5" s="1" a="1"/>
  <c r="N31" i="5" s="1"/>
  <c r="Q31" i="5" s="1" a="1"/>
  <c r="Q31" i="5" s="1"/>
  <c r="I32" i="5" a="1"/>
  <c r="I32" i="5" s="1"/>
  <c r="L32" i="5" s="1" a="1"/>
  <c r="L32" i="5" s="1"/>
  <c r="O32" i="5" s="1" a="1"/>
  <c r="O32" i="5" s="1"/>
  <c r="J32" i="5" a="1"/>
  <c r="J32" i="5" s="1"/>
  <c r="M32" i="5" s="1" a="1"/>
  <c r="M32" i="5" s="1"/>
  <c r="P32" i="5" s="1" a="1"/>
  <c r="P32" i="5" s="1"/>
  <c r="K32" i="5" a="1"/>
  <c r="K32" i="5" s="1"/>
  <c r="N32" i="5" s="1" a="1"/>
  <c r="N32" i="5" s="1"/>
  <c r="Q32" i="5" a="1"/>
  <c r="Q32" i="5" s="1"/>
  <c r="I33" i="5" a="1"/>
  <c r="I33" i="5" s="1"/>
  <c r="L33" i="5" s="1" a="1"/>
  <c r="L33" i="5" s="1"/>
  <c r="O33" i="5" s="1" a="1"/>
  <c r="O33" i="5" s="1"/>
  <c r="J33" i="5" a="1"/>
  <c r="J33" i="5" s="1"/>
  <c r="M33" i="5" s="1" a="1"/>
  <c r="M33" i="5" s="1"/>
  <c r="K33" i="5" a="1"/>
  <c r="K33" i="5" s="1"/>
  <c r="N33" i="5" s="1" a="1"/>
  <c r="N33" i="5" s="1"/>
  <c r="Q33" i="5" s="1" a="1"/>
  <c r="Q33" i="5" s="1"/>
  <c r="P33" i="5" a="1"/>
  <c r="P33" i="5" s="1"/>
  <c r="I34" i="5" a="1"/>
  <c r="I34" i="5" s="1"/>
  <c r="L34" i="5" s="1" a="1"/>
  <c r="L34" i="5" s="1"/>
  <c r="O34" i="5" s="1" a="1"/>
  <c r="O34" i="5" s="1"/>
  <c r="J34" i="5" a="1"/>
  <c r="J34" i="5" s="1"/>
  <c r="M34" i="5" s="1" a="1"/>
  <c r="M34" i="5" s="1"/>
  <c r="P34" i="5" s="1" a="1"/>
  <c r="P34" i="5" s="1"/>
  <c r="K34" i="5" a="1"/>
  <c r="K34" i="5"/>
  <c r="N34" i="5" s="1" a="1"/>
  <c r="N34" i="5" s="1"/>
  <c r="Q34" i="5" s="1" a="1"/>
  <c r="Q34" i="5" s="1"/>
  <c r="I35" i="5" a="1"/>
  <c r="I35" i="5" s="1"/>
  <c r="L35" i="5" s="1" a="1"/>
  <c r="L35" i="5" s="1"/>
  <c r="O35" i="5" s="1" a="1"/>
  <c r="O35" i="5" s="1"/>
  <c r="J35" i="5" a="1"/>
  <c r="J35" i="5"/>
  <c r="M35" i="5" s="1" a="1"/>
  <c r="M35" i="5" s="1"/>
  <c r="P35" i="5" s="1" a="1"/>
  <c r="P35" i="5" s="1"/>
  <c r="K35" i="5" a="1"/>
  <c r="K35" i="5"/>
  <c r="N35" i="5" s="1" a="1"/>
  <c r="N35" i="5" s="1"/>
  <c r="Q35" i="5" s="1" a="1"/>
  <c r="Q35" i="5" s="1"/>
  <c r="I36" i="5" a="1"/>
  <c r="I36" i="5" s="1"/>
  <c r="L36" i="5" s="1" a="1"/>
  <c r="L36" i="5" s="1"/>
  <c r="O36" i="5" s="1" a="1"/>
  <c r="O36" i="5" s="1"/>
  <c r="J36" i="5" a="1"/>
  <c r="J36" i="5"/>
  <c r="M36" i="5" s="1" a="1"/>
  <c r="M36" i="5" s="1"/>
  <c r="P36" i="5" s="1" a="1"/>
  <c r="P36" i="5" s="1"/>
  <c r="K36" i="5" a="1"/>
  <c r="K36" i="5"/>
  <c r="N36" i="5" a="1"/>
  <c r="N36" i="5" s="1"/>
  <c r="Q36" i="5" s="1" a="1"/>
  <c r="Q36" i="5" s="1"/>
  <c r="I37" i="5" a="1"/>
  <c r="I37" i="5"/>
  <c r="J37" i="5" a="1"/>
  <c r="J37" i="5"/>
  <c r="M37" i="5" s="1" a="1"/>
  <c r="M37" i="5" s="1"/>
  <c r="P37" i="5" s="1" a="1"/>
  <c r="P37" i="5" s="1"/>
  <c r="K37" i="5" a="1"/>
  <c r="K37" i="5" s="1"/>
  <c r="L37" i="5" a="1"/>
  <c r="L37" i="5" s="1"/>
  <c r="O37" i="5" s="1" a="1"/>
  <c r="O37" i="5" s="1"/>
  <c r="N37" i="5" a="1"/>
  <c r="N37" i="5" s="1"/>
  <c r="Q37" i="5" s="1" a="1"/>
  <c r="Q37" i="5" s="1"/>
  <c r="I38" i="5" a="1"/>
  <c r="I38" i="5"/>
  <c r="L38" i="5" s="1" a="1"/>
  <c r="L38" i="5" s="1"/>
  <c r="O38" i="5" s="1" a="1"/>
  <c r="O38" i="5" s="1"/>
  <c r="J38" i="5" a="1"/>
  <c r="J38" i="5" s="1"/>
  <c r="K38" i="5" a="1"/>
  <c r="K38" i="5" s="1"/>
  <c r="N38" i="5" s="1" a="1"/>
  <c r="N38" i="5" s="1"/>
  <c r="Q38" i="5" s="1" a="1"/>
  <c r="Q38" i="5" s="1"/>
  <c r="M38" i="5" a="1"/>
  <c r="M38" i="5" s="1"/>
  <c r="P38" i="5" s="1" a="1"/>
  <c r="P38" i="5" s="1"/>
  <c r="I39" i="5" a="1"/>
  <c r="I39" i="5" s="1"/>
  <c r="L39" i="5" s="1" a="1"/>
  <c r="L39" i="5" s="1"/>
  <c r="O39" i="5" s="1" a="1"/>
  <c r="O39" i="5" s="1"/>
  <c r="J39" i="5" a="1"/>
  <c r="J39" i="5" s="1"/>
  <c r="K39" i="5" a="1"/>
  <c r="K39" i="5" s="1"/>
  <c r="N39" i="5" s="1" a="1"/>
  <c r="N39" i="5" s="1"/>
  <c r="Q39" i="5" s="1" a="1"/>
  <c r="Q39" i="5" s="1"/>
  <c r="M39" i="5" a="1"/>
  <c r="M39" i="5" s="1"/>
  <c r="P39" i="5" s="1" a="1"/>
  <c r="P39" i="5" s="1"/>
  <c r="I40" i="5" a="1"/>
  <c r="I40" i="5" s="1"/>
  <c r="L40" i="5" s="1" a="1"/>
  <c r="L40" i="5" s="1"/>
  <c r="O40" i="5" s="1" a="1"/>
  <c r="O40" i="5" s="1"/>
  <c r="J40" i="5" a="1"/>
  <c r="J40" i="5" s="1"/>
  <c r="M40" i="5" s="1" a="1"/>
  <c r="K40" i="5" a="1"/>
  <c r="K40" i="5" s="1"/>
  <c r="N40" i="5" s="1" a="1"/>
  <c r="N40" i="5" s="1"/>
  <c r="Q40" i="5" s="1" a="1"/>
  <c r="Q40" i="5" s="1"/>
  <c r="M40" i="5"/>
  <c r="P40" i="5" s="1" a="1"/>
  <c r="P40" i="5" s="1"/>
  <c r="I41" i="5" a="1"/>
  <c r="I41" i="5"/>
  <c r="L41" i="5" s="1" a="1"/>
  <c r="L41" i="5" s="1"/>
  <c r="O41" i="5" s="1" a="1"/>
  <c r="O41" i="5" s="1"/>
  <c r="J41" i="5" a="1"/>
  <c r="J41" i="5" s="1"/>
  <c r="M41" i="5" s="1" a="1"/>
  <c r="M41" i="5" s="1"/>
  <c r="P41" i="5" s="1" a="1"/>
  <c r="P41" i="5" s="1"/>
  <c r="K41" i="5" a="1"/>
  <c r="K41" i="5" s="1"/>
  <c r="N41" i="5" s="1" a="1"/>
  <c r="N41" i="5" s="1"/>
  <c r="Q41" i="5" s="1" a="1"/>
  <c r="Q41" i="5" s="1"/>
  <c r="I42" i="5" a="1"/>
  <c r="I42" i="5"/>
  <c r="L42" i="5" s="1" a="1"/>
  <c r="J42" i="5" a="1"/>
  <c r="J42" i="5"/>
  <c r="M42" i="5" s="1" a="1"/>
  <c r="M42" i="5" s="1"/>
  <c r="P42" i="5" s="1" a="1"/>
  <c r="P42" i="5" s="1"/>
  <c r="K42" i="5" a="1"/>
  <c r="K42" i="5"/>
  <c r="N42" i="5" s="1" a="1"/>
  <c r="N42" i="5" s="1"/>
  <c r="Q42" i="5" s="1" a="1"/>
  <c r="Q42" i="5" s="1"/>
  <c r="L42" i="5"/>
  <c r="O42" i="5" s="1" a="1"/>
  <c r="O42" i="5" s="1"/>
  <c r="I43" i="5" a="1"/>
  <c r="I43" i="5"/>
  <c r="L43" i="5" s="1" a="1"/>
  <c r="L43" i="5" s="1"/>
  <c r="O43" i="5" s="1" a="1"/>
  <c r="O43" i="5" s="1"/>
  <c r="J43" i="5" a="1"/>
  <c r="J43" i="5"/>
  <c r="M43" i="5" s="1" a="1"/>
  <c r="M43" i="5" s="1"/>
  <c r="P43" i="5" s="1" a="1"/>
  <c r="P43" i="5" s="1"/>
  <c r="K43" i="5" a="1"/>
  <c r="K43" i="5"/>
  <c r="N43" i="5" s="1" a="1"/>
  <c r="N43" i="5" s="1"/>
  <c r="Q43" i="5" s="1" a="1"/>
  <c r="Q43" i="5" s="1"/>
  <c r="I44" i="5" a="1"/>
  <c r="I44" i="5" s="1"/>
  <c r="L44" i="5" s="1" a="1"/>
  <c r="L44" i="5" s="1"/>
  <c r="O44" i="5" s="1" a="1"/>
  <c r="O44" i="5" s="1"/>
  <c r="J44" i="5" a="1"/>
  <c r="J44" i="5" s="1"/>
  <c r="M44" i="5" s="1" a="1"/>
  <c r="M44" i="5" s="1"/>
  <c r="P44" i="5" s="1" a="1"/>
  <c r="P44" i="5" s="1"/>
  <c r="K44" i="5" a="1"/>
  <c r="K44" i="5" s="1"/>
  <c r="N44" i="5" s="1" a="1"/>
  <c r="N44" i="5" s="1"/>
  <c r="Q44" i="5" s="1" a="1"/>
  <c r="Q44" i="5" s="1"/>
  <c r="I45" i="5" a="1"/>
  <c r="I45" i="5" s="1"/>
  <c r="L45" i="5" s="1" a="1"/>
  <c r="L45" i="5" s="1"/>
  <c r="O45" i="5" s="1" a="1"/>
  <c r="O45" i="5" s="1"/>
  <c r="J45" i="5" a="1"/>
  <c r="J45" i="5" s="1"/>
  <c r="M45" i="5" s="1" a="1"/>
  <c r="M45" i="5" s="1"/>
  <c r="P45" i="5" s="1" a="1"/>
  <c r="P45" i="5" s="1"/>
  <c r="K45" i="5" a="1"/>
  <c r="K45" i="5" s="1"/>
  <c r="N45" i="5" s="1" a="1"/>
  <c r="N45" i="5" s="1"/>
  <c r="Q45" i="5" s="1" a="1"/>
  <c r="Q45" i="5" s="1"/>
  <c r="I46" i="5" a="1"/>
  <c r="I46" i="5" s="1"/>
  <c r="L46" i="5" s="1" a="1"/>
  <c r="L46" i="5" s="1"/>
  <c r="O46" i="5" s="1" a="1"/>
  <c r="O46" i="5" s="1"/>
  <c r="J46" i="5" a="1"/>
  <c r="J46" i="5" s="1"/>
  <c r="M46" i="5" s="1" a="1"/>
  <c r="M46" i="5" s="1"/>
  <c r="P46" i="5" s="1" a="1"/>
  <c r="P46" i="5" s="1"/>
  <c r="K46" i="5" a="1"/>
  <c r="K46" i="5" s="1"/>
  <c r="N46" i="5" s="1" a="1"/>
  <c r="N46" i="5" s="1"/>
  <c r="Q46" i="5" s="1" a="1"/>
  <c r="Q46" i="5" s="1"/>
  <c r="I47" i="5" a="1"/>
  <c r="I47" i="5"/>
  <c r="L47" i="5" s="1" a="1"/>
  <c r="L47" i="5" s="1"/>
  <c r="O47" i="5" s="1" a="1"/>
  <c r="O47" i="5" s="1"/>
  <c r="J47" i="5" a="1"/>
  <c r="J47" i="5"/>
  <c r="M47" i="5" s="1" a="1"/>
  <c r="M47" i="5" s="1"/>
  <c r="P47" i="5" s="1" a="1"/>
  <c r="P47" i="5" s="1"/>
  <c r="K47" i="5" a="1"/>
  <c r="K47" i="5"/>
  <c r="N47" i="5" s="1" a="1"/>
  <c r="N47" i="5" s="1"/>
  <c r="Q47" i="5" s="1" a="1"/>
  <c r="Q47" i="5" s="1"/>
  <c r="I48" i="5" a="1"/>
  <c r="I48" i="5"/>
  <c r="L48" i="5" s="1" a="1"/>
  <c r="L48" i="5" s="1"/>
  <c r="O48" i="5" s="1" a="1"/>
  <c r="O48" i="5" s="1"/>
  <c r="J48" i="5" a="1"/>
  <c r="J48" i="5"/>
  <c r="M48" i="5" s="1" a="1"/>
  <c r="M48" i="5" s="1"/>
  <c r="P48" i="5" s="1" a="1"/>
  <c r="P48" i="5" s="1"/>
  <c r="K48" i="5" a="1"/>
  <c r="K48" i="5"/>
  <c r="N48" i="5" s="1" a="1"/>
  <c r="N48" i="5" s="1"/>
  <c r="Q48" i="5" s="1" a="1"/>
  <c r="Q48" i="5" s="1"/>
  <c r="I49" i="5" a="1"/>
  <c r="I49" i="5" s="1"/>
  <c r="L49" i="5" s="1" a="1"/>
  <c r="L49" i="5" s="1"/>
  <c r="O49" i="5" s="1" a="1"/>
  <c r="O49" i="5" s="1"/>
  <c r="J49" i="5" a="1"/>
  <c r="J49" i="5" s="1"/>
  <c r="M49" i="5" s="1" a="1"/>
  <c r="M49" i="5" s="1"/>
  <c r="P49" i="5" s="1" a="1"/>
  <c r="P49" i="5" s="1"/>
  <c r="K49" i="5" a="1"/>
  <c r="K49" i="5" s="1"/>
  <c r="N49" i="5" s="1" a="1"/>
  <c r="N49" i="5" s="1"/>
  <c r="Q49" i="5" s="1" a="1"/>
  <c r="Q49" i="5" s="1"/>
  <c r="I50" i="5" a="1"/>
  <c r="I50" i="5" s="1"/>
  <c r="L50" i="5" s="1" a="1"/>
  <c r="L50" i="5" s="1"/>
  <c r="O50" i="5" s="1" a="1"/>
  <c r="O50" i="5" s="1"/>
  <c r="J50" i="5" a="1"/>
  <c r="J50" i="5" s="1"/>
  <c r="M50" i="5" s="1" a="1"/>
  <c r="M50" i="5" s="1"/>
  <c r="P50" i="5" s="1" a="1"/>
  <c r="P50" i="5" s="1"/>
  <c r="K50" i="5" a="1"/>
  <c r="K50" i="5" s="1"/>
  <c r="N50" i="5" s="1" a="1"/>
  <c r="N50" i="5" s="1"/>
  <c r="Q50" i="5" s="1" a="1"/>
  <c r="Q50" i="5" s="1"/>
  <c r="I51" i="5" a="1"/>
  <c r="I51" i="5"/>
  <c r="L51" i="5" s="1" a="1"/>
  <c r="L51" i="5" s="1"/>
  <c r="O51" i="5" s="1" a="1"/>
  <c r="O51" i="5" s="1"/>
  <c r="J51" i="5" a="1"/>
  <c r="J51" i="5"/>
  <c r="M51" i="5" s="1" a="1"/>
  <c r="M51" i="5" s="1"/>
  <c r="P51" i="5" s="1" a="1"/>
  <c r="P51" i="5" s="1"/>
  <c r="K51" i="5" a="1"/>
  <c r="K51" i="5" s="1"/>
  <c r="N51" i="5" s="1" a="1"/>
  <c r="N51" i="5" s="1"/>
  <c r="Q51" i="5" s="1" a="1"/>
  <c r="Q51" i="5" s="1"/>
  <c r="I52" i="5" a="1"/>
  <c r="I52" i="5"/>
  <c r="L52" i="5" s="1" a="1"/>
  <c r="L52" i="5" s="1"/>
  <c r="O52" i="5" s="1" a="1"/>
  <c r="O52" i="5" s="1"/>
  <c r="J52" i="5" a="1"/>
  <c r="J52" i="5" s="1"/>
  <c r="M52" i="5" s="1" a="1"/>
  <c r="M52" i="5" s="1"/>
  <c r="P52" i="5" s="1" a="1"/>
  <c r="P52" i="5" s="1"/>
  <c r="K52" i="5" a="1"/>
  <c r="K52" i="5"/>
  <c r="N52" i="5" s="1" a="1"/>
  <c r="N52" i="5"/>
  <c r="Q52" i="5" s="1" a="1"/>
  <c r="Q52" i="5" s="1"/>
  <c r="I53" i="5" a="1"/>
  <c r="I53" i="5" s="1"/>
  <c r="L53" i="5" s="1" a="1"/>
  <c r="L53" i="5" s="1"/>
  <c r="O53" i="5" s="1" a="1"/>
  <c r="O53" i="5" s="1"/>
  <c r="J53" i="5" a="1"/>
  <c r="J53" i="5" s="1"/>
  <c r="M53" i="5" s="1" a="1"/>
  <c r="K53" i="5" a="1"/>
  <c r="K53" i="5"/>
  <c r="N53" i="5" s="1" a="1"/>
  <c r="N53" i="5" s="1"/>
  <c r="Q53" i="5" s="1" a="1"/>
  <c r="Q53" i="5" s="1"/>
  <c r="M53" i="5"/>
  <c r="P53" i="5" a="1"/>
  <c r="P53" i="5" s="1"/>
  <c r="I54" i="5" a="1"/>
  <c r="I54" i="5" s="1"/>
  <c r="L54" i="5" s="1" a="1"/>
  <c r="J54" i="5" a="1"/>
  <c r="J54" i="5"/>
  <c r="M54" i="5" s="1" a="1"/>
  <c r="M54" i="5" s="1"/>
  <c r="P54" i="5" s="1" a="1"/>
  <c r="P54" i="5" s="1"/>
  <c r="K54" i="5" a="1"/>
  <c r="K54" i="5" s="1"/>
  <c r="N54" i="5" s="1" a="1"/>
  <c r="N54" i="5" s="1"/>
  <c r="Q54" i="5" s="1" a="1"/>
  <c r="Q54" i="5" s="1"/>
  <c r="L54" i="5"/>
  <c r="O54" i="5" s="1" a="1"/>
  <c r="O54" i="5" s="1"/>
  <c r="I55" i="5" a="1"/>
  <c r="I55" i="5" s="1"/>
  <c r="L55" i="5" s="1" a="1"/>
  <c r="L55" i="5" s="1"/>
  <c r="O55" i="5" s="1" a="1"/>
  <c r="O55" i="5" s="1"/>
  <c r="J55" i="5" a="1"/>
  <c r="J55" i="5" s="1"/>
  <c r="M55" i="5" s="1" a="1"/>
  <c r="M55" i="5" s="1"/>
  <c r="P55" i="5" s="1" a="1"/>
  <c r="P55" i="5" s="1"/>
  <c r="K55" i="5" a="1"/>
  <c r="K55" i="5" s="1"/>
  <c r="N55" i="5" s="1" a="1"/>
  <c r="N55" i="5" s="1"/>
  <c r="Q55" i="5" s="1" a="1"/>
  <c r="Q55" i="5" s="1"/>
  <c r="I56" i="5" a="1"/>
  <c r="I56" i="5"/>
  <c r="L56" i="5" s="1" a="1"/>
  <c r="L56" i="5" s="1"/>
  <c r="O56" i="5" s="1" a="1"/>
  <c r="O56" i="5" s="1"/>
  <c r="J56" i="5" a="1"/>
  <c r="J56" i="5"/>
  <c r="M56" i="5" s="1" a="1"/>
  <c r="M56" i="5" s="1"/>
  <c r="P56" i="5" s="1" a="1"/>
  <c r="P56" i="5" s="1"/>
  <c r="K56" i="5" a="1"/>
  <c r="K56" i="5" s="1"/>
  <c r="N56" i="5" a="1"/>
  <c r="N56" i="5" s="1"/>
  <c r="Q56" i="5" s="1" a="1"/>
  <c r="Q56" i="5" s="1"/>
  <c r="I57" i="5" a="1"/>
  <c r="I57" i="5"/>
  <c r="L57" i="5" s="1" a="1"/>
  <c r="L57" i="5" s="1"/>
  <c r="O57" i="5" s="1" a="1"/>
  <c r="O57" i="5" s="1"/>
  <c r="J57" i="5" a="1"/>
  <c r="J57" i="5" s="1"/>
  <c r="M57" i="5" s="1" a="1"/>
  <c r="M57" i="5" s="1"/>
  <c r="P57" i="5" s="1" a="1"/>
  <c r="P57" i="5" s="1"/>
  <c r="K57" i="5" a="1"/>
  <c r="K57" i="5"/>
  <c r="N57" i="5" s="1" a="1"/>
  <c r="N57" i="5" s="1"/>
  <c r="Q57" i="5" s="1" a="1"/>
  <c r="Q57" i="5" s="1"/>
  <c r="I58" i="5" a="1"/>
  <c r="I58" i="5" s="1"/>
  <c r="J58" i="5" a="1"/>
  <c r="J58" i="5"/>
  <c r="M58" i="5" s="1" a="1"/>
  <c r="M58" i="5" s="1"/>
  <c r="P58" i="5" s="1" a="1"/>
  <c r="P58" i="5" s="1"/>
  <c r="K58" i="5" a="1"/>
  <c r="K58" i="5" s="1"/>
  <c r="N58" i="5" s="1" a="1"/>
  <c r="N58" i="5" s="1"/>
  <c r="Q58" i="5" s="1" a="1"/>
  <c r="Q58" i="5" s="1"/>
  <c r="L58" i="5" a="1"/>
  <c r="L58" i="5" s="1"/>
  <c r="O58" i="5" s="1" a="1"/>
  <c r="O58" i="5" s="1"/>
  <c r="I59" i="5" a="1"/>
  <c r="I59" i="5" s="1"/>
  <c r="L59" i="5" s="1" a="1"/>
  <c r="L59" i="5" s="1"/>
  <c r="O59" i="5" s="1" a="1"/>
  <c r="O59" i="5" s="1"/>
  <c r="J59" i="5" a="1"/>
  <c r="J59" i="5"/>
  <c r="M59" i="5" s="1" a="1"/>
  <c r="K59" i="5" a="1"/>
  <c r="K59" i="5"/>
  <c r="N59" i="5" s="1" a="1"/>
  <c r="N59" i="5" s="1"/>
  <c r="Q59" i="5" s="1" a="1"/>
  <c r="Q59" i="5" s="1"/>
  <c r="M59" i="5"/>
  <c r="P59" i="5" s="1" a="1"/>
  <c r="P59" i="5" s="1"/>
  <c r="I60" i="5" a="1"/>
  <c r="I60" i="5"/>
  <c r="J60" i="5" a="1"/>
  <c r="J60" i="5"/>
  <c r="M60" i="5" s="1" a="1"/>
  <c r="M60" i="5" s="1"/>
  <c r="P60" i="5" s="1" a="1"/>
  <c r="P60" i="5" s="1"/>
  <c r="K60" i="5" a="1"/>
  <c r="K60" i="5" s="1"/>
  <c r="L60" i="5" a="1"/>
  <c r="L60" i="5" s="1"/>
  <c r="O60" i="5" s="1" a="1"/>
  <c r="O60" i="5" s="1"/>
  <c r="N60" i="5" a="1"/>
  <c r="N60" i="5" s="1"/>
  <c r="Q60" i="5" s="1" a="1"/>
  <c r="Q60" i="5" s="1"/>
  <c r="I61" i="5" a="1"/>
  <c r="I61" i="5" s="1"/>
  <c r="L61" i="5" s="1" a="1"/>
  <c r="L61" i="5" s="1"/>
  <c r="O61" i="5" s="1" a="1"/>
  <c r="O61" i="5" s="1"/>
  <c r="J61" i="5" a="1"/>
  <c r="J61" i="5" s="1"/>
  <c r="M61" i="5" s="1" a="1"/>
  <c r="M61" i="5" s="1"/>
  <c r="P61" i="5" s="1" a="1"/>
  <c r="P61" i="5" s="1"/>
  <c r="K61" i="5" a="1"/>
  <c r="K61" i="5"/>
  <c r="N61" i="5" s="1" a="1"/>
  <c r="N61" i="5" s="1"/>
  <c r="Q61" i="5" s="1" a="1"/>
  <c r="Q61" i="5" s="1"/>
  <c r="I62" i="5" a="1"/>
  <c r="I62" i="5" s="1"/>
  <c r="L62" i="5" s="1" a="1"/>
  <c r="L62" i="5" s="1"/>
  <c r="O62" i="5" s="1" a="1"/>
  <c r="O62" i="5" s="1"/>
  <c r="J62" i="5" a="1"/>
  <c r="J62" i="5"/>
  <c r="M62" i="5" s="1" a="1"/>
  <c r="M62" i="5" s="1"/>
  <c r="P62" i="5" s="1" a="1"/>
  <c r="P62" i="5" s="1"/>
  <c r="K62" i="5" a="1"/>
  <c r="K62" i="5"/>
  <c r="N62" i="5" s="1" a="1"/>
  <c r="N62" i="5" s="1"/>
  <c r="Q62" i="5" s="1" a="1"/>
  <c r="Q62" i="5" s="1"/>
  <c r="I63" i="5" a="1"/>
  <c r="I63" i="5" s="1"/>
  <c r="L63" i="5" s="1" a="1"/>
  <c r="L63" i="5" s="1"/>
  <c r="O63" i="5" s="1" a="1"/>
  <c r="O63" i="5" s="1"/>
  <c r="J63" i="5" a="1"/>
  <c r="J63" i="5" s="1"/>
  <c r="M63" i="5" s="1" a="1"/>
  <c r="M63" i="5" s="1"/>
  <c r="P63" i="5" s="1" a="1"/>
  <c r="P63" i="5" s="1"/>
  <c r="K63" i="5" a="1"/>
  <c r="K63" i="5" s="1"/>
  <c r="N63" i="5" s="1" a="1"/>
  <c r="N63" i="5" s="1"/>
  <c r="Q63" i="5" s="1" a="1"/>
  <c r="Q63" i="5" s="1"/>
  <c r="I64" i="5" a="1"/>
  <c r="I64" i="5"/>
  <c r="L64" i="5" s="1" a="1"/>
  <c r="L64" i="5" s="1"/>
  <c r="O64" i="5" s="1" a="1"/>
  <c r="O64" i="5" s="1"/>
  <c r="J64" i="5" a="1"/>
  <c r="J64" i="5"/>
  <c r="M64" i="5" s="1" a="1"/>
  <c r="M64" i="5" s="1"/>
  <c r="P64" i="5" s="1" a="1"/>
  <c r="P64" i="5" s="1"/>
  <c r="K64" i="5" a="1"/>
  <c r="K64" i="5" s="1"/>
  <c r="N64" i="5" s="1" a="1"/>
  <c r="N64" i="5" s="1"/>
  <c r="Q64" i="5" s="1" a="1"/>
  <c r="Q64" i="5" s="1"/>
  <c r="I65" i="5" a="1"/>
  <c r="I65" i="5" s="1"/>
  <c r="L65" i="5" s="1" a="1"/>
  <c r="L65" i="5" s="1"/>
  <c r="O65" i="5" s="1" a="1"/>
  <c r="O65" i="5" s="1"/>
  <c r="J65" i="5" a="1"/>
  <c r="J65" i="5" s="1"/>
  <c r="M65" i="5" s="1" a="1"/>
  <c r="M65" i="5" s="1"/>
  <c r="P65" i="5" s="1" a="1"/>
  <c r="P65" i="5" s="1"/>
  <c r="K65" i="5" a="1"/>
  <c r="K65" i="5" s="1"/>
  <c r="N65" i="5" s="1" a="1"/>
  <c r="N65" i="5" s="1"/>
  <c r="Q65" i="5" s="1" a="1"/>
  <c r="Q65" i="5" s="1"/>
  <c r="I66" i="5" a="1"/>
  <c r="I66" i="5" s="1"/>
  <c r="L66" i="5" s="1" a="1"/>
  <c r="L66" i="5" s="1"/>
  <c r="O66" i="5" s="1" a="1"/>
  <c r="O66" i="5" s="1"/>
  <c r="J66" i="5" a="1"/>
  <c r="J66" i="5"/>
  <c r="M66" i="5" s="1" a="1"/>
  <c r="M66" i="5" s="1"/>
  <c r="P66" i="5" s="1" a="1"/>
  <c r="P66" i="5" s="1"/>
  <c r="K66" i="5" a="1"/>
  <c r="K66" i="5" s="1"/>
  <c r="N66" i="5" s="1" a="1"/>
  <c r="N66" i="5" s="1"/>
  <c r="Q66" i="5" s="1" a="1"/>
  <c r="Q66" i="5" s="1"/>
  <c r="I67" i="5" a="1"/>
  <c r="I67" i="5" s="1"/>
  <c r="L67" i="5" s="1" a="1"/>
  <c r="L67" i="5" s="1"/>
  <c r="O67" i="5" s="1" a="1"/>
  <c r="O67" i="5" s="1"/>
  <c r="J67" i="5" a="1"/>
  <c r="J67" i="5" s="1"/>
  <c r="M67" i="5" s="1" a="1"/>
  <c r="M67" i="5" s="1"/>
  <c r="P67" i="5" s="1" a="1"/>
  <c r="P67" i="5" s="1"/>
  <c r="K67" i="5" a="1"/>
  <c r="K67" i="5"/>
  <c r="N67" i="5" a="1"/>
  <c r="N67" i="5" s="1"/>
  <c r="Q67" i="5" s="1" a="1"/>
  <c r="Q67" i="5" s="1"/>
  <c r="I68" i="5" a="1"/>
  <c r="I68" i="5"/>
  <c r="L68" i="5" s="1" a="1"/>
  <c r="L68" i="5" s="1"/>
  <c r="O68" i="5" s="1" a="1"/>
  <c r="O68" i="5" s="1"/>
  <c r="J68" i="5" a="1"/>
  <c r="J68" i="5" s="1"/>
  <c r="M68" i="5" s="1" a="1"/>
  <c r="M68" i="5" s="1"/>
  <c r="P68" i="5" s="1" a="1"/>
  <c r="P68" i="5" s="1"/>
  <c r="K68" i="5" a="1"/>
  <c r="K68" i="5" s="1"/>
  <c r="N68" i="5" a="1"/>
  <c r="N68" i="5" s="1"/>
  <c r="Q68" i="5" s="1" a="1"/>
  <c r="Q68" i="5" s="1"/>
  <c r="I69" i="5" a="1"/>
  <c r="I69" i="5"/>
  <c r="L69" i="5" s="1" a="1"/>
  <c r="L69" i="5" s="1"/>
  <c r="O69" i="5" s="1" a="1"/>
  <c r="O69" i="5" s="1"/>
  <c r="J69" i="5" a="1"/>
  <c r="J69" i="5" s="1"/>
  <c r="M69" i="5" s="1" a="1"/>
  <c r="M69" i="5" s="1"/>
  <c r="P69" i="5" s="1" a="1"/>
  <c r="P69" i="5" s="1"/>
  <c r="K69" i="5" a="1"/>
  <c r="K69" i="5"/>
  <c r="N69" i="5" a="1"/>
  <c r="N69" i="5" s="1"/>
  <c r="Q69" i="5" s="1" a="1"/>
  <c r="Q69" i="5" s="1"/>
  <c r="I70" i="5" a="1"/>
  <c r="I70" i="5" s="1"/>
  <c r="J70" i="5" a="1"/>
  <c r="J70" i="5" s="1"/>
  <c r="M70" i="5" s="1" a="1"/>
  <c r="M70" i="5" s="1"/>
  <c r="P70" i="5" s="1" a="1"/>
  <c r="P70" i="5" s="1"/>
  <c r="K70" i="5" a="1"/>
  <c r="K70" i="5"/>
  <c r="L70" i="5" a="1"/>
  <c r="L70" i="5" s="1"/>
  <c r="O70" i="5" s="1" a="1"/>
  <c r="O70" i="5" s="1"/>
  <c r="N70" i="5" a="1"/>
  <c r="N70" i="5" s="1"/>
  <c r="Q70" i="5" s="1" a="1"/>
  <c r="Q70" i="5" s="1"/>
  <c r="I71" i="5" a="1"/>
  <c r="I71" i="5" s="1"/>
  <c r="L71" i="5" s="1" a="1"/>
  <c r="L71" i="5" s="1"/>
  <c r="O71" i="5" s="1" a="1"/>
  <c r="O71" i="5" s="1"/>
  <c r="J71" i="5" a="1"/>
  <c r="J71" i="5"/>
  <c r="K71" i="5" a="1"/>
  <c r="K71" i="5" s="1"/>
  <c r="N71" i="5" s="1" a="1"/>
  <c r="N71" i="5" s="1"/>
  <c r="Q71" i="5" s="1" a="1"/>
  <c r="Q71" i="5" s="1"/>
  <c r="M71" i="5" a="1"/>
  <c r="M71" i="5" s="1"/>
  <c r="P71" i="5" s="1" a="1"/>
  <c r="P71" i="5" s="1"/>
  <c r="I72" i="5" a="1"/>
  <c r="I72" i="5" s="1"/>
  <c r="L72" i="5" s="1" a="1"/>
  <c r="L72" i="5" s="1"/>
  <c r="O72" i="5" s="1" a="1"/>
  <c r="O72" i="5" s="1"/>
  <c r="J72" i="5" a="1"/>
  <c r="J72" i="5"/>
  <c r="K72" i="5" a="1"/>
  <c r="K72" i="5" s="1"/>
  <c r="N72" i="5" s="1" a="1"/>
  <c r="N72" i="5" s="1"/>
  <c r="Q72" i="5" s="1" a="1"/>
  <c r="Q72" i="5" s="1"/>
  <c r="M72" i="5" a="1"/>
  <c r="M72" i="5" s="1"/>
  <c r="P72" i="5" s="1" a="1"/>
  <c r="P72" i="5" s="1"/>
  <c r="I73" i="5" a="1"/>
  <c r="I73" i="5" s="1"/>
  <c r="L73" i="5" s="1" a="1"/>
  <c r="L73" i="5" s="1"/>
  <c r="O73" i="5" s="1" a="1"/>
  <c r="O73" i="5" s="1"/>
  <c r="J73" i="5" a="1"/>
  <c r="J73" i="5" s="1"/>
  <c r="M73" i="5" s="1" a="1"/>
  <c r="M73" i="5" s="1"/>
  <c r="P73" i="5" s="1" a="1"/>
  <c r="P73" i="5" s="1"/>
  <c r="K73" i="5" a="1"/>
  <c r="K73" i="5" s="1"/>
  <c r="N73" i="5" s="1" a="1"/>
  <c r="N73" i="5" s="1"/>
  <c r="Q73" i="5" s="1" a="1"/>
  <c r="Q73" i="5" s="1"/>
  <c r="I74" i="5" a="1"/>
  <c r="I74" i="5" s="1"/>
  <c r="J74" i="5" a="1"/>
  <c r="J74" i="5"/>
  <c r="M74" i="5" s="1" a="1"/>
  <c r="M74" i="5" s="1"/>
  <c r="P74" i="5" s="1" a="1"/>
  <c r="P74" i="5" s="1"/>
  <c r="K74" i="5" a="1"/>
  <c r="K74" i="5" s="1"/>
  <c r="N74" i="5" s="1" a="1"/>
  <c r="N74" i="5" s="1"/>
  <c r="Q74" i="5" s="1" a="1"/>
  <c r="Q74" i="5" s="1"/>
  <c r="L74" i="5" a="1"/>
  <c r="L74" i="5" s="1"/>
  <c r="O74" i="5" s="1" a="1"/>
  <c r="O74" i="5" s="1"/>
  <c r="I75" i="5" a="1"/>
  <c r="I75" i="5"/>
  <c r="L75" i="5" s="1" a="1"/>
  <c r="L75" i="5" s="1"/>
  <c r="O75" i="5" s="1" a="1"/>
  <c r="O75" i="5" s="1"/>
  <c r="J75" i="5" a="1"/>
  <c r="J75" i="5" s="1"/>
  <c r="M75" i="5" s="1" a="1"/>
  <c r="M75" i="5" s="1"/>
  <c r="P75" i="5" s="1" a="1"/>
  <c r="P75" i="5" s="1"/>
  <c r="K75" i="5" a="1"/>
  <c r="K75" i="5" s="1"/>
  <c r="N75" i="5" s="1" a="1"/>
  <c r="N75" i="5" s="1"/>
  <c r="Q75" i="5" s="1" a="1"/>
  <c r="Q75" i="5" s="1"/>
  <c r="I76" i="5" a="1"/>
  <c r="I76" i="5" s="1"/>
  <c r="L76" i="5" s="1" a="1"/>
  <c r="L76" i="5" s="1"/>
  <c r="O76" i="5" s="1" a="1"/>
  <c r="O76" i="5" s="1"/>
  <c r="J76" i="5" a="1"/>
  <c r="J76" i="5"/>
  <c r="K76" i="5" a="1"/>
  <c r="K76" i="5" s="1"/>
  <c r="N76" i="5" s="1" a="1"/>
  <c r="N76" i="5" s="1"/>
  <c r="Q76" i="5" s="1" a="1"/>
  <c r="Q76" i="5" s="1"/>
  <c r="M76" i="5" a="1"/>
  <c r="M76" i="5" s="1"/>
  <c r="P76" i="5" s="1" a="1"/>
  <c r="P76" i="5" s="1"/>
  <c r="I77" i="5" a="1"/>
  <c r="I77" i="5" s="1"/>
  <c r="L77" i="5" s="1" a="1"/>
  <c r="L77" i="5" s="1"/>
  <c r="O77" i="5" s="1" a="1"/>
  <c r="O77" i="5" s="1"/>
  <c r="J77" i="5" a="1"/>
  <c r="J77" i="5" s="1"/>
  <c r="K77" i="5" a="1"/>
  <c r="K77" i="5" s="1"/>
  <c r="N77" i="5" s="1" a="1"/>
  <c r="N77" i="5" s="1"/>
  <c r="Q77" i="5" s="1" a="1"/>
  <c r="Q77" i="5" s="1"/>
  <c r="M77" i="5" a="1"/>
  <c r="M77" i="5" s="1"/>
  <c r="P77" i="5" s="1" a="1"/>
  <c r="P77" i="5" s="1"/>
  <c r="I78" i="5" a="1"/>
  <c r="I78" i="5" s="1"/>
  <c r="J78" i="5" a="1"/>
  <c r="J78" i="5" s="1"/>
  <c r="M78" i="5" s="1" a="1"/>
  <c r="M78" i="5" s="1"/>
  <c r="P78" i="5" s="1" a="1"/>
  <c r="P78" i="5" s="1"/>
  <c r="K78" i="5" a="1"/>
  <c r="K78" i="5"/>
  <c r="N78" i="5" s="1" a="1"/>
  <c r="N78" i="5" s="1"/>
  <c r="Q78" i="5" s="1" a="1"/>
  <c r="Q78" i="5" s="1"/>
  <c r="L78" i="5" a="1"/>
  <c r="L78" i="5" s="1"/>
  <c r="O78" i="5" s="1" a="1"/>
  <c r="O78" i="5" s="1"/>
  <c r="I79" i="5" a="1"/>
  <c r="I79" i="5"/>
  <c r="L79" i="5" s="1" a="1"/>
  <c r="L79" i="5" s="1"/>
  <c r="O79" i="5" s="1" a="1"/>
  <c r="O79" i="5" s="1"/>
  <c r="J79" i="5" a="1"/>
  <c r="J79" i="5"/>
  <c r="M79" i="5" s="1" a="1"/>
  <c r="M79" i="5" s="1"/>
  <c r="P79" i="5" s="1" a="1"/>
  <c r="P79" i="5" s="1"/>
  <c r="K79" i="5" a="1"/>
  <c r="K79" i="5" s="1"/>
  <c r="N79" i="5" s="1" a="1"/>
  <c r="N79" i="5" s="1"/>
  <c r="Q79" i="5" s="1" a="1"/>
  <c r="Q79" i="5" s="1"/>
  <c r="I80" i="5" a="1"/>
  <c r="I80" i="5"/>
  <c r="L80" i="5" s="1" a="1"/>
  <c r="L80" i="5" s="1"/>
  <c r="O80" i="5" s="1" a="1"/>
  <c r="O80" i="5" s="1"/>
  <c r="J80" i="5" a="1"/>
  <c r="J80" i="5" s="1"/>
  <c r="M80" i="5" s="1" a="1"/>
  <c r="M80" i="5" s="1"/>
  <c r="P80" i="5" s="1" a="1"/>
  <c r="P80" i="5" s="1"/>
  <c r="K80" i="5" a="1"/>
  <c r="K80" i="5" s="1"/>
  <c r="N80" i="5" s="1" a="1"/>
  <c r="N80" i="5" s="1"/>
  <c r="Q80" i="5" s="1" a="1"/>
  <c r="Q80" i="5" s="1"/>
  <c r="I81" i="5" a="1"/>
  <c r="I81" i="5"/>
  <c r="L81" i="5" s="1" a="1"/>
  <c r="L81" i="5" s="1"/>
  <c r="O81" i="5" s="1" a="1"/>
  <c r="O81" i="5" s="1"/>
  <c r="J81" i="5" a="1"/>
  <c r="J81" i="5" s="1"/>
  <c r="M81" i="5" s="1" a="1"/>
  <c r="M81" i="5" s="1"/>
  <c r="P81" i="5" s="1" a="1"/>
  <c r="P81" i="5" s="1"/>
  <c r="K81" i="5" a="1"/>
  <c r="K81" i="5"/>
  <c r="N81" i="5" s="1" a="1"/>
  <c r="N81" i="5" s="1"/>
  <c r="Q81" i="5" s="1" a="1"/>
  <c r="Q81" i="5" s="1"/>
  <c r="I82" i="5" a="1"/>
  <c r="I82" i="5" s="1"/>
  <c r="J82" i="5" a="1"/>
  <c r="J82" i="5" s="1"/>
  <c r="M82" i="5" s="1" a="1"/>
  <c r="M82" i="5" s="1"/>
  <c r="P82" i="5" s="1" a="1"/>
  <c r="P82" i="5" s="1"/>
  <c r="K82" i="5" a="1"/>
  <c r="K82" i="5" s="1"/>
  <c r="N82" i="5" s="1" a="1"/>
  <c r="N82" i="5" s="1"/>
  <c r="Q82" i="5" s="1" a="1"/>
  <c r="Q82" i="5" s="1"/>
  <c r="L82" i="5" a="1"/>
  <c r="L82" i="5" s="1"/>
  <c r="O82" i="5" s="1" a="1"/>
  <c r="O82" i="5" s="1"/>
  <c r="I83" i="5" a="1"/>
  <c r="I83" i="5" s="1"/>
  <c r="L83" i="5" s="1" a="1"/>
  <c r="L83" i="5" s="1"/>
  <c r="O83" i="5" s="1" a="1"/>
  <c r="O83" i="5" s="1"/>
  <c r="J83" i="5" a="1"/>
  <c r="J83" i="5" s="1"/>
  <c r="M83" i="5" s="1" a="1"/>
  <c r="M83" i="5" s="1"/>
  <c r="P83" i="5" s="1" a="1"/>
  <c r="P83" i="5" s="1"/>
  <c r="K83" i="5" a="1"/>
  <c r="K83" i="5" s="1"/>
  <c r="N83" i="5" s="1" a="1"/>
  <c r="N83" i="5" s="1"/>
  <c r="Q83" i="5" s="1" a="1"/>
  <c r="Q83" i="5" s="1"/>
  <c r="I84" i="5" a="1"/>
  <c r="I84" i="5" s="1"/>
  <c r="L84" i="5" s="1" a="1"/>
  <c r="L84" i="5" s="1"/>
  <c r="O84" i="5" s="1" a="1"/>
  <c r="O84" i="5" s="1"/>
  <c r="J84" i="5" a="1"/>
  <c r="J84" i="5" s="1"/>
  <c r="M84" i="5" s="1" a="1"/>
  <c r="M84" i="5" s="1"/>
  <c r="P84" i="5" s="1" a="1"/>
  <c r="P84" i="5" s="1"/>
  <c r="K84" i="5" a="1"/>
  <c r="K84" i="5" s="1"/>
  <c r="N84" i="5" a="1"/>
  <c r="N84" i="5" s="1"/>
  <c r="Q84" i="5" s="1" a="1"/>
  <c r="Q84" i="5" s="1"/>
  <c r="I85" i="5" a="1"/>
  <c r="I85" i="5" s="1"/>
  <c r="L85" i="5" s="1" a="1"/>
  <c r="L85" i="5" s="1"/>
  <c r="O85" i="5" s="1" a="1"/>
  <c r="O85" i="5" s="1"/>
  <c r="J85" i="5" a="1"/>
  <c r="J85" i="5" s="1"/>
  <c r="M85" i="5" s="1" a="1"/>
  <c r="M85" i="5" s="1"/>
  <c r="P85" i="5" s="1" a="1"/>
  <c r="P85" i="5" s="1"/>
  <c r="K85" i="5" a="1"/>
  <c r="K85" i="5" s="1"/>
  <c r="N85" i="5" s="1" a="1"/>
  <c r="N85" i="5" s="1"/>
  <c r="Q85" i="5" s="1" a="1"/>
  <c r="Q85" i="5" s="1"/>
  <c r="I86" i="5" a="1"/>
  <c r="I86" i="5" s="1"/>
  <c r="J86" i="5" a="1"/>
  <c r="J86" i="5" s="1"/>
  <c r="M86" i="5" s="1" a="1"/>
  <c r="M86" i="5" s="1"/>
  <c r="P86" i="5" s="1" a="1"/>
  <c r="P86" i="5" s="1"/>
  <c r="K86" i="5" a="1"/>
  <c r="K86" i="5" s="1"/>
  <c r="N86" i="5" s="1" a="1"/>
  <c r="N86" i="5" s="1"/>
  <c r="Q86" i="5" s="1" a="1"/>
  <c r="Q86" i="5" s="1"/>
  <c r="L86" i="5" a="1"/>
  <c r="L86" i="5" s="1"/>
  <c r="O86" i="5" s="1" a="1"/>
  <c r="O86" i="5" s="1"/>
  <c r="I87" i="5" a="1"/>
  <c r="I87" i="5"/>
  <c r="L87" i="5" s="1" a="1"/>
  <c r="L87" i="5" s="1"/>
  <c r="O87" i="5" s="1" a="1"/>
  <c r="O87" i="5" s="1"/>
  <c r="J87" i="5" a="1"/>
  <c r="J87" i="5" s="1"/>
  <c r="M87" i="5" s="1" a="1"/>
  <c r="M87" i="5" s="1"/>
  <c r="P87" i="5" s="1" a="1"/>
  <c r="P87" i="5" s="1"/>
  <c r="K87" i="5" a="1"/>
  <c r="K87" i="5" s="1"/>
  <c r="N87" i="5" s="1" a="1"/>
  <c r="N87" i="5" s="1"/>
  <c r="Q87" i="5" s="1" a="1"/>
  <c r="Q87" i="5" s="1"/>
  <c r="I88" i="5" a="1"/>
  <c r="I88" i="5" s="1"/>
  <c r="L88" i="5" s="1" a="1"/>
  <c r="L88" i="5" s="1"/>
  <c r="O88" i="5" s="1" a="1"/>
  <c r="O88" i="5" s="1"/>
  <c r="J88" i="5" a="1"/>
  <c r="J88" i="5" s="1"/>
  <c r="M88" i="5" s="1" a="1"/>
  <c r="M88" i="5" s="1"/>
  <c r="P88" i="5" s="1" a="1"/>
  <c r="P88" i="5" s="1"/>
  <c r="K88" i="5" a="1"/>
  <c r="K88" i="5" s="1"/>
  <c r="N88" i="5" s="1" a="1"/>
  <c r="N88" i="5" s="1"/>
  <c r="Q88" i="5" s="1" a="1"/>
  <c r="Q88" i="5" s="1"/>
  <c r="I89" i="5" a="1"/>
  <c r="I89" i="5" s="1"/>
  <c r="L89" i="5" s="1" a="1"/>
  <c r="L89" i="5" s="1"/>
  <c r="O89" i="5" s="1" a="1"/>
  <c r="O89" i="5" s="1"/>
  <c r="J89" i="5" a="1"/>
  <c r="J89" i="5" s="1"/>
  <c r="M89" i="5" s="1" a="1"/>
  <c r="M89" i="5" s="1"/>
  <c r="P89" i="5" s="1" a="1"/>
  <c r="P89" i="5" s="1"/>
  <c r="K89" i="5" a="1"/>
  <c r="K89" i="5"/>
  <c r="N89" i="5" s="1" a="1"/>
  <c r="N89" i="5" s="1"/>
  <c r="Q89" i="5" s="1" a="1"/>
  <c r="Q89" i="5" s="1"/>
  <c r="I90" i="5" a="1"/>
  <c r="I90" i="5" s="1"/>
  <c r="L90" i="5" s="1" a="1"/>
  <c r="L90" i="5" s="1"/>
  <c r="O90" i="5" s="1" a="1"/>
  <c r="O90" i="5" s="1"/>
  <c r="J90" i="5" a="1"/>
  <c r="J90" i="5" s="1"/>
  <c r="M90" i="5" s="1" a="1"/>
  <c r="M90" i="5" s="1"/>
  <c r="P90" i="5" s="1" a="1"/>
  <c r="P90" i="5" s="1"/>
  <c r="K90" i="5" a="1"/>
  <c r="K90" i="5" s="1"/>
  <c r="N90" i="5" s="1" a="1"/>
  <c r="N90" i="5" s="1"/>
  <c r="Q90" i="5" s="1" a="1"/>
  <c r="Q90" i="5" s="1"/>
  <c r="I91" i="5" a="1"/>
  <c r="I91" i="5" s="1"/>
  <c r="L91" i="5" s="1" a="1"/>
  <c r="L91" i="5" s="1"/>
  <c r="O91" i="5" s="1" a="1"/>
  <c r="O91" i="5" s="1"/>
  <c r="J91" i="5" a="1"/>
  <c r="J91" i="5" s="1"/>
  <c r="M91" i="5" s="1" a="1"/>
  <c r="M91" i="5" s="1"/>
  <c r="P91" i="5" s="1" a="1"/>
  <c r="P91" i="5" s="1"/>
  <c r="K91" i="5" a="1"/>
  <c r="K91" i="5" s="1"/>
  <c r="N91" i="5" s="1" a="1"/>
  <c r="N91" i="5" s="1"/>
  <c r="Q91" i="5" s="1" a="1"/>
  <c r="Q91" i="5" s="1"/>
  <c r="I92" i="5" a="1"/>
  <c r="I92" i="5" s="1"/>
  <c r="L92" i="5" s="1" a="1"/>
  <c r="L92" i="5" s="1"/>
  <c r="O92" i="5" s="1" a="1"/>
  <c r="O92" i="5" s="1"/>
  <c r="J92" i="5" a="1"/>
  <c r="J92" i="5" s="1"/>
  <c r="M92" i="5" s="1" a="1"/>
  <c r="M92" i="5" s="1"/>
  <c r="P92" i="5" s="1" a="1"/>
  <c r="P92" i="5" s="1"/>
  <c r="K92" i="5" a="1"/>
  <c r="K92" i="5" s="1"/>
  <c r="N92" i="5" s="1" a="1"/>
  <c r="N92" i="5" s="1"/>
  <c r="Q92" i="5" s="1" a="1"/>
  <c r="Q92" i="5" s="1"/>
  <c r="I93" i="5" a="1"/>
  <c r="I93" i="5" s="1"/>
  <c r="L93" i="5" s="1" a="1"/>
  <c r="L93" i="5" s="1"/>
  <c r="O93" i="5" s="1" a="1"/>
  <c r="O93" i="5" s="1"/>
  <c r="J93" i="5" a="1"/>
  <c r="J93" i="5" s="1"/>
  <c r="M93" i="5" s="1" a="1"/>
  <c r="M93" i="5" s="1"/>
  <c r="P93" i="5" s="1" a="1"/>
  <c r="P93" i="5" s="1"/>
  <c r="K93" i="5" a="1"/>
  <c r="K93" i="5" s="1"/>
  <c r="N93" i="5" s="1" a="1"/>
  <c r="N93" i="5" s="1"/>
  <c r="Q93" i="5" s="1" a="1"/>
  <c r="Q93" i="5" s="1"/>
  <c r="I94" i="5" a="1"/>
  <c r="I94" i="5" s="1"/>
  <c r="L94" i="5" s="1" a="1"/>
  <c r="L94" i="5" s="1"/>
  <c r="O94" i="5" s="1" a="1"/>
  <c r="O94" i="5" s="1"/>
  <c r="J94" i="5" a="1"/>
  <c r="J94" i="5" s="1"/>
  <c r="M94" i="5" s="1" a="1"/>
  <c r="M94" i="5" s="1"/>
  <c r="P94" i="5" s="1" a="1"/>
  <c r="P94" i="5" s="1"/>
  <c r="K94" i="5" a="1"/>
  <c r="K94" i="5" s="1"/>
  <c r="N94" i="5" s="1" a="1"/>
  <c r="N94" i="5" s="1"/>
  <c r="Q94" i="5" s="1" a="1"/>
  <c r="Q94" i="5" s="1"/>
  <c r="I95" i="5" a="1"/>
  <c r="I95" i="5"/>
  <c r="L95" i="5" s="1" a="1"/>
  <c r="L95" i="5" s="1"/>
  <c r="O95" i="5" s="1" a="1"/>
  <c r="O95" i="5" s="1"/>
  <c r="J95" i="5" a="1"/>
  <c r="J95" i="5" s="1"/>
  <c r="M95" i="5" s="1" a="1"/>
  <c r="M95" i="5" s="1"/>
  <c r="P95" i="5" s="1" a="1"/>
  <c r="P95" i="5" s="1"/>
  <c r="K95" i="5" a="1"/>
  <c r="K95" i="5"/>
  <c r="N95" i="5" a="1"/>
  <c r="N95" i="5" s="1"/>
  <c r="Q95" i="5" s="1" a="1"/>
  <c r="Q95" i="5" s="1"/>
  <c r="I96" i="5" a="1"/>
  <c r="I96" i="5"/>
  <c r="L96" i="5" s="1" a="1"/>
  <c r="L96" i="5" s="1"/>
  <c r="O96" i="5" s="1" a="1"/>
  <c r="O96" i="5" s="1"/>
  <c r="J96" i="5" a="1"/>
  <c r="J96" i="5"/>
  <c r="M96" i="5" s="1" a="1"/>
  <c r="M96" i="5" s="1"/>
  <c r="P96" i="5" s="1" a="1"/>
  <c r="P96" i="5" s="1"/>
  <c r="K96" i="5" a="1"/>
  <c r="K96" i="5" s="1"/>
  <c r="N96" i="5" s="1" a="1"/>
  <c r="N96" i="5" s="1"/>
  <c r="Q96" i="5" s="1" a="1"/>
  <c r="Q96" i="5" s="1"/>
  <c r="I97" i="5" a="1"/>
  <c r="I97" i="5" s="1"/>
  <c r="L97" i="5" s="1" a="1"/>
  <c r="L97" i="5" s="1"/>
  <c r="O97" i="5" s="1" a="1"/>
  <c r="O97" i="5" s="1"/>
  <c r="J97" i="5" a="1"/>
  <c r="J97" i="5" s="1"/>
  <c r="M97" i="5" s="1" a="1"/>
  <c r="M97" i="5" s="1"/>
  <c r="P97" i="5" s="1" a="1"/>
  <c r="P97" i="5" s="1"/>
  <c r="K97" i="5" a="1"/>
  <c r="K97" i="5" s="1"/>
  <c r="N97" i="5" s="1" a="1"/>
  <c r="N97" i="5" s="1"/>
  <c r="Q97" i="5" s="1" a="1"/>
  <c r="Q97" i="5" s="1"/>
  <c r="I98" i="5" a="1"/>
  <c r="I98" i="5" s="1"/>
  <c r="L98" i="5" s="1" a="1"/>
  <c r="L98" i="5" s="1"/>
  <c r="O98" i="5" s="1" a="1"/>
  <c r="O98" i="5" s="1"/>
  <c r="J98" i="5" a="1"/>
  <c r="J98" i="5" s="1"/>
  <c r="M98" i="5" s="1" a="1"/>
  <c r="M98" i="5" s="1"/>
  <c r="P98" i="5" s="1" a="1"/>
  <c r="P98" i="5" s="1"/>
  <c r="K98" i="5" a="1"/>
  <c r="K98" i="5" s="1"/>
  <c r="N98" i="5" s="1" a="1"/>
  <c r="N98" i="5" s="1"/>
  <c r="Q98" i="5" s="1" a="1"/>
  <c r="Q98" i="5" s="1"/>
  <c r="I99" i="5" a="1"/>
  <c r="I99" i="5" s="1"/>
  <c r="L99" i="5" s="1" a="1"/>
  <c r="L99" i="5" s="1"/>
  <c r="O99" i="5" s="1" a="1"/>
  <c r="O99" i="5" s="1"/>
  <c r="J99" i="5" a="1"/>
  <c r="J99" i="5" s="1"/>
  <c r="M99" i="5" s="1" a="1"/>
  <c r="M99" i="5" s="1"/>
  <c r="P99" i="5" s="1" a="1"/>
  <c r="P99" i="5" s="1"/>
  <c r="K99" i="5" a="1"/>
  <c r="K99" i="5" s="1"/>
  <c r="N99" i="5" s="1" a="1"/>
  <c r="N99" i="5" s="1"/>
  <c r="Q99" i="5" s="1" a="1"/>
  <c r="Q99" i="5" s="1"/>
  <c r="I100" i="5" a="1"/>
  <c r="I100" i="5"/>
  <c r="L100" i="5" s="1" a="1"/>
  <c r="L100" i="5" s="1"/>
  <c r="O100" i="5" s="1" a="1"/>
  <c r="O100" i="5" s="1"/>
  <c r="J100" i="5" a="1"/>
  <c r="J100" i="5" s="1"/>
  <c r="M100" i="5" s="1" a="1"/>
  <c r="M100" i="5" s="1"/>
  <c r="P100" i="5" s="1" a="1"/>
  <c r="P100" i="5" s="1"/>
  <c r="K100" i="5" a="1"/>
  <c r="K100" i="5" s="1"/>
  <c r="N100" i="5" s="1" a="1"/>
  <c r="N100" i="5" s="1"/>
  <c r="Q100" i="5" s="1" a="1"/>
  <c r="Q100" i="5" s="1"/>
  <c r="I101" i="5" a="1"/>
  <c r="I101" i="5"/>
  <c r="L101" i="5" s="1" a="1"/>
  <c r="L101" i="5" s="1"/>
  <c r="O101" i="5" s="1" a="1"/>
  <c r="O101" i="5" s="1"/>
  <c r="J101" i="5" a="1"/>
  <c r="J101" i="5" s="1"/>
  <c r="M101" i="5" s="1" a="1"/>
  <c r="M101" i="5" s="1"/>
  <c r="P101" i="5" s="1" a="1"/>
  <c r="P101" i="5" s="1"/>
  <c r="K101" i="5" a="1"/>
  <c r="K101" i="5"/>
  <c r="N101" i="5" s="1" a="1"/>
  <c r="N101" i="5" s="1"/>
  <c r="Q101" i="5" s="1" a="1"/>
  <c r="Q101" i="5" s="1"/>
  <c r="I102" i="5" a="1"/>
  <c r="I102" i="5" s="1"/>
  <c r="L102" i="5" s="1" a="1"/>
  <c r="L102" i="5" s="1"/>
  <c r="O102" i="5" s="1" a="1"/>
  <c r="O102" i="5" s="1"/>
  <c r="J102" i="5" a="1"/>
  <c r="J102" i="5" s="1"/>
  <c r="M102" i="5" s="1" a="1"/>
  <c r="M102" i="5" s="1"/>
  <c r="P102" i="5" s="1" a="1"/>
  <c r="P102" i="5" s="1"/>
  <c r="K102" i="5" a="1"/>
  <c r="K102" i="5"/>
  <c r="N102" i="5" s="1" a="1"/>
  <c r="N102" i="5" s="1"/>
  <c r="Q102" i="5" s="1" a="1"/>
  <c r="Q102" i="5" s="1"/>
  <c r="I103" i="5" a="1"/>
  <c r="I103" i="5" s="1"/>
  <c r="L103" i="5" s="1" a="1"/>
  <c r="L103" i="5" s="1"/>
  <c r="O103" i="5" s="1" a="1"/>
  <c r="O103" i="5" s="1"/>
  <c r="J103" i="5" a="1"/>
  <c r="J103" i="5" s="1"/>
  <c r="M103" i="5" s="1" a="1"/>
  <c r="M103" i="5" s="1"/>
  <c r="P103" i="5" s="1" a="1"/>
  <c r="P103" i="5" s="1"/>
  <c r="K103" i="5" a="1"/>
  <c r="K103" i="5" s="1"/>
  <c r="N103" i="5" s="1" a="1"/>
  <c r="N103" i="5" s="1"/>
  <c r="Q103" i="5" s="1" a="1"/>
  <c r="Q103" i="5" s="1"/>
  <c r="I104" i="5" a="1"/>
  <c r="I104" i="5"/>
  <c r="L104" i="5" s="1" a="1"/>
  <c r="L104" i="5" s="1"/>
  <c r="O104" i="5" s="1" a="1"/>
  <c r="O104" i="5" s="1"/>
  <c r="J104" i="5" a="1"/>
  <c r="J104" i="5" s="1"/>
  <c r="M104" i="5" s="1" a="1"/>
  <c r="M104" i="5" s="1"/>
  <c r="P104" i="5" s="1" a="1"/>
  <c r="P104" i="5" s="1"/>
  <c r="K104" i="5" a="1"/>
  <c r="K104" i="5" s="1"/>
  <c r="N104" i="5" s="1" a="1"/>
  <c r="N104" i="5" s="1"/>
  <c r="Q104" i="5" s="1" a="1"/>
  <c r="Q104" i="5" s="1"/>
  <c r="I105" i="5" a="1"/>
  <c r="I105" i="5" s="1"/>
  <c r="L105" i="5" s="1" a="1"/>
  <c r="L105" i="5" s="1"/>
  <c r="O105" i="5" s="1" a="1"/>
  <c r="O105" i="5" s="1"/>
  <c r="J105" i="5" a="1"/>
  <c r="J105" i="5" s="1"/>
  <c r="M105" i="5" s="1" a="1"/>
  <c r="M105" i="5" s="1"/>
  <c r="P105" i="5" s="1" a="1"/>
  <c r="P105" i="5" s="1"/>
  <c r="K105" i="5" a="1"/>
  <c r="K105" i="5" s="1"/>
  <c r="N105" i="5" s="1" a="1"/>
  <c r="N105" i="5" s="1"/>
  <c r="Q105" i="5" s="1" a="1"/>
  <c r="Q105" i="5" s="1"/>
  <c r="I106" i="5" a="1"/>
  <c r="I106" i="5" s="1"/>
  <c r="L106" i="5" s="1" a="1"/>
  <c r="L106" i="5" s="1"/>
  <c r="O106" i="5" s="1" a="1"/>
  <c r="O106" i="5" s="1"/>
  <c r="J106" i="5" a="1"/>
  <c r="J106" i="5"/>
  <c r="M106" i="5" s="1" a="1"/>
  <c r="M106" i="5" s="1"/>
  <c r="P106" i="5" s="1" a="1"/>
  <c r="P106" i="5" s="1"/>
  <c r="K106" i="5" a="1"/>
  <c r="K106" i="5" s="1"/>
  <c r="N106" i="5" s="1" a="1"/>
  <c r="N106" i="5" s="1"/>
  <c r="Q106" i="5" s="1" a="1"/>
  <c r="Q106" i="5" s="1"/>
  <c r="I107" i="5" a="1"/>
  <c r="I107" i="5" s="1"/>
  <c r="L107" i="5" s="1" a="1"/>
  <c r="L107" i="5" s="1"/>
  <c r="O107" i="5" s="1" a="1"/>
  <c r="O107" i="5" s="1"/>
  <c r="J107" i="5" a="1"/>
  <c r="J107" i="5"/>
  <c r="M107" i="5" s="1" a="1"/>
  <c r="M107" i="5" s="1"/>
  <c r="P107" i="5" s="1" a="1"/>
  <c r="P107" i="5" s="1"/>
  <c r="K107" i="5" a="1"/>
  <c r="K107" i="5" s="1"/>
  <c r="N107" i="5" s="1" a="1"/>
  <c r="N107" i="5" s="1"/>
  <c r="Q107" i="5" s="1" a="1"/>
  <c r="Q107" i="5" s="1"/>
  <c r="I108" i="5" a="1"/>
  <c r="I108" i="5" s="1"/>
  <c r="L108" i="5" s="1" a="1"/>
  <c r="L108" i="5" s="1"/>
  <c r="O108" i="5" s="1" a="1"/>
  <c r="O108" i="5" s="1"/>
  <c r="J108" i="5" a="1"/>
  <c r="J108" i="5" s="1"/>
  <c r="M108" i="5" s="1" a="1"/>
  <c r="M108" i="5" s="1"/>
  <c r="P108" i="5" s="1" a="1"/>
  <c r="P108" i="5" s="1"/>
  <c r="K108" i="5" a="1"/>
  <c r="K108" i="5" s="1"/>
  <c r="N108" i="5" s="1" a="1"/>
  <c r="N108" i="5" s="1"/>
  <c r="Q108" i="5" s="1" a="1"/>
  <c r="Q108" i="5" s="1"/>
  <c r="I109" i="5" a="1"/>
  <c r="I109" i="5" s="1"/>
  <c r="L109" i="5" s="1" a="1"/>
  <c r="L109" i="5" s="1"/>
  <c r="O109" i="5" s="1" a="1"/>
  <c r="O109" i="5" s="1"/>
  <c r="J109" i="5" a="1"/>
  <c r="J109" i="5" s="1"/>
  <c r="M109" i="5" s="1" a="1"/>
  <c r="M109" i="5" s="1"/>
  <c r="P109" i="5" s="1" a="1"/>
  <c r="P109" i="5" s="1"/>
  <c r="K109" i="5" a="1"/>
  <c r="K109" i="5" s="1"/>
  <c r="N109" i="5" s="1" a="1"/>
  <c r="N109" i="5" s="1"/>
  <c r="Q109" i="5" s="1" a="1"/>
  <c r="Q109" i="5" s="1"/>
  <c r="I110" i="5" a="1"/>
  <c r="I110" i="5" s="1"/>
  <c r="L110" i="5" s="1" a="1"/>
  <c r="L110" i="5" s="1"/>
  <c r="O110" i="5" s="1" a="1"/>
  <c r="O110" i="5" s="1"/>
  <c r="J110" i="5" a="1"/>
  <c r="J110" i="5" s="1"/>
  <c r="M110" i="5" s="1" a="1"/>
  <c r="M110" i="5" s="1"/>
  <c r="P110" i="5" s="1" a="1"/>
  <c r="P110" i="5" s="1"/>
  <c r="K110" i="5" a="1"/>
  <c r="K110" i="5"/>
  <c r="N110" i="5" s="1" a="1"/>
  <c r="N110" i="5" s="1"/>
  <c r="Q110" i="5" s="1" a="1"/>
  <c r="Q110" i="5" s="1"/>
  <c r="I111" i="5" a="1"/>
  <c r="I111" i="5" s="1"/>
  <c r="L111" i="5" s="1" a="1"/>
  <c r="L111" i="5" s="1"/>
  <c r="O111" i="5" s="1" a="1"/>
  <c r="O111" i="5" s="1"/>
  <c r="J111" i="5" a="1"/>
  <c r="J111" i="5"/>
  <c r="M111" i="5" s="1" a="1"/>
  <c r="M111" i="5" s="1"/>
  <c r="P111" i="5" s="1" a="1"/>
  <c r="P111" i="5" s="1"/>
  <c r="K111" i="5" a="1"/>
  <c r="K111" i="5" s="1"/>
  <c r="N111" i="5" s="1" a="1"/>
  <c r="N111" i="5" s="1"/>
  <c r="Q111" i="5" s="1" a="1"/>
  <c r="Q111" i="5" s="1"/>
  <c r="I112" i="5" a="1"/>
  <c r="I112" i="5" s="1"/>
  <c r="L112" i="5" s="1" a="1"/>
  <c r="L112" i="5" s="1"/>
  <c r="O112" i="5" s="1" a="1"/>
  <c r="O112" i="5" s="1"/>
  <c r="J112" i="5" a="1"/>
  <c r="J112" i="5" s="1"/>
  <c r="M112" i="5" s="1" a="1"/>
  <c r="M112" i="5" s="1"/>
  <c r="P112" i="5" s="1" a="1"/>
  <c r="P112" i="5" s="1"/>
  <c r="K112" i="5" a="1"/>
  <c r="K112" i="5" s="1"/>
  <c r="N112" i="5" s="1" a="1"/>
  <c r="N112" i="5" s="1"/>
  <c r="Q112" i="5" s="1" a="1"/>
  <c r="Q112" i="5" s="1"/>
  <c r="I113" i="5" a="1"/>
  <c r="I113" i="5" s="1"/>
  <c r="L113" i="5" s="1" a="1"/>
  <c r="L113" i="5" s="1"/>
  <c r="O113" i="5" s="1" a="1"/>
  <c r="O113" i="5" s="1"/>
  <c r="J113" i="5" a="1"/>
  <c r="J113" i="5" s="1"/>
  <c r="M113" i="5" s="1" a="1"/>
  <c r="M113" i="5" s="1"/>
  <c r="P113" i="5" s="1" a="1"/>
  <c r="P113" i="5" s="1"/>
  <c r="K113" i="5" a="1"/>
  <c r="K113" i="5" s="1"/>
  <c r="N113" i="5" s="1" a="1"/>
  <c r="N113" i="5" s="1"/>
  <c r="Q113" i="5" s="1" a="1"/>
  <c r="Q113" i="5" s="1"/>
  <c r="I114" i="5" a="1"/>
  <c r="I114" i="5" s="1"/>
  <c r="L114" i="5" s="1" a="1"/>
  <c r="L114" i="5" s="1"/>
  <c r="O114" i="5" s="1" a="1"/>
  <c r="O114" i="5" s="1"/>
  <c r="J114" i="5" a="1"/>
  <c r="J114" i="5" s="1"/>
  <c r="M114" i="5" s="1" a="1"/>
  <c r="M114" i="5" s="1"/>
  <c r="P114" i="5" s="1" a="1"/>
  <c r="P114" i="5" s="1"/>
  <c r="K114" i="5" a="1"/>
  <c r="K114" i="5"/>
  <c r="N114" i="5" s="1" a="1"/>
  <c r="N114" i="5" s="1"/>
  <c r="Q114" i="5" s="1" a="1"/>
  <c r="Q114" i="5" s="1"/>
  <c r="I115" i="5" a="1"/>
  <c r="I115" i="5" s="1"/>
  <c r="L115" i="5" s="1" a="1"/>
  <c r="L115" i="5" s="1"/>
  <c r="O115" i="5" s="1" a="1"/>
  <c r="O115" i="5" s="1"/>
  <c r="J115" i="5" a="1"/>
  <c r="J115" i="5" s="1"/>
  <c r="M115" i="5" s="1" a="1"/>
  <c r="M115" i="5" s="1"/>
  <c r="P115" i="5" s="1" a="1"/>
  <c r="P115" i="5" s="1"/>
  <c r="K115" i="5" a="1"/>
  <c r="K115" i="5" s="1"/>
  <c r="N115" i="5" s="1" a="1"/>
  <c r="N115" i="5" s="1"/>
  <c r="Q115" i="5" s="1" a="1"/>
  <c r="Q115" i="5" s="1"/>
  <c r="I116" i="5" a="1"/>
  <c r="I116" i="5" s="1"/>
  <c r="L116" i="5" s="1" a="1"/>
  <c r="L116" i="5" s="1"/>
  <c r="O116" i="5" s="1" a="1"/>
  <c r="O116" i="5" s="1"/>
  <c r="J116" i="5" a="1"/>
  <c r="J116" i="5" s="1"/>
  <c r="M116" i="5" s="1" a="1"/>
  <c r="M116" i="5" s="1"/>
  <c r="P116" i="5" s="1" a="1"/>
  <c r="P116" i="5" s="1"/>
  <c r="K116" i="5" a="1"/>
  <c r="K116" i="5" s="1"/>
  <c r="N116" i="5" s="1" a="1"/>
  <c r="N116" i="5" s="1"/>
  <c r="Q116" i="5" s="1" a="1"/>
  <c r="Q116" i="5" s="1"/>
  <c r="I117" i="5" a="1"/>
  <c r="I117" i="5" s="1"/>
  <c r="L117" i="5" s="1" a="1"/>
  <c r="L117" i="5" s="1"/>
  <c r="O117" i="5" s="1" a="1"/>
  <c r="O117" i="5" s="1"/>
  <c r="J117" i="5" a="1"/>
  <c r="J117" i="5" s="1"/>
  <c r="M117" i="5" s="1" a="1"/>
  <c r="M117" i="5" s="1"/>
  <c r="P117" i="5" s="1" a="1"/>
  <c r="P117" i="5" s="1"/>
  <c r="K117" i="5" a="1"/>
  <c r="K117" i="5"/>
  <c r="N117" i="5" s="1" a="1"/>
  <c r="N117" i="5" s="1"/>
  <c r="Q117" i="5" s="1" a="1"/>
  <c r="Q117" i="5" s="1"/>
  <c r="I118" i="5" a="1"/>
  <c r="I118" i="5" s="1"/>
  <c r="L118" i="5" s="1" a="1"/>
  <c r="L118" i="5" s="1"/>
  <c r="O118" i="5" s="1" a="1"/>
  <c r="O118" i="5" s="1"/>
  <c r="J118" i="5" a="1"/>
  <c r="J118" i="5" s="1"/>
  <c r="M118" i="5" s="1" a="1"/>
  <c r="M118" i="5" s="1"/>
  <c r="P118" i="5" s="1" a="1"/>
  <c r="P118" i="5" s="1"/>
  <c r="K118" i="5" a="1"/>
  <c r="K118" i="5" s="1"/>
  <c r="N118" i="5" s="1" a="1"/>
  <c r="N118" i="5" s="1"/>
  <c r="Q118" i="5" s="1" a="1"/>
  <c r="Q118" i="5" s="1"/>
  <c r="I119" i="5" a="1"/>
  <c r="I119" i="5"/>
  <c r="L119" i="5" s="1" a="1"/>
  <c r="L119" i="5" s="1"/>
  <c r="O119" i="5" s="1" a="1"/>
  <c r="O119" i="5" s="1"/>
  <c r="J119" i="5" a="1"/>
  <c r="J119" i="5" s="1"/>
  <c r="M119" i="5" s="1" a="1"/>
  <c r="M119" i="5" s="1"/>
  <c r="P119" i="5" s="1" a="1"/>
  <c r="P119" i="5" s="1"/>
  <c r="K119" i="5" a="1"/>
  <c r="K119" i="5"/>
  <c r="N119" i="5" s="1" a="1"/>
  <c r="N119" i="5" s="1"/>
  <c r="Q119" i="5" s="1" a="1"/>
  <c r="Q119" i="5" s="1"/>
  <c r="I120" i="5" a="1"/>
  <c r="I120" i="5" s="1"/>
  <c r="L120" i="5" s="1" a="1"/>
  <c r="L120" i="5" s="1"/>
  <c r="O120" i="5" s="1" a="1"/>
  <c r="O120" i="5" s="1"/>
  <c r="J120" i="5" a="1"/>
  <c r="J120" i="5"/>
  <c r="M120" i="5" s="1" a="1"/>
  <c r="M120" i="5" s="1"/>
  <c r="P120" i="5" s="1" a="1"/>
  <c r="P120" i="5" s="1"/>
  <c r="K120" i="5" a="1"/>
  <c r="K120" i="5" s="1"/>
  <c r="N120" i="5" s="1" a="1"/>
  <c r="N120" i="5" s="1"/>
  <c r="Q120" i="5" s="1" a="1"/>
  <c r="Q120" i="5" s="1"/>
  <c r="I121" i="5" a="1"/>
  <c r="I121" i="5" s="1"/>
  <c r="L121" i="5" s="1" a="1"/>
  <c r="L121" i="5" s="1"/>
  <c r="O121" i="5" s="1" a="1"/>
  <c r="O121" i="5" s="1"/>
  <c r="J121" i="5" a="1"/>
  <c r="J121" i="5" s="1"/>
  <c r="M121" i="5" s="1" a="1"/>
  <c r="M121" i="5" s="1"/>
  <c r="P121" i="5" s="1" a="1"/>
  <c r="P121" i="5" s="1"/>
  <c r="K121" i="5" a="1"/>
  <c r="K121" i="5" s="1"/>
  <c r="N121" i="5" s="1" a="1"/>
  <c r="N121" i="5" s="1"/>
  <c r="Q121" i="5" s="1" a="1"/>
  <c r="Q121" i="5" s="1"/>
  <c r="I122" i="5" a="1"/>
  <c r="I122" i="5" s="1"/>
  <c r="L122" i="5" s="1" a="1"/>
  <c r="L122" i="5" s="1"/>
  <c r="O122" i="5" s="1" a="1"/>
  <c r="O122" i="5" s="1"/>
  <c r="J122" i="5" a="1"/>
  <c r="J122" i="5" s="1"/>
  <c r="M122" i="5" s="1" a="1"/>
  <c r="M122" i="5" s="1"/>
  <c r="P122" i="5" s="1" a="1"/>
  <c r="P122" i="5" s="1"/>
  <c r="K122" i="5" a="1"/>
  <c r="K122" i="5" s="1"/>
  <c r="N122" i="5" s="1" a="1"/>
  <c r="N122" i="5" s="1"/>
  <c r="Q122" i="5" s="1" a="1"/>
  <c r="Q122" i="5" s="1"/>
  <c r="I123" i="5" a="1"/>
  <c r="I123" i="5" s="1"/>
  <c r="L123" i="5" s="1" a="1"/>
  <c r="L123" i="5" s="1"/>
  <c r="O123" i="5" s="1" a="1"/>
  <c r="O123" i="5" s="1"/>
  <c r="J123" i="5" a="1"/>
  <c r="J123" i="5" s="1"/>
  <c r="M123" i="5" s="1" a="1"/>
  <c r="M123" i="5" s="1"/>
  <c r="P123" i="5" s="1" a="1"/>
  <c r="P123" i="5" s="1"/>
  <c r="K123" i="5" a="1"/>
  <c r="K123" i="5" s="1"/>
  <c r="N123" i="5" s="1" a="1"/>
  <c r="N123" i="5" s="1"/>
  <c r="Q123" i="5" s="1" a="1"/>
  <c r="Q123" i="5" s="1"/>
  <c r="I124" i="5" a="1"/>
  <c r="I124" i="5" s="1"/>
  <c r="L124" i="5" s="1" a="1"/>
  <c r="L124" i="5" s="1"/>
  <c r="O124" i="5" s="1" a="1"/>
  <c r="O124" i="5" s="1"/>
  <c r="J124" i="5" a="1"/>
  <c r="J124" i="5" s="1"/>
  <c r="K124" i="5" a="1"/>
  <c r="K124" i="5" s="1"/>
  <c r="N124" i="5" s="1" a="1"/>
  <c r="N124" i="5" s="1"/>
  <c r="Q124" i="5" s="1" a="1"/>
  <c r="Q124" i="5" s="1"/>
  <c r="M124" i="5" a="1"/>
  <c r="M124" i="5" s="1"/>
  <c r="P124" i="5" s="1" a="1"/>
  <c r="P124" i="5" s="1"/>
  <c r="I125" i="5" a="1"/>
  <c r="I125" i="5" s="1"/>
  <c r="L125" i="5" s="1" a="1"/>
  <c r="L125" i="5" s="1"/>
  <c r="O125" i="5" s="1" a="1"/>
  <c r="O125" i="5" s="1"/>
  <c r="J125" i="5" a="1"/>
  <c r="J125" i="5" s="1"/>
  <c r="M125" i="5" s="1" a="1"/>
  <c r="M125" i="5" s="1"/>
  <c r="P125" i="5" s="1" a="1"/>
  <c r="P125" i="5" s="1"/>
  <c r="K125" i="5" a="1"/>
  <c r="K125" i="5" s="1"/>
  <c r="N125" i="5" s="1" a="1"/>
  <c r="N125" i="5" s="1"/>
  <c r="Q125" i="5" s="1" a="1"/>
  <c r="Q125" i="5" s="1"/>
  <c r="I126" i="5" a="1"/>
  <c r="I126" i="5" s="1"/>
  <c r="L126" i="5" s="1" a="1"/>
  <c r="L126" i="5" s="1"/>
  <c r="O126" i="5" s="1" a="1"/>
  <c r="O126" i="5" s="1"/>
  <c r="J126" i="5" a="1"/>
  <c r="J126" i="5" s="1"/>
  <c r="M126" i="5" s="1" a="1"/>
  <c r="M126" i="5" s="1"/>
  <c r="P126" i="5" s="1" a="1"/>
  <c r="P126" i="5" s="1"/>
  <c r="K126" i="5" a="1"/>
  <c r="K126" i="5" s="1"/>
  <c r="N126" i="5" a="1"/>
  <c r="N126" i="5" s="1"/>
  <c r="Q126" i="5" s="1" a="1"/>
  <c r="Q126" i="5" s="1"/>
  <c r="I127" i="5" a="1"/>
  <c r="I127" i="5" s="1"/>
  <c r="J127" i="5" a="1"/>
  <c r="J127" i="5" s="1"/>
  <c r="M127" i="5" s="1" a="1"/>
  <c r="M127" i="5" s="1"/>
  <c r="P127" i="5" s="1" a="1"/>
  <c r="P127" i="5" s="1"/>
  <c r="K127" i="5" a="1"/>
  <c r="K127" i="5" s="1"/>
  <c r="N127" i="5" s="1" a="1"/>
  <c r="N127" i="5" s="1"/>
  <c r="Q127" i="5" s="1" a="1"/>
  <c r="Q127" i="5" s="1"/>
  <c r="L127" i="5" a="1"/>
  <c r="L127" i="5" s="1"/>
  <c r="O127" i="5" s="1" a="1"/>
  <c r="O127" i="5" s="1"/>
  <c r="I128" i="5" a="1"/>
  <c r="I128" i="5" s="1"/>
  <c r="L128" i="5" s="1" a="1"/>
  <c r="L128" i="5" s="1"/>
  <c r="O128" i="5" s="1" a="1"/>
  <c r="O128" i="5" s="1"/>
  <c r="J128" i="5" a="1"/>
  <c r="J128" i="5" s="1"/>
  <c r="M128" i="5" s="1" a="1"/>
  <c r="M128" i="5" s="1"/>
  <c r="P128" i="5" s="1" a="1"/>
  <c r="P128" i="5" s="1"/>
  <c r="K128" i="5" a="1"/>
  <c r="K128" i="5" s="1"/>
  <c r="N128" i="5" s="1" a="1"/>
  <c r="N128" i="5" s="1"/>
  <c r="Q128" i="5" s="1" a="1"/>
  <c r="Q128" i="5" s="1"/>
  <c r="I129" i="5" a="1"/>
  <c r="I129" i="5" s="1"/>
  <c r="L129" i="5" s="1" a="1"/>
  <c r="L129" i="5" s="1"/>
  <c r="O129" i="5" s="1" a="1"/>
  <c r="O129" i="5" s="1"/>
  <c r="J129" i="5" a="1"/>
  <c r="J129" i="5" s="1"/>
  <c r="M129" i="5" s="1" a="1"/>
  <c r="M129" i="5" s="1"/>
  <c r="P129" i="5" s="1" a="1"/>
  <c r="P129" i="5" s="1"/>
  <c r="K129" i="5" a="1"/>
  <c r="K129" i="5" s="1"/>
  <c r="N129" i="5" s="1" a="1"/>
  <c r="N129" i="5" s="1"/>
  <c r="Q129" i="5" s="1" a="1"/>
  <c r="Q129" i="5" s="1"/>
  <c r="I130" i="5" a="1"/>
  <c r="I130" i="5" s="1"/>
  <c r="L130" i="5" s="1" a="1"/>
  <c r="L130" i="5" s="1"/>
  <c r="O130" i="5" s="1" a="1"/>
  <c r="O130" i="5" s="1"/>
  <c r="J130" i="5" a="1"/>
  <c r="J130" i="5" s="1"/>
  <c r="M130" i="5" s="1" a="1"/>
  <c r="M130" i="5" s="1"/>
  <c r="P130" i="5" s="1" a="1"/>
  <c r="P130" i="5" s="1"/>
  <c r="K130" i="5" a="1"/>
  <c r="K130" i="5" s="1"/>
  <c r="N130" i="5" s="1" a="1"/>
  <c r="N130" i="5" s="1"/>
  <c r="Q130" i="5" s="1" a="1"/>
  <c r="Q130" i="5" s="1"/>
  <c r="I131" i="5" a="1"/>
  <c r="I131" i="5" s="1"/>
  <c r="J131" i="5" a="1"/>
  <c r="J131" i="5" s="1"/>
  <c r="M131" i="5" s="1" a="1"/>
  <c r="M131" i="5" s="1"/>
  <c r="P131" i="5" s="1" a="1"/>
  <c r="P131" i="5" s="1"/>
  <c r="K131" i="5" a="1"/>
  <c r="K131" i="5" s="1"/>
  <c r="N131" i="5" s="1" a="1"/>
  <c r="N131" i="5" s="1"/>
  <c r="Q131" i="5" s="1" a="1"/>
  <c r="Q131" i="5" s="1"/>
  <c r="L131" i="5" a="1"/>
  <c r="L131" i="5" s="1"/>
  <c r="O131" i="5" s="1" a="1"/>
  <c r="O131" i="5" s="1"/>
  <c r="I132" i="5" a="1"/>
  <c r="I132" i="5" s="1"/>
  <c r="L132" i="5" s="1" a="1"/>
  <c r="L132" i="5" s="1"/>
  <c r="O132" i="5" s="1" a="1"/>
  <c r="O132" i="5" s="1"/>
  <c r="J132" i="5" a="1"/>
  <c r="J132" i="5" s="1"/>
  <c r="M132" i="5" s="1" a="1"/>
  <c r="M132" i="5" s="1"/>
  <c r="P132" i="5" s="1" a="1"/>
  <c r="P132" i="5" s="1"/>
  <c r="K132" i="5" a="1"/>
  <c r="K132" i="5" s="1"/>
  <c r="N132" i="5" s="1" a="1"/>
  <c r="N132" i="5" s="1"/>
  <c r="Q132" i="5" s="1" a="1"/>
  <c r="Q132" i="5" s="1"/>
  <c r="I133" i="5" a="1"/>
  <c r="I133" i="5" s="1"/>
  <c r="L133" i="5" s="1" a="1"/>
  <c r="L133" i="5" s="1"/>
  <c r="O133" i="5" s="1" a="1"/>
  <c r="O133" i="5" s="1"/>
  <c r="J133" i="5" a="1"/>
  <c r="J133" i="5" s="1"/>
  <c r="M133" i="5" s="1" a="1"/>
  <c r="M133" i="5" s="1"/>
  <c r="P133" i="5" s="1" a="1"/>
  <c r="P133" i="5" s="1"/>
  <c r="K133" i="5" a="1"/>
  <c r="K133" i="5" s="1"/>
  <c r="N133" i="5" s="1" a="1"/>
  <c r="N133" i="5" s="1"/>
  <c r="Q133" i="5" s="1" a="1"/>
  <c r="Q133" i="5" s="1"/>
  <c r="I134" i="5" a="1"/>
  <c r="I134" i="5" s="1"/>
  <c r="L134" i="5" s="1" a="1"/>
  <c r="L134" i="5" s="1"/>
  <c r="O134" i="5" s="1" a="1"/>
  <c r="O134" i="5" s="1"/>
  <c r="J134" i="5" a="1"/>
  <c r="J134" i="5" s="1"/>
  <c r="M134" i="5" s="1" a="1"/>
  <c r="M134" i="5" s="1"/>
  <c r="P134" i="5" s="1" a="1"/>
  <c r="P134" i="5" s="1"/>
  <c r="K134" i="5" a="1"/>
  <c r="K134" i="5" s="1"/>
  <c r="N134" i="5" s="1" a="1"/>
  <c r="N134" i="5" s="1"/>
  <c r="Q134" i="5" s="1" a="1"/>
  <c r="Q134" i="5" s="1"/>
  <c r="I135" i="5" a="1"/>
  <c r="I135" i="5" s="1"/>
  <c r="L135" i="5" s="1" a="1"/>
  <c r="L135" i="5" s="1"/>
  <c r="O135" i="5" s="1" a="1"/>
  <c r="O135" i="5" s="1"/>
  <c r="J135" i="5" a="1"/>
  <c r="J135" i="5" s="1"/>
  <c r="M135" i="5" s="1" a="1"/>
  <c r="M135" i="5" s="1"/>
  <c r="P135" i="5" s="1" a="1"/>
  <c r="P135" i="5" s="1"/>
  <c r="K135" i="5" a="1"/>
  <c r="K135" i="5" s="1"/>
  <c r="N135" i="5" s="1" a="1"/>
  <c r="N135" i="5" s="1"/>
  <c r="Q135" i="5" s="1" a="1"/>
  <c r="Q135" i="5" s="1"/>
  <c r="I136" i="5" a="1"/>
  <c r="I136" i="5" s="1"/>
  <c r="L136" i="5" s="1" a="1"/>
  <c r="L136" i="5" s="1"/>
  <c r="O136" i="5" s="1" a="1"/>
  <c r="O136" i="5" s="1"/>
  <c r="J136" i="5" a="1"/>
  <c r="J136" i="5" s="1"/>
  <c r="M136" i="5" s="1" a="1"/>
  <c r="M136" i="5" s="1"/>
  <c r="P136" i="5" s="1" a="1"/>
  <c r="P136" i="5" s="1"/>
  <c r="K136" i="5" a="1"/>
  <c r="K136" i="5" s="1"/>
  <c r="N136" i="5" s="1" a="1"/>
  <c r="N136" i="5" s="1"/>
  <c r="Q136" i="5" s="1" a="1"/>
  <c r="Q136" i="5" s="1"/>
  <c r="I137" i="5" a="1"/>
  <c r="I137" i="5" s="1"/>
  <c r="L137" i="5" s="1" a="1"/>
  <c r="L137" i="5" s="1"/>
  <c r="O137" i="5" s="1" a="1"/>
  <c r="O137" i="5" s="1"/>
  <c r="J137" i="5" a="1"/>
  <c r="J137" i="5" s="1"/>
  <c r="M137" i="5" s="1" a="1"/>
  <c r="M137" i="5" s="1"/>
  <c r="P137" i="5" s="1" a="1"/>
  <c r="P137" i="5" s="1"/>
  <c r="K137" i="5" a="1"/>
  <c r="K137" i="5" s="1"/>
  <c r="N137" i="5" s="1" a="1"/>
  <c r="N137" i="5" s="1"/>
  <c r="Q137" i="5" s="1" a="1"/>
  <c r="Q137" i="5" s="1"/>
  <c r="I138" i="5" a="1"/>
  <c r="I138" i="5" s="1"/>
  <c r="L138" i="5" s="1" a="1"/>
  <c r="L138" i="5" s="1"/>
  <c r="O138" i="5" s="1" a="1"/>
  <c r="O138" i="5" s="1"/>
  <c r="J138" i="5" a="1"/>
  <c r="J138" i="5" s="1"/>
  <c r="M138" i="5" s="1" a="1"/>
  <c r="M138" i="5" s="1"/>
  <c r="P138" i="5" s="1" a="1"/>
  <c r="P138" i="5" s="1"/>
  <c r="K138" i="5" a="1"/>
  <c r="K138" i="5" s="1"/>
  <c r="N138" i="5" s="1" a="1"/>
  <c r="N138" i="5" s="1"/>
  <c r="Q138" i="5" s="1" a="1"/>
  <c r="Q138" i="5" s="1"/>
  <c r="I139" i="5" a="1"/>
  <c r="I139" i="5" s="1"/>
  <c r="L139" i="5" s="1" a="1"/>
  <c r="L139" i="5" s="1"/>
  <c r="O139" i="5" s="1" a="1"/>
  <c r="O139" i="5" s="1"/>
  <c r="J139" i="5" a="1"/>
  <c r="J139" i="5" s="1"/>
  <c r="M139" i="5" s="1" a="1"/>
  <c r="M139" i="5" s="1"/>
  <c r="P139" i="5" s="1" a="1"/>
  <c r="P139" i="5" s="1"/>
  <c r="K139" i="5" a="1"/>
  <c r="K139" i="5" s="1"/>
  <c r="N139" i="5" s="1" a="1"/>
  <c r="N139" i="5" s="1"/>
  <c r="Q139" i="5" s="1" a="1"/>
  <c r="Q139" i="5" s="1"/>
  <c r="I140" i="5" a="1"/>
  <c r="I140" i="5" s="1"/>
  <c r="L140" i="5" s="1" a="1"/>
  <c r="L140" i="5" s="1"/>
  <c r="O140" i="5" s="1" a="1"/>
  <c r="O140" i="5" s="1"/>
  <c r="J140" i="5" a="1"/>
  <c r="J140" i="5" s="1"/>
  <c r="M140" i="5" s="1" a="1"/>
  <c r="M140" i="5" s="1"/>
  <c r="P140" i="5" s="1" a="1"/>
  <c r="P140" i="5" s="1"/>
  <c r="K140" i="5" a="1"/>
  <c r="K140" i="5" s="1"/>
  <c r="N140" i="5" s="1" a="1"/>
  <c r="N140" i="5" s="1"/>
  <c r="Q140" i="5" s="1" a="1"/>
  <c r="Q140" i="5" s="1"/>
  <c r="I141" i="5" a="1"/>
  <c r="I141" i="5" s="1"/>
  <c r="J141" i="5" a="1"/>
  <c r="J141" i="5" s="1"/>
  <c r="M141" i="5" s="1" a="1"/>
  <c r="M141" i="5" s="1"/>
  <c r="P141" i="5" s="1" a="1"/>
  <c r="P141" i="5" s="1"/>
  <c r="K141" i="5" a="1"/>
  <c r="K141" i="5" s="1"/>
  <c r="N141" i="5" s="1" a="1"/>
  <c r="N141" i="5" s="1"/>
  <c r="Q141" i="5" s="1" a="1"/>
  <c r="Q141" i="5" s="1"/>
  <c r="L141" i="5" a="1"/>
  <c r="L141" i="5" s="1"/>
  <c r="O141" i="5" s="1" a="1"/>
  <c r="O141" i="5" s="1"/>
  <c r="I142" i="5" a="1"/>
  <c r="I142" i="5" s="1"/>
  <c r="L142" i="5" s="1" a="1"/>
  <c r="L142" i="5" s="1"/>
  <c r="O142" i="5" s="1" a="1"/>
  <c r="O142" i="5" s="1"/>
  <c r="J142" i="5" a="1"/>
  <c r="J142" i="5" s="1"/>
  <c r="M142" i="5" s="1" a="1"/>
  <c r="M142" i="5" s="1"/>
  <c r="P142" i="5" s="1" a="1"/>
  <c r="P142" i="5" s="1"/>
  <c r="K142" i="5" a="1"/>
  <c r="K142" i="5" s="1"/>
  <c r="N142" i="5" s="1" a="1"/>
  <c r="N142" i="5" s="1"/>
  <c r="Q142" i="5" s="1" a="1"/>
  <c r="Q142" i="5" s="1"/>
  <c r="I143" i="5" a="1"/>
  <c r="I143" i="5" s="1"/>
  <c r="L143" i="5" s="1" a="1"/>
  <c r="L143" i="5" s="1"/>
  <c r="O143" i="5" s="1" a="1"/>
  <c r="O143" i="5" s="1"/>
  <c r="J143" i="5" a="1"/>
  <c r="J143" i="5" s="1"/>
  <c r="K143" i="5" a="1"/>
  <c r="K143" i="5" s="1"/>
  <c r="N143" i="5" s="1" a="1"/>
  <c r="N143" i="5" s="1"/>
  <c r="Q143" i="5" s="1" a="1"/>
  <c r="Q143" i="5" s="1"/>
  <c r="M143" i="5" a="1"/>
  <c r="M143" i="5" s="1"/>
  <c r="P143" i="5" s="1" a="1"/>
  <c r="P143" i="5" s="1"/>
  <c r="I144" i="5" a="1"/>
  <c r="I144" i="5" s="1"/>
  <c r="L144" i="5" s="1" a="1"/>
  <c r="L144" i="5" s="1"/>
  <c r="O144" i="5" s="1" a="1"/>
  <c r="O144" i="5" s="1"/>
  <c r="J144" i="5" a="1"/>
  <c r="J144" i="5" s="1"/>
  <c r="M144" i="5" s="1" a="1"/>
  <c r="M144" i="5" s="1"/>
  <c r="P144" i="5" s="1" a="1"/>
  <c r="P144" i="5" s="1"/>
  <c r="K144" i="5" a="1"/>
  <c r="K144" i="5"/>
  <c r="N144" i="5" s="1" a="1"/>
  <c r="N144" i="5" s="1"/>
  <c r="Q144" i="5" s="1" a="1"/>
  <c r="Q144" i="5" s="1"/>
  <c r="I145" i="5" a="1"/>
  <c r="I145" i="5" s="1"/>
  <c r="L145" i="5" s="1" a="1"/>
  <c r="L145" i="5" s="1"/>
  <c r="O145" i="5" s="1" a="1"/>
  <c r="O145" i="5" s="1"/>
  <c r="J145" i="5" a="1"/>
  <c r="J145" i="5" s="1"/>
  <c r="M145" i="5" s="1" a="1"/>
  <c r="M145" i="5" s="1"/>
  <c r="P145" i="5" s="1" a="1"/>
  <c r="P145" i="5" s="1"/>
  <c r="K145" i="5" a="1"/>
  <c r="K145" i="5" s="1"/>
  <c r="N145" i="5" s="1" a="1"/>
  <c r="N145" i="5" s="1"/>
  <c r="Q145" i="5" s="1" a="1"/>
  <c r="Q145" i="5" s="1"/>
  <c r="I146" i="5" a="1"/>
  <c r="I146" i="5" s="1"/>
  <c r="L146" i="5" s="1" a="1"/>
  <c r="L146" i="5" s="1"/>
  <c r="O146" i="5" s="1" a="1"/>
  <c r="O146" i="5" s="1"/>
  <c r="J146" i="5" a="1"/>
  <c r="J146" i="5" s="1"/>
  <c r="M146" i="5" s="1" a="1"/>
  <c r="M146" i="5" s="1"/>
  <c r="P146" i="5" s="1" a="1"/>
  <c r="P146" i="5" s="1"/>
  <c r="K146" i="5" a="1"/>
  <c r="K146" i="5" s="1"/>
  <c r="N146" i="5" s="1" a="1"/>
  <c r="N146" i="5" s="1"/>
  <c r="Q146" i="5" s="1" a="1"/>
  <c r="Q146" i="5" s="1"/>
  <c r="I147" i="5" a="1"/>
  <c r="I147" i="5" s="1"/>
  <c r="L147" i="5" s="1" a="1"/>
  <c r="L147" i="5" s="1"/>
  <c r="O147" i="5" s="1" a="1"/>
  <c r="O147" i="5" s="1"/>
  <c r="J147" i="5" a="1"/>
  <c r="J147" i="5" s="1"/>
  <c r="M147" i="5" s="1" a="1"/>
  <c r="M147" i="5" s="1"/>
  <c r="P147" i="5" s="1" a="1"/>
  <c r="P147" i="5" s="1"/>
  <c r="K147" i="5" a="1"/>
  <c r="K147" i="5" s="1"/>
  <c r="N147" i="5" s="1" a="1"/>
  <c r="N147" i="5" s="1"/>
  <c r="Q147" i="5" s="1" a="1"/>
  <c r="Q147" i="5" s="1"/>
  <c r="I148" i="5" a="1"/>
  <c r="I148" i="5" s="1"/>
  <c r="L148" i="5" s="1" a="1"/>
  <c r="L148" i="5" s="1"/>
  <c r="O148" i="5" s="1" a="1"/>
  <c r="O148" i="5" s="1"/>
  <c r="J148" i="5" a="1"/>
  <c r="J148" i="5" s="1"/>
  <c r="M148" i="5" s="1" a="1"/>
  <c r="M148" i="5" s="1"/>
  <c r="P148" i="5" s="1" a="1"/>
  <c r="P148" i="5" s="1"/>
  <c r="K148" i="5" a="1"/>
  <c r="K148" i="5" s="1"/>
  <c r="N148" i="5" s="1" a="1"/>
  <c r="N148" i="5" s="1"/>
  <c r="Q148" i="5" s="1" a="1"/>
  <c r="Q148" i="5" s="1"/>
  <c r="I149" i="5" a="1"/>
  <c r="I149" i="5" s="1"/>
  <c r="L149" i="5" s="1" a="1"/>
  <c r="L149" i="5" s="1"/>
  <c r="O149" i="5" s="1" a="1"/>
  <c r="O149" i="5" s="1"/>
  <c r="J149" i="5" a="1"/>
  <c r="J149" i="5" s="1"/>
  <c r="M149" i="5" s="1" a="1"/>
  <c r="M149" i="5" s="1"/>
  <c r="P149" i="5" s="1" a="1"/>
  <c r="P149" i="5" s="1"/>
  <c r="K149" i="5" a="1"/>
  <c r="K149" i="5" s="1"/>
  <c r="N149" i="5" s="1" a="1"/>
  <c r="N149" i="5" s="1"/>
  <c r="Q149" i="5" s="1" a="1"/>
  <c r="Q149" i="5" s="1"/>
  <c r="I150" i="5" a="1"/>
  <c r="I150" i="5" s="1"/>
  <c r="L150" i="5" s="1" a="1"/>
  <c r="L150" i="5" s="1"/>
  <c r="O150" i="5" s="1" a="1"/>
  <c r="O150" i="5" s="1"/>
  <c r="J150" i="5" a="1"/>
  <c r="J150" i="5" s="1"/>
  <c r="M150" i="5" s="1" a="1"/>
  <c r="M150" i="5" s="1"/>
  <c r="P150" i="5" s="1" a="1"/>
  <c r="P150" i="5" s="1"/>
  <c r="K150" i="5" a="1"/>
  <c r="K150" i="5" s="1"/>
  <c r="N150" i="5" s="1" a="1"/>
  <c r="N150" i="5" s="1"/>
  <c r="Q150" i="5" s="1" a="1"/>
  <c r="Q150" i="5" s="1"/>
  <c r="I151" i="5" a="1"/>
  <c r="I151" i="5" s="1"/>
  <c r="L151" i="5" s="1" a="1"/>
  <c r="L151" i="5" s="1"/>
  <c r="O151" i="5" s="1" a="1"/>
  <c r="O151" i="5" s="1"/>
  <c r="J151" i="5" a="1"/>
  <c r="J151" i="5" s="1"/>
  <c r="M151" i="5" s="1" a="1"/>
  <c r="M151" i="5" s="1"/>
  <c r="P151" i="5" s="1" a="1"/>
  <c r="P151" i="5" s="1"/>
  <c r="K151" i="5" a="1"/>
  <c r="K151" i="5" s="1"/>
  <c r="N151" i="5" s="1" a="1"/>
  <c r="N151" i="5" s="1"/>
  <c r="Q151" i="5" s="1" a="1"/>
  <c r="Q151" i="5" s="1"/>
  <c r="I152" i="5" a="1"/>
  <c r="I152" i="5" s="1"/>
  <c r="J152" i="5" a="1"/>
  <c r="J152" i="5" s="1"/>
  <c r="M152" i="5" s="1" a="1"/>
  <c r="M152" i="5" s="1"/>
  <c r="P152" i="5" s="1" a="1"/>
  <c r="P152" i="5" s="1"/>
  <c r="K152" i="5" a="1"/>
  <c r="K152" i="5" s="1"/>
  <c r="N152" i="5" s="1" a="1"/>
  <c r="N152" i="5" s="1"/>
  <c r="Q152" i="5" s="1" a="1"/>
  <c r="Q152" i="5" s="1"/>
  <c r="L152" i="5" a="1"/>
  <c r="L152" i="5" s="1"/>
  <c r="O152" i="5" s="1" a="1"/>
  <c r="O152" i="5" s="1"/>
  <c r="I153" i="5" a="1"/>
  <c r="I153" i="5" s="1"/>
  <c r="L153" i="5" s="1" a="1"/>
  <c r="L153" i="5" s="1"/>
  <c r="O153" i="5" s="1" a="1"/>
  <c r="O153" i="5" s="1"/>
  <c r="J153" i="5" a="1"/>
  <c r="J153" i="5" s="1"/>
  <c r="M153" i="5" s="1" a="1"/>
  <c r="M153" i="5" s="1"/>
  <c r="P153" i="5" s="1" a="1"/>
  <c r="P153" i="5" s="1"/>
  <c r="K153" i="5" a="1"/>
  <c r="K153" i="5" s="1"/>
  <c r="N153" i="5" s="1" a="1"/>
  <c r="N153" i="5" s="1"/>
  <c r="Q153" i="5" s="1" a="1"/>
  <c r="Q153" i="5" s="1"/>
  <c r="I154" i="5" a="1"/>
  <c r="I154" i="5" s="1"/>
  <c r="L154" i="5" s="1" a="1"/>
  <c r="L154" i="5" s="1"/>
  <c r="O154" i="5" s="1" a="1"/>
  <c r="O154" i="5" s="1"/>
  <c r="J154" i="5" a="1"/>
  <c r="J154" i="5" s="1"/>
  <c r="M154" i="5" s="1" a="1"/>
  <c r="M154" i="5" s="1"/>
  <c r="P154" i="5" s="1" a="1"/>
  <c r="P154" i="5" s="1"/>
  <c r="K154" i="5" a="1"/>
  <c r="K154" i="5" s="1"/>
  <c r="N154" i="5" s="1" a="1"/>
  <c r="N154" i="5" s="1"/>
  <c r="Q154" i="5" s="1" a="1"/>
  <c r="Q154" i="5" s="1"/>
  <c r="I155" i="5" a="1"/>
  <c r="I155" i="5" s="1"/>
  <c r="L155" i="5" s="1" a="1"/>
  <c r="L155" i="5" s="1"/>
  <c r="O155" i="5" s="1" a="1"/>
  <c r="O155" i="5" s="1"/>
  <c r="J155" i="5" a="1"/>
  <c r="J155" i="5" s="1"/>
  <c r="M155" i="5" s="1" a="1"/>
  <c r="M155" i="5" s="1"/>
  <c r="P155" i="5" s="1" a="1"/>
  <c r="P155" i="5" s="1"/>
  <c r="K155" i="5" a="1"/>
  <c r="K155" i="5" s="1"/>
  <c r="N155" i="5" s="1" a="1"/>
  <c r="N155" i="5" s="1"/>
  <c r="Q155" i="5" s="1" a="1"/>
  <c r="Q155" i="5" s="1"/>
  <c r="I156" i="5" a="1"/>
  <c r="I156" i="5" s="1"/>
  <c r="L156" i="5" s="1" a="1"/>
  <c r="L156" i="5" s="1"/>
  <c r="O156" i="5" s="1" a="1"/>
  <c r="O156" i="5" s="1"/>
  <c r="J156" i="5" a="1"/>
  <c r="J156" i="5" s="1"/>
  <c r="M156" i="5" s="1" a="1"/>
  <c r="M156" i="5" s="1"/>
  <c r="P156" i="5" s="1" a="1"/>
  <c r="P156" i="5" s="1"/>
  <c r="K156" i="5" a="1"/>
  <c r="K156" i="5" s="1"/>
  <c r="N156" i="5" s="1" a="1"/>
  <c r="N156" i="5" s="1"/>
  <c r="Q156" i="5" s="1" a="1"/>
  <c r="Q156" i="5" s="1"/>
  <c r="I157" i="5" a="1"/>
  <c r="I157" i="5" s="1"/>
  <c r="L157" i="5" s="1" a="1"/>
  <c r="L157" i="5" s="1"/>
  <c r="O157" i="5" s="1" a="1"/>
  <c r="O157" i="5" s="1"/>
  <c r="J157" i="5" a="1"/>
  <c r="J157" i="5" s="1"/>
  <c r="M157" i="5" s="1" a="1"/>
  <c r="M157" i="5" s="1"/>
  <c r="P157" i="5" s="1" a="1"/>
  <c r="P157" i="5" s="1"/>
  <c r="K157" i="5" a="1"/>
  <c r="K157" i="5" s="1"/>
  <c r="N157" i="5" s="1" a="1"/>
  <c r="N157" i="5" s="1"/>
  <c r="Q157" i="5" s="1" a="1"/>
  <c r="Q157" i="5" s="1"/>
  <c r="I158" i="5" a="1"/>
  <c r="I158" i="5"/>
  <c r="L158" i="5" s="1" a="1"/>
  <c r="L158" i="5" s="1"/>
  <c r="O158" i="5" s="1" a="1"/>
  <c r="O158" i="5" s="1"/>
  <c r="J158" i="5" a="1"/>
  <c r="J158" i="5" s="1"/>
  <c r="M158" i="5" s="1" a="1"/>
  <c r="M158" i="5" s="1"/>
  <c r="P158" i="5" s="1" a="1"/>
  <c r="P158" i="5" s="1"/>
  <c r="K158" i="5" a="1"/>
  <c r="K158" i="5" s="1"/>
  <c r="N158" i="5" a="1"/>
  <c r="N158" i="5" s="1"/>
  <c r="Q158" i="5" s="1" a="1"/>
  <c r="Q158" i="5" s="1"/>
  <c r="I159" i="5" a="1"/>
  <c r="I159" i="5" s="1"/>
  <c r="L159" i="5" s="1" a="1"/>
  <c r="L159" i="5" s="1"/>
  <c r="O159" i="5" s="1" a="1"/>
  <c r="O159" i="5" s="1"/>
  <c r="J159" i="5" a="1"/>
  <c r="J159" i="5" s="1"/>
  <c r="M159" i="5" s="1" a="1"/>
  <c r="M159" i="5" s="1"/>
  <c r="P159" i="5" s="1" a="1"/>
  <c r="P159" i="5" s="1"/>
  <c r="K159" i="5" a="1"/>
  <c r="K159" i="5" s="1"/>
  <c r="N159" i="5" s="1" a="1"/>
  <c r="N159" i="5" s="1"/>
  <c r="Q159" i="5" s="1" a="1"/>
  <c r="Q159" i="5" s="1"/>
  <c r="I160" i="5" a="1"/>
  <c r="I160" i="5" s="1"/>
  <c r="L160" i="5" s="1" a="1"/>
  <c r="L160" i="5" s="1"/>
  <c r="O160" i="5" s="1" a="1"/>
  <c r="O160" i="5" s="1"/>
  <c r="J160" i="5" a="1"/>
  <c r="J160" i="5" s="1"/>
  <c r="M160" i="5" s="1" a="1"/>
  <c r="M160" i="5" s="1"/>
  <c r="P160" i="5" s="1" a="1"/>
  <c r="P160" i="5" s="1"/>
  <c r="K160" i="5" a="1"/>
  <c r="K160" i="5" s="1"/>
  <c r="N160" i="5" s="1" a="1"/>
  <c r="N160" i="5" s="1"/>
  <c r="Q160" i="5" s="1" a="1"/>
  <c r="Q160" i="5" s="1"/>
  <c r="I161" i="5" a="1"/>
  <c r="I161" i="5" s="1"/>
  <c r="L161" i="5" s="1" a="1"/>
  <c r="L161" i="5" s="1"/>
  <c r="O161" i="5" s="1" a="1"/>
  <c r="O161" i="5" s="1"/>
  <c r="J161" i="5" a="1"/>
  <c r="J161" i="5" s="1"/>
  <c r="M161" i="5" s="1" a="1"/>
  <c r="M161" i="5" s="1"/>
  <c r="P161" i="5" s="1" a="1"/>
  <c r="P161" i="5" s="1"/>
  <c r="K161" i="5" a="1"/>
  <c r="K161" i="5" s="1"/>
  <c r="N161" i="5" s="1" a="1"/>
  <c r="N161" i="5" s="1"/>
  <c r="Q161" i="5" s="1" a="1"/>
  <c r="Q161" i="5" s="1"/>
  <c r="J2" i="5" a="1"/>
  <c r="J2" i="5" s="1"/>
  <c r="M2" i="5" s="1" a="1"/>
  <c r="M2" i="5" s="1"/>
  <c r="P2" i="5" s="1" a="1"/>
  <c r="P2" i="5" s="1"/>
  <c r="K2" i="5" a="1"/>
  <c r="K2" i="5" s="1"/>
  <c r="N2" i="5" s="1" a="1"/>
  <c r="N2" i="5" s="1"/>
  <c r="Q2" i="5" s="1" a="1"/>
  <c r="Q2" i="5" s="1"/>
  <c r="I2" i="5" a="1"/>
  <c r="I2" i="5" s="1"/>
  <c r="L2" i="5" s="1" a="1"/>
  <c r="L2" i="5" s="1"/>
  <c r="O2" i="5" s="1" a="1"/>
  <c r="O2" i="5" s="1"/>
  <c r="W12" i="4"/>
  <c r="W14" i="4" l="1"/>
  <c r="R3" i="2"/>
  <c r="Z45" i="5"/>
  <c r="Z55" i="5"/>
  <c r="Z56" i="5"/>
  <c r="Z54" i="5"/>
  <c r="Z37" i="5"/>
  <c r="Z46" i="5"/>
  <c r="Z44" i="5"/>
  <c r="X39" i="5"/>
  <c r="W39" i="5"/>
  <c r="V39" i="5"/>
  <c r="Z36" i="5"/>
  <c r="Z35" i="5"/>
  <c r="AG5" i="2"/>
  <c r="AG6" i="2"/>
  <c r="AG7" i="2"/>
  <c r="AG4" i="2"/>
  <c r="Z23" i="5"/>
  <c r="Z24" i="5"/>
  <c r="Z22" i="5"/>
  <c r="W26" i="5"/>
  <c r="X26" i="5"/>
  <c r="V26" i="5"/>
  <c r="Z5" i="5"/>
  <c r="Z6" i="5"/>
  <c r="Z4" i="5"/>
  <c r="W8" i="5"/>
  <c r="X8" i="5"/>
  <c r="V8" i="5"/>
  <c r="Z14" i="5"/>
  <c r="Z15" i="5"/>
  <c r="Z13" i="5"/>
  <c r="W17" i="5"/>
  <c r="X17" i="5"/>
  <c r="V17" i="5"/>
  <c r="AC9" i="2"/>
  <c r="AE9" i="2"/>
  <c r="AB9" i="2"/>
  <c r="AD9" i="2"/>
  <c r="V62" i="5"/>
  <c r="U2" i="4" l="1"/>
  <c r="U12" i="4"/>
  <c r="V48" i="5" l="1"/>
  <c r="W48" i="5"/>
  <c r="X48" i="5"/>
  <c r="V58" i="5"/>
  <c r="W58" i="5"/>
  <c r="X58" i="5"/>
  <c r="V12" i="4"/>
  <c r="W3" i="4"/>
  <c r="W4" i="4"/>
  <c r="W5" i="4"/>
  <c r="W6" i="4"/>
  <c r="W7" i="4"/>
  <c r="W8" i="4"/>
  <c r="W9" i="4"/>
  <c r="W10" i="4"/>
  <c r="W11" i="4"/>
  <c r="W13" i="4"/>
  <c r="W15" i="4"/>
  <c r="W16" i="4"/>
  <c r="W17" i="4"/>
  <c r="V3" i="4"/>
  <c r="V4" i="4"/>
  <c r="V5" i="4"/>
  <c r="V6" i="4"/>
  <c r="V7" i="4"/>
  <c r="V8" i="4"/>
  <c r="V9" i="4"/>
  <c r="V10" i="4"/>
  <c r="V11" i="4"/>
  <c r="V13" i="4"/>
  <c r="V14" i="4"/>
  <c r="V15" i="4"/>
  <c r="V16" i="4"/>
  <c r="V17" i="4"/>
  <c r="W2" i="4"/>
  <c r="V2" i="4"/>
  <c r="U13" i="4"/>
  <c r="U3" i="4"/>
  <c r="U4" i="4"/>
  <c r="U5" i="4"/>
  <c r="U6" i="4"/>
  <c r="U7" i="4"/>
  <c r="U8" i="4"/>
  <c r="U9" i="4"/>
  <c r="U10" i="4"/>
  <c r="U11" i="4"/>
  <c r="U14" i="4"/>
  <c r="U15" i="4"/>
  <c r="U16" i="4"/>
  <c r="U17" i="4"/>
  <c r="P5" i="2"/>
  <c r="Q13" i="2"/>
  <c r="V64" i="5"/>
  <c r="V61" i="5"/>
  <c r="W63" i="5"/>
  <c r="U61" i="5"/>
  <c r="W61" i="5"/>
  <c r="U64" i="5"/>
  <c r="U62" i="5"/>
  <c r="X63" i="5"/>
  <c r="V63" i="5"/>
  <c r="X62" i="5"/>
  <c r="W64" i="5"/>
  <c r="X61" i="5"/>
  <c r="U63" i="5"/>
  <c r="W62" i="5"/>
  <c r="X64" i="5"/>
  <c r="R23" i="2" l="1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Q19" i="2"/>
  <c r="Q2" i="2"/>
  <c r="Q3" i="2"/>
  <c r="Q4" i="2"/>
  <c r="Q5" i="2"/>
  <c r="Q6" i="2"/>
  <c r="Q7" i="2"/>
  <c r="Q8" i="2"/>
  <c r="Q9" i="2"/>
  <c r="Q10" i="2"/>
  <c r="Q11" i="2"/>
  <c r="Q12" i="2"/>
  <c r="Q14" i="2"/>
  <c r="Q15" i="2"/>
  <c r="Q16" i="2"/>
  <c r="Q17" i="2"/>
  <c r="Q18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T77" i="2" s="1" a="1"/>
  <c r="T77" i="2" s="1"/>
  <c r="W77" i="2" s="1" a="1"/>
  <c r="W77" i="2" s="1"/>
  <c r="Q73" i="2"/>
  <c r="Q74" i="2"/>
  <c r="Q75" i="2"/>
  <c r="Q76" i="2"/>
  <c r="Q77" i="2"/>
  <c r="Q78" i="2"/>
  <c r="Q79" i="2"/>
  <c r="Q80" i="2"/>
  <c r="Q81" i="2"/>
  <c r="Q82" i="2"/>
  <c r="T85" i="2" s="1" a="1"/>
  <c r="T85" i="2" s="1"/>
  <c r="W85" i="2" s="1" a="1"/>
  <c r="W85" i="2" s="1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P17" i="2"/>
  <c r="P2" i="2"/>
  <c r="P3" i="2"/>
  <c r="P4" i="2"/>
  <c r="P6" i="2"/>
  <c r="P7" i="2"/>
  <c r="P8" i="2"/>
  <c r="P9" i="2"/>
  <c r="P10" i="2"/>
  <c r="P11" i="2"/>
  <c r="P12" i="2"/>
  <c r="P13" i="2"/>
  <c r="P14" i="2"/>
  <c r="P15" i="2"/>
  <c r="P16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S34" i="2" s="1" a="1"/>
  <c r="S34" i="2" s="1"/>
  <c r="V34" i="2" s="1" a="1"/>
  <c r="V34" i="2" s="1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S109" i="2" s="1" a="1"/>
  <c r="S109" i="2" s="1"/>
  <c r="V109" i="2" s="1" a="1"/>
  <c r="V109" i="2" s="1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S143" i="2" s="1" a="1"/>
  <c r="S143" i="2" s="1"/>
  <c r="V143" i="2" s="1" a="1"/>
  <c r="V143" i="2" s="1"/>
  <c r="P143" i="2"/>
  <c r="P144" i="2"/>
  <c r="P145" i="2"/>
  <c r="P146" i="2"/>
  <c r="S144" i="2" s="1" a="1"/>
  <c r="S144" i="2" s="1"/>
  <c r="V144" i="2" s="1" a="1"/>
  <c r="V144" i="2" s="1"/>
  <c r="P147" i="2"/>
  <c r="P148" i="2"/>
  <c r="P149" i="2"/>
  <c r="P150" i="2"/>
  <c r="P151" i="2"/>
  <c r="P152" i="2"/>
  <c r="P153" i="2"/>
  <c r="P154" i="2"/>
  <c r="S158" i="2" s="1" a="1"/>
  <c r="S158" i="2" s="1"/>
  <c r="V158" i="2" s="1" a="1"/>
  <c r="V158" i="2" s="1"/>
  <c r="P155" i="2"/>
  <c r="P156" i="2"/>
  <c r="P157" i="2"/>
  <c r="P158" i="2"/>
  <c r="P159" i="2"/>
  <c r="P160" i="2"/>
  <c r="P161" i="2"/>
  <c r="T153" i="2" l="1" a="1"/>
  <c r="T153" i="2" s="1"/>
  <c r="W153" i="2" s="1" a="1"/>
  <c r="W153" i="2" s="1"/>
  <c r="S10" i="2" a="1"/>
  <c r="S10" i="2" s="1"/>
  <c r="S2" i="2" a="1"/>
  <c r="S2" i="2" s="1"/>
  <c r="S3" i="2" a="1"/>
  <c r="S3" i="2" s="1"/>
  <c r="S159" i="2" a="1"/>
  <c r="S159" i="2" s="1"/>
  <c r="V159" i="2" s="1" a="1"/>
  <c r="V159" i="2" s="1"/>
  <c r="S117" i="2" a="1"/>
  <c r="S117" i="2" s="1"/>
  <c r="V117" i="2" s="1" a="1"/>
  <c r="V117" i="2" s="1"/>
  <c r="S92" i="2" a="1"/>
  <c r="S92" i="2" s="1"/>
  <c r="V92" i="2" s="1" a="1"/>
  <c r="V92" i="2" s="1"/>
  <c r="T151" i="2" a="1"/>
  <c r="T151" i="2" s="1"/>
  <c r="W151" i="2" s="1" a="1"/>
  <c r="W151" i="2" s="1"/>
  <c r="S58" i="2" a="1"/>
  <c r="S58" i="2" s="1"/>
  <c r="V58" i="2" s="1" a="1"/>
  <c r="V58" i="2" s="1"/>
  <c r="S141" i="2" a="1"/>
  <c r="S141" i="2" s="1"/>
  <c r="V141" i="2" s="1" a="1"/>
  <c r="V141" i="2" s="1"/>
  <c r="S138" i="2" a="1"/>
  <c r="S138" i="2" s="1"/>
  <c r="V138" i="2" s="1" a="1"/>
  <c r="V138" i="2" s="1"/>
  <c r="S63" i="2" a="1"/>
  <c r="S63" i="2" s="1"/>
  <c r="V63" i="2" s="1" a="1"/>
  <c r="V63" i="2" s="1"/>
  <c r="S22" i="2" a="1"/>
  <c r="S22" i="2" s="1"/>
  <c r="V22" i="2" s="1" a="1"/>
  <c r="V22" i="2" s="1"/>
  <c r="S125" i="2" a="1"/>
  <c r="S125" i="2" s="1"/>
  <c r="V125" i="2" s="1" a="1"/>
  <c r="V125" i="2" s="1"/>
  <c r="T124" i="2" a="1"/>
  <c r="T124" i="2" s="1"/>
  <c r="W124" i="2" s="1" a="1"/>
  <c r="W124" i="2" s="1"/>
  <c r="T116" i="2" a="1"/>
  <c r="T116" i="2" s="1"/>
  <c r="W116" i="2" s="1" a="1"/>
  <c r="W116" i="2" s="1"/>
  <c r="S114" i="2" a="1"/>
  <c r="S114" i="2" s="1"/>
  <c r="V114" i="2" s="1" a="1"/>
  <c r="V114" i="2" s="1"/>
  <c r="S90" i="2" a="1"/>
  <c r="S90" i="2" s="1"/>
  <c r="V90" i="2" s="1" a="1"/>
  <c r="V90" i="2" s="1"/>
  <c r="S160" i="2" a="1"/>
  <c r="S160" i="2" s="1"/>
  <c r="V160" i="2" s="1" a="1"/>
  <c r="V160" i="2" s="1"/>
  <c r="S74" i="2" a="1"/>
  <c r="S74" i="2" s="1"/>
  <c r="V74" i="2" s="1" a="1"/>
  <c r="V74" i="2" s="1"/>
  <c r="S154" i="2" a="1"/>
  <c r="S154" i="2" s="1"/>
  <c r="V154" i="2" s="1" a="1"/>
  <c r="V154" i="2" s="1"/>
  <c r="S146" i="2" a="1"/>
  <c r="S146" i="2" s="1"/>
  <c r="V146" i="2" s="1" a="1"/>
  <c r="V146" i="2" s="1"/>
  <c r="S12" i="2" a="1"/>
  <c r="S12" i="2" s="1"/>
  <c r="V12" i="2" s="1" a="1"/>
  <c r="V12" i="2" s="1"/>
  <c r="S130" i="2" a="1"/>
  <c r="S130" i="2" s="1"/>
  <c r="V130" i="2" s="1" a="1"/>
  <c r="V130" i="2" s="1"/>
  <c r="S133" i="2" a="1"/>
  <c r="S133" i="2" s="1"/>
  <c r="V133" i="2" s="1" a="1"/>
  <c r="V133" i="2" s="1"/>
  <c r="S95" i="2" a="1"/>
  <c r="S95" i="2" s="1"/>
  <c r="V95" i="2" s="1" a="1"/>
  <c r="V95" i="2" s="1"/>
  <c r="S55" i="2" a="1"/>
  <c r="S55" i="2" s="1"/>
  <c r="V55" i="2" s="1" a="1"/>
  <c r="V55" i="2" s="1"/>
  <c r="S122" i="2" a="1"/>
  <c r="S122" i="2" s="1"/>
  <c r="V122" i="2" s="1" a="1"/>
  <c r="V122" i="2" s="1"/>
  <c r="V10" i="2" a="1"/>
  <c r="V10" i="2" s="1"/>
  <c r="S106" i="2" a="1"/>
  <c r="S106" i="2" s="1"/>
  <c r="V106" i="2" s="1" a="1"/>
  <c r="V106" i="2" s="1"/>
  <c r="S93" i="2" a="1"/>
  <c r="S93" i="2" s="1"/>
  <c r="V93" i="2" s="1" a="1"/>
  <c r="V93" i="2" s="1"/>
  <c r="S42" i="2" a="1"/>
  <c r="S42" i="2" s="1"/>
  <c r="V42" i="2" s="1" a="1"/>
  <c r="V42" i="2" s="1"/>
  <c r="S142" i="2" a="1"/>
  <c r="S142" i="2" s="1"/>
  <c r="V142" i="2" s="1" a="1"/>
  <c r="V142" i="2" s="1"/>
  <c r="S91" i="2" a="1"/>
  <c r="S91" i="2" s="1"/>
  <c r="V91" i="2" s="1" a="1"/>
  <c r="V91" i="2" s="1"/>
  <c r="S66" i="2" a="1"/>
  <c r="S66" i="2" s="1"/>
  <c r="V66" i="2" s="1" a="1"/>
  <c r="V66" i="2" s="1"/>
  <c r="S149" i="2" a="1"/>
  <c r="S149" i="2" s="1"/>
  <c r="V149" i="2" s="1" a="1"/>
  <c r="V149" i="2" s="1"/>
  <c r="T138" i="2" a="1"/>
  <c r="T138" i="2" s="1"/>
  <c r="W138" i="2" s="1" a="1"/>
  <c r="W138" i="2" s="1"/>
  <c r="T139" i="2" a="1"/>
  <c r="T139" i="2" s="1"/>
  <c r="W139" i="2" s="1" a="1"/>
  <c r="W139" i="2" s="1"/>
  <c r="T134" i="2" a="1"/>
  <c r="T134" i="2" s="1"/>
  <c r="W134" i="2" s="1" a="1"/>
  <c r="W134" i="2" s="1"/>
  <c r="T98" i="2" a="1"/>
  <c r="T98" i="2" s="1"/>
  <c r="W98" i="2" s="1" a="1"/>
  <c r="W98" i="2" s="1"/>
  <c r="T99" i="2" a="1"/>
  <c r="T99" i="2" s="1"/>
  <c r="W99" i="2" s="1" a="1"/>
  <c r="W99" i="2" s="1"/>
  <c r="T94" i="2" a="1"/>
  <c r="T94" i="2" s="1"/>
  <c r="W94" i="2" s="1" a="1"/>
  <c r="W94" i="2" s="1"/>
  <c r="T58" i="2" a="1"/>
  <c r="T58" i="2" s="1"/>
  <c r="W58" i="2" s="1" a="1"/>
  <c r="W58" i="2" s="1"/>
  <c r="T59" i="2" a="1"/>
  <c r="T59" i="2" s="1"/>
  <c r="W59" i="2" s="1" a="1"/>
  <c r="W59" i="2" s="1"/>
  <c r="T52" i="2" a="1"/>
  <c r="T52" i="2" s="1"/>
  <c r="W52" i="2" s="1" a="1"/>
  <c r="W52" i="2" s="1"/>
  <c r="T60" i="2" a="1"/>
  <c r="T60" i="2" s="1"/>
  <c r="W60" i="2" s="1" a="1"/>
  <c r="W60" i="2" s="1"/>
  <c r="T53" i="2" a="1"/>
  <c r="T53" i="2" s="1"/>
  <c r="W53" i="2" s="1" a="1"/>
  <c r="W53" i="2" s="1"/>
  <c r="T61" i="2" a="1"/>
  <c r="T61" i="2" s="1"/>
  <c r="W61" i="2" s="1" a="1"/>
  <c r="W61" i="2" s="1"/>
  <c r="T54" i="2" a="1"/>
  <c r="T54" i="2" s="1"/>
  <c r="W54" i="2" s="1" a="1"/>
  <c r="W54" i="2" s="1"/>
  <c r="T55" i="2" a="1"/>
  <c r="T55" i="2" s="1"/>
  <c r="W55" i="2" s="1" a="1"/>
  <c r="W55" i="2" s="1"/>
  <c r="T56" i="2" a="1"/>
  <c r="T56" i="2" s="1"/>
  <c r="W56" i="2" s="1" a="1"/>
  <c r="W56" i="2" s="1"/>
  <c r="T57" i="2" a="1"/>
  <c r="T57" i="2" s="1"/>
  <c r="W57" i="2" s="1" a="1"/>
  <c r="W57" i="2" s="1"/>
  <c r="U138" i="2" a="1"/>
  <c r="U138" i="2" s="1"/>
  <c r="X138" i="2" s="1" a="1"/>
  <c r="X138" i="2" s="1"/>
  <c r="U139" i="2" a="1"/>
  <c r="U139" i="2" s="1"/>
  <c r="X139" i="2" s="1" a="1"/>
  <c r="X139" i="2" s="1"/>
  <c r="U132" i="2" a="1"/>
  <c r="U132" i="2" s="1"/>
  <c r="X132" i="2" s="1" a="1"/>
  <c r="X132" i="2" s="1"/>
  <c r="U140" i="2" a="1"/>
  <c r="U140" i="2" s="1"/>
  <c r="X140" i="2" s="1" a="1"/>
  <c r="X140" i="2" s="1"/>
  <c r="U133" i="2" a="1"/>
  <c r="U133" i="2" s="1"/>
  <c r="X133" i="2" s="1" a="1"/>
  <c r="X133" i="2" s="1"/>
  <c r="U141" i="2" a="1"/>
  <c r="U141" i="2" s="1"/>
  <c r="X141" i="2" s="1" a="1"/>
  <c r="X141" i="2" s="1"/>
  <c r="U134" i="2" a="1"/>
  <c r="U134" i="2" s="1"/>
  <c r="X134" i="2" s="1" a="1"/>
  <c r="X134" i="2" s="1"/>
  <c r="U135" i="2" a="1"/>
  <c r="U135" i="2" s="1"/>
  <c r="X135" i="2" s="1" a="1"/>
  <c r="X135" i="2" s="1"/>
  <c r="U136" i="2" a="1"/>
  <c r="U136" i="2" s="1"/>
  <c r="X136" i="2" s="1" a="1"/>
  <c r="X136" i="2" s="1"/>
  <c r="U137" i="2" a="1"/>
  <c r="U137" i="2" s="1"/>
  <c r="X137" i="2" s="1" a="1"/>
  <c r="X137" i="2" s="1"/>
  <c r="U98" i="2" a="1"/>
  <c r="U98" i="2" s="1"/>
  <c r="X98" i="2" s="1" a="1"/>
  <c r="X98" i="2" s="1"/>
  <c r="U99" i="2" a="1"/>
  <c r="U99" i="2" s="1"/>
  <c r="X99" i="2" s="1" a="1"/>
  <c r="X99" i="2" s="1"/>
  <c r="U92" i="2" a="1"/>
  <c r="U92" i="2" s="1"/>
  <c r="X92" i="2" s="1" a="1"/>
  <c r="X92" i="2" s="1"/>
  <c r="U100" i="2" a="1"/>
  <c r="U100" i="2" s="1"/>
  <c r="X100" i="2" s="1" a="1"/>
  <c r="X100" i="2" s="1"/>
  <c r="U93" i="2" a="1"/>
  <c r="U93" i="2" s="1"/>
  <c r="X93" i="2" s="1" a="1"/>
  <c r="X93" i="2" s="1"/>
  <c r="U101" i="2" a="1"/>
  <c r="U101" i="2" s="1"/>
  <c r="X101" i="2" s="1" a="1"/>
  <c r="X101" i="2" s="1"/>
  <c r="U94" i="2" a="1"/>
  <c r="U94" i="2" s="1"/>
  <c r="X94" i="2" s="1" a="1"/>
  <c r="X94" i="2" s="1"/>
  <c r="U95" i="2" a="1"/>
  <c r="U95" i="2" s="1"/>
  <c r="X95" i="2" s="1" a="1"/>
  <c r="X95" i="2" s="1"/>
  <c r="U96" i="2" a="1"/>
  <c r="U96" i="2" s="1"/>
  <c r="X96" i="2" s="1" a="1"/>
  <c r="X96" i="2" s="1"/>
  <c r="U97" i="2" a="1"/>
  <c r="U97" i="2" s="1"/>
  <c r="X97" i="2" s="1" a="1"/>
  <c r="X97" i="2" s="1"/>
  <c r="U58" i="2" a="1"/>
  <c r="U58" i="2" s="1"/>
  <c r="X58" i="2" s="1" a="1"/>
  <c r="X58" i="2" s="1"/>
  <c r="U59" i="2" a="1"/>
  <c r="U59" i="2" s="1"/>
  <c r="X59" i="2" s="1" a="1"/>
  <c r="X59" i="2" s="1"/>
  <c r="U52" i="2" a="1"/>
  <c r="U52" i="2" s="1"/>
  <c r="X52" i="2" s="1" a="1"/>
  <c r="X52" i="2" s="1"/>
  <c r="U60" i="2" a="1"/>
  <c r="U60" i="2" s="1"/>
  <c r="X60" i="2" s="1" a="1"/>
  <c r="X60" i="2" s="1"/>
  <c r="U53" i="2" a="1"/>
  <c r="U53" i="2" s="1"/>
  <c r="X53" i="2" s="1" a="1"/>
  <c r="X53" i="2" s="1"/>
  <c r="U61" i="2" a="1"/>
  <c r="U61" i="2" s="1"/>
  <c r="X61" i="2" s="1" a="1"/>
  <c r="X61" i="2" s="1"/>
  <c r="U54" i="2" a="1"/>
  <c r="U54" i="2" s="1"/>
  <c r="X54" i="2" s="1" a="1"/>
  <c r="X54" i="2" s="1"/>
  <c r="U55" i="2" a="1"/>
  <c r="U55" i="2" s="1"/>
  <c r="X55" i="2" s="1" a="1"/>
  <c r="X55" i="2" s="1"/>
  <c r="U56" i="2" a="1"/>
  <c r="U56" i="2" s="1"/>
  <c r="X56" i="2" s="1" a="1"/>
  <c r="X56" i="2" s="1"/>
  <c r="U57" i="2" a="1"/>
  <c r="U57" i="2" s="1"/>
  <c r="X57" i="2" s="1" a="1"/>
  <c r="X57" i="2" s="1"/>
  <c r="S132" i="2" a="1"/>
  <c r="S132" i="2" s="1"/>
  <c r="V132" i="2" s="1" a="1"/>
  <c r="V132" i="2" s="1"/>
  <c r="S108" i="2" a="1"/>
  <c r="S108" i="2" s="1"/>
  <c r="V108" i="2" s="1" a="1"/>
  <c r="V108" i="2" s="1"/>
  <c r="S81" i="2" a="1"/>
  <c r="S81" i="2" s="1"/>
  <c r="V81" i="2" s="1" a="1"/>
  <c r="V81" i="2" s="1"/>
  <c r="S69" i="2" a="1"/>
  <c r="S69" i="2" s="1"/>
  <c r="V69" i="2" s="1" a="1"/>
  <c r="V69" i="2" s="1"/>
  <c r="S61" i="2" a="1"/>
  <c r="S61" i="2" s="1"/>
  <c r="V61" i="2" s="1" a="1"/>
  <c r="V61" i="2" s="1"/>
  <c r="S57" i="2" a="1"/>
  <c r="S57" i="2" s="1"/>
  <c r="V57" i="2" s="1" a="1"/>
  <c r="V57" i="2" s="1"/>
  <c r="S53" i="2" a="1"/>
  <c r="S53" i="2" s="1"/>
  <c r="V53" i="2" s="1" a="1"/>
  <c r="V53" i="2" s="1"/>
  <c r="S49" i="2" a="1"/>
  <c r="S49" i="2" s="1"/>
  <c r="V49" i="2" s="1" a="1"/>
  <c r="V49" i="2" s="1"/>
  <c r="S45" i="2" a="1"/>
  <c r="S45" i="2" s="1"/>
  <c r="V45" i="2" s="1" a="1"/>
  <c r="V45" i="2" s="1"/>
  <c r="S41" i="2" a="1"/>
  <c r="S41" i="2" s="1"/>
  <c r="V41" i="2" s="1" a="1"/>
  <c r="V41" i="2" s="1"/>
  <c r="S37" i="2" a="1"/>
  <c r="S37" i="2" s="1"/>
  <c r="V37" i="2" s="1" a="1"/>
  <c r="V37" i="2" s="1"/>
  <c r="S33" i="2" a="1"/>
  <c r="S33" i="2" s="1"/>
  <c r="V33" i="2" s="1" a="1"/>
  <c r="V33" i="2" s="1"/>
  <c r="S29" i="2" a="1"/>
  <c r="S29" i="2" s="1"/>
  <c r="V29" i="2" s="1" a="1"/>
  <c r="V29" i="2" s="1"/>
  <c r="S25" i="2" a="1"/>
  <c r="S25" i="2" s="1"/>
  <c r="V25" i="2" s="1" a="1"/>
  <c r="V25" i="2" s="1"/>
  <c r="S21" i="2" a="1"/>
  <c r="S21" i="2" s="1"/>
  <c r="V21" i="2" s="1" a="1"/>
  <c r="V21" i="2" s="1"/>
  <c r="T137" i="2" a="1"/>
  <c r="T137" i="2" s="1"/>
  <c r="W137" i="2" s="1" a="1"/>
  <c r="W137" i="2" s="1"/>
  <c r="T125" i="2" a="1"/>
  <c r="T125" i="2" s="1"/>
  <c r="W125" i="2" s="1" a="1"/>
  <c r="W125" i="2" s="1"/>
  <c r="T112" i="2" a="1"/>
  <c r="T112" i="2" s="1"/>
  <c r="W112" i="2" s="1" a="1"/>
  <c r="W112" i="2" s="1"/>
  <c r="T100" i="2" a="1"/>
  <c r="T100" i="2" s="1"/>
  <c r="W100" i="2" s="1" a="1"/>
  <c r="W100" i="2" s="1"/>
  <c r="T87" i="2" a="1"/>
  <c r="T87" i="2" s="1"/>
  <c r="W87" i="2" s="1" a="1"/>
  <c r="W87" i="2" s="1"/>
  <c r="S152" i="2" a="1"/>
  <c r="S152" i="2" s="1"/>
  <c r="V152" i="2" s="1" a="1"/>
  <c r="V152" i="2" s="1"/>
  <c r="T146" i="2" a="1"/>
  <c r="T146" i="2" s="1"/>
  <c r="W146" i="2" s="1" a="1"/>
  <c r="W146" i="2" s="1"/>
  <c r="T147" i="2" a="1"/>
  <c r="T147" i="2" s="1"/>
  <c r="W147" i="2" s="1" a="1"/>
  <c r="W147" i="2" s="1"/>
  <c r="T142" i="2" a="1"/>
  <c r="T142" i="2" s="1"/>
  <c r="W142" i="2" s="1" a="1"/>
  <c r="W142" i="2" s="1"/>
  <c r="T150" i="2" a="1"/>
  <c r="T150" i="2" s="1"/>
  <c r="W150" i="2" s="1" a="1"/>
  <c r="W150" i="2" s="1"/>
  <c r="T106" i="2" a="1"/>
  <c r="T106" i="2" s="1"/>
  <c r="W106" i="2" s="1" a="1"/>
  <c r="W106" i="2" s="1"/>
  <c r="T107" i="2" a="1"/>
  <c r="T107" i="2" s="1"/>
  <c r="W107" i="2" s="1" a="1"/>
  <c r="W107" i="2" s="1"/>
  <c r="T102" i="2" a="1"/>
  <c r="T102" i="2" s="1"/>
  <c r="W102" i="2" s="1" a="1"/>
  <c r="W102" i="2" s="1"/>
  <c r="T110" i="2" a="1"/>
  <c r="T110" i="2" s="1"/>
  <c r="W110" i="2" s="1" a="1"/>
  <c r="W110" i="2" s="1"/>
  <c r="T66" i="2" a="1"/>
  <c r="T66" i="2" s="1"/>
  <c r="W66" i="2" s="1" a="1"/>
  <c r="W66" i="2" s="1"/>
  <c r="T67" i="2" a="1"/>
  <c r="T67" i="2" s="1"/>
  <c r="W67" i="2" s="1" a="1"/>
  <c r="W67" i="2" s="1"/>
  <c r="T68" i="2" a="1"/>
  <c r="T68" i="2" s="1"/>
  <c r="W68" i="2" s="1" a="1"/>
  <c r="W68" i="2" s="1"/>
  <c r="T69" i="2" a="1"/>
  <c r="T69" i="2" s="1"/>
  <c r="W69" i="2" s="1" a="1"/>
  <c r="W69" i="2" s="1"/>
  <c r="T62" i="2" a="1"/>
  <c r="T62" i="2" s="1"/>
  <c r="W62" i="2" s="1" a="1"/>
  <c r="W62" i="2" s="1"/>
  <c r="T70" i="2" a="1"/>
  <c r="T70" i="2" s="1"/>
  <c r="W70" i="2" s="1" a="1"/>
  <c r="W70" i="2" s="1"/>
  <c r="T64" i="2" a="1"/>
  <c r="T64" i="2" s="1"/>
  <c r="W64" i="2" s="1" a="1"/>
  <c r="W64" i="2" s="1"/>
  <c r="T65" i="2" a="1"/>
  <c r="T65" i="2" s="1"/>
  <c r="W65" i="2" s="1" a="1"/>
  <c r="W65" i="2" s="1"/>
  <c r="T28" i="2" a="1"/>
  <c r="T28" i="2" s="1"/>
  <c r="W28" i="2" s="1" a="1"/>
  <c r="W28" i="2" s="1"/>
  <c r="T25" i="2" a="1"/>
  <c r="T25" i="2" s="1"/>
  <c r="W25" i="2" s="1" a="1"/>
  <c r="W25" i="2" s="1"/>
  <c r="T26" i="2" a="1"/>
  <c r="T26" i="2" s="1"/>
  <c r="W26" i="2" s="1" a="1"/>
  <c r="W26" i="2" s="1"/>
  <c r="T27" i="2" a="1"/>
  <c r="T27" i="2" s="1"/>
  <c r="W27" i="2" s="1" a="1"/>
  <c r="W27" i="2" s="1"/>
  <c r="T29" i="2" a="1"/>
  <c r="T29" i="2" s="1"/>
  <c r="W29" i="2" s="1" a="1"/>
  <c r="W29" i="2" s="1"/>
  <c r="T30" i="2" a="1"/>
  <c r="T30" i="2" s="1"/>
  <c r="W30" i="2" s="1" a="1"/>
  <c r="W30" i="2" s="1"/>
  <c r="T22" i="2" a="1"/>
  <c r="T22" i="2" s="1"/>
  <c r="W22" i="2" s="1" a="1"/>
  <c r="W22" i="2" s="1"/>
  <c r="T31" i="2" a="1"/>
  <c r="T31" i="2" s="1"/>
  <c r="W31" i="2" s="1" a="1"/>
  <c r="W31" i="2" s="1"/>
  <c r="T23" i="2" a="1"/>
  <c r="T23" i="2" s="1"/>
  <c r="W23" i="2" s="1" a="1"/>
  <c r="W23" i="2" s="1"/>
  <c r="T24" i="2" a="1"/>
  <c r="T24" i="2" s="1"/>
  <c r="W24" i="2" s="1" a="1"/>
  <c r="W24" i="2" s="1"/>
  <c r="U146" i="2" a="1"/>
  <c r="U146" i="2" s="1"/>
  <c r="X146" i="2" s="1" a="1"/>
  <c r="X146" i="2" s="1"/>
  <c r="U147" i="2" a="1"/>
  <c r="U147" i="2" s="1"/>
  <c r="X147" i="2" s="1" a="1"/>
  <c r="X147" i="2" s="1"/>
  <c r="U148" i="2" a="1"/>
  <c r="U148" i="2" s="1"/>
  <c r="X148" i="2" s="1" a="1"/>
  <c r="X148" i="2" s="1"/>
  <c r="U149" i="2" a="1"/>
  <c r="U149" i="2" s="1"/>
  <c r="X149" i="2" s="1" a="1"/>
  <c r="X149" i="2" s="1"/>
  <c r="U142" i="2" a="1"/>
  <c r="U142" i="2" s="1"/>
  <c r="X142" i="2" s="1" a="1"/>
  <c r="X142" i="2" s="1"/>
  <c r="U150" i="2" a="1"/>
  <c r="U150" i="2" s="1"/>
  <c r="X150" i="2" s="1" a="1"/>
  <c r="X150" i="2" s="1"/>
  <c r="U143" i="2" a="1"/>
  <c r="U143" i="2" s="1"/>
  <c r="X143" i="2" s="1" a="1"/>
  <c r="X143" i="2" s="1"/>
  <c r="U151" i="2" a="1"/>
  <c r="U151" i="2" s="1"/>
  <c r="X151" i="2" s="1" a="1"/>
  <c r="X151" i="2" s="1"/>
  <c r="U144" i="2" a="1"/>
  <c r="U144" i="2" s="1"/>
  <c r="X144" i="2" s="1" a="1"/>
  <c r="X144" i="2" s="1"/>
  <c r="U145" i="2" a="1"/>
  <c r="U145" i="2" s="1"/>
  <c r="X145" i="2" s="1" a="1"/>
  <c r="X145" i="2" s="1"/>
  <c r="U106" i="2" a="1"/>
  <c r="U106" i="2" s="1"/>
  <c r="X106" i="2" s="1" a="1"/>
  <c r="X106" i="2" s="1"/>
  <c r="U107" i="2" a="1"/>
  <c r="U107" i="2" s="1"/>
  <c r="X107" i="2" s="1" a="1"/>
  <c r="X107" i="2" s="1"/>
  <c r="U108" i="2" a="1"/>
  <c r="U108" i="2" s="1"/>
  <c r="X108" i="2" s="1" a="1"/>
  <c r="X108" i="2" s="1"/>
  <c r="U109" i="2" a="1"/>
  <c r="U109" i="2" s="1"/>
  <c r="X109" i="2" s="1" a="1"/>
  <c r="X109" i="2" s="1"/>
  <c r="U102" i="2" a="1"/>
  <c r="U102" i="2" s="1"/>
  <c r="X102" i="2" s="1" a="1"/>
  <c r="X102" i="2" s="1"/>
  <c r="U110" i="2" a="1"/>
  <c r="U110" i="2" s="1"/>
  <c r="X110" i="2" s="1" a="1"/>
  <c r="X110" i="2" s="1"/>
  <c r="U103" i="2" a="1"/>
  <c r="U103" i="2" s="1"/>
  <c r="X103" i="2" s="1" a="1"/>
  <c r="X103" i="2" s="1"/>
  <c r="U111" i="2" a="1"/>
  <c r="U111" i="2" s="1"/>
  <c r="X111" i="2" s="1" a="1"/>
  <c r="X111" i="2" s="1"/>
  <c r="U104" i="2" a="1"/>
  <c r="U104" i="2" s="1"/>
  <c r="X104" i="2" s="1" a="1"/>
  <c r="X104" i="2" s="1"/>
  <c r="U105" i="2" a="1"/>
  <c r="U105" i="2" s="1"/>
  <c r="X105" i="2" s="1" a="1"/>
  <c r="X105" i="2" s="1"/>
  <c r="U66" i="2" a="1"/>
  <c r="U66" i="2" s="1"/>
  <c r="X66" i="2" s="1" a="1"/>
  <c r="X66" i="2" s="1"/>
  <c r="U67" i="2" a="1"/>
  <c r="U67" i="2" s="1"/>
  <c r="X67" i="2" s="1" a="1"/>
  <c r="X67" i="2" s="1"/>
  <c r="U68" i="2" a="1"/>
  <c r="U68" i="2" s="1"/>
  <c r="X68" i="2" s="1" a="1"/>
  <c r="X68" i="2" s="1"/>
  <c r="U69" i="2" a="1"/>
  <c r="U69" i="2" s="1"/>
  <c r="X69" i="2" s="1" a="1"/>
  <c r="X69" i="2" s="1"/>
  <c r="U62" i="2" a="1"/>
  <c r="U62" i="2" s="1"/>
  <c r="X62" i="2" s="1" a="1"/>
  <c r="X62" i="2" s="1"/>
  <c r="U70" i="2" a="1"/>
  <c r="U70" i="2" s="1"/>
  <c r="X70" i="2" s="1" a="1"/>
  <c r="X70" i="2" s="1"/>
  <c r="U63" i="2" a="1"/>
  <c r="U63" i="2" s="1"/>
  <c r="X63" i="2" s="1" a="1"/>
  <c r="X63" i="2" s="1"/>
  <c r="U71" i="2" a="1"/>
  <c r="U71" i="2" s="1"/>
  <c r="X71" i="2" s="1" a="1"/>
  <c r="X71" i="2" s="1"/>
  <c r="U64" i="2" a="1"/>
  <c r="U64" i="2" s="1"/>
  <c r="X64" i="2" s="1" a="1"/>
  <c r="X64" i="2" s="1"/>
  <c r="U65" i="2" a="1"/>
  <c r="U65" i="2" s="1"/>
  <c r="X65" i="2" s="1" a="1"/>
  <c r="X65" i="2" s="1"/>
  <c r="S150" i="2" a="1"/>
  <c r="S150" i="2" s="1"/>
  <c r="V150" i="2" s="1" a="1"/>
  <c r="V150" i="2" s="1"/>
  <c r="S134" i="2" a="1"/>
  <c r="S134" i="2" s="1"/>
  <c r="V134" i="2" s="1" a="1"/>
  <c r="V134" i="2" s="1"/>
  <c r="S118" i="2" a="1"/>
  <c r="S118" i="2" s="1"/>
  <c r="V118" i="2" s="1" a="1"/>
  <c r="V118" i="2" s="1"/>
  <c r="S102" i="2" a="1"/>
  <c r="S102" i="2" s="1"/>
  <c r="V102" i="2" s="1" a="1"/>
  <c r="V102" i="2" s="1"/>
  <c r="S86" i="2" a="1"/>
  <c r="S86" i="2" s="1"/>
  <c r="V86" i="2" s="1" a="1"/>
  <c r="V86" i="2" s="1"/>
  <c r="S78" i="2" a="1"/>
  <c r="S78" i="2" s="1"/>
  <c r="V78" i="2" s="1" a="1"/>
  <c r="V78" i="2" s="1"/>
  <c r="S70" i="2" a="1"/>
  <c r="S70" i="2" s="1"/>
  <c r="V70" i="2" s="1" a="1"/>
  <c r="V70" i="2" s="1"/>
  <c r="S62" i="2" a="1"/>
  <c r="S62" i="2" s="1"/>
  <c r="V62" i="2" s="1" a="1"/>
  <c r="V62" i="2" s="1"/>
  <c r="S54" i="2" a="1"/>
  <c r="S54" i="2" s="1"/>
  <c r="V54" i="2" s="1" a="1"/>
  <c r="V54" i="2" s="1"/>
  <c r="S15" i="2" a="1"/>
  <c r="S15" i="2" s="1"/>
  <c r="V15" i="2" s="1" a="1"/>
  <c r="V15" i="2" s="1"/>
  <c r="S19" i="2" a="1"/>
  <c r="S19" i="2" s="1"/>
  <c r="V19" i="2" s="1" a="1"/>
  <c r="V19" i="2" s="1"/>
  <c r="T17" i="2" a="1"/>
  <c r="T17" i="2" s="1"/>
  <c r="W17" i="2" s="1" a="1"/>
  <c r="W17" i="2" s="1"/>
  <c r="T18" i="2" a="1"/>
  <c r="T18" i="2" s="1"/>
  <c r="W18" i="2" s="1" a="1"/>
  <c r="W18" i="2" s="1"/>
  <c r="T19" i="2" a="1"/>
  <c r="T19" i="2" s="1"/>
  <c r="W19" i="2" s="1" a="1"/>
  <c r="W19" i="2" s="1"/>
  <c r="T12" i="2" a="1"/>
  <c r="T12" i="2" s="1"/>
  <c r="W12" i="2" s="1" a="1"/>
  <c r="W12" i="2" s="1"/>
  <c r="T20" i="2" a="1"/>
  <c r="T20" i="2" s="1"/>
  <c r="W20" i="2" s="1" a="1"/>
  <c r="W20" i="2" s="1"/>
  <c r="T13" i="2" a="1"/>
  <c r="T13" i="2" s="1"/>
  <c r="W13" i="2" s="1" a="1"/>
  <c r="W13" i="2" s="1"/>
  <c r="T21" i="2" a="1"/>
  <c r="T21" i="2" s="1"/>
  <c r="W21" i="2" s="1" a="1"/>
  <c r="W21" i="2" s="1"/>
  <c r="T14" i="2" a="1"/>
  <c r="T14" i="2" s="1"/>
  <c r="W14" i="2" s="1" a="1"/>
  <c r="W14" i="2" s="1"/>
  <c r="T15" i="2" a="1"/>
  <c r="T15" i="2" s="1"/>
  <c r="W15" i="2" s="1" a="1"/>
  <c r="W15" i="2" s="1"/>
  <c r="T16" i="2" a="1"/>
  <c r="T16" i="2" s="1"/>
  <c r="W16" i="2" s="1" a="1"/>
  <c r="W16" i="2" s="1"/>
  <c r="U17" i="2" a="1"/>
  <c r="U17" i="2" s="1"/>
  <c r="X17" i="2" s="1" a="1"/>
  <c r="X17" i="2" s="1"/>
  <c r="U18" i="2" a="1"/>
  <c r="U18" i="2" s="1"/>
  <c r="X18" i="2" s="1" a="1"/>
  <c r="X18" i="2" s="1"/>
  <c r="U19" i="2" a="1"/>
  <c r="U19" i="2" s="1"/>
  <c r="X19" i="2" s="1" a="1"/>
  <c r="X19" i="2" s="1"/>
  <c r="U12" i="2" a="1"/>
  <c r="U12" i="2" s="1"/>
  <c r="X12" i="2" s="1" a="1"/>
  <c r="X12" i="2" s="1"/>
  <c r="U20" i="2" a="1"/>
  <c r="U20" i="2" s="1"/>
  <c r="X20" i="2" s="1" a="1"/>
  <c r="X20" i="2" s="1"/>
  <c r="U13" i="2" a="1"/>
  <c r="U13" i="2" s="1"/>
  <c r="X13" i="2" s="1" a="1"/>
  <c r="X13" i="2" s="1"/>
  <c r="U21" i="2" a="1"/>
  <c r="U21" i="2" s="1"/>
  <c r="X21" i="2" s="1" a="1"/>
  <c r="X21" i="2" s="1"/>
  <c r="U14" i="2" a="1"/>
  <c r="U14" i="2" s="1"/>
  <c r="X14" i="2" s="1" a="1"/>
  <c r="X14" i="2" s="1"/>
  <c r="U15" i="2" a="1"/>
  <c r="U15" i="2" s="1"/>
  <c r="X15" i="2" s="1" a="1"/>
  <c r="X15" i="2" s="1"/>
  <c r="U16" i="2" a="1"/>
  <c r="U16" i="2" s="1"/>
  <c r="X16" i="2" s="1" a="1"/>
  <c r="X16" i="2" s="1"/>
  <c r="S157" i="2" a="1"/>
  <c r="S157" i="2" s="1"/>
  <c r="V157" i="2" s="1" a="1"/>
  <c r="V157" i="2" s="1"/>
  <c r="S156" i="2" a="1"/>
  <c r="S156" i="2" s="1"/>
  <c r="V156" i="2" s="1" a="1"/>
  <c r="V156" i="2" s="1"/>
  <c r="S148" i="2" a="1"/>
  <c r="S148" i="2" s="1"/>
  <c r="V148" i="2" s="1" a="1"/>
  <c r="V148" i="2" s="1"/>
  <c r="S140" i="2" a="1"/>
  <c r="S140" i="2" s="1"/>
  <c r="V140" i="2" s="1" a="1"/>
  <c r="V140" i="2" s="1"/>
  <c r="S124" i="2" a="1"/>
  <c r="S124" i="2" s="1"/>
  <c r="V124" i="2" s="1" a="1"/>
  <c r="V124" i="2" s="1"/>
  <c r="S116" i="2" a="1"/>
  <c r="S116" i="2" s="1"/>
  <c r="V116" i="2" s="1" a="1"/>
  <c r="V116" i="2" s="1"/>
  <c r="S100" i="2" a="1"/>
  <c r="S100" i="2" s="1"/>
  <c r="V100" i="2" s="1" a="1"/>
  <c r="V100" i="2" s="1"/>
  <c r="S94" i="2" a="1"/>
  <c r="S94" i="2" s="1"/>
  <c r="V94" i="2" s="1" a="1"/>
  <c r="V94" i="2" s="1"/>
  <c r="S85" i="2" a="1"/>
  <c r="S85" i="2" s="1"/>
  <c r="V85" i="2" s="1" a="1"/>
  <c r="V85" i="2" s="1"/>
  <c r="S77" i="2" a="1"/>
  <c r="S77" i="2" s="1"/>
  <c r="V77" i="2" s="1" a="1"/>
  <c r="V77" i="2" s="1"/>
  <c r="S73" i="2" a="1"/>
  <c r="S73" i="2" s="1"/>
  <c r="V73" i="2" s="1" a="1"/>
  <c r="V73" i="2" s="1"/>
  <c r="S65" i="2" a="1"/>
  <c r="S65" i="2" s="1"/>
  <c r="V65" i="2" s="1" a="1"/>
  <c r="V65" i="2" s="1"/>
  <c r="V3" i="2" a="1"/>
  <c r="V3" i="2" s="1"/>
  <c r="S6" i="2" a="1"/>
  <c r="S6" i="2" s="1"/>
  <c r="V6" i="2" s="1" a="1"/>
  <c r="V6" i="2" s="1"/>
  <c r="S11" i="2" a="1"/>
  <c r="S11" i="2" s="1"/>
  <c r="V11" i="2" s="1" a="1"/>
  <c r="V11" i="2" s="1"/>
  <c r="T9" i="2" a="1"/>
  <c r="T9" i="2" s="1"/>
  <c r="W9" i="2" s="1" a="1"/>
  <c r="W9" i="2" s="1"/>
  <c r="T2" i="2" a="1"/>
  <c r="T2" i="2" s="1"/>
  <c r="W2" i="2" s="1" a="1"/>
  <c r="W2" i="2" s="1"/>
  <c r="T10" i="2" a="1"/>
  <c r="T10" i="2" s="1"/>
  <c r="W10" i="2" s="1" a="1"/>
  <c r="W10" i="2" s="1"/>
  <c r="T3" i="2" a="1"/>
  <c r="T3" i="2" s="1"/>
  <c r="W3" i="2" s="1" a="1"/>
  <c r="W3" i="2" s="1"/>
  <c r="T11" i="2" a="1"/>
  <c r="T11" i="2" s="1"/>
  <c r="W11" i="2" s="1" a="1"/>
  <c r="W11" i="2" s="1"/>
  <c r="T4" i="2" a="1"/>
  <c r="T4" i="2" s="1"/>
  <c r="W4" i="2" s="1" a="1"/>
  <c r="W4" i="2" s="1"/>
  <c r="T5" i="2" a="1"/>
  <c r="T5" i="2" s="1"/>
  <c r="W5" i="2" s="1" a="1"/>
  <c r="W5" i="2" s="1"/>
  <c r="T6" i="2" a="1"/>
  <c r="T6" i="2" s="1"/>
  <c r="W6" i="2" s="1" a="1"/>
  <c r="W6" i="2" s="1"/>
  <c r="T7" i="2" a="1"/>
  <c r="T7" i="2" s="1"/>
  <c r="W7" i="2" s="1" a="1"/>
  <c r="W7" i="2" s="1"/>
  <c r="T8" i="2" a="1"/>
  <c r="T8" i="2" s="1"/>
  <c r="W8" i="2" s="1" a="1"/>
  <c r="W8" i="2" s="1"/>
  <c r="U9" i="2" a="1"/>
  <c r="U9" i="2" s="1"/>
  <c r="X9" i="2" s="1" a="1"/>
  <c r="X9" i="2" s="1"/>
  <c r="U2" i="2" a="1"/>
  <c r="U2" i="2" s="1"/>
  <c r="X2" i="2" s="1" a="1"/>
  <c r="X2" i="2" s="1"/>
  <c r="U10" i="2" a="1"/>
  <c r="U10" i="2" s="1"/>
  <c r="X10" i="2" s="1" a="1"/>
  <c r="X10" i="2" s="1"/>
  <c r="U3" i="2" a="1"/>
  <c r="U3" i="2" s="1"/>
  <c r="X3" i="2" s="1" a="1"/>
  <c r="X3" i="2" s="1"/>
  <c r="U11" i="2" a="1"/>
  <c r="U11" i="2" s="1"/>
  <c r="X11" i="2" s="1" a="1"/>
  <c r="X11" i="2" s="1"/>
  <c r="U4" i="2" a="1"/>
  <c r="U4" i="2" s="1"/>
  <c r="X4" i="2" s="1" a="1"/>
  <c r="X4" i="2" s="1"/>
  <c r="U5" i="2" a="1"/>
  <c r="U5" i="2" s="1"/>
  <c r="X5" i="2" s="1" a="1"/>
  <c r="X5" i="2" s="1"/>
  <c r="U6" i="2" a="1"/>
  <c r="U6" i="2" s="1"/>
  <c r="X6" i="2" s="1" a="1"/>
  <c r="X6" i="2" s="1"/>
  <c r="U7" i="2" a="1"/>
  <c r="U7" i="2" s="1"/>
  <c r="X7" i="2" s="1" a="1"/>
  <c r="X7" i="2" s="1"/>
  <c r="U8" i="2" a="1"/>
  <c r="U8" i="2" s="1"/>
  <c r="X8" i="2" s="1" a="1"/>
  <c r="X8" i="2" s="1"/>
  <c r="S155" i="2" a="1"/>
  <c r="S155" i="2" s="1"/>
  <c r="V155" i="2" s="1" a="1"/>
  <c r="V155" i="2" s="1"/>
  <c r="S147" i="2" a="1"/>
  <c r="S147" i="2" s="1"/>
  <c r="V147" i="2" s="1" a="1"/>
  <c r="V147" i="2" s="1"/>
  <c r="S139" i="2" a="1"/>
  <c r="S139" i="2" s="1"/>
  <c r="V139" i="2" s="1" a="1"/>
  <c r="V139" i="2" s="1"/>
  <c r="S131" i="2" a="1"/>
  <c r="S131" i="2" s="1"/>
  <c r="V131" i="2" s="1" a="1"/>
  <c r="V131" i="2" s="1"/>
  <c r="S123" i="2" a="1"/>
  <c r="S123" i="2" s="1"/>
  <c r="V123" i="2" s="1" a="1"/>
  <c r="V123" i="2" s="1"/>
  <c r="S115" i="2" a="1"/>
  <c r="S115" i="2" s="1"/>
  <c r="V115" i="2" s="1" a="1"/>
  <c r="V115" i="2" s="1"/>
  <c r="S107" i="2" a="1"/>
  <c r="S107" i="2" s="1"/>
  <c r="V107" i="2" s="1" a="1"/>
  <c r="V107" i="2" s="1"/>
  <c r="S99" i="2" a="1"/>
  <c r="S99" i="2" s="1"/>
  <c r="V99" i="2" s="1" a="1"/>
  <c r="V99" i="2" s="1"/>
  <c r="S89" i="2" a="1"/>
  <c r="S89" i="2" s="1"/>
  <c r="V89" i="2" s="1" a="1"/>
  <c r="V89" i="2" s="1"/>
  <c r="S16" i="2" a="1"/>
  <c r="S16" i="2" s="1"/>
  <c r="V16" i="2" s="1" a="1"/>
  <c r="V16" i="2" s="1"/>
  <c r="T161" i="2" a="1"/>
  <c r="T161" i="2" s="1"/>
  <c r="W161" i="2" s="1" a="1"/>
  <c r="W161" i="2" s="1"/>
  <c r="T149" i="2" a="1"/>
  <c r="T149" i="2" s="1"/>
  <c r="W149" i="2" s="1" a="1"/>
  <c r="W149" i="2" s="1"/>
  <c r="T136" i="2" a="1"/>
  <c r="T136" i="2" s="1"/>
  <c r="W136" i="2" s="1" a="1"/>
  <c r="W136" i="2" s="1"/>
  <c r="T111" i="2" a="1"/>
  <c r="T111" i="2" s="1"/>
  <c r="W111" i="2" s="1" a="1"/>
  <c r="W111" i="2" s="1"/>
  <c r="T97" i="2" a="1"/>
  <c r="T97" i="2" s="1"/>
  <c r="W97" i="2" s="1" a="1"/>
  <c r="W97" i="2" s="1"/>
  <c r="T122" i="2" a="1"/>
  <c r="T122" i="2" s="1"/>
  <c r="W122" i="2" s="1" a="1"/>
  <c r="W122" i="2" s="1"/>
  <c r="T130" i="2" a="1"/>
  <c r="T130" i="2" s="1"/>
  <c r="W130" i="2" s="1" a="1"/>
  <c r="W130" i="2" s="1"/>
  <c r="T123" i="2" a="1"/>
  <c r="T123" i="2" s="1"/>
  <c r="W123" i="2" s="1" a="1"/>
  <c r="W123" i="2" s="1"/>
  <c r="T131" i="2" a="1"/>
  <c r="T131" i="2" s="1"/>
  <c r="W131" i="2" s="1" a="1"/>
  <c r="W131" i="2" s="1"/>
  <c r="T126" i="2" a="1"/>
  <c r="T126" i="2" s="1"/>
  <c r="W126" i="2" s="1" a="1"/>
  <c r="W126" i="2" s="1"/>
  <c r="T82" i="2" a="1"/>
  <c r="T82" i="2" s="1"/>
  <c r="W82" i="2" s="1" a="1"/>
  <c r="W82" i="2" s="1"/>
  <c r="T90" i="2" a="1"/>
  <c r="T90" i="2" s="1"/>
  <c r="W90" i="2" s="1" a="1"/>
  <c r="W90" i="2" s="1"/>
  <c r="T83" i="2" a="1"/>
  <c r="T83" i="2" s="1"/>
  <c r="W83" i="2" s="1" a="1"/>
  <c r="W83" i="2" s="1"/>
  <c r="T91" i="2" a="1"/>
  <c r="T91" i="2" s="1"/>
  <c r="W91" i="2" s="1" a="1"/>
  <c r="W91" i="2" s="1"/>
  <c r="T86" i="2" a="1"/>
  <c r="T86" i="2" s="1"/>
  <c r="W86" i="2" s="1" a="1"/>
  <c r="W86" i="2" s="1"/>
  <c r="T42" i="2" a="1"/>
  <c r="T42" i="2" s="1"/>
  <c r="W42" i="2" s="1" a="1"/>
  <c r="W42" i="2" s="1"/>
  <c r="T50" i="2" a="1"/>
  <c r="T50" i="2" s="1"/>
  <c r="W50" i="2" s="1" a="1"/>
  <c r="W50" i="2" s="1"/>
  <c r="T43" i="2" a="1"/>
  <c r="T43" i="2" s="1"/>
  <c r="W43" i="2" s="1" a="1"/>
  <c r="W43" i="2" s="1"/>
  <c r="T51" i="2" a="1"/>
  <c r="T51" i="2" s="1"/>
  <c r="W51" i="2" s="1" a="1"/>
  <c r="W51" i="2" s="1"/>
  <c r="T44" i="2" a="1"/>
  <c r="T44" i="2" s="1"/>
  <c r="W44" i="2" s="1" a="1"/>
  <c r="W44" i="2" s="1"/>
  <c r="T45" i="2" a="1"/>
  <c r="T45" i="2" s="1"/>
  <c r="W45" i="2" s="1" a="1"/>
  <c r="W45" i="2" s="1"/>
  <c r="T46" i="2" a="1"/>
  <c r="T46" i="2" s="1"/>
  <c r="W46" i="2" s="1" a="1"/>
  <c r="W46" i="2" s="1"/>
  <c r="T47" i="2" a="1"/>
  <c r="T47" i="2" s="1"/>
  <c r="W47" i="2" s="1" a="1"/>
  <c r="W47" i="2" s="1"/>
  <c r="T48" i="2" a="1"/>
  <c r="T48" i="2" s="1"/>
  <c r="W48" i="2" s="1" a="1"/>
  <c r="W48" i="2" s="1"/>
  <c r="T49" i="2" a="1"/>
  <c r="T49" i="2" s="1"/>
  <c r="W49" i="2" s="1" a="1"/>
  <c r="W49" i="2" s="1"/>
  <c r="U122" i="2" a="1"/>
  <c r="U122" i="2" s="1"/>
  <c r="X122" i="2" s="1" a="1"/>
  <c r="X122" i="2" s="1"/>
  <c r="U130" i="2" a="1"/>
  <c r="U130" i="2" s="1"/>
  <c r="X130" i="2" s="1" a="1"/>
  <c r="X130" i="2" s="1"/>
  <c r="U123" i="2" a="1"/>
  <c r="U123" i="2" s="1"/>
  <c r="X123" i="2" s="1" a="1"/>
  <c r="X123" i="2" s="1"/>
  <c r="U131" i="2" a="1"/>
  <c r="U131" i="2" s="1"/>
  <c r="X131" i="2" s="1" a="1"/>
  <c r="X131" i="2" s="1"/>
  <c r="U124" i="2" a="1"/>
  <c r="U124" i="2" s="1"/>
  <c r="X124" i="2" s="1" a="1"/>
  <c r="X124" i="2" s="1"/>
  <c r="U125" i="2" a="1"/>
  <c r="U125" i="2" s="1"/>
  <c r="X125" i="2" s="1" a="1"/>
  <c r="X125" i="2" s="1"/>
  <c r="U126" i="2" a="1"/>
  <c r="U126" i="2" s="1"/>
  <c r="X126" i="2" s="1" a="1"/>
  <c r="X126" i="2" s="1"/>
  <c r="U127" i="2" a="1"/>
  <c r="U127" i="2" s="1"/>
  <c r="X127" i="2" s="1" a="1"/>
  <c r="X127" i="2" s="1"/>
  <c r="U128" i="2" a="1"/>
  <c r="U128" i="2" s="1"/>
  <c r="X128" i="2" s="1" a="1"/>
  <c r="X128" i="2" s="1"/>
  <c r="U129" i="2" a="1"/>
  <c r="U129" i="2" s="1"/>
  <c r="X129" i="2" s="1" a="1"/>
  <c r="X129" i="2" s="1"/>
  <c r="U82" i="2" a="1"/>
  <c r="U82" i="2" s="1"/>
  <c r="X82" i="2" s="1" a="1"/>
  <c r="X82" i="2" s="1"/>
  <c r="U90" i="2" a="1"/>
  <c r="U90" i="2" s="1"/>
  <c r="X90" i="2" s="1" a="1"/>
  <c r="X90" i="2" s="1"/>
  <c r="U83" i="2" a="1"/>
  <c r="U83" i="2" s="1"/>
  <c r="X83" i="2" s="1" a="1"/>
  <c r="X83" i="2" s="1"/>
  <c r="U91" i="2" a="1"/>
  <c r="U91" i="2" s="1"/>
  <c r="X91" i="2" s="1" a="1"/>
  <c r="X91" i="2" s="1"/>
  <c r="U84" i="2" a="1"/>
  <c r="U84" i="2" s="1"/>
  <c r="X84" i="2" s="1" a="1"/>
  <c r="X84" i="2" s="1"/>
  <c r="U85" i="2" a="1"/>
  <c r="U85" i="2" s="1"/>
  <c r="X85" i="2" s="1" a="1"/>
  <c r="X85" i="2" s="1"/>
  <c r="U86" i="2" a="1"/>
  <c r="U86" i="2" s="1"/>
  <c r="X86" i="2" s="1" a="1"/>
  <c r="X86" i="2" s="1"/>
  <c r="U87" i="2" a="1"/>
  <c r="U87" i="2" s="1"/>
  <c r="X87" i="2" s="1" a="1"/>
  <c r="X87" i="2" s="1"/>
  <c r="U88" i="2" a="1"/>
  <c r="U88" i="2" s="1"/>
  <c r="X88" i="2" s="1" a="1"/>
  <c r="X88" i="2" s="1"/>
  <c r="U89" i="2" a="1"/>
  <c r="U89" i="2" s="1"/>
  <c r="X89" i="2" s="1" a="1"/>
  <c r="X89" i="2" s="1"/>
  <c r="U42" i="2" a="1"/>
  <c r="U42" i="2" s="1"/>
  <c r="X42" i="2" s="1" a="1"/>
  <c r="X42" i="2" s="1"/>
  <c r="U50" i="2" a="1"/>
  <c r="U50" i="2" s="1"/>
  <c r="X50" i="2" s="1" a="1"/>
  <c r="X50" i="2" s="1"/>
  <c r="U43" i="2" a="1"/>
  <c r="U43" i="2" s="1"/>
  <c r="X43" i="2" s="1" a="1"/>
  <c r="X43" i="2" s="1"/>
  <c r="U51" i="2" a="1"/>
  <c r="U51" i="2" s="1"/>
  <c r="X51" i="2" s="1" a="1"/>
  <c r="X51" i="2" s="1"/>
  <c r="U44" i="2" a="1"/>
  <c r="U44" i="2" s="1"/>
  <c r="X44" i="2" s="1" a="1"/>
  <c r="X44" i="2" s="1"/>
  <c r="U45" i="2" a="1"/>
  <c r="U45" i="2" s="1"/>
  <c r="X45" i="2" s="1" a="1"/>
  <c r="X45" i="2" s="1"/>
  <c r="U46" i="2" a="1"/>
  <c r="U46" i="2" s="1"/>
  <c r="X46" i="2" s="1" a="1"/>
  <c r="X46" i="2" s="1"/>
  <c r="U47" i="2" a="1"/>
  <c r="U47" i="2" s="1"/>
  <c r="X47" i="2" s="1" a="1"/>
  <c r="X47" i="2" s="1"/>
  <c r="U48" i="2" a="1"/>
  <c r="U48" i="2" s="1"/>
  <c r="X48" i="2" s="1" a="1"/>
  <c r="X48" i="2" s="1"/>
  <c r="U49" i="2" a="1"/>
  <c r="U49" i="2" s="1"/>
  <c r="X49" i="2" s="1" a="1"/>
  <c r="X49" i="2" s="1"/>
  <c r="S98" i="2" a="1"/>
  <c r="S98" i="2" s="1"/>
  <c r="V98" i="2" s="1" a="1"/>
  <c r="V98" i="2" s="1"/>
  <c r="S84" i="2" a="1"/>
  <c r="S84" i="2" s="1"/>
  <c r="V84" i="2" s="1" a="1"/>
  <c r="V84" i="2" s="1"/>
  <c r="S80" i="2" a="1"/>
  <c r="S80" i="2" s="1"/>
  <c r="V80" i="2" s="1" a="1"/>
  <c r="V80" i="2" s="1"/>
  <c r="S76" i="2" a="1"/>
  <c r="S76" i="2" s="1"/>
  <c r="V76" i="2" s="1" a="1"/>
  <c r="V76" i="2" s="1"/>
  <c r="S68" i="2" a="1"/>
  <c r="S68" i="2" s="1"/>
  <c r="V68" i="2" s="1" a="1"/>
  <c r="V68" i="2" s="1"/>
  <c r="S64" i="2" a="1"/>
  <c r="S64" i="2" s="1"/>
  <c r="V64" i="2" s="1" a="1"/>
  <c r="V64" i="2" s="1"/>
  <c r="S60" i="2" a="1"/>
  <c r="S60" i="2" s="1"/>
  <c r="V60" i="2" s="1" a="1"/>
  <c r="V60" i="2" s="1"/>
  <c r="S52" i="2" a="1"/>
  <c r="S52" i="2" s="1"/>
  <c r="V52" i="2" s="1" a="1"/>
  <c r="V52" i="2" s="1"/>
  <c r="S48" i="2" a="1"/>
  <c r="S48" i="2" s="1"/>
  <c r="V48" i="2" s="1" a="1"/>
  <c r="V48" i="2" s="1"/>
  <c r="S44" i="2" a="1"/>
  <c r="S44" i="2" s="1"/>
  <c r="V44" i="2" s="1" a="1"/>
  <c r="V44" i="2" s="1"/>
  <c r="S40" i="2" a="1"/>
  <c r="S40" i="2" s="1"/>
  <c r="V40" i="2" s="1" a="1"/>
  <c r="V40" i="2" s="1"/>
  <c r="S36" i="2" a="1"/>
  <c r="S36" i="2" s="1"/>
  <c r="V36" i="2" s="1" a="1"/>
  <c r="V36" i="2" s="1"/>
  <c r="S32" i="2" a="1"/>
  <c r="S32" i="2" s="1"/>
  <c r="V32" i="2" s="1" a="1"/>
  <c r="V32" i="2" s="1"/>
  <c r="S28" i="2" a="1"/>
  <c r="S28" i="2" s="1"/>
  <c r="V28" i="2" s="1" a="1"/>
  <c r="V28" i="2" s="1"/>
  <c r="S24" i="2" a="1"/>
  <c r="S24" i="2" s="1"/>
  <c r="V24" i="2" s="1" a="1"/>
  <c r="V24" i="2" s="1"/>
  <c r="S20" i="2" a="1"/>
  <c r="S20" i="2" s="1"/>
  <c r="V20" i="2" s="1" a="1"/>
  <c r="V20" i="2" s="1"/>
  <c r="S5" i="2" a="1"/>
  <c r="S5" i="2" s="1"/>
  <c r="V5" i="2" s="1" a="1"/>
  <c r="V5" i="2" s="1"/>
  <c r="T160" i="2" a="1"/>
  <c r="T160" i="2" s="1"/>
  <c r="W160" i="2" s="1" a="1"/>
  <c r="W160" i="2" s="1"/>
  <c r="T148" i="2" a="1"/>
  <c r="T148" i="2" s="1"/>
  <c r="W148" i="2" s="1" a="1"/>
  <c r="W148" i="2" s="1"/>
  <c r="T135" i="2" a="1"/>
  <c r="T135" i="2" s="1"/>
  <c r="W135" i="2" s="1" a="1"/>
  <c r="W135" i="2" s="1"/>
  <c r="T121" i="2" a="1"/>
  <c r="T121" i="2" s="1"/>
  <c r="W121" i="2" s="1" a="1"/>
  <c r="W121" i="2" s="1"/>
  <c r="T109" i="2" a="1"/>
  <c r="T109" i="2" s="1"/>
  <c r="W109" i="2" s="1" a="1"/>
  <c r="W109" i="2" s="1"/>
  <c r="T96" i="2" a="1"/>
  <c r="T96" i="2" s="1"/>
  <c r="W96" i="2" s="1" a="1"/>
  <c r="W96" i="2" s="1"/>
  <c r="T84" i="2" a="1"/>
  <c r="T84" i="2" s="1"/>
  <c r="W84" i="2" s="1" a="1"/>
  <c r="W84" i="2" s="1"/>
  <c r="S72" i="2" a="1"/>
  <c r="S72" i="2" s="1"/>
  <c r="V72" i="2" s="1" a="1"/>
  <c r="V72" i="2" s="1"/>
  <c r="S56" i="2" a="1"/>
  <c r="S56" i="2" s="1"/>
  <c r="V56" i="2" s="1" a="1"/>
  <c r="V56" i="2" s="1"/>
  <c r="S161" i="2" a="1"/>
  <c r="S161" i="2" s="1"/>
  <c r="V161" i="2" s="1" a="1"/>
  <c r="V161" i="2" s="1"/>
  <c r="S153" i="2" a="1"/>
  <c r="S153" i="2" s="1"/>
  <c r="V153" i="2" s="1" a="1"/>
  <c r="V153" i="2" s="1"/>
  <c r="S145" i="2" a="1"/>
  <c r="S145" i="2" s="1"/>
  <c r="V145" i="2" s="1" a="1"/>
  <c r="V145" i="2" s="1"/>
  <c r="S137" i="2" a="1"/>
  <c r="S137" i="2" s="1"/>
  <c r="V137" i="2" s="1" a="1"/>
  <c r="V137" i="2" s="1"/>
  <c r="S129" i="2" a="1"/>
  <c r="S129" i="2" s="1"/>
  <c r="V129" i="2" s="1" a="1"/>
  <c r="V129" i="2" s="1"/>
  <c r="S121" i="2" a="1"/>
  <c r="S121" i="2" s="1"/>
  <c r="V121" i="2" s="1" a="1"/>
  <c r="V121" i="2" s="1"/>
  <c r="S113" i="2" a="1"/>
  <c r="S113" i="2" s="1"/>
  <c r="V113" i="2" s="1" a="1"/>
  <c r="V113" i="2" s="1"/>
  <c r="S105" i="2" a="1"/>
  <c r="S105" i="2" s="1"/>
  <c r="V105" i="2" s="1" a="1"/>
  <c r="V105" i="2" s="1"/>
  <c r="S97" i="2" a="1"/>
  <c r="S97" i="2" s="1"/>
  <c r="V97" i="2" s="1" a="1"/>
  <c r="V97" i="2" s="1"/>
  <c r="S88" i="2" a="1"/>
  <c r="S88" i="2" s="1"/>
  <c r="V88" i="2" s="1" a="1"/>
  <c r="V88" i="2" s="1"/>
  <c r="S9" i="2" a="1"/>
  <c r="S9" i="2" s="1"/>
  <c r="V9" i="2" s="1" a="1"/>
  <c r="V9" i="2" s="1"/>
  <c r="T159" i="2" a="1"/>
  <c r="T159" i="2" s="1"/>
  <c r="W159" i="2" s="1" a="1"/>
  <c r="W159" i="2" s="1"/>
  <c r="T145" i="2" a="1"/>
  <c r="T145" i="2" s="1"/>
  <c r="W145" i="2" s="1" a="1"/>
  <c r="W145" i="2" s="1"/>
  <c r="T133" i="2" a="1"/>
  <c r="T133" i="2" s="1"/>
  <c r="W133" i="2" s="1" a="1"/>
  <c r="W133" i="2" s="1"/>
  <c r="T120" i="2" a="1"/>
  <c r="T120" i="2" s="1"/>
  <c r="W120" i="2" s="1" a="1"/>
  <c r="W120" i="2" s="1"/>
  <c r="T108" i="2" a="1"/>
  <c r="T108" i="2" s="1"/>
  <c r="W108" i="2" s="1" a="1"/>
  <c r="W108" i="2" s="1"/>
  <c r="T95" i="2" a="1"/>
  <c r="T95" i="2" s="1"/>
  <c r="W95" i="2" s="1" a="1"/>
  <c r="W95" i="2" s="1"/>
  <c r="T81" i="2" a="1"/>
  <c r="T81" i="2" s="1"/>
  <c r="W81" i="2" s="1" a="1"/>
  <c r="W81" i="2" s="1"/>
  <c r="S128" i="2" a="1"/>
  <c r="S128" i="2" s="1"/>
  <c r="V128" i="2" s="1" a="1"/>
  <c r="V128" i="2" s="1"/>
  <c r="S79" i="2" a="1"/>
  <c r="S79" i="2" s="1"/>
  <c r="V79" i="2" s="1" a="1"/>
  <c r="V79" i="2" s="1"/>
  <c r="S67" i="2" a="1"/>
  <c r="S67" i="2" s="1"/>
  <c r="V67" i="2" s="1" a="1"/>
  <c r="V67" i="2" s="1"/>
  <c r="S59" i="2" a="1"/>
  <c r="S59" i="2" s="1"/>
  <c r="V59" i="2" s="1" a="1"/>
  <c r="V59" i="2" s="1"/>
  <c r="S51" i="2" a="1"/>
  <c r="S51" i="2" s="1"/>
  <c r="V51" i="2" s="1" a="1"/>
  <c r="V51" i="2" s="1"/>
  <c r="S47" i="2" a="1"/>
  <c r="S47" i="2" s="1"/>
  <c r="V47" i="2" s="1" a="1"/>
  <c r="V47" i="2" s="1"/>
  <c r="S39" i="2" a="1"/>
  <c r="S39" i="2" s="1"/>
  <c r="V39" i="2" s="1" a="1"/>
  <c r="V39" i="2" s="1"/>
  <c r="S35" i="2" a="1"/>
  <c r="S35" i="2" s="1"/>
  <c r="V35" i="2" s="1" a="1"/>
  <c r="V35" i="2" s="1"/>
  <c r="S31" i="2" a="1"/>
  <c r="S31" i="2" s="1"/>
  <c r="V31" i="2" s="1" a="1"/>
  <c r="V31" i="2" s="1"/>
  <c r="S27" i="2" a="1"/>
  <c r="S27" i="2" s="1"/>
  <c r="V27" i="2" s="1" a="1"/>
  <c r="V27" i="2" s="1"/>
  <c r="S23" i="2" a="1"/>
  <c r="S23" i="2" s="1"/>
  <c r="V23" i="2" s="1" a="1"/>
  <c r="V23" i="2" s="1"/>
  <c r="S14" i="2" a="1"/>
  <c r="S14" i="2" s="1"/>
  <c r="V14" i="2" s="1" a="1"/>
  <c r="V14" i="2" s="1"/>
  <c r="S4" i="2" a="1"/>
  <c r="S4" i="2" s="1"/>
  <c r="V4" i="2" s="1" a="1"/>
  <c r="V4" i="2" s="1"/>
  <c r="T157" i="2" a="1"/>
  <c r="T157" i="2" s="1"/>
  <c r="W157" i="2" s="1" a="1"/>
  <c r="W157" i="2" s="1"/>
  <c r="T144" i="2" a="1"/>
  <c r="T144" i="2" s="1"/>
  <c r="W144" i="2" s="1" a="1"/>
  <c r="W144" i="2" s="1"/>
  <c r="T132" i="2" a="1"/>
  <c r="T132" i="2" s="1"/>
  <c r="W132" i="2" s="1" a="1"/>
  <c r="W132" i="2" s="1"/>
  <c r="T119" i="2" a="1"/>
  <c r="T119" i="2" s="1"/>
  <c r="W119" i="2" s="1" a="1"/>
  <c r="W119" i="2" s="1"/>
  <c r="T105" i="2" a="1"/>
  <c r="T105" i="2" s="1"/>
  <c r="W105" i="2" s="1" a="1"/>
  <c r="W105" i="2" s="1"/>
  <c r="T93" i="2" a="1"/>
  <c r="T93" i="2" s="1"/>
  <c r="W93" i="2" s="1" a="1"/>
  <c r="W93" i="2" s="1"/>
  <c r="T79" i="2" a="1"/>
  <c r="T79" i="2" s="1"/>
  <c r="W79" i="2" s="1" a="1"/>
  <c r="W79" i="2" s="1"/>
  <c r="S136" i="2" a="1"/>
  <c r="S136" i="2" s="1"/>
  <c r="V136" i="2" s="1" a="1"/>
  <c r="V136" i="2" s="1"/>
  <c r="S120" i="2" a="1"/>
  <c r="S120" i="2" s="1"/>
  <c r="V120" i="2" s="1" a="1"/>
  <c r="V120" i="2" s="1"/>
  <c r="S112" i="2" a="1"/>
  <c r="S112" i="2" s="1"/>
  <c r="V112" i="2" s="1" a="1"/>
  <c r="V112" i="2" s="1"/>
  <c r="S104" i="2" a="1"/>
  <c r="S104" i="2" s="1"/>
  <c r="V104" i="2" s="1" a="1"/>
  <c r="V104" i="2" s="1"/>
  <c r="S83" i="2" a="1"/>
  <c r="S83" i="2" s="1"/>
  <c r="V83" i="2" s="1" a="1"/>
  <c r="V83" i="2" s="1"/>
  <c r="S75" i="2" a="1"/>
  <c r="S75" i="2" s="1"/>
  <c r="V75" i="2" s="1" a="1"/>
  <c r="V75" i="2" s="1"/>
  <c r="S71" i="2" a="1"/>
  <c r="S71" i="2" s="1"/>
  <c r="V71" i="2" s="1" a="1"/>
  <c r="V71" i="2" s="1"/>
  <c r="S43" i="2" a="1"/>
  <c r="S43" i="2" s="1"/>
  <c r="V43" i="2" s="1" a="1"/>
  <c r="V43" i="2" s="1"/>
  <c r="U25" i="2" a="1"/>
  <c r="U25" i="2" s="1"/>
  <c r="X25" i="2" s="1" a="1"/>
  <c r="X25" i="2" s="1"/>
  <c r="U26" i="2" a="1"/>
  <c r="U26" i="2" s="1"/>
  <c r="X26" i="2" s="1" a="1"/>
  <c r="X26" i="2" s="1"/>
  <c r="U27" i="2" a="1"/>
  <c r="U27" i="2" s="1"/>
  <c r="X27" i="2" s="1" a="1"/>
  <c r="X27" i="2" s="1"/>
  <c r="U28" i="2" a="1"/>
  <c r="U28" i="2" s="1"/>
  <c r="X28" i="2" s="1" a="1"/>
  <c r="X28" i="2" s="1"/>
  <c r="U29" i="2" a="1"/>
  <c r="U29" i="2" s="1"/>
  <c r="X29" i="2" s="1" a="1"/>
  <c r="X29" i="2" s="1"/>
  <c r="U22" i="2" a="1"/>
  <c r="U22" i="2" s="1"/>
  <c r="X22" i="2" s="1" a="1"/>
  <c r="X22" i="2" s="1"/>
  <c r="U30" i="2" a="1"/>
  <c r="U30" i="2" s="1"/>
  <c r="X30" i="2" s="1" a="1"/>
  <c r="X30" i="2" s="1"/>
  <c r="U23" i="2" a="1"/>
  <c r="U23" i="2" s="1"/>
  <c r="X23" i="2" s="1" a="1"/>
  <c r="X23" i="2" s="1"/>
  <c r="U31" i="2" a="1"/>
  <c r="U31" i="2" s="1"/>
  <c r="X31" i="2" s="1" a="1"/>
  <c r="X31" i="2" s="1"/>
  <c r="U24" i="2" a="1"/>
  <c r="U24" i="2" s="1"/>
  <c r="X24" i="2" s="1" a="1"/>
  <c r="X24" i="2" s="1"/>
  <c r="S151" i="2" a="1"/>
  <c r="S151" i="2" s="1"/>
  <c r="V151" i="2" s="1" a="1"/>
  <c r="V151" i="2" s="1"/>
  <c r="S135" i="2" a="1"/>
  <c r="S135" i="2" s="1"/>
  <c r="V135" i="2" s="1" a="1"/>
  <c r="V135" i="2" s="1"/>
  <c r="S127" i="2" a="1"/>
  <c r="S127" i="2" s="1"/>
  <c r="V127" i="2" s="1" a="1"/>
  <c r="V127" i="2" s="1"/>
  <c r="S119" i="2" a="1"/>
  <c r="S119" i="2" s="1"/>
  <c r="V119" i="2" s="1" a="1"/>
  <c r="V119" i="2" s="1"/>
  <c r="S111" i="2" a="1"/>
  <c r="S111" i="2" s="1"/>
  <c r="V111" i="2" s="1" a="1"/>
  <c r="V111" i="2" s="1"/>
  <c r="S103" i="2" a="1"/>
  <c r="S103" i="2" s="1"/>
  <c r="V103" i="2" s="1" a="1"/>
  <c r="V103" i="2" s="1"/>
  <c r="S96" i="2" a="1"/>
  <c r="S96" i="2" s="1"/>
  <c r="V96" i="2" s="1" a="1"/>
  <c r="V96" i="2" s="1"/>
  <c r="S87" i="2" a="1"/>
  <c r="S87" i="2" s="1"/>
  <c r="V87" i="2" s="1" a="1"/>
  <c r="V87" i="2" s="1"/>
  <c r="S18" i="2" a="1"/>
  <c r="S18" i="2" s="1"/>
  <c r="V18" i="2" s="1" a="1"/>
  <c r="V18" i="2" s="1"/>
  <c r="S8" i="2" a="1"/>
  <c r="S8" i="2" s="1"/>
  <c r="V8" i="2" s="1" a="1"/>
  <c r="V8" i="2" s="1"/>
  <c r="T156" i="2" a="1"/>
  <c r="T156" i="2" s="1"/>
  <c r="W156" i="2" s="1" a="1"/>
  <c r="W156" i="2" s="1"/>
  <c r="T143" i="2" a="1"/>
  <c r="T143" i="2" s="1"/>
  <c r="W143" i="2" s="1" a="1"/>
  <c r="W143" i="2" s="1"/>
  <c r="T129" i="2" a="1"/>
  <c r="T129" i="2" s="1"/>
  <c r="W129" i="2" s="1" a="1"/>
  <c r="W129" i="2" s="1"/>
  <c r="T117" i="2" a="1"/>
  <c r="T117" i="2" s="1"/>
  <c r="W117" i="2" s="1" a="1"/>
  <c r="W117" i="2" s="1"/>
  <c r="T104" i="2" a="1"/>
  <c r="T104" i="2" s="1"/>
  <c r="W104" i="2" s="1" a="1"/>
  <c r="W104" i="2" s="1"/>
  <c r="T92" i="2" a="1"/>
  <c r="T92" i="2" s="1"/>
  <c r="W92" i="2" s="1" a="1"/>
  <c r="W92" i="2" s="1"/>
  <c r="S110" i="2" a="1"/>
  <c r="S110" i="2" s="1"/>
  <c r="V110" i="2" s="1" a="1"/>
  <c r="V110" i="2" s="1"/>
  <c r="S50" i="2" a="1"/>
  <c r="S50" i="2" s="1"/>
  <c r="V50" i="2" s="1" a="1"/>
  <c r="V50" i="2" s="1"/>
  <c r="S46" i="2" a="1"/>
  <c r="S46" i="2" s="1"/>
  <c r="V46" i="2" s="1" a="1"/>
  <c r="V46" i="2" s="1"/>
  <c r="S38" i="2" a="1"/>
  <c r="S38" i="2" s="1"/>
  <c r="V38" i="2" s="1" a="1"/>
  <c r="V38" i="2" s="1"/>
  <c r="S30" i="2" a="1"/>
  <c r="S30" i="2" s="1"/>
  <c r="V30" i="2" s="1" a="1"/>
  <c r="V30" i="2" s="1"/>
  <c r="S26" i="2" a="1"/>
  <c r="S26" i="2" s="1"/>
  <c r="V26" i="2" s="1" a="1"/>
  <c r="V26" i="2" s="1"/>
  <c r="S13" i="2" a="1"/>
  <c r="S13" i="2" s="1"/>
  <c r="V13" i="2" s="1" a="1"/>
  <c r="V13" i="2" s="1"/>
  <c r="V2" i="2" a="1"/>
  <c r="V2" i="2" s="1"/>
  <c r="T141" i="2" a="1"/>
  <c r="T141" i="2" s="1"/>
  <c r="W141" i="2" s="1" a="1"/>
  <c r="W141" i="2" s="1"/>
  <c r="T128" i="2" a="1"/>
  <c r="T128" i="2" s="1"/>
  <c r="W128" i="2" s="1" a="1"/>
  <c r="W128" i="2" s="1"/>
  <c r="T103" i="2" a="1"/>
  <c r="T103" i="2" s="1"/>
  <c r="W103" i="2" s="1" a="1"/>
  <c r="W103" i="2" s="1"/>
  <c r="T89" i="2" a="1"/>
  <c r="T89" i="2" s="1"/>
  <c r="W89" i="2" s="1" a="1"/>
  <c r="W89" i="2" s="1"/>
  <c r="T71" i="2" a="1"/>
  <c r="T71" i="2" s="1"/>
  <c r="W71" i="2" s="1" a="1"/>
  <c r="W71" i="2" s="1"/>
  <c r="T154" i="2" a="1"/>
  <c r="T154" i="2" s="1"/>
  <c r="W154" i="2" s="1" a="1"/>
  <c r="W154" i="2" s="1"/>
  <c r="T155" i="2" a="1"/>
  <c r="T155" i="2" s="1"/>
  <c r="W155" i="2" s="1" a="1"/>
  <c r="W155" i="2" s="1"/>
  <c r="T158" i="2" a="1"/>
  <c r="T158" i="2" s="1"/>
  <c r="W158" i="2" s="1" a="1"/>
  <c r="W158" i="2" s="1"/>
  <c r="T114" i="2" a="1"/>
  <c r="T114" i="2" s="1"/>
  <c r="W114" i="2" s="1" a="1"/>
  <c r="W114" i="2" s="1"/>
  <c r="T115" i="2" a="1"/>
  <c r="T115" i="2" s="1"/>
  <c r="W115" i="2" s="1" a="1"/>
  <c r="W115" i="2" s="1"/>
  <c r="T118" i="2" a="1"/>
  <c r="T118" i="2" s="1"/>
  <c r="W118" i="2" s="1" a="1"/>
  <c r="W118" i="2" s="1"/>
  <c r="T74" i="2" a="1"/>
  <c r="T74" i="2" s="1"/>
  <c r="W74" i="2" s="1" a="1"/>
  <c r="W74" i="2" s="1"/>
  <c r="T75" i="2" a="1"/>
  <c r="T75" i="2" s="1"/>
  <c r="W75" i="2" s="1" a="1"/>
  <c r="W75" i="2" s="1"/>
  <c r="T76" i="2" a="1"/>
  <c r="T76" i="2" s="1"/>
  <c r="W76" i="2" s="1" a="1"/>
  <c r="W76" i="2" s="1"/>
  <c r="T78" i="2" a="1"/>
  <c r="T78" i="2" s="1"/>
  <c r="W78" i="2" s="1" a="1"/>
  <c r="W78" i="2" s="1"/>
  <c r="T72" i="2" a="1"/>
  <c r="T72" i="2" s="1"/>
  <c r="W72" i="2" s="1" a="1"/>
  <c r="W72" i="2" s="1"/>
  <c r="T80" i="2" a="1"/>
  <c r="T80" i="2" s="1"/>
  <c r="W80" i="2" s="1" a="1"/>
  <c r="W80" i="2" s="1"/>
  <c r="T73" i="2" a="1"/>
  <c r="T73" i="2" s="1"/>
  <c r="W73" i="2" s="1" a="1"/>
  <c r="W73" i="2" s="1"/>
  <c r="T34" i="2" a="1"/>
  <c r="T34" i="2" s="1"/>
  <c r="W34" i="2" s="1" a="1"/>
  <c r="W34" i="2" s="1"/>
  <c r="T35" i="2" a="1"/>
  <c r="T35" i="2" s="1"/>
  <c r="W35" i="2" s="1" a="1"/>
  <c r="W35" i="2" s="1"/>
  <c r="T36" i="2" a="1"/>
  <c r="T36" i="2" s="1"/>
  <c r="W36" i="2" s="1" a="1"/>
  <c r="W36" i="2" s="1"/>
  <c r="T37" i="2" a="1"/>
  <c r="T37" i="2" s="1"/>
  <c r="W37" i="2" s="1" a="1"/>
  <c r="W37" i="2" s="1"/>
  <c r="T38" i="2" a="1"/>
  <c r="T38" i="2" s="1"/>
  <c r="W38" i="2" s="1" a="1"/>
  <c r="W38" i="2" s="1"/>
  <c r="T39" i="2" a="1"/>
  <c r="T39" i="2" s="1"/>
  <c r="W39" i="2" s="1" a="1"/>
  <c r="W39" i="2" s="1"/>
  <c r="T32" i="2" a="1"/>
  <c r="T32" i="2" s="1"/>
  <c r="W32" i="2" s="1" a="1"/>
  <c r="W32" i="2" s="1"/>
  <c r="T40" i="2" a="1"/>
  <c r="T40" i="2" s="1"/>
  <c r="W40" i="2" s="1" a="1"/>
  <c r="W40" i="2" s="1"/>
  <c r="T33" i="2" a="1"/>
  <c r="T33" i="2" s="1"/>
  <c r="W33" i="2" s="1" a="1"/>
  <c r="W33" i="2" s="1"/>
  <c r="T41" i="2" a="1"/>
  <c r="T41" i="2" s="1"/>
  <c r="W41" i="2" s="1" a="1"/>
  <c r="W41" i="2" s="1"/>
  <c r="U154" i="2" a="1"/>
  <c r="U154" i="2" s="1"/>
  <c r="X154" i="2" s="1" a="1"/>
  <c r="X154" i="2" s="1"/>
  <c r="U155" i="2" a="1"/>
  <c r="U155" i="2" s="1"/>
  <c r="X155" i="2" s="1" a="1"/>
  <c r="X155" i="2" s="1"/>
  <c r="U156" i="2" a="1"/>
  <c r="U156" i="2" s="1"/>
  <c r="X156" i="2" s="1" a="1"/>
  <c r="X156" i="2" s="1"/>
  <c r="U157" i="2" a="1"/>
  <c r="U157" i="2" s="1"/>
  <c r="X157" i="2" s="1" a="1"/>
  <c r="X157" i="2" s="1"/>
  <c r="U158" i="2" a="1"/>
  <c r="U158" i="2" s="1"/>
  <c r="X158" i="2" s="1" a="1"/>
  <c r="X158" i="2" s="1"/>
  <c r="U159" i="2" a="1"/>
  <c r="U159" i="2" s="1"/>
  <c r="X159" i="2" s="1" a="1"/>
  <c r="X159" i="2" s="1"/>
  <c r="U152" i="2" a="1"/>
  <c r="U152" i="2" s="1"/>
  <c r="X152" i="2" s="1" a="1"/>
  <c r="X152" i="2" s="1"/>
  <c r="U160" i="2" a="1"/>
  <c r="U160" i="2" s="1"/>
  <c r="X160" i="2" s="1" a="1"/>
  <c r="X160" i="2" s="1"/>
  <c r="U153" i="2" a="1"/>
  <c r="U153" i="2" s="1"/>
  <c r="X153" i="2" s="1" a="1"/>
  <c r="X153" i="2" s="1"/>
  <c r="U161" i="2" a="1"/>
  <c r="U161" i="2" s="1"/>
  <c r="X161" i="2" s="1" a="1"/>
  <c r="X161" i="2" s="1"/>
  <c r="U114" i="2" a="1"/>
  <c r="U114" i="2" s="1"/>
  <c r="X114" i="2" s="1" a="1"/>
  <c r="X114" i="2" s="1"/>
  <c r="U115" i="2" a="1"/>
  <c r="U115" i="2" s="1"/>
  <c r="X115" i="2" s="1" a="1"/>
  <c r="X115" i="2" s="1"/>
  <c r="U116" i="2" a="1"/>
  <c r="U116" i="2" s="1"/>
  <c r="X116" i="2" s="1" a="1"/>
  <c r="X116" i="2" s="1"/>
  <c r="U117" i="2" a="1"/>
  <c r="U117" i="2" s="1"/>
  <c r="X117" i="2" s="1" a="1"/>
  <c r="X117" i="2" s="1"/>
  <c r="U118" i="2" a="1"/>
  <c r="U118" i="2" s="1"/>
  <c r="X118" i="2" s="1" a="1"/>
  <c r="X118" i="2" s="1"/>
  <c r="U119" i="2" a="1"/>
  <c r="U119" i="2" s="1"/>
  <c r="X119" i="2" s="1" a="1"/>
  <c r="X119" i="2" s="1"/>
  <c r="U112" i="2" a="1"/>
  <c r="U112" i="2" s="1"/>
  <c r="X112" i="2" s="1" a="1"/>
  <c r="X112" i="2" s="1"/>
  <c r="U120" i="2" a="1"/>
  <c r="U120" i="2" s="1"/>
  <c r="X120" i="2" s="1" a="1"/>
  <c r="X120" i="2" s="1"/>
  <c r="U113" i="2" a="1"/>
  <c r="U113" i="2" s="1"/>
  <c r="X113" i="2" s="1" a="1"/>
  <c r="X113" i="2" s="1"/>
  <c r="U121" i="2" a="1"/>
  <c r="U121" i="2" s="1"/>
  <c r="X121" i="2" s="1" a="1"/>
  <c r="X121" i="2" s="1"/>
  <c r="U74" i="2" a="1"/>
  <c r="U74" i="2" s="1"/>
  <c r="X74" i="2" s="1" a="1"/>
  <c r="X74" i="2" s="1"/>
  <c r="U75" i="2" a="1"/>
  <c r="U75" i="2" s="1"/>
  <c r="X75" i="2" s="1" a="1"/>
  <c r="X75" i="2" s="1"/>
  <c r="U76" i="2" a="1"/>
  <c r="U76" i="2" s="1"/>
  <c r="X76" i="2" s="1" a="1"/>
  <c r="X76" i="2" s="1"/>
  <c r="U77" i="2" a="1"/>
  <c r="U77" i="2" s="1"/>
  <c r="X77" i="2" s="1" a="1"/>
  <c r="X77" i="2" s="1"/>
  <c r="U78" i="2" a="1"/>
  <c r="U78" i="2" s="1"/>
  <c r="X78" i="2" s="1" a="1"/>
  <c r="X78" i="2" s="1"/>
  <c r="U79" i="2" a="1"/>
  <c r="U79" i="2" s="1"/>
  <c r="X79" i="2" s="1" a="1"/>
  <c r="X79" i="2" s="1"/>
  <c r="U72" i="2" a="1"/>
  <c r="U72" i="2" s="1"/>
  <c r="X72" i="2" s="1" a="1"/>
  <c r="X72" i="2" s="1"/>
  <c r="U80" i="2" a="1"/>
  <c r="U80" i="2" s="1"/>
  <c r="X80" i="2" s="1" a="1"/>
  <c r="X80" i="2" s="1"/>
  <c r="U73" i="2" a="1"/>
  <c r="U73" i="2" s="1"/>
  <c r="X73" i="2" s="1" a="1"/>
  <c r="X73" i="2" s="1"/>
  <c r="U81" i="2" a="1"/>
  <c r="U81" i="2" s="1"/>
  <c r="X81" i="2" s="1" a="1"/>
  <c r="X81" i="2" s="1"/>
  <c r="U32" i="2" a="1"/>
  <c r="U32" i="2" s="1"/>
  <c r="X32" i="2" s="1" a="1"/>
  <c r="X32" i="2" s="1"/>
  <c r="U34" i="2" a="1"/>
  <c r="U34" i="2" s="1"/>
  <c r="X34" i="2" s="1" a="1"/>
  <c r="X34" i="2" s="1"/>
  <c r="U35" i="2" a="1"/>
  <c r="U35" i="2" s="1"/>
  <c r="X35" i="2" s="1" a="1"/>
  <c r="X35" i="2" s="1"/>
  <c r="U36" i="2" a="1"/>
  <c r="U36" i="2" s="1"/>
  <c r="X36" i="2" s="1" a="1"/>
  <c r="X36" i="2" s="1"/>
  <c r="U37" i="2" a="1"/>
  <c r="U37" i="2" s="1"/>
  <c r="X37" i="2" s="1" a="1"/>
  <c r="X37" i="2" s="1"/>
  <c r="U38" i="2" a="1"/>
  <c r="U38" i="2" s="1"/>
  <c r="X38" i="2" s="1" a="1"/>
  <c r="X38" i="2" s="1"/>
  <c r="U39" i="2" a="1"/>
  <c r="U39" i="2" s="1"/>
  <c r="X39" i="2" s="1" a="1"/>
  <c r="X39" i="2" s="1"/>
  <c r="U40" i="2" a="1"/>
  <c r="U40" i="2" s="1"/>
  <c r="X40" i="2" s="1" a="1"/>
  <c r="X40" i="2" s="1"/>
  <c r="U33" i="2" a="1"/>
  <c r="U33" i="2" s="1"/>
  <c r="X33" i="2" s="1" a="1"/>
  <c r="X33" i="2" s="1"/>
  <c r="U41" i="2" a="1"/>
  <c r="U41" i="2" s="1"/>
  <c r="X41" i="2" s="1" a="1"/>
  <c r="X41" i="2" s="1"/>
  <c r="S126" i="2" a="1"/>
  <c r="S126" i="2" s="1"/>
  <c r="V126" i="2" s="1" a="1"/>
  <c r="V126" i="2" s="1"/>
  <c r="S82" i="2" a="1"/>
  <c r="S82" i="2" s="1"/>
  <c r="V82" i="2" s="1" a="1"/>
  <c r="V82" i="2" s="1"/>
  <c r="S101" i="2" a="1"/>
  <c r="S101" i="2" s="1"/>
  <c r="V101" i="2" s="1" a="1"/>
  <c r="V101" i="2" s="1"/>
  <c r="S17" i="2" a="1"/>
  <c r="S17" i="2" s="1"/>
  <c r="V17" i="2" s="1" a="1"/>
  <c r="V17" i="2" s="1"/>
  <c r="S7" i="2" a="1"/>
  <c r="S7" i="2" s="1"/>
  <c r="V7" i="2" s="1" a="1"/>
  <c r="V7" i="2" s="1"/>
  <c r="T152" i="2" a="1"/>
  <c r="T152" i="2" s="1"/>
  <c r="W152" i="2" s="1" a="1"/>
  <c r="W152" i="2" s="1"/>
  <c r="T140" i="2" a="1"/>
  <c r="T140" i="2" s="1"/>
  <c r="W140" i="2" s="1" a="1"/>
  <c r="W140" i="2" s="1"/>
  <c r="T127" i="2" a="1"/>
  <c r="T127" i="2" s="1"/>
  <c r="W127" i="2" s="1" a="1"/>
  <c r="W127" i="2" s="1"/>
  <c r="T113" i="2" a="1"/>
  <c r="T113" i="2" s="1"/>
  <c r="W113" i="2" s="1" a="1"/>
  <c r="W113" i="2" s="1"/>
  <c r="T101" i="2" a="1"/>
  <c r="T101" i="2" s="1"/>
  <c r="W101" i="2" s="1" a="1"/>
  <c r="W101" i="2" s="1"/>
  <c r="T88" i="2" a="1"/>
  <c r="T88" i="2" s="1"/>
  <c r="W88" i="2" s="1" a="1"/>
  <c r="W88" i="2" s="1"/>
  <c r="T63" i="2" a="1"/>
  <c r="T63" i="2" s="1"/>
  <c r="W63" i="2" s="1" a="1"/>
  <c r="W6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818ED-F48A-5A4D-805C-78B483F9E3CB}" keepAlive="1" name="Query - V 3 16_FINALE_(25 09)_all_scenarios base copy 2 Scenario n-agents (repr FALSE)-s" description="Connection to the 'V 3 16_FINALE_(25 09)_all_scenarios base copy 2 Scenario n-agents (repr FALSE)-s' query in the workbook." type="5" refreshedVersion="8" background="1" saveData="1">
    <dbPr connection="Provider=Microsoft.Mashup.OleDb.1;Data Source=$Workbook$;Location=&quot;V 3 16_FINALE_(25 09)_all_scenarios base copy 2 Scenario n-agents (repr FALSE)-s&quot;;Extended Properties=&quot;&quot;" command="SELECT * FROM [V 3 16_FINALE_(25 09)_all_scenarios base copy 2 Scenario n-agents (repr FALSE)-s]"/>
  </connection>
  <connection id="2" xr16:uid="{5B4B3C34-5054-EA49-AEC7-AAC58C35AAF0}" keepAlive="1" name="Query - V 3 16_FINALE_(25 09)_all_scenarios base copy 2 Scenario n-agents-spreadsheet" description="Connection to the 'V 3 16_FINALE_(25 09)_all_scenarios base copy 2 Scenario n-agents-spreadsheet' query in the workbook." type="5" refreshedVersion="8" background="1" saveData="1">
    <dbPr connection="Provider=Microsoft.Mashup.OleDb.1;Data Source=$Workbook$;Location=&quot;V 3 16_FINALE_(25 09)_all_scenarios base copy 2 Scenario n-agents-spreadsheet&quot;;Extended Properties=&quot;&quot;" command="SELECT * FROM [V 3 16_FINALE_(25 09)_all_scenarios base copy 2 Scenario n-agents-spreadsheet]"/>
  </connection>
  <connection id="3" xr16:uid="{06C3A481-9D31-48EA-ABD3-3691B4EAD3C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EFD64123-D8D1-4F40-B66C-1A2EAF0772F8}" name="WorksheetConnection_Excel scenario C (n agents).xlsx!V_3_16_FINALE__25_09__all_scenarios_base_copy_2_Scenario_n_agents_spreadsheet" type="102" refreshedVersion="8" minRefreshableVersion="5">
    <extLst>
      <ext xmlns:x15="http://schemas.microsoft.com/office/spreadsheetml/2010/11/main" uri="{DE250136-89BD-433C-8126-D09CA5730AF9}">
        <x15:connection id="V_3_16_FINALE__25_09__all_scenarios_base_copy_2_Scenario_n_agents_spreadsheet" autoDelete="1">
          <x15:rangePr sourceName="_xlcn.WorksheetConnection_ExcelscenarioCnagents.xlsxV_3_16_FINALE__25_09__all_scenarios_base_copy_2_Scenario_n_agents_spreadsheet10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<sst xmlns="http://schemas.openxmlformats.org/spreadsheetml/2006/main" count="103" uniqueCount="41">
  <si>
    <t>[run number]</t>
  </si>
  <si>
    <t>n-companies</t>
  </si>
  <si>
    <t>n-users</t>
  </si>
  <si>
    <t>reprocessing</t>
  </si>
  <si>
    <t>purchases</t>
  </si>
  <si>
    <t>purchases-norm</t>
  </si>
  <si>
    <t>sust of purch</t>
  </si>
  <si>
    <t>sust global</t>
  </si>
  <si>
    <t>sust-global-of-primary</t>
  </si>
  <si>
    <t>sust-global-of-reprocessed</t>
  </si>
  <si>
    <t>price-global</t>
  </si>
  <si>
    <t>price-global-of-primary</t>
  </si>
  <si>
    <t>price-global-of-reprocessed</t>
  </si>
  <si>
    <t>reprocessed-%</t>
  </si>
  <si>
    <t>purch-repr</t>
  </si>
  <si>
    <t>Row Labels</t>
  </si>
  <si>
    <t>Grand Total</t>
  </si>
  <si>
    <t>Column Labels</t>
  </si>
  <si>
    <t>Delta purchases</t>
  </si>
  <si>
    <t>Delta sust of purch</t>
  </si>
  <si>
    <t>Delta sust global</t>
  </si>
  <si>
    <t>A unc delta purch</t>
  </si>
  <si>
    <t>A unc delta sust of purch</t>
  </si>
  <si>
    <t>A unc delta sust global</t>
  </si>
  <si>
    <t>Relative unc delta purch</t>
  </si>
  <si>
    <t>Relative unc delta sust global</t>
  </si>
  <si>
    <t>Relative unc delta sust of purch</t>
  </si>
  <si>
    <t>Average of Relative unc delta purch</t>
  </si>
  <si>
    <t>Average of Relative unc delta sust of purch</t>
  </si>
  <si>
    <t>Average of Relative unc delta sust global</t>
  </si>
  <si>
    <t>RE</t>
  </si>
  <si>
    <t>N companies</t>
  </si>
  <si>
    <t>N users</t>
  </si>
  <si>
    <t>Average of purch false</t>
  </si>
  <si>
    <t>Average of sust of purch false</t>
  </si>
  <si>
    <t>Average of sust global false</t>
  </si>
  <si>
    <t>Average of Delta purchases</t>
  </si>
  <si>
    <t>Average of Delta sust of purch</t>
  </si>
  <si>
    <t>Average of Delta sust global</t>
  </si>
  <si>
    <t>Average of reprocessed-%</t>
  </si>
  <si>
    <t>FALSE: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</si>
</sst>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0" fontId="3" fillId="0" borderId="0" xfId="1" applyNumberFormat="1" applyFont="1"/>
    <xf numFmtId="10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5" fillId="5" borderId="2" xfId="0" applyFont="1" applyFill="1" applyBorder="1"/>
    <xf numFmtId="0" fontId="5" fillId="5" borderId="1" xfId="0" applyFont="1" applyFill="1" applyBorder="1"/>
  </cellXfs>
  <cellStyles count="2">
    <cellStyle name="Normal" xfId="0" builtinId="0"/>
    <cellStyle name="Per cent" xfId="1" builtinId="5"/>
  </cellStyles>
  <dxfs count="13"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% reprocessed products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'Scenario C TRUE'!$AC$3:$AE$3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'Scenario C TRUE'!$AC$9:$AE$9</c:f>
              <c:numCache>
                <c:formatCode>0.00%</c:formatCode>
                <c:ptCount val="3"/>
                <c:pt idx="0">
                  <c:v>0.44884528364284781</c:v>
                </c:pt>
                <c:pt idx="1">
                  <c:v>0.4244661480530823</c:v>
                </c:pt>
                <c:pt idx="2">
                  <c:v>0.42249134089853974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E-564C-97BC-DBC65344E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07008"/>
        <c:axId val="202209072"/>
      </c:lineChart>
      <c:catAx>
        <c:axId val="20220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n-users</a:t>
                </a:r>
              </a:p>
            </c:rich>
          </c:tx>
          <c:layout>
            <c:manualLayout>
              <c:xMode val="edge"/>
              <c:yMode val="edge"/>
              <c:x val="0.52280582456849067"/>
              <c:y val="0.90613218040887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2209072"/>
        <c:crosses val="autoZero"/>
        <c:auto val="1"/>
        <c:lblAlgn val="ctr"/>
        <c:lblOffset val="100"/>
        <c:noMultiLvlLbl val="0"/>
      </c:catAx>
      <c:valAx>
        <c:axId val="2022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% of Reprocessed products</a:t>
                </a:r>
              </a:p>
            </c:rich>
          </c:tx>
          <c:layout>
            <c:manualLayout>
              <c:xMode val="edge"/>
              <c:yMode val="edge"/>
              <c:x val="1.3910999832848931E-2"/>
              <c:y val="0.15549258834273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220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% reprocessed products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'Scenario C TRUE'!$AA$5:$AA$7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'Scenario C TRUE'!$AG$5:$AG$7</c:f>
              <c:numCache>
                <c:formatCode>0.00%</c:formatCode>
                <c:ptCount val="3"/>
                <c:pt idx="0">
                  <c:v>0.38631733358354592</c:v>
                </c:pt>
                <c:pt idx="1">
                  <c:v>0.43313054948058466</c:v>
                </c:pt>
                <c:pt idx="2">
                  <c:v>0.47635488953033928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1-0A43-BB06-B9A05CE1B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052351"/>
        <c:axId val="758381951"/>
      </c:lineChart>
      <c:catAx>
        <c:axId val="117805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n-companies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58381951"/>
        <c:crosses val="autoZero"/>
        <c:auto val="1"/>
        <c:lblAlgn val="ctr"/>
        <c:lblOffset val="100"/>
        <c:noMultiLvlLbl val="0"/>
      </c:catAx>
      <c:valAx>
        <c:axId val="75838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% Reprocessed</a:t>
                </a:r>
                <a:r>
                  <a:rPr lang="en-GB" baseline="0">
                    <a:solidFill>
                      <a:schemeClr val="tx1"/>
                    </a:solidFill>
                  </a:rPr>
                  <a:t> products</a:t>
                </a:r>
                <a:endParaRPr lang="en-GB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17805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Purchases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'Scenario C DELTA'!$V$33:$X$33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'Scenario C DELTA'!$V$39:$X$39</c:f>
              <c:numCache>
                <c:formatCode>0.00%</c:formatCode>
                <c:ptCount val="3"/>
                <c:pt idx="0">
                  <c:v>6.6466603403110891E-2</c:v>
                </c:pt>
                <c:pt idx="1">
                  <c:v>5.6383762912452763E-2</c:v>
                </c:pt>
                <c:pt idx="2">
                  <c:v>4.4691784252232934E-2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A-4449-866F-37BBCB422847}"/>
            </c:ext>
          </c:extLst>
        </c:ser>
        <c:ser>
          <c:idx val="1"/>
          <c:order val="1"/>
          <c:tx>
            <c:v>Purchased products’ sustainability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'Scenario C DELTA'!$V$33:$X$33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'Scenario C DELTA'!$V$48:$X$48</c:f>
              <c:numCache>
                <c:formatCode>0.00%</c:formatCode>
                <c:ptCount val="3"/>
                <c:pt idx="0">
                  <c:v>1.8511693836888141E-2</c:v>
                </c:pt>
                <c:pt idx="1">
                  <c:v>3.3429444837219137E-2</c:v>
                </c:pt>
                <c:pt idx="2">
                  <c:v>3.8219760659115011E-2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A-4449-866F-37BBCB422847}"/>
            </c:ext>
          </c:extLst>
        </c:ser>
        <c:ser>
          <c:idx val="2"/>
          <c:order val="2"/>
          <c:tx>
            <c:v>All products’ sustainability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'Scenario C DELTA'!$V$33:$X$33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'Scenario C DELTA'!$V$58:$X$58</c:f>
              <c:numCache>
                <c:formatCode>0.00%</c:formatCode>
                <c:ptCount val="3"/>
                <c:pt idx="0">
                  <c:v>1.5964692842396704E-2</c:v>
                </c:pt>
                <c:pt idx="1">
                  <c:v>2.4865289464832768E-2</c:v>
                </c:pt>
                <c:pt idx="2">
                  <c:v>2.8966155838859933E-2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8A-4449-866F-37BBCB422847}"/>
            </c:ext>
          </c:extLst>
        </c:ser>
        <c:ser>
          <c:idx val="3"/>
          <c:order val="3"/>
          <c:tx>
            <c:v>Accepted threshold on uncertainty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'Scenario C DELTA'!$V$33:$X$33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Lit>
              <c:formatCode>General</c:formatCode>
              <c:ptCount val="3"/>
              <c:pt idx="0">
                <c:v>0.1</c:v>
              </c:pt>
              <c:pt idx="1">
                <c:v>0.1</c:v>
              </c:pt>
              <c:pt idx="2">
                <c:v>0.1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068A-4449-866F-37BBCB422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178879"/>
        <c:axId val="1144181759"/>
      </c:lineChart>
      <c:catAx>
        <c:axId val="114417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n-users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144181759"/>
        <c:crosses val="autoZero"/>
        <c:auto val="1"/>
        <c:lblAlgn val="ctr"/>
        <c:lblOffset val="100"/>
        <c:noMultiLvlLbl val="0"/>
      </c:catAx>
      <c:valAx>
        <c:axId val="114418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uncertainty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14417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Purchases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rnd">
                <a:solidFill>
                  <a:schemeClr val="accent1"/>
                </a:solidFill>
              </a:ln>
              <a:effectLst/>
            </c:spPr>
          </c:marker>
          <c:cat>
            <c:numRef>
              <c:f>'Scenario C DELTA'!$T$35:$T$37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'Scenario C DELTA'!$Z$35:$Z$37</c:f>
              <c:numCache>
                <c:formatCode>0.00%</c:formatCode>
                <c:ptCount val="3"/>
                <c:pt idx="0">
                  <c:v>5.8065976207594322E-2</c:v>
                </c:pt>
                <c:pt idx="1">
                  <c:v>5.3961958314527943E-2</c:v>
                </c:pt>
                <c:pt idx="2">
                  <c:v>5.5514216045674324E-2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2-4D56-A70C-3B98840F2CBA}"/>
            </c:ext>
          </c:extLst>
        </c:ser>
        <c:ser>
          <c:idx val="1"/>
          <c:order val="1"/>
          <c:tx>
            <c:v>Purchased products’ sustainability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'Scenario C DELTA'!$T$35:$T$37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'Scenario C DELTA'!$Z$44:$Z$46</c:f>
              <c:numCache>
                <c:formatCode>0.00%</c:formatCode>
                <c:ptCount val="3"/>
                <c:pt idx="0">
                  <c:v>5.5678702246809549E-2</c:v>
                </c:pt>
                <c:pt idx="1">
                  <c:v>1.7218489410280906E-2</c:v>
                </c:pt>
                <c:pt idx="2">
                  <c:v>1.7263707676131838E-2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2-4D56-A70C-3B98840F2CBA}"/>
            </c:ext>
          </c:extLst>
        </c:ser>
        <c:ser>
          <c:idx val="2"/>
          <c:order val="2"/>
          <c:tx>
            <c:v>All products’ sustainability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'Scenario C DELTA'!$T$35:$T$37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'Scenario C DELTA'!$Z$54:$Z$56</c:f>
              <c:numCache>
                <c:formatCode>0.00%</c:formatCode>
                <c:ptCount val="3"/>
                <c:pt idx="0">
                  <c:v>4.1770934561321395E-2</c:v>
                </c:pt>
                <c:pt idx="1">
                  <c:v>1.8076063641109429E-2</c:v>
                </c:pt>
                <c:pt idx="2">
                  <c:v>9.9491399436585724E-3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B2-4D56-A70C-3B98840F2CBA}"/>
            </c:ext>
          </c:extLst>
        </c:ser>
        <c:ser>
          <c:idx val="3"/>
          <c:order val="3"/>
          <c:tx>
            <c:v>Accepted threshold on uncertaintiy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'Scenario C DELTA'!$T$35:$T$37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Lit>
              <c:formatCode>General</c:formatCode>
              <c:ptCount val="3"/>
              <c:pt idx="0">
                <c:v>0.1</c:v>
              </c:pt>
              <c:pt idx="1">
                <c:v>0.1</c:v>
              </c:pt>
              <c:pt idx="2">
                <c:v>0.1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9B2-4D56-A70C-3B98840F2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838495"/>
        <c:axId val="1463838975"/>
      </c:lineChart>
      <c:catAx>
        <c:axId val="14638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n-companies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63838975"/>
        <c:crosses val="autoZero"/>
        <c:auto val="1"/>
        <c:lblAlgn val="ctr"/>
        <c:lblOffset val="100"/>
        <c:noMultiLvlLbl val="0"/>
      </c:catAx>
      <c:valAx>
        <c:axId val="14638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Relative uncertainty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6383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642655</xdr:colOff>
      <xdr:row>10</xdr:row>
      <xdr:rowOff>171903</xdr:rowOff>
    </xdr:from>
    <xdr:to>
      <xdr:col>29</xdr:col>
      <xdr:colOff>796255</xdr:colOff>
      <xdr:row>24</xdr:row>
      <xdr:rowOff>60095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BC3C7-EB98-23C5-B640-F60606C6E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209438</xdr:colOff>
      <xdr:row>10</xdr:row>
      <xdr:rowOff>172720</xdr:rowOff>
    </xdr:from>
    <xdr:to>
      <xdr:col>34</xdr:col>
      <xdr:colOff>1432560</xdr:colOff>
      <xdr:row>24</xdr:row>
      <xdr:rowOff>52697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FCE38-9FB1-DC00-6A46-AC473E68E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9549</xdr:colOff>
      <xdr:row>24</xdr:row>
      <xdr:rowOff>109668</xdr:rowOff>
    </xdr:from>
    <xdr:to>
      <xdr:col>30</xdr:col>
      <xdr:colOff>437338</xdr:colOff>
      <xdr:row>38</xdr:row>
      <xdr:rowOff>45499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10A8B-2929-8414-27A0-C6421589D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41538</xdr:colOff>
      <xdr:row>39</xdr:row>
      <xdr:rowOff>124232</xdr:rowOff>
    </xdr:from>
    <xdr:to>
      <xdr:col>30</xdr:col>
      <xdr:colOff>469327</xdr:colOff>
      <xdr:row>53</xdr:row>
      <xdr:rowOff>60064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42202-DCE2-4824-2FDF-DB4740515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602.854719097224" createdVersion="8" refreshedVersion="8" minRefreshableVersion="3" recordCount="160" xr:uid="{8F7B7215-B023-474B-AAAE-05689EBA50EF}">
  <cacheSource type="worksheet">
    <worksheetSource name="V_3_16_FINALE__25_09__all_scenarios_base_copy_2_Scenario_n_agents_spreadsheet"/>
  </cacheSource>
  <cacheFields count="24">
    <cacheField name="[run number]" numFmtId="0">
      <sharedItems containsSemiMixedTypes="0" containsString="0" containsNumber="1" containsInteger="1" minValue="1" maxValue="160"/>
    </cacheField>
    <cacheField name="n-companies" numFmtId="0">
      <sharedItems containsSemiMixedTypes="0" containsString="0" containsNumber="1" containsInteger="1" minValue="1" maxValue="20" count="4">
        <n v="1"/>
        <n v="5"/>
        <n v="10"/>
        <n v="20"/>
      </sharedItems>
    </cacheField>
    <cacheField name="n-users" numFmtId="0">
      <sharedItems containsSemiMixedTypes="0" containsString="0" containsNumber="1" containsInteger="1" minValue="10" maxValue="200" count="4">
        <n v="10"/>
        <n v="50"/>
        <n v="100"/>
        <n v="200"/>
      </sharedItems>
    </cacheField>
    <cacheField name="reprocessing" numFmtId="0">
      <sharedItems/>
    </cacheField>
    <cacheField name="purchases" numFmtId="0">
      <sharedItems containsSemiMixedTypes="0" containsString="0" containsNumber="1" minValue="1.7373737373737375" maxValue="72.343283582089555"/>
    </cacheField>
    <cacheField name="purchases-norm" numFmtId="0">
      <sharedItems containsSemiMixedTypes="0" containsString="0" containsNumber="1" minValue="0.13323383084577115" maxValue="0.6497512437810945"/>
    </cacheField>
    <cacheField name="sust of purch" numFmtId="0">
      <sharedItems containsSemiMixedTypes="0" containsString="0" containsNumber="1" minValue="0.39007695645804702" maxValue="0.99512786410137244"/>
    </cacheField>
    <cacheField name="sust global" numFmtId="0">
      <sharedItems containsSemiMixedTypes="0" containsString="0" containsNumber="1" minValue="0.39904545250258711" maxValue="0.78434632262231263"/>
    </cacheField>
    <cacheField name="sust-global-of-primary" numFmtId="0">
      <sharedItems containsSemiMixedTypes="0" containsString="0" containsNumber="1" minValue="0.36649210479208688" maxValue="0.51375097642767131"/>
    </cacheField>
    <cacheField name="sust-global-of-reprocessed" numFmtId="0">
      <sharedItems containsSemiMixedTypes="0" containsString="0" containsNumber="1" minValue="0.62316740396225723" maxValue="1"/>
    </cacheField>
    <cacheField name="price-global" numFmtId="0">
      <sharedItems containsSemiMixedTypes="0" containsString="0" containsNumber="1" minValue="16.129794753736476" maxValue="18.363953380439803"/>
    </cacheField>
    <cacheField name="price-global-of-primary" numFmtId="0">
      <sharedItems containsSemiMixedTypes="0" containsString="0" containsNumber="1" minValue="14.258015901809184" maxValue="18.387140543262134"/>
    </cacheField>
    <cacheField name="price-global-of-reprocessed" numFmtId="0">
      <sharedItems containsSemiMixedTypes="0" containsString="0" containsNumber="1" minValue="17.199570608775034" maxValue="19.653572585137109"/>
    </cacheField>
    <cacheField name="reprocessed-%" numFmtId="0">
      <sharedItems containsSemiMixedTypes="0" containsString="0" containsNumber="1" minValue="8.6210004506059562E-2" maxValue="0.56828423280429785"/>
    </cacheField>
    <cacheField name="purch-repr" numFmtId="0">
      <sharedItems containsSemiMixedTypes="0" containsString="0" containsNumber="1" minValue="1.2372881355932204" maxValue="48.203980099502488"/>
    </cacheField>
    <cacheField name="Delta purchases" numFmtId="0">
      <sharedItems containsSemiMixedTypes="0" containsString="0" containsNumber="1" minValue="0.13323383084577115" maxValue="0.6497512437810945"/>
    </cacheField>
    <cacheField name="Delta sust of purch" numFmtId="0">
      <sharedItems containsSemiMixedTypes="0" containsString="0" containsNumber="1" minValue="0.39007695645804702" maxValue="0.99512786410137244"/>
    </cacheField>
    <cacheField name="Delta sust global" numFmtId="0">
      <sharedItems containsSemiMixedTypes="0" containsString="0" containsNumber="1" minValue="0.39904545250258711" maxValue="0.78434632262231263"/>
    </cacheField>
    <cacheField name="A unc delta purch" numFmtId="0">
      <sharedItems containsSemiMixedTypes="0" containsString="0" containsNumber="1" minValue="6.4803282013863499E-3" maxValue="2.6486694580701589E-2"/>
    </cacheField>
    <cacheField name="A unc delta sust of purch" numFmtId="0">
      <sharedItems containsSemiMixedTypes="0" containsString="0" containsNumber="1" minValue="4.5883228761931048E-3" maxValue="4.9464136868813388E-2"/>
    </cacheField>
    <cacheField name="A unc delta sust global" numFmtId="0">
      <sharedItems containsSemiMixedTypes="0" containsString="0" containsNumber="1" minValue="1.7343778816939319E-3" maxValue="2.6651855610265469E-2"/>
    </cacheField>
    <cacheField name="Relative unc delta purch" numFmtId="0">
      <sharedItems containsSemiMixedTypes="0" containsString="0" containsNumber="1" minValue="2.4704991436132615E-2" maxValue="7.5896097956256778E-2"/>
    </cacheField>
    <cacheField name="Relative unc delta sust of purch" numFmtId="0">
      <sharedItems containsSemiMixedTypes="0" containsString="0" containsNumber="1" minValue="5.8247489932471497E-3" maxValue="6.0886913596753925E-2"/>
    </cacheField>
    <cacheField name="Relative unc delta sust global" numFmtId="0">
      <sharedItems containsSemiMixedTypes="0" containsString="0" containsNumber="1" minValue="2.337392243833896E-3" maxValue="3.9825327377900684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602.858669097222" createdVersion="8" refreshedVersion="8" minRefreshableVersion="3" recordCount="160" xr:uid="{3C23970C-C686-4A4D-A5F6-463F37AD91B4}">
  <cacheSource type="worksheet">
    <worksheetSource ref="A1:Q161" sheet="Scenario C DELTA"/>
  </cacheSource>
  <cacheFields count="17">
    <cacheField name="[run number]" numFmtId="0">
      <sharedItems containsSemiMixedTypes="0" containsString="0" containsNumber="1" containsInteger="1" minValue="1" maxValue="160"/>
    </cacheField>
    <cacheField name="n-companies" numFmtId="0">
      <sharedItems containsSemiMixedTypes="0" containsString="0" containsNumber="1" containsInteger="1" minValue="1" maxValue="20" count="4">
        <n v="1"/>
        <n v="5"/>
        <n v="10"/>
        <n v="20"/>
      </sharedItems>
    </cacheField>
    <cacheField name="n-users" numFmtId="0">
      <sharedItems containsSemiMixedTypes="0" containsString="0" containsNumber="1" containsInteger="1" minValue="10" maxValue="200" count="4">
        <n v="10"/>
        <n v="50"/>
        <n v="100"/>
        <n v="200"/>
      </sharedItems>
    </cacheField>
    <cacheField name="reprocessing" numFmtId="0">
      <sharedItems/>
    </cacheField>
    <cacheField name="purchases" numFmtId="0">
      <sharedItems containsSemiMixedTypes="0" containsString="0" containsNumber="1" minValue="1.7373737373737375" maxValue="72.343283582089555"/>
    </cacheField>
    <cacheField name="purchases-norm" numFmtId="0">
      <sharedItems containsSemiMixedTypes="0" containsString="0" containsNumber="1" minValue="0.13323383084577115" maxValue="0.6497512437810945"/>
    </cacheField>
    <cacheField name="sust of purch" numFmtId="0">
      <sharedItems containsSemiMixedTypes="0" containsString="0" containsNumber="1" minValue="0.39007695645804702" maxValue="0.99512786410137244"/>
    </cacheField>
    <cacheField name="sust global" numFmtId="0">
      <sharedItems containsSemiMixedTypes="0" containsString="0" containsNumber="1" minValue="0.39904545250258711" maxValue="0.78434632262231263"/>
    </cacheField>
    <cacheField name="Delta purchases" numFmtId="0">
      <sharedItems containsSemiMixedTypes="0" containsString="0" containsNumber="1" minValue="-0.3190497512437811" maxValue="0.18717691843811241"/>
    </cacheField>
    <cacheField name="Delta sust of purch" numFmtId="0">
      <sharedItems containsSemiMixedTypes="0" containsString="0" containsNumber="1" minValue="-5.4340986345219333E-4" maxValue="0.5709498431205855"/>
    </cacheField>
    <cacheField name="Delta sust global" numFmtId="0">
      <sharedItems containsSemiMixedTypes="0" containsString="0" containsNumber="1" minValue="1.0774710858790226E-3" maxValue="0.37453421766683137"/>
    </cacheField>
    <cacheField name="A unc delta purch" numFmtId="0">
      <sharedItems containsSemiMixedTypes="0" containsString="0" containsNumber="1" minValue="6.480328201386323E-3" maxValue="2.6486694580701593E-2"/>
    </cacheField>
    <cacheField name="A unc delta sust of purch" numFmtId="0">
      <sharedItems containsSemiMixedTypes="0" containsString="0" containsNumber="1" minValue="4.5883228761931048E-3" maxValue="4.946413686881327E-2"/>
    </cacheField>
    <cacheField name="A unc delta sust global" numFmtId="0">
      <sharedItems containsSemiMixedTypes="0" containsString="0" containsNumber="1" minValue="1.7343778816939319E-3" maxValue="2.6651855610265628E-2"/>
    </cacheField>
    <cacheField name="Relative unc delta purch" numFmtId="0">
      <sharedItems containsSemiMixedTypes="0" containsString="0" containsNumber="1" minValue="3.4079556803286656E-2" maxValue="0.29757259685400916"/>
    </cacheField>
    <cacheField name="Relative unc delta sust of purch" numFmtId="0">
      <sharedItems containsSemiMixedTypes="0" containsString="0" containsNumber="1" minValue="1.4057201380764533E-2" maxValue="0.30638172462277119"/>
    </cacheField>
    <cacheField name="Relative unc delta sust global" numFmtId="0">
      <sharedItems containsSemiMixedTypes="0" containsString="0" containsNumber="1" minValue="5.449188792477193E-3" maxValue="0.267141176066176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1"/>
    <x v="0"/>
    <x v="0"/>
    <b v="1"/>
    <n v="6.0199004975124382"/>
    <n v="0.60199004975124382"/>
    <n v="0.40284730817683612"/>
    <n v="0.40096622486532085"/>
    <n v="0.3820439638018529"/>
    <n v="0.62316740396225723"/>
    <n v="17.467051511811817"/>
    <n v="17.442478645761948"/>
    <n v="17.199570608775034"/>
    <n v="8.6210004506059562E-2"/>
    <n v="1.2941176470588236"/>
    <n v="0.60199004975124382"/>
    <n v="0.40284730817683612"/>
    <n v="0.40096622486532085"/>
    <n v="2.6486694580701589E-2"/>
    <n v="1.9098823926336342E-2"/>
    <n v="1.2941126451072624E-2"/>
    <n v="4.9450226151272127E-2"/>
    <n v="4.2174875353753985E-2"/>
    <n v="2.898926390454212E-2"/>
  </r>
  <r>
    <n v="2"/>
    <x v="0"/>
    <x v="0"/>
    <b v="1"/>
    <n v="5.9303482587064673"/>
    <n v="0.59303482587064671"/>
    <n v="0.41653860212377619"/>
    <n v="0.41577841234402418"/>
    <n v="0.38346382969902393"/>
    <n v="0.69558604895027532"/>
    <n v="16.972025234363457"/>
    <n v="16.883832118385978"/>
    <n v="17.614968817038118"/>
    <n v="0.10587284769407128"/>
    <n v="1.3114754098360655"/>
    <n v="0.59303482587064671"/>
    <n v="0.41653860212377619"/>
    <n v="0.41577841234402418"/>
    <n v="2.6486694580701589E-2"/>
    <n v="1.9098823926336342E-2"/>
    <n v="1.2941126451072624E-2"/>
    <n v="4.9450226151272127E-2"/>
    <n v="4.2174875353753985E-2"/>
    <n v="2.898926390454212E-2"/>
  </r>
  <r>
    <n v="3"/>
    <x v="0"/>
    <x v="0"/>
    <b v="1"/>
    <n v="5.1343283582089549"/>
    <n v="0.51343283582089549"/>
    <n v="0.54691284172381027"/>
    <n v="0.51965280643190015"/>
    <n v="0.47516826935052053"/>
    <n v="0.88627976160239297"/>
    <n v="17.155296993875258"/>
    <n v="17.047058689479439"/>
    <n v="17.778004173713626"/>
    <n v="0.11120437667160422"/>
    <n v="1.2372881355932204"/>
    <n v="0.51343283582089549"/>
    <n v="0.54691284172381027"/>
    <n v="0.51965280643190015"/>
    <n v="2.6486694580701589E-2"/>
    <n v="1.9098823926336342E-2"/>
    <n v="1.2941126451072624E-2"/>
    <n v="4.9450226151272127E-2"/>
    <n v="4.2174875353753985E-2"/>
    <n v="2.898926390454212E-2"/>
  </r>
  <r>
    <n v="4"/>
    <x v="0"/>
    <x v="0"/>
    <b v="1"/>
    <n v="4.9850746268656714"/>
    <n v="0.49850746268656715"/>
    <n v="0.44152545973278984"/>
    <n v="0.44754453262079269"/>
    <n v="0.40326327354922958"/>
    <n v="0.78922874601585347"/>
    <n v="17.035557615428328"/>
    <n v="16.960613697064261"/>
    <n v="17.291957614454947"/>
    <n v="0.11915399663274424"/>
    <n v="1.467741935483871"/>
    <n v="0.49850746268656715"/>
    <n v="0.44152545973278984"/>
    <n v="0.44754453262079269"/>
    <n v="2.6486694580701589E-2"/>
    <n v="1.9098823926336342E-2"/>
    <n v="1.2941126451072624E-2"/>
    <n v="4.9450226151272127E-2"/>
    <n v="4.2174875353753985E-2"/>
    <n v="2.898926390454212E-2"/>
  </r>
  <r>
    <n v="5"/>
    <x v="0"/>
    <x v="0"/>
    <b v="1"/>
    <n v="4.4000000000000004"/>
    <n v="0.44000000000000006"/>
    <n v="0.40515759395784967"/>
    <n v="0.42970812840828138"/>
    <n v="0.37458688275364149"/>
    <n v="0.80204682636602309"/>
    <n v="17.616865506814193"/>
    <n v="17.587072212437899"/>
    <n v="17.355732114771197"/>
    <n v="0.13241807187860472"/>
    <n v="1.3114754098360655"/>
    <n v="0.44000000000000006"/>
    <n v="0.40515759395784967"/>
    <n v="0.42970812840828138"/>
    <n v="2.6486694580701589E-2"/>
    <n v="1.9098823926336342E-2"/>
    <n v="1.2941126451072624E-2"/>
    <n v="4.9450226151272127E-2"/>
    <n v="4.2174875353753985E-2"/>
    <n v="2.898926390454212E-2"/>
  </r>
  <r>
    <n v="6"/>
    <x v="0"/>
    <x v="0"/>
    <b v="1"/>
    <n v="4.2388059701492535"/>
    <n v="0.42388059701492536"/>
    <n v="0.39007695645804702"/>
    <n v="0.39904545250258711"/>
    <n v="0.37089147942108286"/>
    <n v="0.63430837747888291"/>
    <n v="17.394539537404508"/>
    <n v="17.368721695523782"/>
    <n v="17.622534598780053"/>
    <n v="0.10798828028139826"/>
    <n v="1.3484848484848484"/>
    <n v="0.42388059701492536"/>
    <n v="0.39007695645804702"/>
    <n v="0.39904545250258711"/>
    <n v="2.6486694580701589E-2"/>
    <n v="1.9098823926336342E-2"/>
    <n v="1.2941126451072624E-2"/>
    <n v="4.9450226151272127E-2"/>
    <n v="4.2174875353753985E-2"/>
    <n v="2.898926390454212E-2"/>
  </r>
  <r>
    <n v="7"/>
    <x v="0"/>
    <x v="0"/>
    <b v="1"/>
    <n v="6.4975124378109452"/>
    <n v="0.6497512437810945"/>
    <n v="0.53592201824526453"/>
    <n v="0.48207548131014921"/>
    <n v="0.43824344772664037"/>
    <n v="0.84795859601136514"/>
    <n v="17.576742131393583"/>
    <n v="17.564041986226176"/>
    <n v="17.517126585044718"/>
    <n v="0.11343972143841403"/>
    <n v="1.4951456310679612"/>
    <n v="0.6497512437810945"/>
    <n v="0.53592201824526453"/>
    <n v="0.48207548131014921"/>
    <n v="2.6486694580701589E-2"/>
    <n v="1.9098823926336342E-2"/>
    <n v="1.2941126451072624E-2"/>
    <n v="4.9450226151272127E-2"/>
    <n v="4.2174875353753985E-2"/>
    <n v="2.898926390454212E-2"/>
  </r>
  <r>
    <n v="8"/>
    <x v="0"/>
    <x v="0"/>
    <b v="1"/>
    <n v="6.3631840796019903"/>
    <n v="0.63631840796019901"/>
    <n v="0.52945375953194718"/>
    <n v="0.49334328071051725"/>
    <n v="0.44907311629531327"/>
    <n v="0.86043876985771772"/>
    <n v="17.560862275519035"/>
    <n v="17.532076111277195"/>
    <n v="17.557563186202053"/>
    <n v="0.11422803254428529"/>
    <n v="1.4461538461538461"/>
    <n v="0.63631840796019901"/>
    <n v="0.52945375953194718"/>
    <n v="0.49334328071051725"/>
    <n v="2.6486694580701589E-2"/>
    <n v="1.9098823926336342E-2"/>
    <n v="1.2941126451072624E-2"/>
    <n v="4.9450226151272127E-2"/>
    <n v="4.2174875353753985E-2"/>
    <n v="2.898926390454212E-2"/>
  </r>
  <r>
    <n v="9"/>
    <x v="0"/>
    <x v="0"/>
    <b v="1"/>
    <n v="4.4404145077720205"/>
    <n v="0.44404145077720203"/>
    <n v="0.42803789228473033"/>
    <n v="0.42119487833718872"/>
    <n v="0.3761252032459721"/>
    <n v="0.74503584309389137"/>
    <n v="17.341772363445326"/>
    <n v="17.316911285040121"/>
    <n v="17.247156950604296"/>
    <n v="0.12605033714546429"/>
    <n v="1.3333333333333333"/>
    <n v="0.44404145077720203"/>
    <n v="0.42803789228473033"/>
    <n v="0.42119487833718872"/>
    <n v="2.6486694580701589E-2"/>
    <n v="1.9098823926336342E-2"/>
    <n v="1.2941126451072624E-2"/>
    <n v="4.9450226151272127E-2"/>
    <n v="4.2174875353753985E-2"/>
    <n v="2.898926390454212E-2"/>
  </r>
  <r>
    <n v="10"/>
    <x v="0"/>
    <x v="0"/>
    <b v="1"/>
    <n v="5.5527638190954773"/>
    <n v="0.55527638190954776"/>
    <n v="0.43201135488688397"/>
    <n v="0.45480085841480278"/>
    <n v="0.41412402815195803"/>
    <n v="0.80233078546431269"/>
    <n v="17.81175472579806"/>
    <n v="17.813671725261006"/>
    <n v="17.769096360601853"/>
    <n v="0.10960977030687431"/>
    <n v="1.3508771929824561"/>
    <n v="0.55527638190954776"/>
    <n v="0.43201135488688397"/>
    <n v="0.45480085841480278"/>
    <n v="2.6486694580701589E-2"/>
    <n v="1.9098823926336342E-2"/>
    <n v="1.2941126451072624E-2"/>
    <n v="4.9450226151272127E-2"/>
    <n v="4.2174875353753985E-2"/>
    <n v="2.898926390454212E-2"/>
  </r>
  <r>
    <n v="11"/>
    <x v="0"/>
    <x v="1"/>
    <b v="1"/>
    <n v="20.567164179104477"/>
    <n v="0.41134328358208955"/>
    <n v="0.65746145774310272"/>
    <n v="0.57284582808322659"/>
    <n v="0.4421663833905376"/>
    <n v="0.99652014698468916"/>
    <n v="17.805176897701394"/>
    <n v="17.576335919913785"/>
    <n v="18.511146700760811"/>
    <n v="0.23578363741586505"/>
    <n v="7.86"/>
    <n v="0.41134328358208955"/>
    <n v="0.65746145774310272"/>
    <n v="0.57284582808322659"/>
    <n v="2.0180850274964079E-2"/>
    <n v="3.3465854906926246E-2"/>
    <n v="1.1392829492038379E-2"/>
    <n v="5.3793476716279612E-2"/>
    <n v="4.9722933455569017E-2"/>
    <n v="1.9318470813958773E-2"/>
  </r>
  <r>
    <n v="12"/>
    <x v="0"/>
    <x v="1"/>
    <b v="1"/>
    <n v="18.621890547263682"/>
    <n v="0.37243781094527362"/>
    <n v="0.61972838243819028"/>
    <n v="0.55335810111758854"/>
    <n v="0.43634432733408274"/>
    <n v="0.99702023419643626"/>
    <n v="17.209690216200411"/>
    <n v="16.651292809145065"/>
    <n v="19.27605924496762"/>
    <n v="0.20853946206521087"/>
    <n v="6.5771144278606961"/>
    <n v="0.37243781094527362"/>
    <n v="0.61972838243819028"/>
    <n v="0.55335810111758854"/>
    <n v="2.0180850274964079E-2"/>
    <n v="3.3465854906926246E-2"/>
    <n v="1.1392829492038379E-2"/>
    <n v="5.3793476716279612E-2"/>
    <n v="4.9722933455569017E-2"/>
    <n v="1.9318470813958773E-2"/>
  </r>
  <r>
    <n v="13"/>
    <x v="0"/>
    <x v="1"/>
    <b v="1"/>
    <n v="19.447761194029852"/>
    <n v="0.38895522388059706"/>
    <n v="0.65069686958109052"/>
    <n v="0.57891102220278989"/>
    <n v="0.39208287516129148"/>
    <n v="1"/>
    <n v="16.15035044278023"/>
    <n v="15.02357647746717"/>
    <n v="18.680090862023558"/>
    <n v="0.30735593694481633"/>
    <n v="8.8849999999999998"/>
    <n v="0.38895522388059706"/>
    <n v="0.65069686958109052"/>
    <n v="0.57891102220278989"/>
    <n v="2.0180850274964079E-2"/>
    <n v="3.3465854906926246E-2"/>
    <n v="1.1392829492038379E-2"/>
    <n v="5.3793476716279612E-2"/>
    <n v="4.9722933455569017E-2"/>
    <n v="1.9318470813958773E-2"/>
  </r>
  <r>
    <n v="14"/>
    <x v="0"/>
    <x v="1"/>
    <b v="1"/>
    <n v="22.064676616915424"/>
    <n v="0.44129353233830848"/>
    <n v="0.6943430386745344"/>
    <n v="0.62459478137564095"/>
    <n v="0.49982315409427569"/>
    <n v="1"/>
    <n v="16.377256202510768"/>
    <n v="15.546731103979024"/>
    <n v="18.817520669062382"/>
    <n v="0.24944442290315749"/>
    <n v="8.3134328358208958"/>
    <n v="0.44129353233830848"/>
    <n v="0.6943430386745344"/>
    <n v="0.62459478137564095"/>
    <n v="2.0180850274964079E-2"/>
    <n v="3.3465854906926246E-2"/>
    <n v="1.1392829492038379E-2"/>
    <n v="5.3793476716279612E-2"/>
    <n v="4.9722933455569017E-2"/>
    <n v="1.9318470813958773E-2"/>
  </r>
  <r>
    <n v="15"/>
    <x v="0"/>
    <x v="1"/>
    <b v="1"/>
    <n v="18.53233830845771"/>
    <n v="0.37064676616915421"/>
    <n v="0.60772205338163143"/>
    <n v="0.58030016886524394"/>
    <n v="0.40567035455958456"/>
    <n v="1"/>
    <n v="17.639202038272686"/>
    <n v="17.225377338018522"/>
    <n v="18.607268695612245"/>
    <n v="0.29387645145626673"/>
    <n v="6.6449999999999996"/>
    <n v="0.37064676616915421"/>
    <n v="0.60772205338163143"/>
    <n v="0.58030016886524394"/>
    <n v="2.0180850274964079E-2"/>
    <n v="3.3465854906926246E-2"/>
    <n v="1.1392829492038379E-2"/>
    <n v="5.3793476716279612E-2"/>
    <n v="4.9722933455569017E-2"/>
    <n v="1.9318470813958773E-2"/>
  </r>
  <r>
    <n v="16"/>
    <x v="0"/>
    <x v="1"/>
    <b v="1"/>
    <n v="18.691542288557216"/>
    <n v="0.37383084577114434"/>
    <n v="0.66999219103099361"/>
    <n v="0.61427181308940881"/>
    <n v="0.4886609679080155"/>
    <n v="1"/>
    <n v="16.95174018484386"/>
    <n v="16.347410626494664"/>
    <n v="18.803624630691615"/>
    <n v="0.24573658811394897"/>
    <n v="7.218274111675127"/>
    <n v="0.37383084577114434"/>
    <n v="0.66999219103099361"/>
    <n v="0.61427181308940881"/>
    <n v="2.0180850274964079E-2"/>
    <n v="3.3465854906926246E-2"/>
    <n v="1.1392829492038379E-2"/>
    <n v="5.3793476716279612E-2"/>
    <n v="4.9722933455569017E-2"/>
    <n v="1.9318470813958773E-2"/>
  </r>
  <r>
    <n v="17"/>
    <x v="0"/>
    <x v="1"/>
    <b v="1"/>
    <n v="21.298507462686569"/>
    <n v="0.42597014925373139"/>
    <n v="0.65230119473408821"/>
    <n v="0.6171513023047025"/>
    <n v="0.4705303297964839"/>
    <n v="1"/>
    <n v="17.177430985525529"/>
    <n v="16.491193341478329"/>
    <n v="18.957372157428946"/>
    <n v="0.27686320377361207"/>
    <n v="7.2929292929292933"/>
    <n v="0.42597014925373139"/>
    <n v="0.65230119473408821"/>
    <n v="0.6171513023047025"/>
    <n v="2.0180850274964079E-2"/>
    <n v="3.3465854906926246E-2"/>
    <n v="1.1392829492038379E-2"/>
    <n v="5.3793476716279612E-2"/>
    <n v="4.9722933455569017E-2"/>
    <n v="1.9318470813958773E-2"/>
  </r>
  <r>
    <n v="18"/>
    <x v="0"/>
    <x v="1"/>
    <b v="1"/>
    <n v="20.203980099502488"/>
    <n v="0.40407960199004977"/>
    <n v="0.61549420285613266"/>
    <n v="0.57629539905603555"/>
    <n v="0.40618449702891457"/>
    <n v="1"/>
    <n v="17.427404523713893"/>
    <n v="16.786524325752399"/>
    <n v="18.992645770257131"/>
    <n v="0.2866045221582797"/>
    <n v="7.9141414141414144"/>
    <n v="0.40407960199004977"/>
    <n v="0.61549420285613266"/>
    <n v="0.57629539905603555"/>
    <n v="2.0180850274964079E-2"/>
    <n v="3.3465854906926246E-2"/>
    <n v="1.1392829492038379E-2"/>
    <n v="5.3793476716279612E-2"/>
    <n v="4.9722933455569017E-2"/>
    <n v="1.9318470813958773E-2"/>
  </r>
  <r>
    <n v="19"/>
    <x v="0"/>
    <x v="1"/>
    <b v="1"/>
    <n v="17.572139303482587"/>
    <n v="0.35144278606965174"/>
    <n v="0.60070724978974965"/>
    <n v="0.53016900499537056"/>
    <n v="0.38405469202601522"/>
    <n v="0.9967918237144211"/>
    <n v="18.363953380439803"/>
    <n v="18.387140543262134"/>
    <n v="18.22097415036253"/>
    <n v="0.23838622151454042"/>
    <n v="6.5279187817258881"/>
    <n v="0.35144278606965174"/>
    <n v="0.60070724978974965"/>
    <n v="0.53016900499537056"/>
    <n v="2.0180850274964079E-2"/>
    <n v="3.3465854906926246E-2"/>
    <n v="1.1392829492038379E-2"/>
    <n v="5.3793476716279612E-2"/>
    <n v="4.9722933455569017E-2"/>
    <n v="1.9318470813958773E-2"/>
  </r>
  <r>
    <n v="20"/>
    <x v="0"/>
    <x v="1"/>
    <b v="1"/>
    <n v="10.577114427860696"/>
    <n v="0.21154228855721391"/>
    <n v="0.96202008431126018"/>
    <n v="0.64947903367905457"/>
    <n v="0.37248426145079488"/>
    <n v="0.99534127667197259"/>
    <n v="16.807726261706378"/>
    <n v="15.575485657410994"/>
    <n v="18.337896853909179"/>
    <n v="0.44469205313263793"/>
    <n v="9.9701492537313428"/>
    <n v="0.21154228855721391"/>
    <n v="0.96202008431126018"/>
    <n v="0.64947903367905457"/>
    <n v="2.0180850274964079E-2"/>
    <n v="3.3465854906926246E-2"/>
    <n v="1.1392829492038379E-2"/>
    <n v="5.3793476716279612E-2"/>
    <n v="4.9722933455569017E-2"/>
    <n v="1.9318470813958773E-2"/>
  </r>
  <r>
    <n v="21"/>
    <x v="0"/>
    <x v="2"/>
    <b v="1"/>
    <n v="46.009950248756219"/>
    <n v="0.46009950248756221"/>
    <n v="0.62990098226709224"/>
    <n v="0.60151797595888512"/>
    <n v="0.41540039956959213"/>
    <n v="1"/>
    <n v="16.926114090735126"/>
    <n v="15.874558614334935"/>
    <n v="19.152040919478651"/>
    <n v="0.31835393788014527"/>
    <n v="17.721393034825869"/>
    <n v="0.46009950248756221"/>
    <n v="0.62990098226709224"/>
    <n v="0.60151797595888512"/>
    <n v="2.1617433475915028E-2"/>
    <n v="3.3104160402271168E-2"/>
    <n v="1.7424359405740705E-2"/>
    <n v="5.6658766298412037E-2"/>
    <n v="4.7983499862958204E-2"/>
    <n v="2.8514479833576023E-2"/>
  </r>
  <r>
    <n v="22"/>
    <x v="0"/>
    <x v="2"/>
    <b v="1"/>
    <n v="41.472636815920396"/>
    <n v="0.41472636815920394"/>
    <n v="0.66947928374998045"/>
    <n v="0.60361913279077162"/>
    <n v="0.42241558537351326"/>
    <n v="0.99969653135146253"/>
    <n v="16.676696868421413"/>
    <n v="15.445487941728027"/>
    <n v="19.362133594754749"/>
    <n v="0.31394361271374466"/>
    <n v="18.875621890547265"/>
    <n v="0.41472636815920394"/>
    <n v="0.66947928374998045"/>
    <n v="0.60361913279077162"/>
    <n v="2.1617433475915028E-2"/>
    <n v="3.3104160402271168E-2"/>
    <n v="1.7424359405740705E-2"/>
    <n v="5.6658766298412037E-2"/>
    <n v="4.7983499862958204E-2"/>
    <n v="2.8514479833576023E-2"/>
  </r>
  <r>
    <n v="23"/>
    <x v="0"/>
    <x v="2"/>
    <b v="1"/>
    <n v="22.243781094527364"/>
    <n v="0.22243781094527365"/>
    <n v="0.98126784460913763"/>
    <n v="0.75234385474187881"/>
    <n v="0.51375097642767131"/>
    <n v="0.9999559805668593"/>
    <n v="16.833702144493142"/>
    <n v="14.9967816497757"/>
    <n v="18.754461565331003"/>
    <n v="0.49067346926554384"/>
    <n v="21.308457711442784"/>
    <n v="0.22243781094527365"/>
    <n v="0.98126784460913763"/>
    <n v="0.75234385474187881"/>
    <n v="2.1617433475915028E-2"/>
    <n v="3.3104160402271168E-2"/>
    <n v="1.7424359405740705E-2"/>
    <n v="5.6658766298412037E-2"/>
    <n v="4.7983499862958204E-2"/>
    <n v="2.8514479833576023E-2"/>
  </r>
  <r>
    <n v="24"/>
    <x v="0"/>
    <x v="2"/>
    <b v="1"/>
    <n v="38.711442786069654"/>
    <n v="0.38711442786069655"/>
    <n v="0.64636649976361849"/>
    <n v="0.58089658808856925"/>
    <n v="0.38058476326538648"/>
    <n v="0.9994849982295323"/>
    <n v="17.713178177992841"/>
    <n v="17.131043103192955"/>
    <n v="18.916911463362403"/>
    <n v="0.32368903403382177"/>
    <n v="17.915422885572138"/>
    <n v="0.38711442786069655"/>
    <n v="0.64636649976361849"/>
    <n v="0.58089658808856925"/>
    <n v="2.1617433475915028E-2"/>
    <n v="3.3104160402271168E-2"/>
    <n v="1.7424359405740705E-2"/>
    <n v="5.6658766298412037E-2"/>
    <n v="4.7983499862958204E-2"/>
    <n v="2.8514479833576023E-2"/>
  </r>
  <r>
    <n v="25"/>
    <x v="0"/>
    <x v="2"/>
    <b v="1"/>
    <n v="39.92537313432836"/>
    <n v="0.39925373134328362"/>
    <n v="0.66837702043881098"/>
    <n v="0.60070301543798654"/>
    <n v="0.49142942074278473"/>
    <n v="0.99946458148490591"/>
    <n v="17.458846295005454"/>
    <n v="17.005866187541816"/>
    <n v="19.055564335748485"/>
    <n v="0.21511336517256771"/>
    <n v="13.611940298507463"/>
    <n v="0.39925373134328362"/>
    <n v="0.66837702043881098"/>
    <n v="0.60070301543798654"/>
    <n v="2.1617433475915028E-2"/>
    <n v="3.3104160402271168E-2"/>
    <n v="1.7424359405740705E-2"/>
    <n v="5.6658766298412037E-2"/>
    <n v="4.7983499862958204E-2"/>
    <n v="2.8514479833576023E-2"/>
  </r>
  <r>
    <n v="26"/>
    <x v="0"/>
    <x v="2"/>
    <b v="1"/>
    <n v="41.945273631840799"/>
    <n v="0.41945273631840796"/>
    <n v="0.62050838687516574"/>
    <n v="0.55765323773051001"/>
    <n v="0.45525988065874584"/>
    <n v="0.99688966226255482"/>
    <n v="17.122096811820555"/>
    <n v="16.60863372466828"/>
    <n v="19.413419954912563"/>
    <n v="0.18901369264624038"/>
    <n v="13.283582089552239"/>
    <n v="0.41945273631840796"/>
    <n v="0.62050838687516574"/>
    <n v="0.55765323773051001"/>
    <n v="2.1617433475915028E-2"/>
    <n v="3.3104160402271168E-2"/>
    <n v="1.7424359405740705E-2"/>
    <n v="5.6658766298412037E-2"/>
    <n v="4.7983499862958204E-2"/>
    <n v="2.8514479833576023E-2"/>
  </r>
  <r>
    <n v="27"/>
    <x v="0"/>
    <x v="2"/>
    <b v="1"/>
    <n v="44.706467661691541"/>
    <n v="0.4470646766169154"/>
    <n v="0.6682333144639675"/>
    <n v="0.6471237996050897"/>
    <n v="0.48319429729655916"/>
    <n v="0.99988951284111083"/>
    <n v="17.218821188014683"/>
    <n v="16.410032928213369"/>
    <n v="18.941925493551725"/>
    <n v="0.31727528880071326"/>
    <n v="16.527363184079601"/>
    <n v="0.4470646766169154"/>
    <n v="0.6682333144639675"/>
    <n v="0.6471237996050897"/>
    <n v="2.1617433475915028E-2"/>
    <n v="3.3104160402271168E-2"/>
    <n v="1.7424359405740705E-2"/>
    <n v="5.6658766298412037E-2"/>
    <n v="4.7983499862958204E-2"/>
    <n v="2.8514479833576023E-2"/>
  </r>
  <r>
    <n v="28"/>
    <x v="0"/>
    <x v="2"/>
    <b v="1"/>
    <n v="32.60696517412935"/>
    <n v="0.32606965174129349"/>
    <n v="0.67217038725834644"/>
    <n v="0.60844474928500658"/>
    <n v="0.4319584684952143"/>
    <n v="1"/>
    <n v="17.769847462234669"/>
    <n v="17.270267705178078"/>
    <n v="18.877491289861769"/>
    <n v="0.31067571001011979"/>
    <n v="14.90547263681592"/>
    <n v="0.32606965174129349"/>
    <n v="0.67217038725834644"/>
    <n v="0.60844474928500658"/>
    <n v="2.1617433475915028E-2"/>
    <n v="3.3104160402271168E-2"/>
    <n v="1.7424359405740705E-2"/>
    <n v="5.6658766298412037E-2"/>
    <n v="4.7983499862958204E-2"/>
    <n v="2.8514479833576023E-2"/>
  </r>
  <r>
    <n v="29"/>
    <x v="0"/>
    <x v="2"/>
    <b v="1"/>
    <n v="36.552238805970148"/>
    <n v="0.3655223880597015"/>
    <n v="0.64820521176035628"/>
    <n v="0.57691267045262684"/>
    <n v="0.43326771190212621"/>
    <n v="0.99901461490129384"/>
    <n v="17.496931079815681"/>
    <n v="16.884688534802766"/>
    <n v="19.282113199953194"/>
    <n v="0.25392525684476858"/>
    <n v="14.82"/>
    <n v="0.3655223880597015"/>
    <n v="0.64820521176035628"/>
    <n v="0.57691267045262684"/>
    <n v="2.1617433475915028E-2"/>
    <n v="3.3104160402271168E-2"/>
    <n v="1.7424359405740705E-2"/>
    <n v="5.6658766298412037E-2"/>
    <n v="4.7983499862958204E-2"/>
    <n v="2.8514479833576023E-2"/>
  </r>
  <r>
    <n v="30"/>
    <x v="0"/>
    <x v="2"/>
    <b v="1"/>
    <n v="37.363184079601993"/>
    <n v="0.37363184079601991"/>
    <n v="0.69456272820003939"/>
    <n v="0.58149066208548761"/>
    <n v="0.48323841706097376"/>
    <n v="0.99944193783227264"/>
    <n v="18.145002784377176"/>
    <n v="17.867181745080504"/>
    <n v="19.301448986701722"/>
    <n v="0.1903155668499153"/>
    <n v="14.537313432835822"/>
    <n v="0.37363184079601991"/>
    <n v="0.69456272820003939"/>
    <n v="0.58149066208548761"/>
    <n v="2.1617433475915028E-2"/>
    <n v="3.3104160402271168E-2"/>
    <n v="1.7424359405740705E-2"/>
    <n v="5.6658766298412037E-2"/>
    <n v="4.7983499862958204E-2"/>
    <n v="2.8514479833576023E-2"/>
  </r>
  <r>
    <n v="31"/>
    <x v="0"/>
    <x v="3"/>
    <b v="1"/>
    <n v="40.24875621890547"/>
    <n v="0.20124378109452734"/>
    <n v="0.99112227854719226"/>
    <n v="0.75057584965538671"/>
    <n v="0.43943617461792961"/>
    <n v="0.99984253951020297"/>
    <n v="17.060886625210838"/>
    <n v="14.764683596979145"/>
    <n v="18.909441114767741"/>
    <n v="0.55520120518922711"/>
    <n v="39.661691542288558"/>
    <n v="0.20124378109452734"/>
    <n v="0.99112227854719226"/>
    <n v="0.75057584965538671"/>
    <n v="2.2444477406059003E-2"/>
    <n v="4.9464136868813388E-2"/>
    <n v="2.6651855610265469E-2"/>
    <n v="7.5896097956256778E-2"/>
    <n v="6.0886913596753925E-2"/>
    <n v="3.9825327377900684E-2"/>
  </r>
  <r>
    <n v="32"/>
    <x v="0"/>
    <x v="3"/>
    <b v="1"/>
    <n v="71.527363184079604"/>
    <n v="0.35763681592039803"/>
    <n v="0.63089570479970314"/>
    <n v="0.54625779021294152"/>
    <n v="0.36649210479208688"/>
    <n v="0.99955690634499772"/>
    <n v="18.126737403956209"/>
    <n v="17.64214992290108"/>
    <n v="19.363246871506426"/>
    <n v="0.28402651737754719"/>
    <n v="33.820895522388057"/>
    <n v="0.35763681592039803"/>
    <n v="0.63089570479970314"/>
    <n v="0.54625779021294152"/>
    <n v="2.2444477406059003E-2"/>
    <n v="4.9464136868813388E-2"/>
    <n v="2.6651855610265469E-2"/>
    <n v="7.5896097956256778E-2"/>
    <n v="6.0886913596753925E-2"/>
    <n v="3.9825327377900684E-2"/>
  </r>
  <r>
    <n v="33"/>
    <x v="0"/>
    <x v="3"/>
    <b v="1"/>
    <n v="49.114427860696516"/>
    <n v="0.24557213930348257"/>
    <n v="0.99024322373359008"/>
    <n v="0.75620684252795567"/>
    <n v="0.48266553396743289"/>
    <n v="0.9998227375620764"/>
    <n v="17.849641239257426"/>
    <n v="16.785289941764805"/>
    <n v="18.79763738917632"/>
    <n v="0.52894682441582619"/>
    <n v="48.203980099502488"/>
    <n v="0.24557213930348257"/>
    <n v="0.99024322373359008"/>
    <n v="0.75620684252795567"/>
    <n v="2.2444477406059003E-2"/>
    <n v="4.9464136868813388E-2"/>
    <n v="2.6651855610265469E-2"/>
    <n v="7.5896097956256778E-2"/>
    <n v="6.0886913596753925E-2"/>
    <n v="3.9825327377900684E-2"/>
  </r>
  <r>
    <n v="34"/>
    <x v="0"/>
    <x v="3"/>
    <b v="1"/>
    <n v="69.199004975124382"/>
    <n v="0.34599502487562189"/>
    <n v="0.65319914105149235"/>
    <n v="0.56156027717385526"/>
    <n v="0.41212732900716759"/>
    <n v="0.99971052289764495"/>
    <n v="17.688472674568747"/>
    <n v="17.095392413276763"/>
    <n v="19.408156003911124"/>
    <n v="0.25435738943918934"/>
    <n v="30.323383084577113"/>
    <n v="0.34599502487562189"/>
    <n v="0.65319914105149235"/>
    <n v="0.56156027717385526"/>
    <n v="2.2444477406059003E-2"/>
    <n v="4.9464136868813388E-2"/>
    <n v="2.6651855610265469E-2"/>
    <n v="7.5896097956256778E-2"/>
    <n v="6.0886913596753925E-2"/>
    <n v="3.9825327377900684E-2"/>
  </r>
  <r>
    <n v="35"/>
    <x v="0"/>
    <x v="3"/>
    <b v="1"/>
    <n v="69.50248756218906"/>
    <n v="0.34751243781094532"/>
    <n v="0.69444441294719428"/>
    <n v="0.61040409468221701"/>
    <n v="0.41628976546309082"/>
    <n v="0.99984607443276718"/>
    <n v="17.424498385315751"/>
    <n v="16.469655213678791"/>
    <n v="19.332423225475956"/>
    <n v="0.33264734535053259"/>
    <n v="35.810945273631837"/>
    <n v="0.34751243781094532"/>
    <n v="0.69444441294719428"/>
    <n v="0.61040409468221701"/>
    <n v="2.2444477406059003E-2"/>
    <n v="4.9464136868813388E-2"/>
    <n v="2.6651855610265469E-2"/>
    <n v="7.5896097956256778E-2"/>
    <n v="6.0886913596753925E-2"/>
    <n v="3.9825327377900684E-2"/>
  </r>
  <r>
    <n v="36"/>
    <x v="0"/>
    <x v="3"/>
    <b v="1"/>
    <n v="71.328358208955223"/>
    <n v="0.35664179104477611"/>
    <n v="0.7219495808879457"/>
    <n v="0.65654015595786575"/>
    <n v="0.47476843083590992"/>
    <n v="1"/>
    <n v="17.590827613228921"/>
    <n v="16.713194499659707"/>
    <n v="19.237311497191559"/>
    <n v="0.34611299492343778"/>
    <n v="34.930348258706466"/>
    <n v="0.35664179104477611"/>
    <n v="0.7219495808879457"/>
    <n v="0.65654015595786575"/>
    <n v="2.2444477406059003E-2"/>
    <n v="4.9464136868813388E-2"/>
    <n v="2.6651855610265469E-2"/>
    <n v="7.5896097956256778E-2"/>
    <n v="6.0886913596753925E-2"/>
    <n v="3.9825327377900684E-2"/>
  </r>
  <r>
    <n v="37"/>
    <x v="0"/>
    <x v="3"/>
    <b v="1"/>
    <n v="72.343283582089555"/>
    <n v="0.36171641791044779"/>
    <n v="0.73942569749632858"/>
    <n v="0.65689487164059468"/>
    <n v="0.46742060566573762"/>
    <n v="0.99976019071394873"/>
    <n v="16.129794753736476"/>
    <n v="14.258015901809184"/>
    <n v="19.50439634238607"/>
    <n v="0.35589486989969193"/>
    <n v="38.278606965174127"/>
    <n v="0.36171641791044779"/>
    <n v="0.73942569749632858"/>
    <n v="0.65689487164059468"/>
    <n v="2.2444477406059003E-2"/>
    <n v="4.9464136868813388E-2"/>
    <n v="2.6651855610265469E-2"/>
    <n v="7.5896097956256778E-2"/>
    <n v="6.0886913596753925E-2"/>
    <n v="3.9825327377900684E-2"/>
  </r>
  <r>
    <n v="38"/>
    <x v="0"/>
    <x v="3"/>
    <b v="1"/>
    <n v="44.53233830845771"/>
    <n v="0.22266169154228854"/>
    <n v="0.98436446660613652"/>
    <n v="0.73727320721529443"/>
    <n v="0.43037334145774708"/>
    <n v="0.99993158230131218"/>
    <n v="16.618073585957497"/>
    <n v="14.732748120473547"/>
    <n v="18.307285588042937"/>
    <n v="0.53850760623825022"/>
    <n v="43.298507462686565"/>
    <n v="0.22266169154228854"/>
    <n v="0.98436446660613652"/>
    <n v="0.73727320721529443"/>
    <n v="2.2444477406059003E-2"/>
    <n v="4.9464136868813388E-2"/>
    <n v="2.6651855610265469E-2"/>
    <n v="7.5896097956256778E-2"/>
    <n v="6.0886913596753925E-2"/>
    <n v="3.9825327377900684E-2"/>
  </r>
  <r>
    <n v="39"/>
    <x v="0"/>
    <x v="3"/>
    <b v="1"/>
    <n v="38.582089552238806"/>
    <n v="0.19291044776119404"/>
    <n v="0.99512786410137244"/>
    <n v="0.78434632262231263"/>
    <n v="0.50045387438722033"/>
    <n v="0.99999037636456423"/>
    <n v="17.657425376841079"/>
    <n v="16.206661957805828"/>
    <n v="18.76523530351264"/>
    <n v="0.56828423280429785"/>
    <n v="38.144278606965173"/>
    <n v="0.19291044776119404"/>
    <n v="0.99512786410137244"/>
    <n v="0.78434632262231263"/>
    <n v="2.2444477406059003E-2"/>
    <n v="4.9464136868813388E-2"/>
    <n v="2.6651855610265469E-2"/>
    <n v="7.5896097956256778E-2"/>
    <n v="6.0886913596753925E-2"/>
    <n v="3.9825327377900684E-2"/>
  </r>
  <r>
    <n v="40"/>
    <x v="0"/>
    <x v="3"/>
    <b v="1"/>
    <n v="65.074626865671647"/>
    <n v="0.32537313432835824"/>
    <n v="0.72316329134210877"/>
    <n v="0.63212803911825632"/>
    <n v="0.45427532336519522"/>
    <n v="0.9999549737291874"/>
    <n v="17.391198795039607"/>
    <n v="16.59621149896941"/>
    <n v="19.040192562729867"/>
    <n v="0.3259679760750171"/>
    <n v="34.452736318407958"/>
    <n v="0.32537313432835824"/>
    <n v="0.72316329134210877"/>
    <n v="0.63212803911825632"/>
    <n v="2.2444477406059003E-2"/>
    <n v="4.9464136868813388E-2"/>
    <n v="2.6651855610265469E-2"/>
    <n v="7.5896097956256778E-2"/>
    <n v="6.0886913596753925E-2"/>
    <n v="3.9825327377900684E-2"/>
  </r>
  <r>
    <n v="41"/>
    <x v="1"/>
    <x v="0"/>
    <b v="1"/>
    <n v="3.0163043478260869"/>
    <n v="0.3016304347826087"/>
    <n v="0.79284644193134068"/>
    <n v="0.71819364695976329"/>
    <n v="0.46585341316906392"/>
    <n v="0.99612861386690543"/>
    <n v="17.090724223606241"/>
    <n v="15.367181670701859"/>
    <n v="18.987467186678046"/>
    <n v="0.47589424714895934"/>
    <n v="2.1578947368421053"/>
    <n v="0.3016304347826087"/>
    <n v="0.79284644193134068"/>
    <n v="0.71819364695976329"/>
    <n v="1.5009915152890348E-2"/>
    <n v="1.6839219532421595E-2"/>
    <n v="4.2621495436699535E-3"/>
    <n v="5.3380727123298111E-2"/>
    <n v="2.0028174831130816E-2"/>
    <n v="5.9096949886136424E-3"/>
  </r>
  <r>
    <n v="42"/>
    <x v="1"/>
    <x v="0"/>
    <b v="1"/>
    <n v="2.7845303867403315"/>
    <n v="0.27845303867403315"/>
    <n v="0.92560536649094693"/>
    <n v="0.71824236951091103"/>
    <n v="0.46352358561170637"/>
    <n v="0.99730822949211118"/>
    <n v="17.159216147873241"/>
    <n v="15.434416069443541"/>
    <n v="19.047167540108653"/>
    <n v="0.47719947042832306"/>
    <n v="2.3863636363636362"/>
    <n v="0.27845303867403315"/>
    <n v="0.92560536649094693"/>
    <n v="0.71824236951091103"/>
    <n v="1.5009915152890348E-2"/>
    <n v="1.6839219532421595E-2"/>
    <n v="4.2621495436699535E-3"/>
    <n v="5.3380727123298111E-2"/>
    <n v="2.0028174831130816E-2"/>
    <n v="5.9096949886136424E-3"/>
  </r>
  <r>
    <n v="43"/>
    <x v="1"/>
    <x v="0"/>
    <b v="1"/>
    <n v="2.8677248677248679"/>
    <n v="0.28677248677248679"/>
    <n v="0.87020099067604428"/>
    <n v="0.69796545892603445"/>
    <n v="0.4196537879059396"/>
    <n v="0.99366620977906261"/>
    <n v="17.224880149517425"/>
    <n v="15.587403989423752"/>
    <n v="18.968182725177488"/>
    <n v="0.48475707266102386"/>
    <n v="2.2808988764044944"/>
    <n v="0.28677248677248679"/>
    <n v="0.87020099067604428"/>
    <n v="0.69796545892603445"/>
    <n v="1.5009915152890348E-2"/>
    <n v="1.6839219532421595E-2"/>
    <n v="4.2621495436699535E-3"/>
    <n v="5.3380727123298111E-2"/>
    <n v="2.0028174831130816E-2"/>
    <n v="5.9096949886136424E-3"/>
  </r>
  <r>
    <n v="44"/>
    <x v="1"/>
    <x v="0"/>
    <b v="1"/>
    <n v="3.6082474226804124"/>
    <n v="0.36082474226804123"/>
    <n v="0.8081891952532666"/>
    <n v="0.73167471672589324"/>
    <n v="0.4778822494440812"/>
    <n v="0.99525337626449562"/>
    <n v="16.95722601239671"/>
    <n v="15.285664625413688"/>
    <n v="18.689520372260844"/>
    <n v="0.49050047252558115"/>
    <n v="2.6503067484662575"/>
    <n v="0.36082474226804123"/>
    <n v="0.8081891952532666"/>
    <n v="0.73167471672589324"/>
    <n v="1.5009915152890348E-2"/>
    <n v="1.6839219532421595E-2"/>
    <n v="4.2621495436699535E-3"/>
    <n v="5.3380727123298111E-2"/>
    <n v="2.0028174831130816E-2"/>
    <n v="5.9096949886136424E-3"/>
  </r>
  <r>
    <n v="45"/>
    <x v="1"/>
    <x v="0"/>
    <b v="1"/>
    <n v="2.3809523809523809"/>
    <n v="0.23809523809523808"/>
    <n v="0.82629348843314343"/>
    <n v="0.73286832660797963"/>
    <n v="0.47762441107483211"/>
    <n v="0.99709065104034855"/>
    <n v="17.363778136933753"/>
    <n v="15.865825215152057"/>
    <n v="18.91293553362156"/>
    <n v="0.49140089204738358"/>
    <n v="1.802919708029197"/>
    <n v="0.23809523809523808"/>
    <n v="0.82629348843314343"/>
    <n v="0.73286832660797963"/>
    <n v="1.5009915152890348E-2"/>
    <n v="1.6839219532421595E-2"/>
    <n v="4.2621495436699535E-3"/>
    <n v="5.3380727123298111E-2"/>
    <n v="2.0028174831130816E-2"/>
    <n v="5.9096949886136424E-3"/>
  </r>
  <r>
    <n v="46"/>
    <x v="1"/>
    <x v="0"/>
    <b v="1"/>
    <n v="3.5276381909547738"/>
    <n v="0.35276381909547738"/>
    <n v="0.84588883781810753"/>
    <n v="0.72518366123509126"/>
    <n v="0.46256923143741174"/>
    <n v="0.99649977517310728"/>
    <n v="17.4996840368444"/>
    <n v="16.364504300936655"/>
    <n v="18.664910793924598"/>
    <n v="0.49177800614861578"/>
    <n v="2.6162162162162161"/>
    <n v="0.35276381909547738"/>
    <n v="0.84588883781810753"/>
    <n v="0.72518366123509126"/>
    <n v="1.5009915152890348E-2"/>
    <n v="1.6839219532421595E-2"/>
    <n v="4.2621495436699535E-3"/>
    <n v="5.3380727123298111E-2"/>
    <n v="2.0028174831130816E-2"/>
    <n v="5.9096949886136424E-3"/>
  </r>
  <r>
    <n v="47"/>
    <x v="1"/>
    <x v="0"/>
    <b v="1"/>
    <n v="2.1418918918918921"/>
    <n v="0.21418918918918922"/>
    <n v="0.90141902644646876"/>
    <n v="0.74186358889874715"/>
    <n v="0.48616070700791281"/>
    <n v="0.99871753923910722"/>
    <n v="17.347422654505735"/>
    <n v="15.630051031316178"/>
    <n v="19.073999919224608"/>
    <n v="0.49887738062424331"/>
    <n v="1.9172932330827068"/>
    <n v="0.21418918918918922"/>
    <n v="0.90141902644646876"/>
    <n v="0.74186358889874715"/>
    <n v="1.5009915152890348E-2"/>
    <n v="1.6839219532421595E-2"/>
    <n v="4.2621495436699535E-3"/>
    <n v="5.3380727123298111E-2"/>
    <n v="2.0028174831130816E-2"/>
    <n v="5.9096949886136424E-3"/>
  </r>
  <r>
    <n v="48"/>
    <x v="1"/>
    <x v="0"/>
    <b v="1"/>
    <n v="2.4022346368715084"/>
    <n v="0.24022346368715083"/>
    <n v="0.86611991143148859"/>
    <n v="0.71293694379135009"/>
    <n v="0.44719084147132993"/>
    <n v="0.99846997985554131"/>
    <n v="17.143603970173103"/>
    <n v="15.36565264672392"/>
    <n v="19.056153472847939"/>
    <n v="0.4820995211467044"/>
    <n v="1.8812500000000001"/>
    <n v="0.24022346368715083"/>
    <n v="0.86611991143148859"/>
    <n v="0.71293694379135009"/>
    <n v="1.5009915152890348E-2"/>
    <n v="1.6839219532421595E-2"/>
    <n v="4.2621495436699535E-3"/>
    <n v="5.3380727123298111E-2"/>
    <n v="2.0028174831130816E-2"/>
    <n v="5.9096949886136424E-3"/>
  </r>
  <r>
    <n v="49"/>
    <x v="1"/>
    <x v="0"/>
    <b v="1"/>
    <n v="2.7473684210526317"/>
    <n v="0.27473684210526317"/>
    <n v="0.82716441756105208"/>
    <n v="0.70481126963598895"/>
    <n v="0.44698201872359089"/>
    <n v="0.99576187527569993"/>
    <n v="17.012742458234303"/>
    <n v="15.273166532715159"/>
    <n v="18.974194074484892"/>
    <n v="0.46977387163380024"/>
    <n v="2.4049079754601226"/>
    <n v="0.27473684210526317"/>
    <n v="0.82716441756105208"/>
    <n v="0.70481126963598895"/>
    <n v="1.5009915152890348E-2"/>
    <n v="1.6839219532421595E-2"/>
    <n v="4.2621495436699535E-3"/>
    <n v="5.3380727123298111E-2"/>
    <n v="2.0028174831130816E-2"/>
    <n v="5.9096949886136424E-3"/>
  </r>
  <r>
    <n v="50"/>
    <x v="1"/>
    <x v="0"/>
    <b v="1"/>
    <n v="2.641711229946524"/>
    <n v="0.2641711229946524"/>
    <n v="0.7440377216555556"/>
    <n v="0.72839118840646466"/>
    <n v="0.46985522963217385"/>
    <n v="0.99781467269319457"/>
    <n v="17.517878725757022"/>
    <n v="16.172790609089255"/>
    <n v="18.918117334554026"/>
    <n v="0.48971136193583276"/>
    <n v="1.8287671232876712"/>
    <n v="0.2641711229946524"/>
    <n v="0.7440377216555556"/>
    <n v="0.72839118840646466"/>
    <n v="1.5009915152890348E-2"/>
    <n v="1.6839219532421595E-2"/>
    <n v="4.2621495436699535E-3"/>
    <n v="5.3380727123298111E-2"/>
    <n v="2.0028174831130816E-2"/>
    <n v="5.9096949886136424E-3"/>
  </r>
  <r>
    <n v="51"/>
    <x v="1"/>
    <x v="1"/>
    <b v="1"/>
    <n v="13.432835820895523"/>
    <n v="0.26865671641791045"/>
    <n v="0.7789528124400521"/>
    <n v="0.65940000247200414"/>
    <n v="0.4808208620861697"/>
    <n v="0.98679169339596551"/>
    <n v="16.537848536572994"/>
    <n v="15.539818867521582"/>
    <n v="18.390248988061654"/>
    <n v="0.35293458326676114"/>
    <n v="8.1194029850746272"/>
    <n v="0.26865671641791045"/>
    <n v="0.7789528124400521"/>
    <n v="0.65940000247200414"/>
    <n v="9.7641547631399841E-3"/>
    <n v="7.5574832054063484E-3"/>
    <n v="6.3290342424847223E-3"/>
    <n v="3.4618554776531731E-2"/>
    <n v="9.8591432985813843E-3"/>
    <n v="1.0076052072056788E-2"/>
  </r>
  <r>
    <n v="52"/>
    <x v="1"/>
    <x v="1"/>
    <b v="1"/>
    <n v="13.726368159203981"/>
    <n v="0.27452736318407961"/>
    <n v="0.75771176135637475"/>
    <n v="0.64732453050669647"/>
    <n v="0.45887896964795649"/>
    <n v="0.98124018911289324"/>
    <n v="17.248264387836258"/>
    <n v="16.24323406516465"/>
    <n v="19.002654026445878"/>
    <n v="0.36050482275019491"/>
    <n v="7.7549999999999999"/>
    <n v="0.27452736318407961"/>
    <n v="0.75771176135637475"/>
    <n v="0.64732453050669647"/>
    <n v="9.7641547631399841E-3"/>
    <n v="7.5574832054063484E-3"/>
    <n v="6.3290342424847223E-3"/>
    <n v="3.4618554776531731E-2"/>
    <n v="9.8591432985813843E-3"/>
    <n v="1.0076052072056788E-2"/>
  </r>
  <r>
    <n v="53"/>
    <x v="1"/>
    <x v="1"/>
    <b v="1"/>
    <n v="12.865671641791044"/>
    <n v="0.25731343283582087"/>
    <n v="0.79787626127608136"/>
    <n v="0.61500605998217561"/>
    <n v="0.43480234815468688"/>
    <n v="0.95614317087540857"/>
    <n v="17.495456601759258"/>
    <n v="16.673796637454487"/>
    <n v="19.04482365741978"/>
    <n v="0.34499565842158914"/>
    <n v="8.89"/>
    <n v="0.25731343283582087"/>
    <n v="0.79787626127608136"/>
    <n v="0.61500605998217561"/>
    <n v="9.7641547631399841E-3"/>
    <n v="7.5574832054063484E-3"/>
    <n v="6.3290342424847223E-3"/>
    <n v="3.4618554776531731E-2"/>
    <n v="9.8591432985813843E-3"/>
    <n v="1.0076052072056788E-2"/>
  </r>
  <r>
    <n v="54"/>
    <x v="1"/>
    <x v="1"/>
    <b v="1"/>
    <n v="16.53233830845771"/>
    <n v="0.33064676616915423"/>
    <n v="0.75848156490001462"/>
    <n v="0.6206673555378931"/>
    <n v="0.45980669306879784"/>
    <n v="0.96701018416990525"/>
    <n v="17.673205017108653"/>
    <n v="17.079932302325876"/>
    <n v="18.90492902940219"/>
    <n v="0.31591210347829501"/>
    <n v="9.89"/>
    <n v="0.33064676616915423"/>
    <n v="0.75848156490001462"/>
    <n v="0.6206673555378931"/>
    <n v="9.7641547631399841E-3"/>
    <n v="7.5574832054063484E-3"/>
    <n v="6.3290342424847223E-3"/>
    <n v="3.4618554776531731E-2"/>
    <n v="9.8591432985813843E-3"/>
    <n v="1.0076052072056788E-2"/>
  </r>
  <r>
    <n v="55"/>
    <x v="1"/>
    <x v="1"/>
    <b v="1"/>
    <n v="14.582089552238806"/>
    <n v="0.29164179104477611"/>
    <n v="0.74980297152535424"/>
    <n v="0.61016150658417578"/>
    <n v="0.42807789508542554"/>
    <n v="0.96077990101867494"/>
    <n v="16.953727192316954"/>
    <n v="15.960072787000181"/>
    <n v="18.842101335932185"/>
    <n v="0.33984371020483173"/>
    <n v="8.6616915422885565"/>
    <n v="0.29164179104477611"/>
    <n v="0.74980297152535424"/>
    <n v="0.61016150658417578"/>
    <n v="9.7641547631399841E-3"/>
    <n v="7.5574832054063484E-3"/>
    <n v="6.3290342424847223E-3"/>
    <n v="3.4618554776531731E-2"/>
    <n v="9.8591432985813843E-3"/>
    <n v="1.0076052072056788E-2"/>
  </r>
  <r>
    <n v="56"/>
    <x v="1"/>
    <x v="1"/>
    <b v="1"/>
    <n v="12.845771144278608"/>
    <n v="0.25691542288557218"/>
    <n v="0.79686053389450695"/>
    <n v="0.63646182609594426"/>
    <n v="0.46202814687556659"/>
    <n v="0.96729640458267807"/>
    <n v="17.381751114357449"/>
    <n v="16.506080435434562"/>
    <n v="19.034152213878674"/>
    <n v="0.34472009765077399"/>
    <n v="8.5522388059701484"/>
    <n v="0.25691542288557218"/>
    <n v="0.79686053389450695"/>
    <n v="0.63646182609594426"/>
    <n v="9.7641547631399841E-3"/>
    <n v="7.5574832054063484E-3"/>
    <n v="6.3290342424847223E-3"/>
    <n v="3.4618554776531731E-2"/>
    <n v="9.8591432985813843E-3"/>
    <n v="1.0076052072056788E-2"/>
  </r>
  <r>
    <n v="57"/>
    <x v="1"/>
    <x v="1"/>
    <b v="1"/>
    <n v="15.562189054726367"/>
    <n v="0.31124378109452733"/>
    <n v="0.73264997425540868"/>
    <n v="0.59985789062736261"/>
    <n v="0.43003080764555018"/>
    <n v="0.95647622336426674"/>
    <n v="17.123191236194359"/>
    <n v="16.408840360383223"/>
    <n v="18.642185938950593"/>
    <n v="0.32241287248473616"/>
    <n v="9.2039800995024876"/>
    <n v="0.31124378109452733"/>
    <n v="0.73264997425540868"/>
    <n v="0.59985789062736261"/>
    <n v="9.7641547631399841E-3"/>
    <n v="7.5574832054063484E-3"/>
    <n v="6.3290342424847223E-3"/>
    <n v="3.4618554776531731E-2"/>
    <n v="9.8591432985813843E-3"/>
    <n v="1.0076052072056788E-2"/>
  </r>
  <r>
    <n v="58"/>
    <x v="1"/>
    <x v="1"/>
    <b v="1"/>
    <n v="13.189054726368159"/>
    <n v="0.2637810945273632"/>
    <n v="0.75966424205250271"/>
    <n v="0.61400495763324014"/>
    <n v="0.43523695598702888"/>
    <n v="0.95953060890181252"/>
    <n v="17.275407414054172"/>
    <n v="16.505879611764204"/>
    <n v="18.758134913782136"/>
    <n v="0.34057448060418849"/>
    <n v="8.3383084577114435"/>
    <n v="0.2637810945273632"/>
    <n v="0.75966424205250271"/>
    <n v="0.61400495763324014"/>
    <n v="9.7641547631399841E-3"/>
    <n v="7.5574832054063484E-3"/>
    <n v="6.3290342424847223E-3"/>
    <n v="3.4618554776531731E-2"/>
    <n v="9.8591432985813843E-3"/>
    <n v="1.0076052072056788E-2"/>
  </r>
  <r>
    <n v="59"/>
    <x v="1"/>
    <x v="1"/>
    <b v="1"/>
    <n v="12.064676616915422"/>
    <n v="0.24129353233830844"/>
    <n v="0.79380336220008063"/>
    <n v="0.65324641198103872"/>
    <n v="0.4598267213780321"/>
    <n v="0.98354327388893081"/>
    <n v="17.186623308179129"/>
    <n v="16.075583101243225"/>
    <n v="19.072526900040099"/>
    <n v="0.36929777282037246"/>
    <n v="7.9850746268656714"/>
    <n v="0.24129353233830844"/>
    <n v="0.79380336220008063"/>
    <n v="0.65324641198103872"/>
    <n v="9.7641547631399841E-3"/>
    <n v="7.5574832054063484E-3"/>
    <n v="6.3290342424847223E-3"/>
    <n v="3.4618554776531731E-2"/>
    <n v="9.8591432985813843E-3"/>
    <n v="1.0076052072056788E-2"/>
  </r>
  <r>
    <n v="60"/>
    <x v="1"/>
    <x v="1"/>
    <b v="1"/>
    <n v="16.223880597014926"/>
    <n v="0.3244776119402985"/>
    <n v="0.73965281035369213"/>
    <n v="0.62513338737216706"/>
    <n v="0.46480782566164991"/>
    <n v="0.97436868244652541"/>
    <n v="17.361043280678395"/>
    <n v="16.622114876360364"/>
    <n v="18.957466527092922"/>
    <n v="0.3144937377587807"/>
    <n v="8.91044776119403"/>
    <n v="0.3244776119402985"/>
    <n v="0.73965281035369213"/>
    <n v="0.62513338737216706"/>
    <n v="9.7641547631399841E-3"/>
    <n v="7.5574832054063484E-3"/>
    <n v="6.3290342424847223E-3"/>
    <n v="3.4618554776531731E-2"/>
    <n v="9.8591432985813843E-3"/>
    <n v="1.0076052072056788E-2"/>
  </r>
  <r>
    <n v="61"/>
    <x v="1"/>
    <x v="2"/>
    <b v="1"/>
    <n v="27.900497512437809"/>
    <n v="0.27900497512437811"/>
    <n v="0.74537643867661407"/>
    <n v="0.6634450888619422"/>
    <n v="0.46775246018761574"/>
    <n v="0.99293470453156074"/>
    <n v="17.609294438329208"/>
    <n v="16.813588036147006"/>
    <n v="18.956735619809937"/>
    <n v="0.37253128150893744"/>
    <n v="14.830845771144279"/>
    <n v="0.27900497512437811"/>
    <n v="0.74537643867661407"/>
    <n v="0.6634450888619422"/>
    <n v="1.4441420687938585E-2"/>
    <n v="2.2022898901108954E-2"/>
    <n v="1.0466074143566668E-2"/>
    <n v="5.6901683066584122E-2"/>
    <n v="2.8462107924534078E-2"/>
    <n v="1.5594017149941009E-2"/>
  </r>
  <r>
    <n v="62"/>
    <x v="1"/>
    <x v="2"/>
    <b v="1"/>
    <n v="20.800995024875622"/>
    <n v="0.20800995024875621"/>
    <n v="0.74657964550739853"/>
    <n v="0.6492022180149879"/>
    <n v="0.39538812576025328"/>
    <n v="0.98324172796064147"/>
    <n v="17.367048462619863"/>
    <n v="16.04480284269216"/>
    <n v="19.106606490229435"/>
    <n v="0.43172683804826262"/>
    <n v="13.139303482587065"/>
    <n v="0.20800995024875621"/>
    <n v="0.74657964550739853"/>
    <n v="0.6492022180149879"/>
    <n v="1.4441420687938585E-2"/>
    <n v="2.2022898901108954E-2"/>
    <n v="1.0466074143566668E-2"/>
    <n v="5.6901683066584122E-2"/>
    <n v="2.8462107924534078E-2"/>
    <n v="1.5594017149941009E-2"/>
  </r>
  <r>
    <n v="63"/>
    <x v="1"/>
    <x v="2"/>
    <b v="1"/>
    <n v="22.865671641791046"/>
    <n v="0.22865671641791047"/>
    <n v="0.77491940446256391"/>
    <n v="0.6606487317671188"/>
    <n v="0.44533366676126007"/>
    <n v="0.99202216130029586"/>
    <n v="17.234969369690365"/>
    <n v="16.081115948320718"/>
    <n v="19.011253054516956"/>
    <n v="0.3938496920849292"/>
    <n v="13.920398009950249"/>
    <n v="0.22865671641791047"/>
    <n v="0.77491940446256391"/>
    <n v="0.6606487317671188"/>
    <n v="1.4441420687938585E-2"/>
    <n v="2.2022898901108954E-2"/>
    <n v="1.0466074143566668E-2"/>
    <n v="5.6901683066584122E-2"/>
    <n v="2.8462107924534078E-2"/>
    <n v="1.5594017149941009E-2"/>
  </r>
  <r>
    <n v="64"/>
    <x v="1"/>
    <x v="2"/>
    <b v="1"/>
    <n v="25.35323383084577"/>
    <n v="0.25353233830845773"/>
    <n v="0.7514960730957797"/>
    <n v="0.68308118509651661"/>
    <n v="0.44176400797079918"/>
    <n v="0.98979716372023896"/>
    <n v="16.803158959382476"/>
    <n v="14.967396922791414"/>
    <n v="19.14302079106513"/>
    <n v="0.44033367669442469"/>
    <n v="14.532338308457712"/>
    <n v="0.25353233830845773"/>
    <n v="0.7514960730957797"/>
    <n v="0.68308118509651661"/>
    <n v="1.4441420687938585E-2"/>
    <n v="2.2022898901108954E-2"/>
    <n v="1.0466074143566668E-2"/>
    <n v="5.6901683066584122E-2"/>
    <n v="2.8462107924534078E-2"/>
    <n v="1.5594017149941009E-2"/>
  </r>
  <r>
    <n v="65"/>
    <x v="1"/>
    <x v="2"/>
    <b v="1"/>
    <n v="28.950248756218905"/>
    <n v="0.28950248756218905"/>
    <n v="0.75191075709578914"/>
    <n v="0.65661823493008098"/>
    <n v="0.44883286097835967"/>
    <n v="0.98883302195894052"/>
    <n v="17.478189435176777"/>
    <n v="16.427559362719062"/>
    <n v="19.156020717272849"/>
    <n v="0.38461724756427401"/>
    <n v="16.53233830845771"/>
    <n v="0.28950248756218905"/>
    <n v="0.75191075709578914"/>
    <n v="0.65661823493008098"/>
    <n v="1.4441420687938585E-2"/>
    <n v="2.2022898901108954E-2"/>
    <n v="1.0466074143566668E-2"/>
    <n v="5.6901683066584122E-2"/>
    <n v="2.8462107924534078E-2"/>
    <n v="1.5594017149941009E-2"/>
  </r>
  <r>
    <n v="66"/>
    <x v="1"/>
    <x v="2"/>
    <b v="1"/>
    <n v="30.845771144278608"/>
    <n v="0.30845771144278605"/>
    <n v="0.75054562822037119"/>
    <n v="0.61993172713610722"/>
    <n v="0.43019492136777099"/>
    <n v="0.98088206817621471"/>
    <n v="17.97505020437897"/>
    <n v="17.38593985071067"/>
    <n v="19.089578806473217"/>
    <n v="0.34446613974657042"/>
    <n v="18.786069651741293"/>
    <n v="0.30845771144278605"/>
    <n v="0.75054562822037119"/>
    <n v="0.61993172713610722"/>
    <n v="1.4441420687938585E-2"/>
    <n v="2.2022898901108954E-2"/>
    <n v="1.0466074143566668E-2"/>
    <n v="5.6901683066584122E-2"/>
    <n v="2.8462107924534078E-2"/>
    <n v="1.5594017149941009E-2"/>
  </r>
  <r>
    <n v="67"/>
    <x v="1"/>
    <x v="2"/>
    <b v="1"/>
    <n v="27.17412935323383"/>
    <n v="0.27174129353233828"/>
    <n v="0.73327083472051202"/>
    <n v="0.67295820525473127"/>
    <n v="0.46276347932555301"/>
    <n v="0.98957932210811139"/>
    <n v="17.402601226250603"/>
    <n v="16.309505190791963"/>
    <n v="19.047971968313341"/>
    <n v="0.39902919736622439"/>
    <n v="14.393034825870647"/>
    <n v="0.27174129353233828"/>
    <n v="0.73327083472051202"/>
    <n v="0.67295820525473127"/>
    <n v="1.4441420687938585E-2"/>
    <n v="2.2022898901108954E-2"/>
    <n v="1.0466074143566668E-2"/>
    <n v="5.6901683066584122E-2"/>
    <n v="2.8462107924534078E-2"/>
    <n v="1.5594017149941009E-2"/>
  </r>
  <r>
    <n v="68"/>
    <x v="1"/>
    <x v="2"/>
    <b v="1"/>
    <n v="15.462686567164178"/>
    <n v="0.15462686567164177"/>
    <n v="0.96542665722837961"/>
    <n v="0.74503445142117708"/>
    <n v="0.45829375708706738"/>
    <n v="0.99818589826612514"/>
    <n v="17.233137352239996"/>
    <n v="15.876742608463495"/>
    <n v="18.432245197572545"/>
    <n v="0.53107474022410373"/>
    <n v="14.402985074626866"/>
    <n v="0.15462686567164177"/>
    <n v="0.96542665722837961"/>
    <n v="0.74503445142117708"/>
    <n v="1.4441420687938585E-2"/>
    <n v="2.2022898901108954E-2"/>
    <n v="1.0466074143566668E-2"/>
    <n v="5.6901683066584122E-2"/>
    <n v="2.8462107924534078E-2"/>
    <n v="1.5594017149941009E-2"/>
  </r>
  <r>
    <n v="69"/>
    <x v="1"/>
    <x v="2"/>
    <b v="1"/>
    <n v="25.980099502487562"/>
    <n v="0.25980099502487564"/>
    <n v="0.72917603239455886"/>
    <n v="0.6976481228291177"/>
    <n v="0.48442125159642513"/>
    <n v="0.99461857765726613"/>
    <n v="17.748958751882622"/>
    <n v="16.599429505806885"/>
    <n v="19.3435612776208"/>
    <n v="0.4179022994659321"/>
    <n v="12.313432835820896"/>
    <n v="0.25980099502487564"/>
    <n v="0.72917603239455886"/>
    <n v="0.6976481228291177"/>
    <n v="1.4441420687938585E-2"/>
    <n v="2.2022898901108954E-2"/>
    <n v="1.0466074143566668E-2"/>
    <n v="5.6901683066584122E-2"/>
    <n v="2.8462107924534078E-2"/>
    <n v="1.5594017149941009E-2"/>
  </r>
  <r>
    <n v="70"/>
    <x v="1"/>
    <x v="2"/>
    <b v="1"/>
    <n v="28.46268656716418"/>
    <n v="0.2846268656716418"/>
    <n v="0.78891900263376402"/>
    <n v="0.66302792619733009"/>
    <n v="0.4743039387124251"/>
    <n v="0.98924075555876911"/>
    <n v="17.391237924075369"/>
    <n v="16.46891466378311"/>
    <n v="18.988120937898753"/>
    <n v="0.36642602337377778"/>
    <n v="17.900497512437809"/>
    <n v="0.2846268656716418"/>
    <n v="0.78891900263376402"/>
    <n v="0.66302792619733009"/>
    <n v="1.4441420687938585E-2"/>
    <n v="2.2022898901108954E-2"/>
    <n v="1.0466074143566668E-2"/>
    <n v="5.6901683066584122E-2"/>
    <n v="2.8462107924534078E-2"/>
    <n v="1.5594017149941009E-2"/>
  </r>
  <r>
    <n v="71"/>
    <x v="1"/>
    <x v="3"/>
    <b v="1"/>
    <n v="26.64676616915423"/>
    <n v="0.13323383084577115"/>
    <n v="0.99080305038425909"/>
    <n v="0.75198377179126308"/>
    <n v="0.43860118509554097"/>
    <n v="0.9994025314802133"/>
    <n v="17.299076278532059"/>
    <n v="16.054913664662266"/>
    <n v="18.338143531117648"/>
    <n v="0.54860752587228201"/>
    <n v="26.248756218905474"/>
    <n v="0.13323383084577115"/>
    <n v="0.99080305038425909"/>
    <n v="0.75198377179126308"/>
    <n v="1.4018095692345803E-2"/>
    <n v="2.8419284331100719E-2"/>
    <n v="1.5320656441078074E-2"/>
    <n v="6.352826186035751E-2"/>
    <n v="3.4629420317381435E-2"/>
    <n v="2.2585781400916414E-2"/>
  </r>
  <r>
    <n v="72"/>
    <x v="1"/>
    <x v="3"/>
    <b v="1"/>
    <n v="42.756218905472636"/>
    <n v="0.21378109452736319"/>
    <n v="0.79996276653788567"/>
    <n v="0.67920810931798636"/>
    <n v="0.43703771534748909"/>
    <n v="0.99222670045451622"/>
    <n v="17.385848253332174"/>
    <n v="15.638730998159522"/>
    <n v="19.643478287244353"/>
    <n v="0.43619831533771625"/>
    <n v="28.925373134328357"/>
    <n v="0.21378109452736319"/>
    <n v="0.79996276653788567"/>
    <n v="0.67920810931798636"/>
    <n v="1.4018095692345803E-2"/>
    <n v="2.8419284331100719E-2"/>
    <n v="1.5320656441078074E-2"/>
    <n v="6.352826186035751E-2"/>
    <n v="3.4629420317381435E-2"/>
    <n v="2.2585781400916414E-2"/>
  </r>
  <r>
    <n v="73"/>
    <x v="1"/>
    <x v="3"/>
    <b v="1"/>
    <n v="47.736318407960198"/>
    <n v="0.23868159203980099"/>
    <n v="0.79157552194232284"/>
    <n v="0.69470971127907466"/>
    <n v="0.46948603688808738"/>
    <n v="0.99624180957491959"/>
    <n v="17.72333006228763"/>
    <n v="16.406709246296185"/>
    <n v="19.480967635144914"/>
    <n v="0.42758902648696956"/>
    <n v="29.875621890547265"/>
    <n v="0.23868159203980099"/>
    <n v="0.79157552194232284"/>
    <n v="0.69470971127907466"/>
    <n v="1.4018095692345803E-2"/>
    <n v="2.8419284331100719E-2"/>
    <n v="1.5320656441078074E-2"/>
    <n v="6.352826186035751E-2"/>
    <n v="3.4629420317381435E-2"/>
    <n v="2.2585781400916414E-2"/>
  </r>
  <r>
    <n v="74"/>
    <x v="1"/>
    <x v="3"/>
    <b v="1"/>
    <n v="47.89054726368159"/>
    <n v="0.23945273631840794"/>
    <n v="0.80604916870777787"/>
    <n v="0.66295283543977901"/>
    <n v="0.43855955711332917"/>
    <n v="0.9910204542057206"/>
    <n v="17.518604082827927"/>
    <n v="16.56410375925514"/>
    <n v="18.911023736004179"/>
    <n v="0.40617521036278553"/>
    <n v="33.437810945273633"/>
    <n v="0.23945273631840794"/>
    <n v="0.80604916870777787"/>
    <n v="0.66295283543977901"/>
    <n v="1.4018095692345803E-2"/>
    <n v="2.8419284331100719E-2"/>
    <n v="1.5320656441078074E-2"/>
    <n v="6.352826186035751E-2"/>
    <n v="3.4629420317381435E-2"/>
    <n v="2.2585781400916414E-2"/>
  </r>
  <r>
    <n v="75"/>
    <x v="1"/>
    <x v="3"/>
    <b v="1"/>
    <n v="51.512437810945272"/>
    <n v="0.25756218905472639"/>
    <n v="0.74510609301181485"/>
    <n v="0.64660576785778345"/>
    <n v="0.44812099198650912"/>
    <n v="0.99032429654807119"/>
    <n v="17.070323816358396"/>
    <n v="15.5816993312081"/>
    <n v="19.653572585137109"/>
    <n v="0.36607208521265366"/>
    <n v="27.985074626865671"/>
    <n v="0.25756218905472639"/>
    <n v="0.74510609301181485"/>
    <n v="0.64660576785778345"/>
    <n v="1.4018095692345803E-2"/>
    <n v="2.8419284331100719E-2"/>
    <n v="1.5320656441078074E-2"/>
    <n v="6.352826186035751E-2"/>
    <n v="3.4629420317381435E-2"/>
    <n v="2.2585781400916414E-2"/>
  </r>
  <r>
    <n v="76"/>
    <x v="1"/>
    <x v="3"/>
    <b v="1"/>
    <n v="46.4228855721393"/>
    <n v="0.2321144278606965"/>
    <n v="0.78818209207567191"/>
    <n v="0.62593807613358299"/>
    <n v="0.43707214096279856"/>
    <n v="0.99047009574168077"/>
    <n v="16.991822499953752"/>
    <n v="16.017618489645173"/>
    <n v="18.895692983839407"/>
    <n v="0.34127762881208507"/>
    <n v="29.099502487562191"/>
    <n v="0.2321144278606965"/>
    <n v="0.78818209207567191"/>
    <n v="0.62593807613358299"/>
    <n v="1.4018095692345803E-2"/>
    <n v="2.8419284331100719E-2"/>
    <n v="1.5320656441078074E-2"/>
    <n v="6.352826186035751E-2"/>
    <n v="3.4629420317381435E-2"/>
    <n v="2.2585781400916414E-2"/>
  </r>
  <r>
    <n v="77"/>
    <x v="1"/>
    <x v="3"/>
    <b v="1"/>
    <n v="46.014925373134325"/>
    <n v="0.23007462686567162"/>
    <n v="0.78765734099094342"/>
    <n v="0.70415941499058055"/>
    <n v="0.5135967223531035"/>
    <n v="0.9966676823354288"/>
    <n v="17.31503745800153"/>
    <n v="15.853807923182123"/>
    <n v="19.560653158165287"/>
    <n v="0.39449317672521061"/>
    <n v="27.880597014925375"/>
    <n v="0.23007462686567162"/>
    <n v="0.78765734099094342"/>
    <n v="0.70415941499058055"/>
    <n v="1.4018095692345803E-2"/>
    <n v="2.8419284331100719E-2"/>
    <n v="1.5320656441078074E-2"/>
    <n v="6.352826186035751E-2"/>
    <n v="3.4629420317381435E-2"/>
    <n v="2.2585781400916414E-2"/>
  </r>
  <r>
    <n v="78"/>
    <x v="1"/>
    <x v="3"/>
    <b v="1"/>
    <n v="52.024875621890544"/>
    <n v="0.26012437810945271"/>
    <n v="0.7679821838829336"/>
    <n v="0.61709985070279827"/>
    <n v="0.48182452212060128"/>
    <n v="0.98799090743860296"/>
    <n v="17.621002610286848"/>
    <n v="17.079089485369938"/>
    <n v="19.000610401152169"/>
    <n v="0.2667145361871896"/>
    <n v="29.955223880597014"/>
    <n v="0.26012437810945271"/>
    <n v="0.7679821838829336"/>
    <n v="0.61709985070279827"/>
    <n v="1.4018095692345803E-2"/>
    <n v="2.8419284331100719E-2"/>
    <n v="1.5320656441078074E-2"/>
    <n v="6.352826186035751E-2"/>
    <n v="3.4629420317381435E-2"/>
    <n v="2.2585781400916414E-2"/>
  </r>
  <r>
    <n v="79"/>
    <x v="1"/>
    <x v="3"/>
    <b v="1"/>
    <n v="50.537313432835823"/>
    <n v="0.25268656716417914"/>
    <n v="0.74689497758200374"/>
    <n v="0.64529028791178944"/>
    <n v="0.44743593367342288"/>
    <n v="0.98688386789422844"/>
    <n v="17.706754284099592"/>
    <n v="16.618768340003964"/>
    <n v="19.585055004431087"/>
    <n v="0.36677101592651817"/>
    <n v="28.651741293532339"/>
    <n v="0.25268656716417914"/>
    <n v="0.74689497758200374"/>
    <n v="0.64529028791178944"/>
    <n v="1.4018095692345803E-2"/>
    <n v="2.8419284331100719E-2"/>
    <n v="1.5320656441078074E-2"/>
    <n v="6.352826186035751E-2"/>
    <n v="3.4629420317381435E-2"/>
    <n v="2.2585781400916414E-2"/>
  </r>
  <r>
    <n v="80"/>
    <x v="1"/>
    <x v="3"/>
    <b v="1"/>
    <n v="29.776119402985074"/>
    <n v="0.14888059701492537"/>
    <n v="0.9824746646971364"/>
    <n v="0.75537136514206182"/>
    <n v="0.44735769628798577"/>
    <n v="0.99933161519409375"/>
    <n v="17.428478033150693"/>
    <n v="15.956246353664689"/>
    <n v="18.613557013734336"/>
    <n v="0.54797451106500605"/>
    <n v="28.910447761194028"/>
    <n v="0.14888059701492537"/>
    <n v="0.9824746646971364"/>
    <n v="0.75537136514206182"/>
    <n v="1.4018095692345803E-2"/>
    <n v="2.8419284331100719E-2"/>
    <n v="1.5320656441078074E-2"/>
    <n v="6.352826186035751E-2"/>
    <n v="3.4629420317381435E-2"/>
    <n v="2.2585781400916414E-2"/>
  </r>
  <r>
    <n v="81"/>
    <x v="2"/>
    <x v="0"/>
    <b v="1"/>
    <n v="3.2540540540540541"/>
    <n v="0.32540540540540541"/>
    <n v="0.85155849559311747"/>
    <n v="0.74733459377069578"/>
    <n v="0.46322358785583612"/>
    <n v="0.99525339039298311"/>
    <n v="17.297973789831175"/>
    <n v="15.54225525728522"/>
    <n v="18.837108809279094"/>
    <n v="0.53404291562404094"/>
    <n v="2.38953488372093"/>
    <n v="0.32540540540540541"/>
    <n v="0.85155849559311747"/>
    <n v="0.74733459377069578"/>
    <n v="1.7006283675606471E-2"/>
    <n v="2.0073941896281807E-2"/>
    <n v="3.6989147239509736E-3"/>
    <n v="6.3574401504321504E-2"/>
    <n v="2.2602773489005822E-2"/>
    <n v="4.9937616477532696E-3"/>
  </r>
  <r>
    <n v="82"/>
    <x v="2"/>
    <x v="0"/>
    <b v="1"/>
    <n v="1.9733333333333334"/>
    <n v="0.19733333333333333"/>
    <n v="0.95924831562391921"/>
    <n v="0.74753503914623054"/>
    <n v="0.4547209416044774"/>
    <n v="0.9967707146911452"/>
    <n v="17.23815177857583"/>
    <n v="15.399397717893319"/>
    <n v="18.813774127579684"/>
    <n v="0.54018197109627786"/>
    <n v="1.6917808219178083"/>
    <n v="0.19733333333333333"/>
    <n v="0.95924831562391921"/>
    <n v="0.74753503914623054"/>
    <n v="1.7006283675606471E-2"/>
    <n v="2.0073941896281807E-2"/>
    <n v="3.6989147239509736E-3"/>
    <n v="6.3574401504321504E-2"/>
    <n v="2.2602773489005822E-2"/>
    <n v="4.9937616477532696E-3"/>
  </r>
  <r>
    <n v="83"/>
    <x v="2"/>
    <x v="0"/>
    <b v="1"/>
    <n v="3.3401015228426396"/>
    <n v="0.33401015228426395"/>
    <n v="0.90187218023008908"/>
    <n v="0.72272776892680024"/>
    <n v="0.41770156173508355"/>
    <n v="0.99697429403604421"/>
    <n v="17.293170839386775"/>
    <n v="15.281133195568165"/>
    <n v="19.099532158499596"/>
    <n v="0.52659581536786748"/>
    <n v="2.8563829787234041"/>
    <n v="0.33401015228426395"/>
    <n v="0.90187218023008908"/>
    <n v="0.72272776892680024"/>
    <n v="1.7006283675606471E-2"/>
    <n v="2.0073941896281807E-2"/>
    <n v="3.6989147239509736E-3"/>
    <n v="6.3574401504321504E-2"/>
    <n v="2.2602773489005822E-2"/>
    <n v="4.9937616477532696E-3"/>
  </r>
  <r>
    <n v="84"/>
    <x v="2"/>
    <x v="0"/>
    <b v="1"/>
    <n v="2.6408839779005526"/>
    <n v="0.26408839779005527"/>
    <n v="0.85351101383375561"/>
    <n v="0.72495236477923197"/>
    <n v="0.42557484469623102"/>
    <n v="0.99458857395694511"/>
    <n v="17.112510270004304"/>
    <n v="15.04432155352187"/>
    <n v="18.982963552179044"/>
    <n v="0.5261386722799305"/>
    <n v="2.187878787878788"/>
    <n v="0.26408839779005527"/>
    <n v="0.85351101383375561"/>
    <n v="0.72495236477923197"/>
    <n v="1.7006283675606471E-2"/>
    <n v="2.0073941896281807E-2"/>
    <n v="3.6989147239509736E-3"/>
    <n v="6.3574401504321504E-2"/>
    <n v="2.2602773489005822E-2"/>
    <n v="4.9937616477532696E-3"/>
  </r>
  <r>
    <n v="85"/>
    <x v="2"/>
    <x v="0"/>
    <b v="1"/>
    <n v="2.8479532163742691"/>
    <n v="0.28479532163742693"/>
    <n v="0.92325801260471052"/>
    <n v="0.73336402980416082"/>
    <n v="0.43634377201389257"/>
    <n v="0.99282213898343918"/>
    <n v="17.181627451227385"/>
    <n v="15.30928005005252"/>
    <n v="18.823462227986155"/>
    <n v="0.53369323389317502"/>
    <n v="2.4878048780487805"/>
    <n v="0.28479532163742693"/>
    <n v="0.92325801260471052"/>
    <n v="0.73336402980416082"/>
    <n v="1.7006283675606471E-2"/>
    <n v="2.0073941896281807E-2"/>
    <n v="3.6989147239509736E-3"/>
    <n v="6.3574401504321504E-2"/>
    <n v="2.2602773489005822E-2"/>
    <n v="4.9937616477532696E-3"/>
  </r>
  <r>
    <n v="86"/>
    <x v="2"/>
    <x v="0"/>
    <b v="1"/>
    <n v="2.5489130434782608"/>
    <n v="0.25489130434782609"/>
    <n v="0.94231823853719299"/>
    <n v="0.74796468143422568"/>
    <n v="0.45264520727547847"/>
    <n v="0.99644111524913492"/>
    <n v="17.429895831193072"/>
    <n v="15.804258895727184"/>
    <n v="18.7946615165895"/>
    <n v="0.54308684073490754"/>
    <n v="2.2558139534883721"/>
    <n v="0.25489130434782609"/>
    <n v="0.94231823853719299"/>
    <n v="0.74796468143422568"/>
    <n v="1.7006283675606471E-2"/>
    <n v="2.0073941896281807E-2"/>
    <n v="3.6989147239509736E-3"/>
    <n v="6.3574401504321504E-2"/>
    <n v="2.2602773489005822E-2"/>
    <n v="4.9937616477532696E-3"/>
  </r>
  <r>
    <n v="87"/>
    <x v="2"/>
    <x v="0"/>
    <b v="1"/>
    <n v="1.7373737373737375"/>
    <n v="0.17373737373737375"/>
    <n v="0.96830489836688016"/>
    <n v="0.73794140388251717"/>
    <n v="0.43582537812243843"/>
    <n v="0.99641225442574533"/>
    <n v="17.420606875829794"/>
    <n v="15.583933306428994"/>
    <n v="19.008337177662664"/>
    <n v="0.53888892335972094"/>
    <n v="1.5876288659793814"/>
    <n v="0.17373737373737375"/>
    <n v="0.96830489836688016"/>
    <n v="0.73794140388251717"/>
    <n v="1.7006283675606471E-2"/>
    <n v="2.0073941896281807E-2"/>
    <n v="3.6989147239509736E-3"/>
    <n v="6.3574401504321504E-2"/>
    <n v="2.2602773489005822E-2"/>
    <n v="4.9937616477532696E-3"/>
  </r>
  <r>
    <n v="88"/>
    <x v="2"/>
    <x v="0"/>
    <b v="1"/>
    <n v="3.1933701657458564"/>
    <n v="0.31933701657458563"/>
    <n v="0.76471122230958966"/>
    <n v="0.76120928293460866"/>
    <n v="0.49297259630354923"/>
    <n v="0.99822824509668984"/>
    <n v="17.256906269935207"/>
    <n v="15.380519860673971"/>
    <n v="18.91387894911772"/>
    <n v="0.5309047423182629"/>
    <n v="2.5859375"/>
    <n v="0.31933701657458563"/>
    <n v="0.76471122230958966"/>
    <n v="0.76120928293460866"/>
    <n v="1.7006283675606471E-2"/>
    <n v="2.0073941896281807E-2"/>
    <n v="3.6989147239509736E-3"/>
    <n v="6.3574401504321504E-2"/>
    <n v="2.2602773489005822E-2"/>
    <n v="4.9937616477532696E-3"/>
  </r>
  <r>
    <n v="89"/>
    <x v="2"/>
    <x v="0"/>
    <b v="1"/>
    <n v="2.8609625668449197"/>
    <n v="0.28609625668449196"/>
    <n v="0.87896300445791253"/>
    <n v="0.73806297986305514"/>
    <n v="0.43875921009513041"/>
    <n v="0.99568213297019781"/>
    <n v="17.291871525611537"/>
    <n v="15.657819547244401"/>
    <n v="18.703205786566123"/>
    <n v="0.53743735092765577"/>
    <n v="2.3176470588235296"/>
    <n v="0.28609625668449196"/>
    <n v="0.87896300445791253"/>
    <n v="0.73806297986305514"/>
    <n v="1.7006283675606471E-2"/>
    <n v="2.0073941896281807E-2"/>
    <n v="3.6989147239509736E-3"/>
    <n v="6.3574401504321504E-2"/>
    <n v="2.2602773489005822E-2"/>
    <n v="4.9937616477532696E-3"/>
  </r>
  <r>
    <n v="90"/>
    <x v="2"/>
    <x v="0"/>
    <b v="1"/>
    <n v="2.3532608695652173"/>
    <n v="0.23532608695652174"/>
    <n v="0.83743988804965341"/>
    <n v="0.745978887002686"/>
    <n v="0.44659557774176545"/>
    <n v="0.99680696072855224"/>
    <n v="17.389572070267441"/>
    <n v="15.811609712119113"/>
    <n v="18.714813621942834"/>
    <n v="0.54413163124790076"/>
    <n v="1.9325153374233128"/>
    <n v="0.23532608695652174"/>
    <n v="0.83743988804965341"/>
    <n v="0.745978887002686"/>
    <n v="1.7006283675606471E-2"/>
    <n v="2.0073941896281807E-2"/>
    <n v="3.6989147239509736E-3"/>
    <n v="6.3574401504321504E-2"/>
    <n v="2.2602773489005822E-2"/>
    <n v="4.9937616477532696E-3"/>
  </r>
  <r>
    <n v="91"/>
    <x v="2"/>
    <x v="1"/>
    <b v="1"/>
    <n v="13.920398009950249"/>
    <n v="0.27840796019900499"/>
    <n v="0.81456372377476904"/>
    <n v="0.68956251024247528"/>
    <n v="0.42374390655165017"/>
    <n v="0.98408251169020866"/>
    <n v="17.408806298349774"/>
    <n v="16.136887177478553"/>
    <n v="18.817216954696473"/>
    <n v="0.47433950360162497"/>
    <n v="9.9651741293532332"/>
    <n v="0.27840796019900499"/>
    <n v="0.81456372377476904"/>
    <n v="0.68956251024247528"/>
    <n v="1.7201533127277697E-2"/>
    <n v="5.5498423234651177E-3"/>
    <n v="4.0919227087174445E-3"/>
    <n v="5.9678061284569477E-2"/>
    <n v="6.9914896526507963E-3"/>
    <n v="5.8073211857800795E-3"/>
  </r>
  <r>
    <n v="92"/>
    <x v="2"/>
    <x v="1"/>
    <b v="1"/>
    <n v="16.044776119402986"/>
    <n v="0.32089552238805974"/>
    <n v="0.79573110446552842"/>
    <n v="0.69014778188218762"/>
    <n v="0.44432736409230622"/>
    <n v="0.98668850099305061"/>
    <n v="17.472705961825085"/>
    <n v="16.175415116416236"/>
    <n v="19.038222317754922"/>
    <n v="0.45330111569007736"/>
    <n v="10.631840796019901"/>
    <n v="0.32089552238805974"/>
    <n v="0.79573110446552842"/>
    <n v="0.69014778188218762"/>
    <n v="1.7201533127277697E-2"/>
    <n v="5.5498423234651177E-3"/>
    <n v="4.0919227087174445E-3"/>
    <n v="5.9678061284569477E-2"/>
    <n v="6.9914896526507963E-3"/>
    <n v="5.8073211857800795E-3"/>
  </r>
  <r>
    <n v="93"/>
    <x v="2"/>
    <x v="1"/>
    <b v="1"/>
    <n v="20.955223880597014"/>
    <n v="0.41910447761194031"/>
    <n v="0.78989970005131382"/>
    <n v="0.6849355403149302"/>
    <n v="0.45073463655179213"/>
    <n v="0.98242107616218433"/>
    <n v="17.396264303107007"/>
    <n v="16.537661578206755"/>
    <n v="18.48928054653901"/>
    <n v="0.44042319583564149"/>
    <n v="13.975124378109452"/>
    <n v="0.41910447761194031"/>
    <n v="0.78989970005131382"/>
    <n v="0.6849355403149302"/>
    <n v="1.7201533127277697E-2"/>
    <n v="5.5498423234651177E-3"/>
    <n v="4.0919227087174445E-3"/>
    <n v="5.9678061284569477E-2"/>
    <n v="6.9914896526507963E-3"/>
    <n v="5.8073211857800795E-3"/>
  </r>
  <r>
    <n v="94"/>
    <x v="2"/>
    <x v="1"/>
    <b v="1"/>
    <n v="11.159203980099502"/>
    <n v="0.22318407960199005"/>
    <n v="0.78464352665164216"/>
    <n v="0.71353478836841056"/>
    <n v="0.44588049792041812"/>
    <n v="0.99062534630867582"/>
    <n v="17.295887736894691"/>
    <n v="15.79812951608435"/>
    <n v="18.851259262925343"/>
    <n v="0.49131662277534044"/>
    <n v="7.4477611940298507"/>
    <n v="0.22318407960199005"/>
    <n v="0.78464352665164216"/>
    <n v="0.71353478836841056"/>
    <n v="1.7201533127277697E-2"/>
    <n v="5.5498423234651177E-3"/>
    <n v="4.0919227087174445E-3"/>
    <n v="5.9678061284569477E-2"/>
    <n v="6.9914896526507963E-3"/>
    <n v="5.8073211857800795E-3"/>
  </r>
  <r>
    <n v="95"/>
    <x v="2"/>
    <x v="1"/>
    <b v="1"/>
    <n v="12.199004975124378"/>
    <n v="0.24398009950248756"/>
    <n v="0.79983099192375651"/>
    <n v="0.72172293550879563"/>
    <n v="0.46435073981829017"/>
    <n v="0.99474423771648834"/>
    <n v="17.412603675823714"/>
    <n v="15.963213008928896"/>
    <n v="18.948845321006687"/>
    <n v="0.48522023009895232"/>
    <n v="7.8358208955223878"/>
    <n v="0.24398009950248756"/>
    <n v="0.79983099192375651"/>
    <n v="0.72172293550879563"/>
    <n v="1.7201533127277697E-2"/>
    <n v="5.5498423234651177E-3"/>
    <n v="4.0919227087174445E-3"/>
    <n v="5.9678061284569477E-2"/>
    <n v="6.9914896526507963E-3"/>
    <n v="5.8073211857800795E-3"/>
  </r>
  <r>
    <n v="96"/>
    <x v="2"/>
    <x v="1"/>
    <b v="1"/>
    <n v="14.457711442786069"/>
    <n v="0.2891542288557214"/>
    <n v="0.78102340511608148"/>
    <n v="0.70340019257378672"/>
    <n v="0.44616807702695516"/>
    <n v="0.98789732097427962"/>
    <n v="17.491264207764747"/>
    <n v="16.290588620535178"/>
    <n v="18.825053576686891"/>
    <n v="0.47474326936087569"/>
    <n v="9.19"/>
    <n v="0.2891542288557214"/>
    <n v="0.78102340511608148"/>
    <n v="0.70340019257378672"/>
    <n v="1.7201533127277697E-2"/>
    <n v="5.5498423234651177E-3"/>
    <n v="4.0919227087174445E-3"/>
    <n v="5.9678061284569477E-2"/>
    <n v="6.9914896526507963E-3"/>
    <n v="5.8073211857800795E-3"/>
  </r>
  <r>
    <n v="97"/>
    <x v="2"/>
    <x v="1"/>
    <b v="1"/>
    <n v="14.447761194029852"/>
    <n v="0.28895522388059702"/>
    <n v="0.82216316650674415"/>
    <n v="0.70877145702778688"/>
    <n v="0.46461339428293719"/>
    <n v="0.99090325322433348"/>
    <n v="17.241160418791853"/>
    <n v="15.661434652484376"/>
    <n v="19.069215633727673"/>
    <n v="0.46393430956915144"/>
    <n v="10.218905472636816"/>
    <n v="0.28895522388059702"/>
    <n v="0.82216316650674415"/>
    <n v="0.70877145702778688"/>
    <n v="1.7201533127277697E-2"/>
    <n v="5.5498423234651177E-3"/>
    <n v="4.0919227087174445E-3"/>
    <n v="5.9678061284569477E-2"/>
    <n v="6.9914896526507963E-3"/>
    <n v="5.8073211857800795E-3"/>
  </r>
  <r>
    <n v="98"/>
    <x v="2"/>
    <x v="1"/>
    <b v="1"/>
    <n v="12.169154228855721"/>
    <n v="0.24338308457711441"/>
    <n v="0.78658898365593055"/>
    <n v="0.71211071212990706"/>
    <n v="0.44838508554632445"/>
    <n v="0.98517969752868206"/>
    <n v="17.181131794967953"/>
    <n v="15.76526308395076"/>
    <n v="18.67975749932933"/>
    <n v="0.49127256598584856"/>
    <n v="7.8905472636815919"/>
    <n v="0.24338308457711441"/>
    <n v="0.78658898365593055"/>
    <n v="0.71211071212990706"/>
    <n v="1.7201533127277697E-2"/>
    <n v="5.5498423234651177E-3"/>
    <n v="4.0919227087174445E-3"/>
    <n v="5.9678061284569477E-2"/>
    <n v="6.9914896526507963E-3"/>
    <n v="5.8073211857800795E-3"/>
  </r>
  <r>
    <n v="99"/>
    <x v="2"/>
    <x v="1"/>
    <b v="1"/>
    <n v="13.970149253731343"/>
    <n v="0.27940298507462685"/>
    <n v="0.76064649640082282"/>
    <n v="0.70215940287452028"/>
    <n v="0.44079231545463055"/>
    <n v="0.99084730343463812"/>
    <n v="17.09056838599971"/>
    <n v="15.425519161736258"/>
    <n v="18.925033006137266"/>
    <n v="0.47511902578565518"/>
    <n v="8.3000000000000007"/>
    <n v="0.27940298507462685"/>
    <n v="0.76064649640082282"/>
    <n v="0.70215940287452028"/>
    <n v="1.7201533127277697E-2"/>
    <n v="5.5498423234651177E-3"/>
    <n v="4.0919227087174445E-3"/>
    <n v="5.9678061284569477E-2"/>
    <n v="6.9914896526507963E-3"/>
    <n v="5.8073211857800795E-3"/>
  </r>
  <r>
    <n v="100"/>
    <x v="2"/>
    <x v="1"/>
    <b v="1"/>
    <n v="14.796019900497512"/>
    <n v="0.29592039800995024"/>
    <n v="0.80290580796519539"/>
    <n v="0.7197996705700187"/>
    <n v="0.48001778175098991"/>
    <n v="0.99126839305270509"/>
    <n v="17.202995232983191"/>
    <n v="15.747404065750644"/>
    <n v="18.857159489640193"/>
    <n v="0.46890015125473145"/>
    <n v="9.5771144278606961"/>
    <n v="0.29592039800995024"/>
    <n v="0.80290580796519539"/>
    <n v="0.7197996705700187"/>
    <n v="1.7201533127277697E-2"/>
    <n v="5.5498423234651177E-3"/>
    <n v="4.0919227087174445E-3"/>
    <n v="5.9678061284569477E-2"/>
    <n v="6.9914896526507963E-3"/>
    <n v="5.8073211857800795E-3"/>
  </r>
  <r>
    <n v="101"/>
    <x v="2"/>
    <x v="2"/>
    <b v="1"/>
    <n v="25.552238805970148"/>
    <n v="0.25552238805970151"/>
    <n v="0.78024427727727141"/>
    <n v="0.67374098755202871"/>
    <n v="0.47087465566404385"/>
    <n v="0.98110981014512699"/>
    <n v="17.176939835705014"/>
    <n v="15.894695291195124"/>
    <n v="19.125592879416917"/>
    <n v="0.3975878426908579"/>
    <n v="15.452736318407959"/>
    <n v="0.25552238805970151"/>
    <n v="0.78024427727727141"/>
    <n v="0.67374098755202871"/>
    <n v="8.6253984494488994E-3"/>
    <n v="6.1144573638576656E-3"/>
    <n v="6.6754887141991532E-3"/>
    <n v="3.1008855094602557E-2"/>
    <n v="7.7791191065949084E-3"/>
    <n v="1.0254360109109805E-2"/>
  </r>
  <r>
    <n v="102"/>
    <x v="2"/>
    <x v="2"/>
    <b v="1"/>
    <n v="28.900497512437809"/>
    <n v="0.28900497512437812"/>
    <n v="0.80227595057543621"/>
    <n v="0.6486570679654825"/>
    <n v="0.46879777987993576"/>
    <n v="0.97485454335682042"/>
    <n v="17.521189372201853"/>
    <n v="16.812549874612753"/>
    <n v="18.829236431914229"/>
    <n v="0.35527246822534508"/>
    <n v="19.019900497512438"/>
    <n v="0.28900497512437812"/>
    <n v="0.80227595057543621"/>
    <n v="0.6486570679654825"/>
    <n v="8.6253984494488994E-3"/>
    <n v="6.1144573638576656E-3"/>
    <n v="6.6754887141991532E-3"/>
    <n v="3.1008855094602557E-2"/>
    <n v="7.7791191065949084E-3"/>
    <n v="1.0254360109109805E-2"/>
  </r>
  <r>
    <n v="103"/>
    <x v="2"/>
    <x v="2"/>
    <b v="1"/>
    <n v="26.706467661691541"/>
    <n v="0.26706467661691541"/>
    <n v="0.80235575047863872"/>
    <n v="0.64601759164524475"/>
    <n v="0.43769874215810561"/>
    <n v="0.97427421755230437"/>
    <n v="17.414507962059034"/>
    <n v="16.316293020067867"/>
    <n v="19.12200636747955"/>
    <n v="0.38808690849778299"/>
    <n v="18.542288557213929"/>
    <n v="0.26706467661691541"/>
    <n v="0.80235575047863872"/>
    <n v="0.64601759164524475"/>
    <n v="8.6253984494488994E-3"/>
    <n v="6.1144573638576656E-3"/>
    <n v="6.6754887141991532E-3"/>
    <n v="3.1008855094602557E-2"/>
    <n v="7.7791191065949084E-3"/>
    <n v="1.0254360109109805E-2"/>
  </r>
  <r>
    <n v="104"/>
    <x v="2"/>
    <x v="2"/>
    <b v="1"/>
    <n v="27.696517412935325"/>
    <n v="0.27696517412935323"/>
    <n v="0.8150025735126053"/>
    <n v="0.63610770025393848"/>
    <n v="0.44418280949643052"/>
    <n v="0.95633002507427289"/>
    <n v="17.424415007053661"/>
    <n v="16.667100749529837"/>
    <n v="18.697981510220558"/>
    <n v="0.37469382373740062"/>
    <n v="19.253731343283583"/>
    <n v="0.27696517412935323"/>
    <n v="0.8150025735126053"/>
    <n v="0.63610770025393848"/>
    <n v="8.6253984494488994E-3"/>
    <n v="6.1144573638576656E-3"/>
    <n v="6.6754887141991532E-3"/>
    <n v="3.1008855094602557E-2"/>
    <n v="7.7791191065949084E-3"/>
    <n v="1.0254360109109805E-2"/>
  </r>
  <r>
    <n v="105"/>
    <x v="2"/>
    <x v="2"/>
    <b v="1"/>
    <n v="28.293532338308459"/>
    <n v="0.28293532338308458"/>
    <n v="0.77563776208472601"/>
    <n v="0.65521729380453475"/>
    <n v="0.45983118125082278"/>
    <n v="0.97271602655587575"/>
    <n v="17.446695983202758"/>
    <n v="16.309652426260527"/>
    <n v="19.293401376982246"/>
    <n v="0.38094826588307307"/>
    <n v="17.452736318407961"/>
    <n v="0.28293532338308458"/>
    <n v="0.77563776208472601"/>
    <n v="0.65521729380453475"/>
    <n v="8.6253984494488994E-3"/>
    <n v="6.1144573638576656E-3"/>
    <n v="6.6754887141991532E-3"/>
    <n v="3.1008855094602557E-2"/>
    <n v="7.7791191065949084E-3"/>
    <n v="1.0254360109109805E-2"/>
  </r>
  <r>
    <n v="106"/>
    <x v="2"/>
    <x v="2"/>
    <b v="1"/>
    <n v="29.039800995024876"/>
    <n v="0.29039800995024878"/>
    <n v="0.76022346803360463"/>
    <n v="0.63797695887067285"/>
    <n v="0.44751020918359286"/>
    <n v="0.96860661785791657"/>
    <n v="17.23453332601855"/>
    <n v="16.181325984802285"/>
    <n v="19.058099257723534"/>
    <n v="0.36540803962463841"/>
    <n v="17.567164179104477"/>
    <n v="0.29039800995024878"/>
    <n v="0.76022346803360463"/>
    <n v="0.63797695887067285"/>
    <n v="8.6253984494488994E-3"/>
    <n v="6.1144573638576656E-3"/>
    <n v="6.6754887141991532E-3"/>
    <n v="3.1008855094602557E-2"/>
    <n v="7.7791191065949084E-3"/>
    <n v="1.0254360109109805E-2"/>
  </r>
  <r>
    <n v="107"/>
    <x v="2"/>
    <x v="2"/>
    <b v="1"/>
    <n v="32.870646766169152"/>
    <n v="0.32870646766169154"/>
    <n v="0.75564273663718751"/>
    <n v="0.62835137457679158"/>
    <n v="0.45419592996273772"/>
    <n v="0.96996684470913797"/>
    <n v="17.503599406945881"/>
    <n v="16.757257326595912"/>
    <n v="18.96574804995975"/>
    <n v="0.33758722070490776"/>
    <n v="19.223880597014926"/>
    <n v="0.32870646766169154"/>
    <n v="0.75564273663718751"/>
    <n v="0.62835137457679158"/>
    <n v="8.6253984494488994E-3"/>
    <n v="6.1144573638576656E-3"/>
    <n v="6.6754887141991532E-3"/>
    <n v="3.1008855094602557E-2"/>
    <n v="7.7791191065949084E-3"/>
    <n v="1.0254360109109805E-2"/>
  </r>
  <r>
    <n v="108"/>
    <x v="2"/>
    <x v="2"/>
    <b v="1"/>
    <n v="30.417910447761194"/>
    <n v="0.30417910447761193"/>
    <n v="0.79097901772294976"/>
    <n v="0.62404065037632261"/>
    <n v="0.4481404704857222"/>
    <n v="0.96202569787417613"/>
    <n v="17.45338509926215"/>
    <n v="16.653273112344948"/>
    <n v="18.99527302852297"/>
    <n v="0.34223686777390216"/>
    <n v="19.905472636815919"/>
    <n v="0.30417910447761193"/>
    <n v="0.79097901772294976"/>
    <n v="0.62404065037632261"/>
    <n v="8.6253984494488994E-3"/>
    <n v="6.1144573638576656E-3"/>
    <n v="6.6754887141991532E-3"/>
    <n v="3.1008855094602557E-2"/>
    <n v="7.7791191065949084E-3"/>
    <n v="1.0254360109109805E-2"/>
  </r>
  <r>
    <n v="109"/>
    <x v="2"/>
    <x v="2"/>
    <b v="1"/>
    <n v="25.119402985074625"/>
    <n v="0.25119402985074624"/>
    <n v="0.79943604566354187"/>
    <n v="0.67140620027208597"/>
    <n v="0.46522142767898406"/>
    <n v="0.97989331933701918"/>
    <n v="17.141312147825662"/>
    <n v="15.909899076806528"/>
    <n v="18.986387588643804"/>
    <n v="0.40043290531610082"/>
    <n v="16.626865671641792"/>
    <n v="0.25119402985074624"/>
    <n v="0.79943604566354187"/>
    <n v="0.67140620027208597"/>
    <n v="8.6253984494488994E-3"/>
    <n v="6.1144573638576656E-3"/>
    <n v="6.6754887141991532E-3"/>
    <n v="3.1008855094602557E-2"/>
    <n v="7.7791191065949084E-3"/>
    <n v="1.0254360109109805E-2"/>
  </r>
  <r>
    <n v="110"/>
    <x v="2"/>
    <x v="2"/>
    <b v="1"/>
    <n v="23.562189054726367"/>
    <n v="0.23562189054726368"/>
    <n v="0.77829207607571793"/>
    <n v="0.68838693133443907"/>
    <n v="0.48106483920678633"/>
    <n v="0.98869459095126344"/>
    <n v="17.794927524908442"/>
    <n v="16.939230104348823"/>
    <n v="19.033600421330782"/>
    <n v="0.40841171545253735"/>
    <n v="14.009950248756219"/>
    <n v="0.23562189054726368"/>
    <n v="0.77829207607571793"/>
    <n v="0.68838693133443907"/>
    <n v="8.6253984494488994E-3"/>
    <n v="6.1144573638576656E-3"/>
    <n v="6.6754887141991532E-3"/>
    <n v="3.1008855094602557E-2"/>
    <n v="7.7791191065949084E-3"/>
    <n v="1.0254360109109805E-2"/>
  </r>
  <r>
    <n v="111"/>
    <x v="2"/>
    <x v="3"/>
    <b v="1"/>
    <n v="41.741293532338311"/>
    <n v="0.20870646766169154"/>
    <n v="0.79894999857360527"/>
    <n v="0.71522917481892079"/>
    <n v="0.47432515955670279"/>
    <n v="0.99397447642429848"/>
    <n v="17.573700380842627"/>
    <n v="16.110985863259806"/>
    <n v="19.271235271547589"/>
    <n v="0.46161453330138302"/>
    <n v="26.208955223880597"/>
    <n v="0.20870646766169154"/>
    <n v="0.79894999857360527"/>
    <n v="0.71522917481892079"/>
    <n v="7.4286990929880352E-3"/>
    <n v="5.2910713461695969E-3"/>
    <n v="3.9539306502981162E-3"/>
    <n v="3.3629921569608E-2"/>
    <n v="6.8764707506871123E-3"/>
    <n v="5.6103092776210277E-3"/>
  </r>
  <r>
    <n v="112"/>
    <x v="2"/>
    <x v="3"/>
    <b v="1"/>
    <n v="50.542288557213929"/>
    <n v="0.25271144278606966"/>
    <n v="0.7852406505932038"/>
    <n v="0.6929111274875378"/>
    <n v="0.47574178105063547"/>
    <n v="0.99204037888983732"/>
    <n v="17.563563810680225"/>
    <n v="16.299100346965222"/>
    <n v="19.308459947328711"/>
    <n v="0.4205874136695012"/>
    <n v="31.676616915422887"/>
    <n v="0.25271144278606966"/>
    <n v="0.7852406505932038"/>
    <n v="0.6929111274875378"/>
    <n v="7.4286990929880352E-3"/>
    <n v="5.2910713461695969E-3"/>
    <n v="3.9539306502981162E-3"/>
    <n v="3.3629921569608E-2"/>
    <n v="6.8764707506871123E-3"/>
    <n v="5.6103092776210277E-3"/>
  </r>
  <r>
    <n v="113"/>
    <x v="2"/>
    <x v="3"/>
    <b v="1"/>
    <n v="47.681592039800996"/>
    <n v="0.23840796019900498"/>
    <n v="0.76344763964427775"/>
    <n v="0.69363997109975739"/>
    <n v="0.4542044930152056"/>
    <n v="0.9948953941609624"/>
    <n v="18.003625162403321"/>
    <n v="16.936266198776813"/>
    <n v="19.346700845535604"/>
    <n v="0.43280680607488498"/>
    <n v="26.990049751243781"/>
    <n v="0.23840796019900498"/>
    <n v="0.76344763964427775"/>
    <n v="0.69363997109975739"/>
    <n v="7.4286990929880352E-3"/>
    <n v="5.2910713461695969E-3"/>
    <n v="3.9539306502981162E-3"/>
    <n v="3.3629921569608E-2"/>
    <n v="6.8764707506871123E-3"/>
    <n v="5.6103092776210277E-3"/>
  </r>
  <r>
    <n v="114"/>
    <x v="2"/>
    <x v="3"/>
    <b v="1"/>
    <n v="47.019900497512438"/>
    <n v="0.2350995024875622"/>
    <n v="0.74061031918422793"/>
    <n v="0.69885874396881598"/>
    <n v="0.45787497228196483"/>
    <n v="0.99270238930644172"/>
    <n v="17.652147643487474"/>
    <n v="16.180371706754304"/>
    <n v="19.448632989427416"/>
    <n v="0.44058430389876202"/>
    <n v="26.014925373134329"/>
    <n v="0.2350995024875622"/>
    <n v="0.74061031918422793"/>
    <n v="0.69885874396881598"/>
    <n v="7.4286990929880352E-3"/>
    <n v="5.2910713461695969E-3"/>
    <n v="3.9539306502981162E-3"/>
    <n v="3.3629921569608E-2"/>
    <n v="6.8764707506871123E-3"/>
    <n v="5.6103092776210277E-3"/>
  </r>
  <r>
    <n v="115"/>
    <x v="2"/>
    <x v="3"/>
    <b v="1"/>
    <n v="46.895522388059703"/>
    <n v="0.23447761194029851"/>
    <n v="0.75232654770516594"/>
    <n v="0.69026728086419009"/>
    <n v="0.45330717749077076"/>
    <n v="0.99025043480002828"/>
    <n v="17.938859178382661"/>
    <n v="16.857593323621373"/>
    <n v="19.308906182729199"/>
    <n v="0.44131566988441612"/>
    <n v="27.218905472636816"/>
    <n v="0.23447761194029851"/>
    <n v="0.75232654770516594"/>
    <n v="0.69026728086419009"/>
    <n v="7.4286990929880352E-3"/>
    <n v="5.2910713461695969E-3"/>
    <n v="3.9539306502981162E-3"/>
    <n v="3.3629921569608E-2"/>
    <n v="6.8764707506871123E-3"/>
    <n v="5.6103092776210277E-3"/>
  </r>
  <r>
    <n v="116"/>
    <x v="2"/>
    <x v="3"/>
    <b v="1"/>
    <n v="48.17412935323383"/>
    <n v="0.24087064676616915"/>
    <n v="0.77880863243374499"/>
    <n v="0.7122523610058914"/>
    <n v="0.45178354248382879"/>
    <n v="0.99187214592205963"/>
    <n v="17.296005737978916"/>
    <n v="15.280606645671972"/>
    <n v="19.458967967097273"/>
    <n v="0.48029082635333198"/>
    <n v="29.203980099502488"/>
    <n v="0.24087064676616915"/>
    <n v="0.77880863243374499"/>
    <n v="0.7122523610058914"/>
    <n v="7.4286990929880352E-3"/>
    <n v="5.2910713461695969E-3"/>
    <n v="3.9539306502981162E-3"/>
    <n v="3.3629921569608E-2"/>
    <n v="6.8764707506871123E-3"/>
    <n v="5.6103092776210277E-3"/>
  </r>
  <r>
    <n v="117"/>
    <x v="2"/>
    <x v="3"/>
    <b v="1"/>
    <n v="41.029850746268657"/>
    <n v="0.2051492537313433"/>
    <n v="0.7740063916465002"/>
    <n v="0.72452865530193922"/>
    <n v="0.4579424842880655"/>
    <n v="0.99384147797089739"/>
    <n v="16.787248438725424"/>
    <n v="14.570140415292149"/>
    <n v="19.026641298809206"/>
    <n v="0.47143587057214797"/>
    <n v="24.223880597014926"/>
    <n v="0.2051492537313433"/>
    <n v="0.7740063916465002"/>
    <n v="0.72452865530193922"/>
    <n v="7.4286990929880352E-3"/>
    <n v="5.2910713461695969E-3"/>
    <n v="3.9539306502981162E-3"/>
    <n v="3.3629921569608E-2"/>
    <n v="6.8764707506871123E-3"/>
    <n v="5.6103092776210277E-3"/>
  </r>
  <r>
    <n v="118"/>
    <x v="2"/>
    <x v="3"/>
    <b v="1"/>
    <n v="43.990049751243781"/>
    <n v="0.21995024875621891"/>
    <n v="0.77567464900844452"/>
    <n v="0.69179302350943972"/>
    <n v="0.4543809461221614"/>
    <n v="0.98857357082019759"/>
    <n v="18.072231118562488"/>
    <n v="16.840116336189546"/>
    <n v="19.613465110217987"/>
    <n v="0.44443344535790591"/>
    <n v="27.482587064676618"/>
    <n v="0.21995024875621891"/>
    <n v="0.77567464900844452"/>
    <n v="0.69179302350943972"/>
    <n v="7.4286990929880352E-3"/>
    <n v="5.2910713461695969E-3"/>
    <n v="3.9539306502981162E-3"/>
    <n v="3.3629921569608E-2"/>
    <n v="6.8764707506871123E-3"/>
    <n v="5.6103092776210277E-3"/>
  </r>
  <r>
    <n v="119"/>
    <x v="2"/>
    <x v="3"/>
    <b v="1"/>
    <n v="39.024875621890544"/>
    <n v="0.19512437810945271"/>
    <n v="0.76329426640627851"/>
    <n v="0.71379383369297211"/>
    <n v="0.45500587393828423"/>
    <n v="0.99310164465250583"/>
    <n v="17.498113294410199"/>
    <n v="16.267195735716253"/>
    <n v="18.835673582744686"/>
    <n v="0.47094631468863302"/>
    <n v="23.53233830845771"/>
    <n v="0.19512437810945271"/>
    <n v="0.76329426640627851"/>
    <n v="0.71379383369297211"/>
    <n v="7.4286990929880352E-3"/>
    <n v="5.2910713461695969E-3"/>
    <n v="3.9539306502981162E-3"/>
    <n v="3.3629921569608E-2"/>
    <n v="6.8764707506871123E-3"/>
    <n v="5.6103092776210277E-3"/>
  </r>
  <r>
    <n v="120"/>
    <x v="2"/>
    <x v="3"/>
    <b v="1"/>
    <n v="35.691542288557216"/>
    <n v="0.17845771144278608"/>
    <n v="0.7620986259268312"/>
    <n v="0.7143420195182032"/>
    <n v="0.45578943739397765"/>
    <n v="0.99594222745698191"/>
    <n v="17.692588012316168"/>
    <n v="16.283390811383427"/>
    <n v="19.229147947659296"/>
    <n v="0.46066525275212999"/>
    <n v="21.17910447761194"/>
    <n v="0.17845771144278608"/>
    <n v="0.7620986259268312"/>
    <n v="0.7143420195182032"/>
    <n v="7.4286990929880352E-3"/>
    <n v="5.2910713461695969E-3"/>
    <n v="3.9539306502981162E-3"/>
    <n v="3.3629921569608E-2"/>
    <n v="6.8764707506871123E-3"/>
    <n v="5.6103092776210277E-3"/>
  </r>
  <r>
    <n v="121"/>
    <x v="3"/>
    <x v="0"/>
    <b v="1"/>
    <n v="1.8759124087591241"/>
    <n v="0.18759124087591242"/>
    <n v="0.96090859060000122"/>
    <n v="0.75590440460582708"/>
    <n v="0.45035599543851013"/>
    <n v="0.99438298612370724"/>
    <n v="17.315814263244881"/>
    <n v="15.529651410848921"/>
    <n v="18.747582895867616"/>
    <n v="0.56159068229519316"/>
    <n v="1.6230769230769231"/>
    <n v="0.18759124087591242"/>
    <n v="0.96090859060000122"/>
    <n v="0.75590440460582708"/>
    <n v="1.6517308958592294E-2"/>
    <n v="1.3242409665773457E-2"/>
    <n v="1.8224341207945078E-3"/>
    <n v="6.0709008137691672E-2"/>
    <n v="1.5119017475876852E-2"/>
    <n v="2.399740581562732E-3"/>
  </r>
  <r>
    <n v="122"/>
    <x v="3"/>
    <x v="0"/>
    <b v="1"/>
    <n v="2.1524390243902438"/>
    <n v="0.21524390243902439"/>
    <n v="0.83781281084831216"/>
    <n v="0.76274899568022525"/>
    <n v="0.47098492922626023"/>
    <n v="0.99563731906297437"/>
    <n v="17.351284171459547"/>
    <n v="15.477161802603833"/>
    <n v="18.878873650606415"/>
    <n v="0.55604788192289101"/>
    <n v="1.6597222222222223"/>
    <n v="0.21524390243902439"/>
    <n v="0.83781281084831216"/>
    <n v="0.76274899568022525"/>
    <n v="1.6517308958592294E-2"/>
    <n v="1.3242409665773457E-2"/>
    <n v="1.8224341207945078E-3"/>
    <n v="6.0709008137691672E-2"/>
    <n v="1.5119017475876852E-2"/>
    <n v="2.399740581562732E-3"/>
  </r>
  <r>
    <n v="123"/>
    <x v="3"/>
    <x v="0"/>
    <b v="1"/>
    <n v="3.2580645161290325"/>
    <n v="0.32580645161290323"/>
    <n v="0.88977912613293275"/>
    <n v="0.75360572036446871"/>
    <n v="0.44591376890541812"/>
    <n v="0.99581644100848632"/>
    <n v="17.246192547639463"/>
    <n v="15.426881478674174"/>
    <n v="18.707914791016041"/>
    <n v="0.5595103592527586"/>
    <n v="2.4914285714285715"/>
    <n v="0.32580645161290323"/>
    <n v="0.88977912613293275"/>
    <n v="0.75360572036446871"/>
    <n v="1.6517308958592294E-2"/>
    <n v="1.3242409665773457E-2"/>
    <n v="1.8224341207945078E-3"/>
    <n v="6.0709008137691672E-2"/>
    <n v="1.5119017475876852E-2"/>
    <n v="2.399740581562732E-3"/>
  </r>
  <r>
    <n v="124"/>
    <x v="3"/>
    <x v="0"/>
    <b v="1"/>
    <n v="2.7105263157894739"/>
    <n v="0.27105263157894738"/>
    <n v="0.92277707088384475"/>
    <n v="0.76353539180110452"/>
    <n v="0.46411790729513269"/>
    <n v="0.99578942852204855"/>
    <n v="17.366261817679405"/>
    <n v="15.759922517461192"/>
    <n v="18.63766426246918"/>
    <n v="0.56312185764074985"/>
    <n v="2.3131868131868134"/>
    <n v="0.27105263157894738"/>
    <n v="0.92277707088384475"/>
    <n v="0.76353539180110452"/>
    <n v="1.6517308958592294E-2"/>
    <n v="1.3242409665773457E-2"/>
    <n v="1.8224341207945078E-3"/>
    <n v="6.0709008137691672E-2"/>
    <n v="1.5119017475876852E-2"/>
    <n v="2.399740581562732E-3"/>
  </r>
  <r>
    <n v="125"/>
    <x v="3"/>
    <x v="0"/>
    <b v="1"/>
    <n v="3.1968911917098444"/>
    <n v="0.31968911917098441"/>
    <n v="0.87052474914266664"/>
    <n v="0.7528910665316918"/>
    <n v="0.45184289999135291"/>
    <n v="0.99508013844177956"/>
    <n v="17.398454713937003"/>
    <n v="15.653953967203227"/>
    <n v="18.830346380515465"/>
    <n v="0.55417865634325325"/>
    <n v="2.601156069364162"/>
    <n v="0.31968911917098441"/>
    <n v="0.87052474914266664"/>
    <n v="0.7528910665316918"/>
    <n v="1.6517308958592294E-2"/>
    <n v="1.3242409665773457E-2"/>
    <n v="1.8224341207945078E-3"/>
    <n v="6.0709008137691672E-2"/>
    <n v="1.5119017475876852E-2"/>
    <n v="2.399740581562732E-3"/>
  </r>
  <r>
    <n v="126"/>
    <x v="3"/>
    <x v="0"/>
    <b v="1"/>
    <n v="2.2873563218390807"/>
    <n v="0.22873563218390808"/>
    <n v="0.87459596358088287"/>
    <n v="0.75740659801643506"/>
    <n v="0.45088416021420147"/>
    <n v="0.99480347878563413"/>
    <n v="17.325353699990739"/>
    <n v="15.649998378107899"/>
    <n v="18.661249422027275"/>
    <n v="0.56344915399392947"/>
    <n v="1.68944099378882"/>
    <n v="0.22873563218390808"/>
    <n v="0.87459596358088287"/>
    <n v="0.75740659801643506"/>
    <n v="1.6517308958592294E-2"/>
    <n v="1.3242409665773457E-2"/>
    <n v="1.8224341207945078E-3"/>
    <n v="6.0709008137691672E-2"/>
    <n v="1.5119017475876852E-2"/>
    <n v="2.399740581562732E-3"/>
  </r>
  <r>
    <n v="127"/>
    <x v="3"/>
    <x v="0"/>
    <b v="1"/>
    <n v="2.7446808510638299"/>
    <n v="0.27446808510638299"/>
    <n v="0.84242539102391645"/>
    <n v="0.76624691666433487"/>
    <n v="0.46981183196841869"/>
    <n v="0.9958154873510614"/>
    <n v="17.364838589763387"/>
    <n v="15.785894430652496"/>
    <n v="18.604887480028847"/>
    <n v="0.56351287254564986"/>
    <n v="2.1082802547770703"/>
    <n v="0.27446808510638299"/>
    <n v="0.84242539102391645"/>
    <n v="0.76624691666433487"/>
    <n v="1.6517308958592294E-2"/>
    <n v="1.3242409665773457E-2"/>
    <n v="1.8224341207945078E-3"/>
    <n v="6.0709008137691672E-2"/>
    <n v="1.5119017475876852E-2"/>
    <n v="2.399740581562732E-3"/>
  </r>
  <r>
    <n v="128"/>
    <x v="3"/>
    <x v="0"/>
    <b v="1"/>
    <n v="2.4566473988439306"/>
    <n v="0.24566473988439305"/>
    <n v="0.87043228115423887"/>
    <n v="0.75353803566341127"/>
    <n v="0.44965934780841343"/>
    <n v="0.99639829176558237"/>
    <n v="17.437119703808584"/>
    <n v="15.577608172249755"/>
    <n v="18.941937361856283"/>
    <n v="0.5557704197957164"/>
    <n v="1.879746835443038"/>
    <n v="0.24566473988439305"/>
    <n v="0.87043228115423887"/>
    <n v="0.75353803566341127"/>
    <n v="1.6517308958592294E-2"/>
    <n v="1.3242409665773457E-2"/>
    <n v="1.8224341207945078E-3"/>
    <n v="6.0709008137691672E-2"/>
    <n v="1.5119017475876852E-2"/>
    <n v="2.399740581562732E-3"/>
  </r>
  <r>
    <n v="129"/>
    <x v="3"/>
    <x v="0"/>
    <b v="1"/>
    <n v="3.0918367346938775"/>
    <n v="0.30918367346938774"/>
    <n v="0.81652072704499357"/>
    <n v="0.76925763888908172"/>
    <n v="0.471997291480029"/>
    <n v="0.99661058336992536"/>
    <n v="17.305475679634274"/>
    <n v="15.794347704235703"/>
    <n v="18.498623696159527"/>
    <n v="0.56653005841604043"/>
    <n v="2.0647058823529414"/>
    <n v="0.30918367346938774"/>
    <n v="0.81652072704499357"/>
    <n v="0.76925763888908172"/>
    <n v="1.6517308958592294E-2"/>
    <n v="1.3242409665773457E-2"/>
    <n v="1.8224341207945078E-3"/>
    <n v="6.0709008137691672E-2"/>
    <n v="1.5119017475876852E-2"/>
    <n v="2.399740581562732E-3"/>
  </r>
  <r>
    <n v="130"/>
    <x v="3"/>
    <x v="0"/>
    <b v="1"/>
    <n v="3.4329896907216493"/>
    <n v="0.34329896907216495"/>
    <n v="0.87299990116524284"/>
    <n v="0.75916161030164542"/>
    <n v="0.46679673527738047"/>
    <n v="0.99675531912337434"/>
    <n v="17.497214058965397"/>
    <n v="15.798907818894754"/>
    <n v="18.90823532469302"/>
    <n v="0.5516876528285567"/>
    <n v="2.6448087431693987"/>
    <n v="0.34329896907216495"/>
    <n v="0.87299990116524284"/>
    <n v="0.75916161030164542"/>
    <n v="1.6517308958592294E-2"/>
    <n v="1.3242409665773457E-2"/>
    <n v="1.8224341207945078E-3"/>
    <n v="6.0709008137691672E-2"/>
    <n v="1.5119017475876852E-2"/>
    <n v="2.399740581562732E-3"/>
  </r>
  <r>
    <n v="131"/>
    <x v="3"/>
    <x v="1"/>
    <b v="1"/>
    <n v="13.482587064676617"/>
    <n v="0.26965174129353231"/>
    <n v="0.7430655306945817"/>
    <n v="0.73570807246630709"/>
    <n v="0.44652247660209549"/>
    <n v="0.9915134997758237"/>
    <n v="17.334991060749356"/>
    <n v="15.705870917124919"/>
    <n v="18.79872792555723"/>
    <n v="0.53059430859761192"/>
    <n v="7.7114427860696519"/>
    <n v="0.26965174129353231"/>
    <n v="0.7430655306945817"/>
    <n v="0.73570807246630709"/>
    <n v="1.4534344854527306E-2"/>
    <n v="4.8930165906518721E-3"/>
    <n v="1.7343778816939319E-3"/>
    <n v="5.3259741044264355E-2"/>
    <n v="6.2574097433641925E-3"/>
    <n v="2.337392243833896E-3"/>
  </r>
  <r>
    <n v="132"/>
    <x v="3"/>
    <x v="1"/>
    <b v="1"/>
    <n v="12.189054726368159"/>
    <n v="0.24378109452736318"/>
    <n v="0.78201051159240864"/>
    <n v="0.74929319136721806"/>
    <n v="0.4679425268668026"/>
    <n v="0.99351871213140874"/>
    <n v="17.406286639110583"/>
    <n v="15.934991645803978"/>
    <n v="18.701443621034151"/>
    <n v="0.53529512487042119"/>
    <n v="7.6865671641791042"/>
    <n v="0.24378109452736318"/>
    <n v="0.78201051159240864"/>
    <n v="0.74929319136721806"/>
    <n v="1.4534344854527306E-2"/>
    <n v="4.8930165906518721E-3"/>
    <n v="1.7343778816939319E-3"/>
    <n v="5.3259741044264355E-2"/>
    <n v="6.2574097433641925E-3"/>
    <n v="2.337392243833896E-3"/>
  </r>
  <r>
    <n v="133"/>
    <x v="3"/>
    <x v="1"/>
    <b v="1"/>
    <n v="11.835820895522389"/>
    <n v="0.23671641791044779"/>
    <n v="0.78623132670543605"/>
    <n v="0.74933048810371439"/>
    <n v="0.46025234263320652"/>
    <n v="0.99264189718555329"/>
    <n v="17.486000271173467"/>
    <n v="16.172235510290303"/>
    <n v="18.626283084980724"/>
    <n v="0.54279194197058955"/>
    <n v="7.3084577114427862"/>
    <n v="0.23671641791044779"/>
    <n v="0.78623132670543605"/>
    <n v="0.74933048810371439"/>
    <n v="1.4534344854527306E-2"/>
    <n v="4.8930165906518721E-3"/>
    <n v="1.7343778816939319E-3"/>
    <n v="5.3259741044264355E-2"/>
    <n v="6.2574097433641925E-3"/>
    <n v="2.337392243833896E-3"/>
  </r>
  <r>
    <n v="134"/>
    <x v="3"/>
    <x v="1"/>
    <b v="1"/>
    <n v="15.343283582089553"/>
    <n v="0.30686567164179107"/>
    <n v="0.77257690659941214"/>
    <n v="0.74538652475009004"/>
    <n v="0.46141796141853081"/>
    <n v="0.99233779595123328"/>
    <n v="17.495953176673897"/>
    <n v="16.316899066705808"/>
    <n v="18.54312189238302"/>
    <n v="0.5347840478874879"/>
    <n v="9.4228855721393039"/>
    <n v="0.30686567164179107"/>
    <n v="0.77257690659941214"/>
    <n v="0.74538652475009004"/>
    <n v="1.4534344854527306E-2"/>
    <n v="4.8930165906518721E-3"/>
    <n v="1.7343778816939319E-3"/>
    <n v="5.3259741044264355E-2"/>
    <n v="6.2574097433641925E-3"/>
    <n v="2.337392243833896E-3"/>
  </r>
  <r>
    <n v="135"/>
    <x v="3"/>
    <x v="1"/>
    <b v="1"/>
    <n v="12.318407960199005"/>
    <n v="0.24636815920398011"/>
    <n v="0.80023423516002468"/>
    <n v="0.74119556851382218"/>
    <n v="0.44602506357004401"/>
    <n v="0.99176939857590429"/>
    <n v="17.352657525645864"/>
    <n v="15.842452078583589"/>
    <n v="18.665533577739161"/>
    <n v="0.54089615706152827"/>
    <n v="7.9402985074626864"/>
    <n v="0.24636815920398011"/>
    <n v="0.80023423516002468"/>
    <n v="0.74119556851382218"/>
    <n v="1.4534344854527306E-2"/>
    <n v="4.8930165906518721E-3"/>
    <n v="1.7343778816939319E-3"/>
    <n v="5.3259741044264355E-2"/>
    <n v="6.2574097433641925E-3"/>
    <n v="2.337392243833896E-3"/>
  </r>
  <r>
    <n v="136"/>
    <x v="3"/>
    <x v="1"/>
    <b v="1"/>
    <n v="12.651741293532337"/>
    <n v="0.25303482587064674"/>
    <n v="0.78640396637454457"/>
    <n v="0.74237853306259294"/>
    <n v="0.45097112167852016"/>
    <n v="0.99290026011282562"/>
    <n v="17.426360540844062"/>
    <n v="16.036450263564468"/>
    <n v="18.646155844247339"/>
    <n v="0.53763576263371915"/>
    <n v="8.1044776119402986"/>
    <n v="0.25303482587064674"/>
    <n v="0.78640396637454457"/>
    <n v="0.74237853306259294"/>
    <n v="1.4534344854527306E-2"/>
    <n v="4.8930165906518721E-3"/>
    <n v="1.7343778816939319E-3"/>
    <n v="5.3259741044264355E-2"/>
    <n v="6.2574097433641925E-3"/>
    <n v="2.337392243833896E-3"/>
  </r>
  <r>
    <n v="137"/>
    <x v="3"/>
    <x v="1"/>
    <b v="1"/>
    <n v="14.621890547263682"/>
    <n v="0.29243781094527366"/>
    <n v="0.78397587671130609"/>
    <n v="0.73287970406485725"/>
    <n v="0.44757635822498243"/>
    <n v="0.99253908115815026"/>
    <n v="17.299712947558408"/>
    <n v="15.678563508082961"/>
    <n v="18.804501507965387"/>
    <n v="0.52350769247745121"/>
    <n v="9.0597014925373127"/>
    <n v="0.29243781094527366"/>
    <n v="0.78397587671130609"/>
    <n v="0.73287970406485725"/>
    <n v="1.4534344854527306E-2"/>
    <n v="4.8930165906518721E-3"/>
    <n v="1.7343778816939319E-3"/>
    <n v="5.3259741044264355E-2"/>
    <n v="6.2574097433641925E-3"/>
    <n v="2.337392243833896E-3"/>
  </r>
  <r>
    <n v="138"/>
    <x v="3"/>
    <x v="1"/>
    <b v="1"/>
    <n v="16.751243781094526"/>
    <n v="0.33502487562189054"/>
    <n v="0.79435500749288712"/>
    <n v="0.74264252195935132"/>
    <n v="0.45844317073489621"/>
    <n v="0.99217907142712036"/>
    <n v="17.331187409291829"/>
    <n v="15.924030587224216"/>
    <n v="18.597078309536926"/>
    <n v="0.53237619449571028"/>
    <n v="10.407960199004975"/>
    <n v="0.33502487562189054"/>
    <n v="0.79435500749288712"/>
    <n v="0.74264252195935132"/>
    <n v="1.4534344854527306E-2"/>
    <n v="4.8930165906518721E-3"/>
    <n v="1.7343778816939319E-3"/>
    <n v="5.3259741044264355E-2"/>
    <n v="6.2574097433641925E-3"/>
    <n v="2.337392243833896E-3"/>
  </r>
  <r>
    <n v="139"/>
    <x v="3"/>
    <x v="1"/>
    <b v="1"/>
    <n v="10.029850746268657"/>
    <n v="0.20059701492537316"/>
    <n v="0.78615059219200845"/>
    <n v="0.74418330131007493"/>
    <n v="0.44576467128530511"/>
    <n v="0.9914863611898006"/>
    <n v="17.358205814007764"/>
    <n v="15.865095503261626"/>
    <n v="18.620630789345437"/>
    <n v="0.5467975324250921"/>
    <n v="6.4242424242424239"/>
    <n v="0.20059701492537316"/>
    <n v="0.78615059219200845"/>
    <n v="0.74418330131007493"/>
    <n v="1.4534344854527306E-2"/>
    <n v="4.8930165906518721E-3"/>
    <n v="1.7343778816939319E-3"/>
    <n v="5.3259741044264355E-2"/>
    <n v="6.2574097433641925E-3"/>
    <n v="2.337392243833896E-3"/>
  </r>
  <r>
    <n v="140"/>
    <x v="3"/>
    <x v="1"/>
    <b v="1"/>
    <n v="17.223880597014926"/>
    <n v="0.34447761194029852"/>
    <n v="0.78455204701064385"/>
    <n v="0.73714257903508218"/>
    <n v="0.46314429244717625"/>
    <n v="0.99368061583779344"/>
    <n v="17.391531491040201"/>
    <n v="15.751153110597269"/>
    <n v="18.940811799622388"/>
    <n v="0.51641991746740246"/>
    <n v="11.039800995024876"/>
    <n v="0.34447761194029852"/>
    <n v="0.78455204701064385"/>
    <n v="0.73714257903508218"/>
    <n v="1.4534344854527306E-2"/>
    <n v="4.8930165906518721E-3"/>
    <n v="1.7343778816939319E-3"/>
    <n v="5.3259741044264355E-2"/>
    <n v="6.2574097433641925E-3"/>
    <n v="2.337392243833896E-3"/>
  </r>
  <r>
    <n v="141"/>
    <x v="3"/>
    <x v="2"/>
    <b v="1"/>
    <n v="29.099502487562191"/>
    <n v="0.2909950248756219"/>
    <n v="0.78285909053454761"/>
    <n v="0.70747298435049188"/>
    <n v="0.44993217402146346"/>
    <n v="0.98877534302460091"/>
    <n v="17.50074023835122"/>
    <n v="16.234239757175249"/>
    <n v="18.88953181775776"/>
    <n v="0.47794661885443679"/>
    <n v="18.243781094527364"/>
    <n v="0.2909950248756219"/>
    <n v="0.78285909053454761"/>
    <n v="0.70747298435049188"/>
    <n v="1.0535341807714834E-2"/>
    <n v="4.5883228761931048E-3"/>
    <n v="2.5512581202796398E-3"/>
    <n v="3.8825905343698904E-2"/>
    <n v="5.8247489932471497E-3"/>
    <n v="3.5615683998688357E-3"/>
  </r>
  <r>
    <n v="142"/>
    <x v="3"/>
    <x v="2"/>
    <b v="1"/>
    <n v="28.393034825870647"/>
    <n v="0.28393034825870644"/>
    <n v="0.79190340123700809"/>
    <n v="0.70753833088898377"/>
    <n v="0.44516606663830205"/>
    <n v="0.98799663108781288"/>
    <n v="17.376153631976912"/>
    <n v="15.941023869410328"/>
    <n v="18.947457566461395"/>
    <n v="0.48336167973780902"/>
    <n v="18.039800995024876"/>
    <n v="0.28393034825870644"/>
    <n v="0.79190340123700809"/>
    <n v="0.70753833088898377"/>
    <n v="1.0535341807714834E-2"/>
    <n v="4.5883228761931048E-3"/>
    <n v="2.5512581202796398E-3"/>
    <n v="3.8825905343698904E-2"/>
    <n v="5.8247489932471497E-3"/>
    <n v="3.5615683998688357E-3"/>
  </r>
  <r>
    <n v="143"/>
    <x v="3"/>
    <x v="2"/>
    <b v="1"/>
    <n v="32.517412935323385"/>
    <n v="0.32517412935323387"/>
    <n v="0.79451558489030849"/>
    <n v="0.71157239121103688"/>
    <n v="0.45463350132844382"/>
    <n v="0.98548879924992838"/>
    <n v="17.328969573776938"/>
    <n v="16.035289174588762"/>
    <n v="18.728830653634674"/>
    <n v="0.48398971107666794"/>
    <n v="21.218905472636816"/>
    <n v="0.32517412935323387"/>
    <n v="0.79451558489030849"/>
    <n v="0.71157239121103688"/>
    <n v="1.0535341807714834E-2"/>
    <n v="4.5883228761931048E-3"/>
    <n v="2.5512581202796398E-3"/>
    <n v="3.8825905343698904E-2"/>
    <n v="5.8247489932471497E-3"/>
    <n v="3.5615683998688357E-3"/>
  </r>
  <r>
    <n v="144"/>
    <x v="3"/>
    <x v="2"/>
    <b v="1"/>
    <n v="28.751243781094526"/>
    <n v="0.28751243781094526"/>
    <n v="0.80888144227552772"/>
    <n v="0.71627563723166843"/>
    <n v="0.46592753253088026"/>
    <n v="0.98929706444665166"/>
    <n v="17.288910238881027"/>
    <n v="15.787540145129471"/>
    <n v="18.925728465600169"/>
    <n v="0.47830427117193303"/>
    <n v="19.557213930348258"/>
    <n v="0.28751243781094526"/>
    <n v="0.80888144227552772"/>
    <n v="0.71627563723166843"/>
    <n v="1.0535341807714834E-2"/>
    <n v="4.5883228761931048E-3"/>
    <n v="2.5512581202796398E-3"/>
    <n v="3.8825905343698904E-2"/>
    <n v="5.8247489932471497E-3"/>
    <n v="3.5615683998688357E-3"/>
  </r>
  <r>
    <n v="145"/>
    <x v="3"/>
    <x v="2"/>
    <b v="1"/>
    <n v="29.616915422885572"/>
    <n v="0.2961691542288557"/>
    <n v="0.7794693991399092"/>
    <n v="0.71989012160386978"/>
    <n v="0.4641051788477018"/>
    <n v="0.98818723975031075"/>
    <n v="17.408755589467713"/>
    <n v="15.845814368154096"/>
    <n v="19.054807600110188"/>
    <n v="0.48802980190751888"/>
    <n v="17.910447761194028"/>
    <n v="0.2961691542288557"/>
    <n v="0.7794693991399092"/>
    <n v="0.71989012160386978"/>
    <n v="1.0535341807714834E-2"/>
    <n v="4.5883228761931048E-3"/>
    <n v="2.5512581202796398E-3"/>
    <n v="3.8825905343698904E-2"/>
    <n v="5.8247489932471497E-3"/>
    <n v="3.5615683998688357E-3"/>
  </r>
  <r>
    <n v="146"/>
    <x v="3"/>
    <x v="2"/>
    <b v="1"/>
    <n v="22.910447761194028"/>
    <n v="0.22910447761194028"/>
    <n v="0.80444783165845601"/>
    <n v="0.72607046400422948"/>
    <n v="0.45670944571307204"/>
    <n v="0.99185115403718627"/>
    <n v="17.637318400427297"/>
    <n v="16.28175486326105"/>
    <n v="18.975285478988695"/>
    <n v="0.50335910393121108"/>
    <n v="15.194029850746269"/>
    <n v="0.22910447761194028"/>
    <n v="0.80444783165845601"/>
    <n v="0.72607046400422948"/>
    <n v="1.0535341807714834E-2"/>
    <n v="4.5883228761931048E-3"/>
    <n v="2.5512581202796398E-3"/>
    <n v="3.8825905343698904E-2"/>
    <n v="5.8247489932471497E-3"/>
    <n v="3.5615683998688357E-3"/>
  </r>
  <r>
    <n v="147"/>
    <x v="3"/>
    <x v="2"/>
    <b v="1"/>
    <n v="24.621890547263682"/>
    <n v="0.24621890547263681"/>
    <n v="0.79377685434476364"/>
    <n v="0.72426084945945712"/>
    <n v="0.45905206768448847"/>
    <n v="0.98747937762988369"/>
    <n v="17.414598140581209"/>
    <n v="16.086390776108747"/>
    <n v="18.737654677187432"/>
    <n v="0.50188554942451069"/>
    <n v="16.194029850746269"/>
    <n v="0.24621890547263681"/>
    <n v="0.79377685434476364"/>
    <n v="0.72426084945945712"/>
    <n v="1.0535341807714834E-2"/>
    <n v="4.5883228761931048E-3"/>
    <n v="2.5512581202796398E-3"/>
    <n v="3.8825905343698904E-2"/>
    <n v="5.8247489932471497E-3"/>
    <n v="3.5615683998688357E-3"/>
  </r>
  <r>
    <n v="148"/>
    <x v="3"/>
    <x v="2"/>
    <b v="1"/>
    <n v="22.054726368159205"/>
    <n v="0.22054726368159205"/>
    <n v="0.76052737280798088"/>
    <n v="0.71199536075509351"/>
    <n v="0.43545579547629848"/>
    <n v="0.98933258053095352"/>
    <n v="17.259957860109573"/>
    <n v="15.56345099154289"/>
    <n v="18.974958208654535"/>
    <n v="0.49931477413336561"/>
    <n v="13.895522388059701"/>
    <n v="0.22054726368159205"/>
    <n v="0.76052737280798088"/>
    <n v="0.71199536075509351"/>
    <n v="1.0535341807714834E-2"/>
    <n v="4.5883228761931048E-3"/>
    <n v="2.5512581202796398E-3"/>
    <n v="3.8825905343698904E-2"/>
    <n v="5.8247489932471497E-3"/>
    <n v="3.5615683998688357E-3"/>
  </r>
  <r>
    <n v="149"/>
    <x v="3"/>
    <x v="2"/>
    <b v="1"/>
    <n v="24.910447761194028"/>
    <n v="0.24910447761194029"/>
    <n v="0.77239104817811177"/>
    <n v="0.72917922341250208"/>
    <n v="0.46859644021797903"/>
    <n v="0.98725933824957812"/>
    <n v="17.370697924400915"/>
    <n v="15.936753645376966"/>
    <n v="18.838548607051727"/>
    <n v="0.50239476075945921"/>
    <n v="15.532338308457712"/>
    <n v="0.24910447761194029"/>
    <n v="0.77239104817811177"/>
    <n v="0.72917922341250208"/>
    <n v="1.0535341807714834E-2"/>
    <n v="4.5883228761931048E-3"/>
    <n v="2.5512581202796398E-3"/>
    <n v="3.8825905343698904E-2"/>
    <n v="5.8247489932471497E-3"/>
    <n v="3.5615683998688357E-3"/>
  </r>
  <r>
    <n v="150"/>
    <x v="3"/>
    <x v="2"/>
    <b v="1"/>
    <n v="28.472636815920399"/>
    <n v="0.28472636815920399"/>
    <n v="0.78851656112400303"/>
    <n v="0.70904415527694553"/>
    <n v="0.44815980231684149"/>
    <n v="0.98857346851785532"/>
    <n v="17.491381336295866"/>
    <n v="16.25451070179793"/>
    <n v="18.837068719530617"/>
    <n v="0.48277497661157381"/>
    <n v="18.46766169154229"/>
    <n v="0.28472636815920399"/>
    <n v="0.78851656112400303"/>
    <n v="0.70904415527694553"/>
    <n v="1.0535341807714834E-2"/>
    <n v="4.5883228761931048E-3"/>
    <n v="2.5512581202796398E-3"/>
    <n v="3.8825905343698904E-2"/>
    <n v="5.8247489932471497E-3"/>
    <n v="3.5615683998688357E-3"/>
  </r>
  <r>
    <n v="151"/>
    <x v="3"/>
    <x v="3"/>
    <b v="1"/>
    <n v="46.407960199004975"/>
    <n v="0.23203980099502489"/>
    <n v="0.80012014004063658"/>
    <n v="0.68588306744809469"/>
    <n v="0.46668115841326563"/>
    <n v="0.98276613368874965"/>
    <n v="17.378175830541604"/>
    <n v="16.15921953403954"/>
    <n v="19.038239790228822"/>
    <n v="0.42466573792996665"/>
    <n v="30.587064676616915"/>
    <n v="0.23203980099502489"/>
    <n v="0.80012014004063658"/>
    <n v="0.68588306744809469"/>
    <n v="6.4803282013863499E-3"/>
    <n v="7.5553343841097452E-3"/>
    <n v="5.0049065453135564E-3"/>
    <n v="2.4704991436132615E-2"/>
    <n v="9.5730971409210344E-3"/>
    <n v="7.4611242708923723E-3"/>
  </r>
  <r>
    <n v="152"/>
    <x v="3"/>
    <x v="3"/>
    <b v="1"/>
    <n v="49.582089552238806"/>
    <n v="0.24791044776119403"/>
    <n v="0.7940451241305565"/>
    <n v="0.68251752559518009"/>
    <n v="0.47040366589613347"/>
    <n v="0.97956705923121379"/>
    <n v="17.696556962736651"/>
    <n v="16.623828179821484"/>
    <n v="19.200967854754357"/>
    <n v="0.41660707490382831"/>
    <n v="31.756218905472636"/>
    <n v="0.24791044776119403"/>
    <n v="0.7940451241305565"/>
    <n v="0.68251752559518009"/>
    <n v="6.4803282013863499E-3"/>
    <n v="7.5553343841097452E-3"/>
    <n v="5.0049065453135564E-3"/>
    <n v="2.4704991436132615E-2"/>
    <n v="9.5730971409210344E-3"/>
    <n v="7.4611242708923723E-3"/>
  </r>
  <r>
    <n v="153"/>
    <x v="3"/>
    <x v="3"/>
    <b v="1"/>
    <n v="53.124378109452735"/>
    <n v="0.26562189054726365"/>
    <n v="0.81083509096672657"/>
    <n v="0.67212141384110191"/>
    <n v="0.4744675313787271"/>
    <n v="0.97784693003733636"/>
    <n v="17.561154687478705"/>
    <n v="16.539918397135143"/>
    <n v="19.143758043985933"/>
    <n v="0.39256438578728753"/>
    <n v="35.199004975124382"/>
    <n v="0.26562189054726365"/>
    <n v="0.81083509096672657"/>
    <n v="0.67212141384110191"/>
    <n v="6.4803282013863499E-3"/>
    <n v="7.5553343841097452E-3"/>
    <n v="5.0049065453135564E-3"/>
    <n v="2.4704991436132615E-2"/>
    <n v="9.5730971409210344E-3"/>
    <n v="7.4611242708923723E-3"/>
  </r>
  <r>
    <n v="154"/>
    <x v="3"/>
    <x v="3"/>
    <b v="1"/>
    <n v="55.880597014925371"/>
    <n v="0.27940298507462685"/>
    <n v="0.8123341727773099"/>
    <n v="0.66068014012530252"/>
    <n v="0.46436357995015431"/>
    <n v="0.97455630846877339"/>
    <n v="17.746344922855933"/>
    <n v="16.912417013700153"/>
    <n v="19.084153882620669"/>
    <n v="0.38477358795166861"/>
    <n v="37.328358208955223"/>
    <n v="0.27940298507462685"/>
    <n v="0.8123341727773099"/>
    <n v="0.66068014012530252"/>
    <n v="6.4803282013863499E-3"/>
    <n v="7.5553343841097452E-3"/>
    <n v="5.0049065453135564E-3"/>
    <n v="2.4704991436132615E-2"/>
    <n v="9.5730971409210344E-3"/>
    <n v="7.4611242708923723E-3"/>
  </r>
  <r>
    <n v="155"/>
    <x v="3"/>
    <x v="3"/>
    <b v="1"/>
    <n v="59.686567164179102"/>
    <n v="0.29843283582089553"/>
    <n v="0.74074395686252292"/>
    <n v="0.65430855190232018"/>
    <n v="0.44805829383880058"/>
    <n v="0.96883584170743442"/>
    <n v="17.44798607815865"/>
    <n v="16.236174737589224"/>
    <n v="19.298524893916909"/>
    <n v="0.39601932950457597"/>
    <n v="34.288557213930346"/>
    <n v="0.29843283582089553"/>
    <n v="0.74074395686252292"/>
    <n v="0.65430855190232018"/>
    <n v="6.4803282013863499E-3"/>
    <n v="7.5553343841097452E-3"/>
    <n v="5.0049065453135564E-3"/>
    <n v="2.4704991436132615E-2"/>
    <n v="9.5730971409210344E-3"/>
    <n v="7.4611242708923723E-3"/>
  </r>
  <r>
    <n v="156"/>
    <x v="3"/>
    <x v="3"/>
    <b v="1"/>
    <n v="50.646766169154226"/>
    <n v="0.25323383084577111"/>
    <n v="0.80864975241768944"/>
    <n v="0.6701050412263414"/>
    <n v="0.46023904848350389"/>
    <n v="0.97459886488715819"/>
    <n v="17.386262858117295"/>
    <n v="16.112153707611"/>
    <n v="19.23495694541451"/>
    <n v="0.406011043334921"/>
    <n v="33.975124378109456"/>
    <n v="0.25323383084577111"/>
    <n v="0.80864975241768944"/>
    <n v="0.6701050412263414"/>
    <n v="6.4803282013863499E-3"/>
    <n v="7.5553343841097452E-3"/>
    <n v="5.0049065453135564E-3"/>
    <n v="2.4704991436132615E-2"/>
    <n v="9.5730971409210344E-3"/>
    <n v="7.4611242708923723E-3"/>
  </r>
  <r>
    <n v="157"/>
    <x v="3"/>
    <x v="3"/>
    <b v="1"/>
    <n v="53.417910447761194"/>
    <n v="0.26708955223880598"/>
    <n v="0.80223700055543756"/>
    <n v="0.66393848943887623"/>
    <n v="0.46158440844026899"/>
    <n v="0.97290600171074992"/>
    <n v="17.498103802825998"/>
    <n v="16.438822712279613"/>
    <n v="19.118583819884194"/>
    <n v="0.39573890488258889"/>
    <n v="35.243781094527364"/>
    <n v="0.26708955223880598"/>
    <n v="0.80223700055543756"/>
    <n v="0.66393848943887623"/>
    <n v="6.4803282013863499E-3"/>
    <n v="7.5553343841097452E-3"/>
    <n v="5.0049065453135564E-3"/>
    <n v="2.4704991436132615E-2"/>
    <n v="9.5730971409210344E-3"/>
    <n v="7.4611242708923723E-3"/>
  </r>
  <r>
    <n v="158"/>
    <x v="3"/>
    <x v="3"/>
    <b v="1"/>
    <n v="48.044776119402982"/>
    <n v="0.24022388059701491"/>
    <n v="0.78541993895893369"/>
    <n v="0.67128934850744693"/>
    <n v="0.45446107627794458"/>
    <n v="0.97561190363313022"/>
    <n v="17.742391359565381"/>
    <n v="16.768723882286636"/>
    <n v="19.110713905567199"/>
    <n v="0.41610427371069642"/>
    <n v="30.601990049751244"/>
    <n v="0.24022388059701491"/>
    <n v="0.78541993895893369"/>
    <n v="0.67128934850744693"/>
    <n v="6.4803282013863499E-3"/>
    <n v="7.5553343841097452E-3"/>
    <n v="5.0049065453135564E-3"/>
    <n v="2.4704991436132615E-2"/>
    <n v="9.5730971409210344E-3"/>
    <n v="7.4611242708923723E-3"/>
  </r>
  <r>
    <n v="159"/>
    <x v="3"/>
    <x v="3"/>
    <b v="1"/>
    <n v="56.557213930348261"/>
    <n v="0.2827860696517413"/>
    <n v="0.78033104427467392"/>
    <n v="0.64663849069319623"/>
    <n v="0.44527900085730832"/>
    <n v="0.95836449254793532"/>
    <n v="17.454131755850842"/>
    <n v="16.371542020861767"/>
    <n v="19.133491359794821"/>
    <n v="0.3924049171361898"/>
    <n v="36.517412935323385"/>
    <n v="0.2827860696517413"/>
    <n v="0.78033104427467392"/>
    <n v="0.64663849069319623"/>
    <n v="6.4803282013863499E-3"/>
    <n v="7.5553343841097452E-3"/>
    <n v="5.0049065453135564E-3"/>
    <n v="2.4704991436132615E-2"/>
    <n v="9.5730971409210344E-3"/>
    <n v="7.4611242708923723E-3"/>
  </r>
  <r>
    <n v="160"/>
    <x v="3"/>
    <x v="3"/>
    <b v="1"/>
    <n v="51.268656716417908"/>
    <n v="0.25634328358208952"/>
    <n v="0.75754087501197109"/>
    <n v="0.70049700193523945"/>
    <n v="0.48830489691169648"/>
    <n v="0.98606468460646202"/>
    <n v="17.599013531738599"/>
    <n v="16.361848308005271"/>
    <n v="19.266004761020117"/>
    <n v="0.42329750327295501"/>
    <n v="28.383084577114428"/>
    <n v="0.25634328358208952"/>
    <n v="0.75754087501197109"/>
    <n v="0.70049700193523945"/>
    <n v="6.4803282013863499E-3"/>
    <n v="7.5553343841097452E-3"/>
    <n v="5.0049065453135564E-3"/>
    <n v="2.4704991436132615E-2"/>
    <n v="9.5730971409210344E-3"/>
    <n v="7.4611242708923723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1"/>
    <x v="0"/>
    <x v="0"/>
    <b v="1"/>
    <n v="6.0199004975124382"/>
    <n v="0.60199004975124382"/>
    <n v="0.40284730817683612"/>
    <n v="0.40096622486532085"/>
    <n v="0.13941572440826172"/>
    <n v="1.2226941855336904E-2"/>
    <n v="2.9982434486127696E-3"/>
    <n v="2.6486694580701593E-2"/>
    <n v="1.9098823926336394E-2"/>
    <n v="1.2941126451072624E-2"/>
    <n v="0.29757259685400916"/>
    <n v="0.30638172462277119"/>
    <n v="0.26714117606617638"/>
  </r>
  <r>
    <n v="2"/>
    <x v="0"/>
    <x v="0"/>
    <b v="1"/>
    <n v="5.9303482587064673"/>
    <n v="0.59303482587064671"/>
    <n v="0.41653860212377619"/>
    <n v="0.41577841234402418"/>
    <n v="0.13046050052766461"/>
    <n v="2.5918235802276979E-2"/>
    <n v="1.7810430927316101E-2"/>
    <n v="2.6486694580701593E-2"/>
    <n v="1.9098823926336394E-2"/>
    <n v="1.2941126451072624E-2"/>
    <n v="0.29757259685400916"/>
    <n v="0.30638172462277119"/>
    <n v="0.26714117606617638"/>
  </r>
  <r>
    <n v="3"/>
    <x v="0"/>
    <x v="0"/>
    <b v="1"/>
    <n v="5.1343283582089549"/>
    <n v="0.51343283582089549"/>
    <n v="0.54691284172381027"/>
    <n v="0.51965280643190015"/>
    <n v="5.0858510477913399E-2"/>
    <n v="0.15629247540231106"/>
    <n v="0.12168482501519207"/>
    <n v="2.6486694580701593E-2"/>
    <n v="1.9098823926336394E-2"/>
    <n v="1.2941126451072624E-2"/>
    <n v="0.29757259685400916"/>
    <n v="0.30638172462277119"/>
    <n v="0.26714117606617638"/>
  </r>
  <r>
    <n v="4"/>
    <x v="0"/>
    <x v="0"/>
    <b v="1"/>
    <n v="4.9850746268656714"/>
    <n v="0.49850746268656715"/>
    <n v="0.44152545973278984"/>
    <n v="0.44754453262079269"/>
    <n v="3.5933137343585053E-2"/>
    <n v="5.0905093411290625E-2"/>
    <n v="4.9576551204084607E-2"/>
    <n v="2.6486694580701593E-2"/>
    <n v="1.9098823926336394E-2"/>
    <n v="1.2941126451072624E-2"/>
    <n v="0.29757259685400916"/>
    <n v="0.30638172462277119"/>
    <n v="0.26714117606617638"/>
  </r>
  <r>
    <n v="5"/>
    <x v="0"/>
    <x v="0"/>
    <b v="1"/>
    <n v="4.4000000000000004"/>
    <n v="0.44000000000000006"/>
    <n v="0.40515759395784967"/>
    <n v="0.42970812840828138"/>
    <n v="-2.2574325342982038E-2"/>
    <n v="1.4537227636350458E-2"/>
    <n v="3.1740146991573293E-2"/>
    <n v="2.6486694580701593E-2"/>
    <n v="1.9098823926336394E-2"/>
    <n v="1.2941126451072624E-2"/>
    <n v="0.29757259685400916"/>
    <n v="0.30638172462277119"/>
    <n v="0.26714117606617638"/>
  </r>
  <r>
    <n v="6"/>
    <x v="0"/>
    <x v="0"/>
    <b v="1"/>
    <n v="4.2388059701492535"/>
    <n v="0.42388059701492536"/>
    <n v="0.39007695645804702"/>
    <n v="0.39904545250258711"/>
    <n v="-3.8693728328056731E-2"/>
    <n v="-5.4340986345219333E-4"/>
    <n v="1.0774710858790226E-3"/>
    <n v="2.6486694580701593E-2"/>
    <n v="1.9098823926336394E-2"/>
    <n v="1.2941126451072624E-2"/>
    <n v="0.29757259685400916"/>
    <n v="0.30638172462277119"/>
    <n v="0.26714117606617638"/>
  </r>
  <r>
    <n v="7"/>
    <x v="0"/>
    <x v="0"/>
    <b v="1"/>
    <n v="6.4975124378109452"/>
    <n v="0.6497512437810945"/>
    <n v="0.53592201824526453"/>
    <n v="0.48207548131014921"/>
    <n v="0.18717691843811241"/>
    <n v="0.14530165192376532"/>
    <n v="8.4107499893441129E-2"/>
    <n v="2.6486694580701593E-2"/>
    <n v="1.9098823926336394E-2"/>
    <n v="1.2941126451072624E-2"/>
    <n v="0.29757259685400916"/>
    <n v="0.30638172462277119"/>
    <n v="0.26714117606617638"/>
  </r>
  <r>
    <n v="8"/>
    <x v="0"/>
    <x v="0"/>
    <b v="1"/>
    <n v="6.3631840796019903"/>
    <n v="0.63631840796019901"/>
    <n v="0.52945375953194718"/>
    <n v="0.49334328071051725"/>
    <n v="0.17374408261721691"/>
    <n v="0.13883339321044796"/>
    <n v="9.5375299293809168E-2"/>
    <n v="2.6486694580701593E-2"/>
    <n v="1.9098823926336394E-2"/>
    <n v="1.2941126451072624E-2"/>
    <n v="0.29757259685400916"/>
    <n v="0.30638172462277119"/>
    <n v="0.26714117606617638"/>
  </r>
  <r>
    <n v="9"/>
    <x v="0"/>
    <x v="0"/>
    <b v="1"/>
    <n v="4.4404145077720205"/>
    <n v="0.44404145077720203"/>
    <n v="0.42803789228473033"/>
    <n v="0.42119487833718872"/>
    <n v="-1.8532874565780066E-2"/>
    <n v="3.7417525963231113E-2"/>
    <n v="2.3226896920480633E-2"/>
    <n v="2.6486694580701593E-2"/>
    <n v="1.9098823926336394E-2"/>
    <n v="1.2941126451072624E-2"/>
    <n v="0.29757259685400916"/>
    <n v="0.30638172462277119"/>
    <n v="0.26714117606617638"/>
  </r>
  <r>
    <n v="10"/>
    <x v="0"/>
    <x v="0"/>
    <b v="1"/>
    <n v="5.5527638190954773"/>
    <n v="0.55527638190954776"/>
    <n v="0.43201135488688397"/>
    <n v="0.45480085841480278"/>
    <n v="9.270205656656566E-2"/>
    <n v="4.1390988565384756E-2"/>
    <n v="5.6832876998094695E-2"/>
    <n v="2.6486694580701593E-2"/>
    <n v="1.9098823926336394E-2"/>
    <n v="1.2941126451072624E-2"/>
    <n v="0.29757259685400916"/>
    <n v="0.30638172462277119"/>
    <n v="0.26714117606617638"/>
  </r>
  <r>
    <n v="11"/>
    <x v="0"/>
    <x v="1"/>
    <b v="1"/>
    <n v="20.567164179104477"/>
    <n v="0.41134328358208955"/>
    <n v="0.65746145774310272"/>
    <n v="0.57284582808322659"/>
    <n v="-5.412935323383089E-2"/>
    <n v="0.22872586181958499"/>
    <n v="0.16344958618122751"/>
    <n v="2.0180850274964038E-2"/>
    <n v="3.3465854906926169E-2"/>
    <n v="1.1392829492038419E-2"/>
    <n v="0.22344116477182827"/>
    <n v="0.13698050609154472"/>
    <n v="6.3173676516864105E-2"/>
  </r>
  <r>
    <n v="12"/>
    <x v="0"/>
    <x v="1"/>
    <b v="1"/>
    <n v="18.621890547263682"/>
    <n v="0.37243781094527362"/>
    <n v="0.61972838243819028"/>
    <n v="0.55335810111758854"/>
    <n v="-9.303482587064682E-2"/>
    <n v="0.19099278651467255"/>
    <n v="0.14396185921558946"/>
    <n v="2.0180850274964038E-2"/>
    <n v="3.3465854906926169E-2"/>
    <n v="1.1392829492038419E-2"/>
    <n v="0.22344116477182827"/>
    <n v="0.13698050609154472"/>
    <n v="6.3173676516864105E-2"/>
  </r>
  <r>
    <n v="13"/>
    <x v="0"/>
    <x v="1"/>
    <b v="1"/>
    <n v="19.447761194029852"/>
    <n v="0.38895522388059706"/>
    <n v="0.65069686958109052"/>
    <n v="0.57891102220278989"/>
    <n v="-7.6517412935323381E-2"/>
    <n v="0.22196127365757279"/>
    <n v="0.16951478030079081"/>
    <n v="2.0180850274964038E-2"/>
    <n v="3.3465854906926169E-2"/>
    <n v="1.1392829492038419E-2"/>
    <n v="0.22344116477182827"/>
    <n v="0.13698050609154472"/>
    <n v="6.3173676516864105E-2"/>
  </r>
  <r>
    <n v="14"/>
    <x v="0"/>
    <x v="1"/>
    <b v="1"/>
    <n v="22.064676616915424"/>
    <n v="0.44129353233830848"/>
    <n v="0.6943430386745344"/>
    <n v="0.62459478137564095"/>
    <n v="-2.4179104477611957E-2"/>
    <n v="0.26560744275101666"/>
    <n v="0.21519853947364187"/>
    <n v="2.0180850274964038E-2"/>
    <n v="3.3465854906926169E-2"/>
    <n v="1.1392829492038419E-2"/>
    <n v="0.22344116477182827"/>
    <n v="0.13698050609154472"/>
    <n v="6.3173676516864105E-2"/>
  </r>
  <r>
    <n v="15"/>
    <x v="0"/>
    <x v="1"/>
    <b v="1"/>
    <n v="18.53233830845771"/>
    <n v="0.37064676616915421"/>
    <n v="0.60772205338163143"/>
    <n v="0.58030016886524394"/>
    <n v="-9.482587064676623E-2"/>
    <n v="0.1789864574581137"/>
    <n v="0.17090392696324486"/>
    <n v="2.0180850274964038E-2"/>
    <n v="3.3465854906926169E-2"/>
    <n v="1.1392829492038419E-2"/>
    <n v="0.22344116477182827"/>
    <n v="0.13698050609154472"/>
    <n v="6.3173676516864105E-2"/>
  </r>
  <r>
    <n v="16"/>
    <x v="0"/>
    <x v="1"/>
    <b v="1"/>
    <n v="18.691542288557216"/>
    <n v="0.37383084577114434"/>
    <n v="0.66999219103099361"/>
    <n v="0.61427181308940881"/>
    <n v="-9.16417910447761E-2"/>
    <n v="0.24125659510747588"/>
    <n v="0.20487557118740973"/>
    <n v="2.0180850274964038E-2"/>
    <n v="3.3465854906926169E-2"/>
    <n v="1.1392829492038419E-2"/>
    <n v="0.22344116477182827"/>
    <n v="0.13698050609154472"/>
    <n v="6.3173676516864105E-2"/>
  </r>
  <r>
    <n v="17"/>
    <x v="0"/>
    <x v="1"/>
    <b v="1"/>
    <n v="21.298507462686569"/>
    <n v="0.42597014925373139"/>
    <n v="0.65230119473408821"/>
    <n v="0.6171513023047025"/>
    <n v="-3.9502487562189048E-2"/>
    <n v="0.22356559881057048"/>
    <n v="0.20775506040270342"/>
    <n v="2.0180850274964038E-2"/>
    <n v="3.3465854906926169E-2"/>
    <n v="1.1392829492038419E-2"/>
    <n v="0.22344116477182827"/>
    <n v="0.13698050609154472"/>
    <n v="6.3173676516864105E-2"/>
  </r>
  <r>
    <n v="18"/>
    <x v="0"/>
    <x v="1"/>
    <b v="1"/>
    <n v="20.203980099502488"/>
    <n v="0.40407960199004977"/>
    <n v="0.61549420285613266"/>
    <n v="0.57629539905603555"/>
    <n v="-6.1393034825870663E-2"/>
    <n v="0.18675860693261492"/>
    <n v="0.16689915715403647"/>
    <n v="2.0180850274964038E-2"/>
    <n v="3.3465854906926169E-2"/>
    <n v="1.1392829492038419E-2"/>
    <n v="0.22344116477182827"/>
    <n v="0.13698050609154472"/>
    <n v="6.3173676516864105E-2"/>
  </r>
  <r>
    <n v="19"/>
    <x v="0"/>
    <x v="1"/>
    <b v="1"/>
    <n v="17.572139303482587"/>
    <n v="0.35144278606965174"/>
    <n v="0.60070724978974965"/>
    <n v="0.53016900499537056"/>
    <n v="-0.1140298507462687"/>
    <n v="0.17197165386623192"/>
    <n v="0.12077276309337148"/>
    <n v="2.0180850274964038E-2"/>
    <n v="3.3465854906926169E-2"/>
    <n v="1.1392829492038419E-2"/>
    <n v="0.22344116477182827"/>
    <n v="0.13698050609154472"/>
    <n v="6.3173676516864105E-2"/>
  </r>
  <r>
    <n v="20"/>
    <x v="0"/>
    <x v="1"/>
    <b v="1"/>
    <n v="10.577114427860696"/>
    <n v="0.21154228855721391"/>
    <n v="0.96202008431126018"/>
    <n v="0.64947903367905457"/>
    <n v="-0.25393034825870653"/>
    <n v="0.53328448838774245"/>
    <n v="0.24008279177705549"/>
    <n v="2.0180850274964038E-2"/>
    <n v="3.3465854906926169E-2"/>
    <n v="1.1392829492038419E-2"/>
    <n v="0.22344116477182827"/>
    <n v="0.13698050609154472"/>
    <n v="6.3173676516864105E-2"/>
  </r>
  <r>
    <n v="21"/>
    <x v="0"/>
    <x v="2"/>
    <b v="1"/>
    <n v="46.009950248756219"/>
    <n v="0.46009950248756221"/>
    <n v="0.62990098226709224"/>
    <n v="0.60151797595888512"/>
    <n v="-1.0358208955223935E-2"/>
    <n v="0.19263067883005353"/>
    <n v="0.18900734689958076"/>
    <n v="2.161743347591507E-2"/>
    <n v="3.3104160402271203E-2"/>
    <n v="1.7424359405740671E-2"/>
    <n v="0.24310994956968193"/>
    <n v="0.13103456112648595"/>
    <n v="8.7753649827325253E-2"/>
  </r>
  <r>
    <n v="22"/>
    <x v="0"/>
    <x v="2"/>
    <b v="1"/>
    <n v="41.472636815920396"/>
    <n v="0.41472636815920394"/>
    <n v="0.66947928374998045"/>
    <n v="0.60361913279077162"/>
    <n v="-5.5731343283582202E-2"/>
    <n v="0.23220898031294174"/>
    <n v="0.19110850373146726"/>
    <n v="2.161743347591507E-2"/>
    <n v="3.3104160402271203E-2"/>
    <n v="1.7424359405740671E-2"/>
    <n v="0.24310994956968193"/>
    <n v="0.13103456112648595"/>
    <n v="8.7753649827325253E-2"/>
  </r>
  <r>
    <n v="23"/>
    <x v="0"/>
    <x v="2"/>
    <b v="1"/>
    <n v="22.243781094527364"/>
    <n v="0.22243781094527365"/>
    <n v="0.98126784460913763"/>
    <n v="0.75234385474187881"/>
    <n v="-0.24801990049751249"/>
    <n v="0.54399754117209898"/>
    <n v="0.33983322568257446"/>
    <n v="2.161743347591507E-2"/>
    <n v="3.3104160402271203E-2"/>
    <n v="1.7424359405740671E-2"/>
    <n v="0.24310994956968193"/>
    <n v="0.13103456112648595"/>
    <n v="8.7753649827325253E-2"/>
  </r>
  <r>
    <n v="24"/>
    <x v="0"/>
    <x v="2"/>
    <b v="1"/>
    <n v="38.711442786069654"/>
    <n v="0.38711442786069655"/>
    <n v="0.64636649976361849"/>
    <n v="0.58089658808856925"/>
    <n v="-8.3343283582089589E-2"/>
    <n v="0.20909619632657978"/>
    <n v="0.1683859590292649"/>
    <n v="2.161743347591507E-2"/>
    <n v="3.3104160402271203E-2"/>
    <n v="1.7424359405740671E-2"/>
    <n v="0.24310994956968193"/>
    <n v="0.13103456112648595"/>
    <n v="8.7753649827325253E-2"/>
  </r>
  <r>
    <n v="25"/>
    <x v="0"/>
    <x v="2"/>
    <b v="1"/>
    <n v="39.92537313432836"/>
    <n v="0.39925373134328362"/>
    <n v="0.66837702043881098"/>
    <n v="0.60070301543798654"/>
    <n v="-7.1203980099502517E-2"/>
    <n v="0.23110671700177227"/>
    <n v="0.18819238637868219"/>
    <n v="2.161743347591507E-2"/>
    <n v="3.3104160402271203E-2"/>
    <n v="1.7424359405740671E-2"/>
    <n v="0.24310994956968193"/>
    <n v="0.13103456112648595"/>
    <n v="8.7753649827325253E-2"/>
  </r>
  <r>
    <n v="26"/>
    <x v="0"/>
    <x v="2"/>
    <b v="1"/>
    <n v="41.945273631840799"/>
    <n v="0.41945273631840796"/>
    <n v="0.62050838687516574"/>
    <n v="0.55765323773051001"/>
    <n v="-5.1004975124378182E-2"/>
    <n v="0.18323808343812703"/>
    <n v="0.14514260867120565"/>
    <n v="2.161743347591507E-2"/>
    <n v="3.3104160402271203E-2"/>
    <n v="1.7424359405740671E-2"/>
    <n v="0.24310994956968193"/>
    <n v="0.13103456112648595"/>
    <n v="8.7753649827325253E-2"/>
  </r>
  <r>
    <n v="27"/>
    <x v="0"/>
    <x v="2"/>
    <b v="1"/>
    <n v="44.706467661691541"/>
    <n v="0.4470646766169154"/>
    <n v="0.6682333144639675"/>
    <n v="0.6471237996050897"/>
    <n v="-2.339303482587074E-2"/>
    <n v="0.23096301102692879"/>
    <n v="0.23461317054578534"/>
    <n v="2.161743347591507E-2"/>
    <n v="3.3104160402271203E-2"/>
    <n v="1.7424359405740671E-2"/>
    <n v="0.24310994956968193"/>
    <n v="0.13103456112648595"/>
    <n v="8.7753649827325253E-2"/>
  </r>
  <r>
    <n v="28"/>
    <x v="0"/>
    <x v="2"/>
    <b v="1"/>
    <n v="32.60696517412935"/>
    <n v="0.32606965174129349"/>
    <n v="0.67217038725834644"/>
    <n v="0.60844474928500658"/>
    <n v="-0.14438805970149265"/>
    <n v="0.23490008382130773"/>
    <n v="0.19593412022570222"/>
    <n v="2.161743347591507E-2"/>
    <n v="3.3104160402271203E-2"/>
    <n v="1.7424359405740671E-2"/>
    <n v="0.24310994956968193"/>
    <n v="0.13103456112648595"/>
    <n v="8.7753649827325253E-2"/>
  </r>
  <r>
    <n v="29"/>
    <x v="0"/>
    <x v="2"/>
    <b v="1"/>
    <n v="36.552238805970148"/>
    <n v="0.3655223880597015"/>
    <n v="0.64820521176035628"/>
    <n v="0.57691267045262684"/>
    <n v="-0.10493532338308464"/>
    <n v="0.21093490832331757"/>
    <n v="0.16440204139332248"/>
    <n v="2.161743347591507E-2"/>
    <n v="3.3104160402271203E-2"/>
    <n v="1.7424359405740671E-2"/>
    <n v="0.24310994956968193"/>
    <n v="0.13103456112648595"/>
    <n v="8.7753649827325253E-2"/>
  </r>
  <r>
    <n v="30"/>
    <x v="0"/>
    <x v="2"/>
    <b v="1"/>
    <n v="37.363184079601993"/>
    <n v="0.37363184079601991"/>
    <n v="0.69456272820003939"/>
    <n v="0.58149066208548761"/>
    <n v="-9.6825870646766232E-2"/>
    <n v="0.25729242476300068"/>
    <n v="0.16898003302618325"/>
    <n v="2.161743347591507E-2"/>
    <n v="3.3104160402271203E-2"/>
    <n v="1.7424359405740671E-2"/>
    <n v="0.24310994956968193"/>
    <n v="0.13103456112648595"/>
    <n v="8.7753649827325253E-2"/>
  </r>
  <r>
    <n v="31"/>
    <x v="0"/>
    <x v="3"/>
    <b v="1"/>
    <n v="40.24875621890547"/>
    <n v="0.20124378109452734"/>
    <n v="0.99112227854719226"/>
    <n v="0.75057584965538671"/>
    <n v="-0.21829104477611938"/>
    <n v="0.56694425756640532"/>
    <n v="0.34076374469990545"/>
    <n v="2.2444477406059014E-2"/>
    <n v="4.946413686881327E-2"/>
    <n v="2.6651855610265628E-2"/>
    <n v="0.18128387850828248"/>
    <n v="0.1274141066326612"/>
    <n v="0.10274160907139361"/>
  </r>
  <r>
    <n v="32"/>
    <x v="0"/>
    <x v="3"/>
    <b v="1"/>
    <n v="71.527363184079604"/>
    <n v="0.35763681592039803"/>
    <n v="0.63089570479970314"/>
    <n v="0.54625779021294152"/>
    <n v="-6.1898009950248689E-2"/>
    <n v="0.2067176838189162"/>
    <n v="0.13644568525746026"/>
    <n v="2.2444477406059014E-2"/>
    <n v="4.946413686881327E-2"/>
    <n v="2.6651855610265628E-2"/>
    <n v="0.18128387850828248"/>
    <n v="0.1274141066326612"/>
    <n v="0.10274160907139361"/>
  </r>
  <r>
    <n v="33"/>
    <x v="0"/>
    <x v="3"/>
    <b v="1"/>
    <n v="49.114427860696516"/>
    <n v="0.24557213930348257"/>
    <n v="0.99024322373359008"/>
    <n v="0.75620684252795567"/>
    <n v="-0.17396268656716415"/>
    <n v="0.56606520275280314"/>
    <n v="0.34639473757247441"/>
    <n v="2.2444477406059014E-2"/>
    <n v="4.946413686881327E-2"/>
    <n v="2.6651855610265628E-2"/>
    <n v="0.18128387850828248"/>
    <n v="0.1274141066326612"/>
    <n v="0.10274160907139361"/>
  </r>
  <r>
    <n v="34"/>
    <x v="0"/>
    <x v="3"/>
    <b v="1"/>
    <n v="69.199004975124382"/>
    <n v="0.34599502487562189"/>
    <n v="0.65319914105149235"/>
    <n v="0.56156027717385526"/>
    <n v="-7.3539800995024829E-2"/>
    <n v="0.22902112007070541"/>
    <n v="0.151748172218374"/>
    <n v="2.2444477406059014E-2"/>
    <n v="4.946413686881327E-2"/>
    <n v="2.6651855610265628E-2"/>
    <n v="0.18128387850828248"/>
    <n v="0.1274141066326612"/>
    <n v="0.10274160907139361"/>
  </r>
  <r>
    <n v="35"/>
    <x v="0"/>
    <x v="3"/>
    <b v="1"/>
    <n v="69.50248756218906"/>
    <n v="0.34751243781094532"/>
    <n v="0.69444441294719428"/>
    <n v="0.61040409468221701"/>
    <n v="-7.2022388059701403E-2"/>
    <n v="0.27026639196640734"/>
    <n v="0.20059198972673575"/>
    <n v="2.2444477406059014E-2"/>
    <n v="4.946413686881327E-2"/>
    <n v="2.6651855610265628E-2"/>
    <n v="0.18128387850828248"/>
    <n v="0.1274141066326612"/>
    <n v="0.10274160907139361"/>
  </r>
  <r>
    <n v="36"/>
    <x v="0"/>
    <x v="3"/>
    <b v="1"/>
    <n v="71.328358208955223"/>
    <n v="0.35664179104477611"/>
    <n v="0.7219495808879457"/>
    <n v="0.65654015595786575"/>
    <n v="-6.2893034825870608E-2"/>
    <n v="0.29777155990715876"/>
    <n v="0.24672805100238449"/>
    <n v="2.2444477406059014E-2"/>
    <n v="4.946413686881327E-2"/>
    <n v="2.6651855610265628E-2"/>
    <n v="0.18128387850828248"/>
    <n v="0.1274141066326612"/>
    <n v="0.10274160907139361"/>
  </r>
  <r>
    <n v="37"/>
    <x v="0"/>
    <x v="3"/>
    <b v="1"/>
    <n v="72.343283582089555"/>
    <n v="0.36171641791044779"/>
    <n v="0.73942569749632858"/>
    <n v="0.65689487164059468"/>
    <n v="-5.7818407960198936E-2"/>
    <n v="0.31524767651554164"/>
    <n v="0.24708276668511342"/>
    <n v="2.2444477406059014E-2"/>
    <n v="4.946413686881327E-2"/>
    <n v="2.6651855610265628E-2"/>
    <n v="0.18128387850828248"/>
    <n v="0.1274141066326612"/>
    <n v="0.10274160907139361"/>
  </r>
  <r>
    <n v="38"/>
    <x v="0"/>
    <x v="3"/>
    <b v="1"/>
    <n v="44.53233830845771"/>
    <n v="0.22266169154228854"/>
    <n v="0.98436446660613652"/>
    <n v="0.73727320721529443"/>
    <n v="-0.19687313432835818"/>
    <n v="0.56018644562534958"/>
    <n v="0.32746110225981317"/>
    <n v="2.2444477406059014E-2"/>
    <n v="4.946413686881327E-2"/>
    <n v="2.6651855610265628E-2"/>
    <n v="0.18128387850828248"/>
    <n v="0.1274141066326612"/>
    <n v="0.10274160907139361"/>
  </r>
  <r>
    <n v="39"/>
    <x v="0"/>
    <x v="3"/>
    <b v="1"/>
    <n v="38.582089552238806"/>
    <n v="0.19291044776119404"/>
    <n v="0.99512786410137244"/>
    <n v="0.78434632262231263"/>
    <n v="-0.22662437810945268"/>
    <n v="0.5709498431205855"/>
    <n v="0.37453421766683137"/>
    <n v="2.2444477406059014E-2"/>
    <n v="4.946413686881327E-2"/>
    <n v="2.6651855610265628E-2"/>
    <n v="0.18128387850828248"/>
    <n v="0.1274141066326612"/>
    <n v="0.10274160907139361"/>
  </r>
  <r>
    <n v="40"/>
    <x v="0"/>
    <x v="3"/>
    <b v="1"/>
    <n v="65.074626865671647"/>
    <n v="0.32537313432835824"/>
    <n v="0.72316329134210877"/>
    <n v="0.63212803911825632"/>
    <n v="-9.4161691542288484E-2"/>
    <n v="0.29898527036132183"/>
    <n v="0.22231593416277506"/>
    <n v="2.2444477406059014E-2"/>
    <n v="4.946413686881327E-2"/>
    <n v="2.6651855610265628E-2"/>
    <n v="0.18128387850828248"/>
    <n v="0.1274141066326612"/>
    <n v="0.10274160907139361"/>
  </r>
  <r>
    <n v="41"/>
    <x v="1"/>
    <x v="0"/>
    <b v="1"/>
    <n v="3.0163043478260869"/>
    <n v="0.3016304347826087"/>
    <n v="0.79284644193134068"/>
    <n v="0.71819364695976329"/>
    <n v="-0.15611918434662547"/>
    <n v="0.34394444990782452"/>
    <n v="0.29064353816278393"/>
    <n v="1.5009915152890348E-2"/>
    <n v="1.6839219532421637E-2"/>
    <n v="4.2621495436699535E-3"/>
    <n v="8.501138817549532E-2"/>
    <n v="4.2970944730318587E-2"/>
    <n v="1.451374338476428E-2"/>
  </r>
  <r>
    <n v="42"/>
    <x v="1"/>
    <x v="0"/>
    <b v="1"/>
    <n v="2.7845303867403315"/>
    <n v="0.27845303867403315"/>
    <n v="0.92560536649094693"/>
    <n v="0.71824236951091103"/>
    <n v="-0.17929658045520103"/>
    <n v="0.47670337446743077"/>
    <n v="0.29069226071393167"/>
    <n v="1.5009915152890348E-2"/>
    <n v="1.6839219532421637E-2"/>
    <n v="4.2621495436699535E-3"/>
    <n v="8.501138817549532E-2"/>
    <n v="4.2970944730318587E-2"/>
    <n v="1.451374338476428E-2"/>
  </r>
  <r>
    <n v="43"/>
    <x v="1"/>
    <x v="0"/>
    <b v="1"/>
    <n v="2.8677248677248679"/>
    <n v="0.28677248677248679"/>
    <n v="0.87020099067604428"/>
    <n v="0.69796545892603445"/>
    <n v="-0.17097713235674739"/>
    <n v="0.42129899865252812"/>
    <n v="0.2704153501290551"/>
    <n v="1.5009915152890348E-2"/>
    <n v="1.6839219532421637E-2"/>
    <n v="4.2621495436699535E-3"/>
    <n v="8.501138817549532E-2"/>
    <n v="4.2970944730318587E-2"/>
    <n v="1.451374338476428E-2"/>
  </r>
  <r>
    <n v="44"/>
    <x v="1"/>
    <x v="0"/>
    <b v="1"/>
    <n v="3.6082474226804124"/>
    <n v="0.36082474226804123"/>
    <n v="0.8081891952532666"/>
    <n v="0.73167471672589324"/>
    <n v="-9.6924876861192943E-2"/>
    <n v="0.35928720322975044"/>
    <n v="0.30412460792891388"/>
    <n v="1.5009915152890348E-2"/>
    <n v="1.6839219532421637E-2"/>
    <n v="4.2621495436699535E-3"/>
    <n v="8.501138817549532E-2"/>
    <n v="4.2970944730318587E-2"/>
    <n v="1.451374338476428E-2"/>
  </r>
  <r>
    <n v="45"/>
    <x v="1"/>
    <x v="0"/>
    <b v="1"/>
    <n v="2.3809523809523809"/>
    <n v="0.23809523809523808"/>
    <n v="0.82629348843314343"/>
    <n v="0.73286832660797963"/>
    <n v="-0.21965438103399609"/>
    <n v="0.37739149640962727"/>
    <n v="0.30531821781100027"/>
    <n v="1.5009915152890348E-2"/>
    <n v="1.6839219532421637E-2"/>
    <n v="4.2621495436699535E-3"/>
    <n v="8.501138817549532E-2"/>
    <n v="4.2970944730318587E-2"/>
    <n v="1.451374338476428E-2"/>
  </r>
  <r>
    <n v="46"/>
    <x v="1"/>
    <x v="0"/>
    <b v="1"/>
    <n v="3.5276381909547738"/>
    <n v="0.35276381909547738"/>
    <n v="0.84588883781810753"/>
    <n v="0.72518366123509126"/>
    <n v="-0.10498580003375679"/>
    <n v="0.39698684579459137"/>
    <n v="0.2976335524381119"/>
    <n v="1.5009915152890348E-2"/>
    <n v="1.6839219532421637E-2"/>
    <n v="4.2621495436699535E-3"/>
    <n v="8.501138817549532E-2"/>
    <n v="4.2970944730318587E-2"/>
    <n v="1.451374338476428E-2"/>
  </r>
  <r>
    <n v="47"/>
    <x v="1"/>
    <x v="0"/>
    <b v="1"/>
    <n v="2.1418918918918921"/>
    <n v="0.21418918918918922"/>
    <n v="0.90141902644646876"/>
    <n v="0.74186358889874715"/>
    <n v="-0.24356042994004495"/>
    <n v="0.4525170344229526"/>
    <n v="0.31431348010176779"/>
    <n v="1.5009915152890348E-2"/>
    <n v="1.6839219532421637E-2"/>
    <n v="4.2621495436699535E-3"/>
    <n v="8.501138817549532E-2"/>
    <n v="4.2970944730318587E-2"/>
    <n v="1.451374338476428E-2"/>
  </r>
  <r>
    <n v="48"/>
    <x v="1"/>
    <x v="0"/>
    <b v="1"/>
    <n v="2.4022346368715084"/>
    <n v="0.24022346368715083"/>
    <n v="0.86611991143148859"/>
    <n v="0.71293694379135009"/>
    <n v="-0.21752615544208334"/>
    <n v="0.41721791940797243"/>
    <n v="0.28538683499437073"/>
    <n v="1.5009915152890348E-2"/>
    <n v="1.6839219532421637E-2"/>
    <n v="4.2621495436699535E-3"/>
    <n v="8.501138817549532E-2"/>
    <n v="4.2970944730318587E-2"/>
    <n v="1.451374338476428E-2"/>
  </r>
  <r>
    <n v="49"/>
    <x v="1"/>
    <x v="0"/>
    <b v="1"/>
    <n v="2.7473684210526317"/>
    <n v="0.27473684210526317"/>
    <n v="0.82716441756105208"/>
    <n v="0.70481126963598895"/>
    <n v="-0.18301277702397101"/>
    <n v="0.37826242553753592"/>
    <n v="0.27726116083900959"/>
    <n v="1.5009915152890348E-2"/>
    <n v="1.6839219532421637E-2"/>
    <n v="4.2621495436699535E-3"/>
    <n v="8.501138817549532E-2"/>
    <n v="4.2970944730318587E-2"/>
    <n v="1.451374338476428E-2"/>
  </r>
  <r>
    <n v="50"/>
    <x v="1"/>
    <x v="0"/>
    <b v="1"/>
    <n v="2.641711229946524"/>
    <n v="0.2641711229946524"/>
    <n v="0.7440377216555556"/>
    <n v="0.72839118840646466"/>
    <n v="-0.19357849613458178"/>
    <n v="0.29513572963203943"/>
    <n v="0.30084107960948531"/>
    <n v="1.5009915152890348E-2"/>
    <n v="1.6839219532421637E-2"/>
    <n v="4.2621495436699535E-3"/>
    <n v="8.501138817549532E-2"/>
    <n v="4.2970944730318587E-2"/>
    <n v="1.451374338476428E-2"/>
  </r>
  <r>
    <n v="51"/>
    <x v="1"/>
    <x v="1"/>
    <b v="1"/>
    <n v="13.432835820895523"/>
    <n v="0.26865671641791045"/>
    <n v="0.7789528124400521"/>
    <n v="0.65940000247200414"/>
    <n v="-0.2264378109452736"/>
    <n v="0.33117406233800228"/>
    <n v="0.25438408845034888"/>
    <n v="9.7641547631399841E-3"/>
    <n v="7.5574832054063484E-3"/>
    <n v="6.3290342424847223E-3"/>
    <n v="4.5831467642593465E-2"/>
    <n v="2.3708495755420188E-2"/>
    <n v="2.8367265737096147E-2"/>
  </r>
  <r>
    <n v="52"/>
    <x v="1"/>
    <x v="1"/>
    <b v="1"/>
    <n v="13.726368159203981"/>
    <n v="0.27452736318407961"/>
    <n v="0.75771176135637475"/>
    <n v="0.64732453050669647"/>
    <n v="-0.22056716417910444"/>
    <n v="0.30993301125432493"/>
    <n v="0.24230861648504121"/>
    <n v="9.7641547631399841E-3"/>
    <n v="7.5574832054063484E-3"/>
    <n v="6.3290342424847223E-3"/>
    <n v="4.5831467642593465E-2"/>
    <n v="2.3708495755420188E-2"/>
    <n v="2.8367265737096147E-2"/>
  </r>
  <r>
    <n v="53"/>
    <x v="1"/>
    <x v="1"/>
    <b v="1"/>
    <n v="12.865671641791044"/>
    <n v="0.25731343283582087"/>
    <n v="0.79787626127608136"/>
    <n v="0.61500605998217561"/>
    <n v="-0.23778109452736318"/>
    <n v="0.35009751117403154"/>
    <n v="0.20999014596052035"/>
    <n v="9.7641547631399841E-3"/>
    <n v="7.5574832054063484E-3"/>
    <n v="6.3290342424847223E-3"/>
    <n v="4.5831467642593465E-2"/>
    <n v="2.3708495755420188E-2"/>
    <n v="2.8367265737096147E-2"/>
  </r>
  <r>
    <n v="54"/>
    <x v="1"/>
    <x v="1"/>
    <b v="1"/>
    <n v="16.53233830845771"/>
    <n v="0.33064676616915423"/>
    <n v="0.75848156490001462"/>
    <n v="0.6206673555378931"/>
    <n v="-0.16444776119402982"/>
    <n v="0.3107028147979648"/>
    <n v="0.21565144151623783"/>
    <n v="9.7641547631399841E-3"/>
    <n v="7.5574832054063484E-3"/>
    <n v="6.3290342424847223E-3"/>
    <n v="4.5831467642593465E-2"/>
    <n v="2.3708495755420188E-2"/>
    <n v="2.8367265737096147E-2"/>
  </r>
  <r>
    <n v="55"/>
    <x v="1"/>
    <x v="1"/>
    <b v="1"/>
    <n v="14.582089552238806"/>
    <n v="0.29164179104477611"/>
    <n v="0.74980297152535424"/>
    <n v="0.61016150658417578"/>
    <n v="-0.20345273631840793"/>
    <n v="0.30202422142330443"/>
    <n v="0.20514559256252052"/>
    <n v="9.7641547631399841E-3"/>
    <n v="7.5574832054063484E-3"/>
    <n v="6.3290342424847223E-3"/>
    <n v="4.5831467642593465E-2"/>
    <n v="2.3708495755420188E-2"/>
    <n v="2.8367265737096147E-2"/>
  </r>
  <r>
    <n v="56"/>
    <x v="1"/>
    <x v="1"/>
    <b v="1"/>
    <n v="12.845771144278608"/>
    <n v="0.25691542288557218"/>
    <n v="0.79686053389450695"/>
    <n v="0.63646182609594426"/>
    <n v="-0.23817910447761187"/>
    <n v="0.34908178379245713"/>
    <n v="0.231445912074289"/>
    <n v="9.7641547631399841E-3"/>
    <n v="7.5574832054063484E-3"/>
    <n v="6.3290342424847223E-3"/>
    <n v="4.5831467642593465E-2"/>
    <n v="2.3708495755420188E-2"/>
    <n v="2.8367265737096147E-2"/>
  </r>
  <r>
    <n v="57"/>
    <x v="1"/>
    <x v="1"/>
    <b v="1"/>
    <n v="15.562189054726367"/>
    <n v="0.31124378109452733"/>
    <n v="0.73264997425540868"/>
    <n v="0.59985789062736261"/>
    <n v="-0.18385074626865672"/>
    <n v="0.28487122415335886"/>
    <n v="0.19484197660570735"/>
    <n v="9.7641547631399841E-3"/>
    <n v="7.5574832054063484E-3"/>
    <n v="6.3290342424847223E-3"/>
    <n v="4.5831467642593465E-2"/>
    <n v="2.3708495755420188E-2"/>
    <n v="2.8367265737096147E-2"/>
  </r>
  <r>
    <n v="58"/>
    <x v="1"/>
    <x v="1"/>
    <b v="1"/>
    <n v="13.189054726368159"/>
    <n v="0.2637810945273632"/>
    <n v="0.75966424205250271"/>
    <n v="0.61400495763324014"/>
    <n v="-0.23131343283582084"/>
    <n v="0.3118854919504529"/>
    <n v="0.20898904361158488"/>
    <n v="9.7641547631399841E-3"/>
    <n v="7.5574832054063484E-3"/>
    <n v="6.3290342424847223E-3"/>
    <n v="4.5831467642593465E-2"/>
    <n v="2.3708495755420188E-2"/>
    <n v="2.8367265737096147E-2"/>
  </r>
  <r>
    <n v="59"/>
    <x v="1"/>
    <x v="1"/>
    <b v="1"/>
    <n v="12.064676616915422"/>
    <n v="0.24129353233830844"/>
    <n v="0.79380336220008063"/>
    <n v="0.65324641198103872"/>
    <n v="-0.25380099502487563"/>
    <n v="0.34602461209803081"/>
    <n v="0.24823049795938346"/>
    <n v="9.7641547631399841E-3"/>
    <n v="7.5574832054063484E-3"/>
    <n v="6.3290342424847223E-3"/>
    <n v="4.5831467642593465E-2"/>
    <n v="2.3708495755420188E-2"/>
    <n v="2.8367265737096147E-2"/>
  </r>
  <r>
    <n v="60"/>
    <x v="1"/>
    <x v="1"/>
    <b v="1"/>
    <n v="16.223880597014926"/>
    <n v="0.3244776119402985"/>
    <n v="0.73965281035369213"/>
    <n v="0.62513338737216706"/>
    <n v="-0.17061691542288554"/>
    <n v="0.29187406025164231"/>
    <n v="0.22011747335051179"/>
    <n v="9.7641547631399841E-3"/>
    <n v="7.5574832054063484E-3"/>
    <n v="6.3290342424847223E-3"/>
    <n v="4.5831467642593465E-2"/>
    <n v="2.3708495755420188E-2"/>
    <n v="2.8367265737096147E-2"/>
  </r>
  <r>
    <n v="61"/>
    <x v="1"/>
    <x v="2"/>
    <b v="1"/>
    <n v="27.900497512437809"/>
    <n v="0.27900497512437811"/>
    <n v="0.74537643867661407"/>
    <n v="0.6634450888619422"/>
    <n v="-0.19467164179104474"/>
    <n v="0.2942495125675515"/>
    <n v="0.2558893609610684"/>
    <n v="1.44414206879385E-2"/>
    <n v="2.2022898901108964E-2"/>
    <n v="1.0466074143566637E-2"/>
    <n v="6.5678467695620385E-2"/>
    <n v="6.8259459208118364E-2"/>
    <n v="3.9703796803033965E-2"/>
  </r>
  <r>
    <n v="62"/>
    <x v="1"/>
    <x v="2"/>
    <b v="1"/>
    <n v="20.800995024875622"/>
    <n v="0.20800995024875621"/>
    <n v="0.74657964550739853"/>
    <n v="0.6492022180149879"/>
    <n v="-0.26566666666666661"/>
    <n v="0.29545271939833595"/>
    <n v="0.2416464901141141"/>
    <n v="1.44414206879385E-2"/>
    <n v="2.2022898901108964E-2"/>
    <n v="1.0466074143566637E-2"/>
    <n v="6.5678467695620385E-2"/>
    <n v="6.8259459208118364E-2"/>
    <n v="3.9703796803033965E-2"/>
  </r>
  <r>
    <n v="63"/>
    <x v="1"/>
    <x v="2"/>
    <b v="1"/>
    <n v="22.865671641791046"/>
    <n v="0.22865671641791047"/>
    <n v="0.77491940446256391"/>
    <n v="0.6606487317671188"/>
    <n v="-0.24501990049751238"/>
    <n v="0.32379247835350133"/>
    <n v="0.253093003866245"/>
    <n v="1.44414206879385E-2"/>
    <n v="2.2022898901108964E-2"/>
    <n v="1.0466074143566637E-2"/>
    <n v="6.5678467695620385E-2"/>
    <n v="6.8259459208118364E-2"/>
    <n v="3.9703796803033965E-2"/>
  </r>
  <r>
    <n v="64"/>
    <x v="1"/>
    <x v="2"/>
    <b v="1"/>
    <n v="25.35323383084577"/>
    <n v="0.25353233830845773"/>
    <n v="0.7514960730957797"/>
    <n v="0.68308118509651661"/>
    <n v="-0.22014427860696512"/>
    <n v="0.30036914698671713"/>
    <n v="0.27552545719564281"/>
    <n v="1.44414206879385E-2"/>
    <n v="2.2022898901108964E-2"/>
    <n v="1.0466074143566637E-2"/>
    <n v="6.5678467695620385E-2"/>
    <n v="6.8259459208118364E-2"/>
    <n v="3.9703796803033965E-2"/>
  </r>
  <r>
    <n v="65"/>
    <x v="1"/>
    <x v="2"/>
    <b v="1"/>
    <n v="28.950248756218905"/>
    <n v="0.28950248756218905"/>
    <n v="0.75191075709578914"/>
    <n v="0.65661823493008098"/>
    <n v="-0.1841741293532338"/>
    <n v="0.30078383098672656"/>
    <n v="0.24906250702920718"/>
    <n v="1.44414206879385E-2"/>
    <n v="2.2022898901108964E-2"/>
    <n v="1.0466074143566637E-2"/>
    <n v="6.5678467695620385E-2"/>
    <n v="6.8259459208118364E-2"/>
    <n v="3.9703796803033965E-2"/>
  </r>
  <r>
    <n v="66"/>
    <x v="1"/>
    <x v="2"/>
    <b v="1"/>
    <n v="30.845771144278608"/>
    <n v="0.30845771144278605"/>
    <n v="0.75054562822037119"/>
    <n v="0.61993172713610722"/>
    <n v="-0.16521890547263679"/>
    <n v="0.29941870211130861"/>
    <n v="0.21237599923523343"/>
    <n v="1.44414206879385E-2"/>
    <n v="2.2022898901108964E-2"/>
    <n v="1.0466074143566637E-2"/>
    <n v="6.5678467695620385E-2"/>
    <n v="6.8259459208118364E-2"/>
    <n v="3.9703796803033965E-2"/>
  </r>
  <r>
    <n v="67"/>
    <x v="1"/>
    <x v="2"/>
    <b v="1"/>
    <n v="27.17412935323383"/>
    <n v="0.27174129353233828"/>
    <n v="0.73327083472051202"/>
    <n v="0.67295820525473127"/>
    <n v="-0.20193532338308456"/>
    <n v="0.28214390861144945"/>
    <n v="0.26540247735385747"/>
    <n v="1.44414206879385E-2"/>
    <n v="2.2022898901108964E-2"/>
    <n v="1.0466074143566637E-2"/>
    <n v="6.5678467695620385E-2"/>
    <n v="6.8259459208118364E-2"/>
    <n v="3.9703796803033965E-2"/>
  </r>
  <r>
    <n v="68"/>
    <x v="1"/>
    <x v="2"/>
    <b v="1"/>
    <n v="15.462686567164178"/>
    <n v="0.15462686567164177"/>
    <n v="0.96542665722837961"/>
    <n v="0.74503445142117708"/>
    <n v="-0.3190497512437811"/>
    <n v="0.51429973111931704"/>
    <n v="0.33747872352030328"/>
    <n v="1.44414206879385E-2"/>
    <n v="2.2022898901108964E-2"/>
    <n v="1.0466074143566637E-2"/>
    <n v="6.5678467695620385E-2"/>
    <n v="6.8259459208118364E-2"/>
    <n v="3.9703796803033965E-2"/>
  </r>
  <r>
    <n v="69"/>
    <x v="1"/>
    <x v="2"/>
    <b v="1"/>
    <n v="25.980099502487562"/>
    <n v="0.25980099502487564"/>
    <n v="0.72917603239455886"/>
    <n v="0.6976481228291177"/>
    <n v="-0.21387562189054721"/>
    <n v="0.27804910628549628"/>
    <n v="0.2900923949282439"/>
    <n v="1.44414206879385E-2"/>
    <n v="2.2022898901108964E-2"/>
    <n v="1.0466074143566637E-2"/>
    <n v="6.5678467695620385E-2"/>
    <n v="6.8259459208118364E-2"/>
    <n v="3.9703796803033965E-2"/>
  </r>
  <r>
    <n v="70"/>
    <x v="1"/>
    <x v="2"/>
    <b v="1"/>
    <n v="28.46268656716418"/>
    <n v="0.2846268656716418"/>
    <n v="0.78891900263376402"/>
    <n v="0.66302792619733009"/>
    <n v="-0.18904975124378104"/>
    <n v="0.33779207652470145"/>
    <n v="0.25547219829645629"/>
    <n v="1.44414206879385E-2"/>
    <n v="2.2022898901108964E-2"/>
    <n v="1.0466074143566637E-2"/>
    <n v="6.5678467695620385E-2"/>
    <n v="6.8259459208118364E-2"/>
    <n v="3.9703796803033965E-2"/>
  </r>
  <r>
    <n v="71"/>
    <x v="1"/>
    <x v="3"/>
    <b v="1"/>
    <n v="26.64676616915423"/>
    <n v="0.13323383084577115"/>
    <n v="0.99080305038425909"/>
    <n v="0.75198377179126308"/>
    <n v="-0.31104228855721394"/>
    <n v="0.54871404368895216"/>
    <n v="0.34130018304273446"/>
    <n v="1.4018095692345913E-2"/>
    <n v="2.8419284331100594E-2"/>
    <n v="1.532065644107803E-2"/>
    <n v="6.268799328456913E-2"/>
    <n v="7.5068151776890094E-2"/>
    <n v="5.7241741143834089E-2"/>
  </r>
  <r>
    <n v="72"/>
    <x v="1"/>
    <x v="3"/>
    <b v="1"/>
    <n v="42.756218905472636"/>
    <n v="0.21378109452736319"/>
    <n v="0.79996276653788567"/>
    <n v="0.67920810931798636"/>
    <n v="-0.23049502487562187"/>
    <n v="0.35787375984257869"/>
    <n v="0.26852452056945775"/>
    <n v="1.4018095692345913E-2"/>
    <n v="2.8419284331100594E-2"/>
    <n v="1.532065644107803E-2"/>
    <n v="6.268799328456913E-2"/>
    <n v="7.5068151776890094E-2"/>
    <n v="5.7241741143834089E-2"/>
  </r>
  <r>
    <n v="73"/>
    <x v="1"/>
    <x v="3"/>
    <b v="1"/>
    <n v="47.736318407960198"/>
    <n v="0.23868159203980099"/>
    <n v="0.79157552194232284"/>
    <n v="0.69470971127907466"/>
    <n v="-0.20559452736318407"/>
    <n v="0.34948651524701585"/>
    <n v="0.28402612253054604"/>
    <n v="1.4018095692345913E-2"/>
    <n v="2.8419284331100594E-2"/>
    <n v="1.532065644107803E-2"/>
    <n v="6.268799328456913E-2"/>
    <n v="7.5068151776890094E-2"/>
    <n v="5.7241741143834089E-2"/>
  </r>
  <r>
    <n v="74"/>
    <x v="1"/>
    <x v="3"/>
    <b v="1"/>
    <n v="47.89054726368159"/>
    <n v="0.23945273631840794"/>
    <n v="0.80604916870777787"/>
    <n v="0.66295283543977901"/>
    <n v="-0.20482338308457712"/>
    <n v="0.36396016201247089"/>
    <n v="0.25226924669125039"/>
    <n v="1.4018095692345913E-2"/>
    <n v="2.8419284331100594E-2"/>
    <n v="1.532065644107803E-2"/>
    <n v="6.268799328456913E-2"/>
    <n v="7.5068151776890094E-2"/>
    <n v="5.7241741143834089E-2"/>
  </r>
  <r>
    <n v="75"/>
    <x v="1"/>
    <x v="3"/>
    <b v="1"/>
    <n v="51.512437810945272"/>
    <n v="0.25756218905472639"/>
    <n v="0.74510609301181485"/>
    <n v="0.64660576785778345"/>
    <n v="-0.18671393034825867"/>
    <n v="0.30301708631650787"/>
    <n v="0.23592217910925484"/>
    <n v="1.4018095692345913E-2"/>
    <n v="2.8419284331100594E-2"/>
    <n v="1.532065644107803E-2"/>
    <n v="6.268799328456913E-2"/>
    <n v="7.5068151776890094E-2"/>
    <n v="5.7241741143834089E-2"/>
  </r>
  <r>
    <n v="76"/>
    <x v="1"/>
    <x v="3"/>
    <b v="1"/>
    <n v="46.4228855721393"/>
    <n v="0.2321144278606965"/>
    <n v="0.78818209207567191"/>
    <n v="0.62593807613358299"/>
    <n v="-0.21216169154228856"/>
    <n v="0.34609308538036493"/>
    <n v="0.21525448738505437"/>
    <n v="1.4018095692345913E-2"/>
    <n v="2.8419284331100594E-2"/>
    <n v="1.532065644107803E-2"/>
    <n v="6.268799328456913E-2"/>
    <n v="7.5068151776890094E-2"/>
    <n v="5.7241741143834089E-2"/>
  </r>
  <r>
    <n v="77"/>
    <x v="1"/>
    <x v="3"/>
    <b v="1"/>
    <n v="46.014925373134325"/>
    <n v="0.23007462686567162"/>
    <n v="0.78765734099094342"/>
    <n v="0.70415941499058055"/>
    <n v="-0.21420149253731344"/>
    <n v="0.34556833429563644"/>
    <n v="0.29347582624205193"/>
    <n v="1.4018095692345913E-2"/>
    <n v="2.8419284331100594E-2"/>
    <n v="1.532065644107803E-2"/>
    <n v="6.268799328456913E-2"/>
    <n v="7.5068151776890094E-2"/>
    <n v="5.7241741143834089E-2"/>
  </r>
  <r>
    <n v="78"/>
    <x v="1"/>
    <x v="3"/>
    <b v="1"/>
    <n v="52.024875621890544"/>
    <n v="0.26012437810945271"/>
    <n v="0.7679821838829336"/>
    <n v="0.61709985070279827"/>
    <n v="-0.18415174129353235"/>
    <n v="0.32589317718762661"/>
    <n v="0.20641626195426965"/>
    <n v="1.4018095692345913E-2"/>
    <n v="2.8419284331100594E-2"/>
    <n v="1.532065644107803E-2"/>
    <n v="6.268799328456913E-2"/>
    <n v="7.5068151776890094E-2"/>
    <n v="5.7241741143834089E-2"/>
  </r>
  <r>
    <n v="79"/>
    <x v="1"/>
    <x v="3"/>
    <b v="1"/>
    <n v="50.537313432835823"/>
    <n v="0.25268656716417914"/>
    <n v="0.74689497758200374"/>
    <n v="0.64529028791178944"/>
    <n v="-0.19158955223880592"/>
    <n v="0.30480597088669675"/>
    <n v="0.23460669916326082"/>
    <n v="1.4018095692345913E-2"/>
    <n v="2.8419284331100594E-2"/>
    <n v="1.532065644107803E-2"/>
    <n v="6.268799328456913E-2"/>
    <n v="7.5068151776890094E-2"/>
    <n v="5.7241741143834089E-2"/>
  </r>
  <r>
    <n v="80"/>
    <x v="1"/>
    <x v="3"/>
    <b v="1"/>
    <n v="29.776119402985074"/>
    <n v="0.14888059701492537"/>
    <n v="0.9824746646971364"/>
    <n v="0.75537136514206182"/>
    <n v="-0.29539552238805966"/>
    <n v="0.54038565800182936"/>
    <n v="0.34468777639353321"/>
    <n v="1.4018095692345913E-2"/>
    <n v="2.8419284331100594E-2"/>
    <n v="1.532065644107803E-2"/>
    <n v="6.268799328456913E-2"/>
    <n v="7.5068151776890094E-2"/>
    <n v="5.7241741143834089E-2"/>
  </r>
  <r>
    <n v="81"/>
    <x v="2"/>
    <x v="0"/>
    <b v="1"/>
    <n v="3.2540540540540541"/>
    <n v="0.32540540540540541"/>
    <n v="0.85155849559311747"/>
    <n v="0.74733459377069578"/>
    <n v="-4.1735675943224082E-2"/>
    <n v="0.38173477013569557"/>
    <n v="0.31283457139815729"/>
    <n v="1.7006283675606505E-2"/>
    <n v="2.0073941896281783E-2"/>
    <n v="3.6989147239509736E-3"/>
    <n v="0.17067895968372299"/>
    <n v="4.7989938732540829E-2"/>
    <n v="1.207978180813455E-2"/>
  </r>
  <r>
    <n v="82"/>
    <x v="2"/>
    <x v="0"/>
    <b v="1"/>
    <n v="1.9733333333333334"/>
    <n v="0.19733333333333333"/>
    <n v="0.95924831562391921"/>
    <n v="0.74753503914623054"/>
    <n v="-0.16980774801529616"/>
    <n v="0.48942459016649731"/>
    <n v="0.31303501677369205"/>
    <n v="1.7006283675606505E-2"/>
    <n v="2.0073941896281783E-2"/>
    <n v="3.6989147239509736E-3"/>
    <n v="0.17067895968372299"/>
    <n v="4.7989938732540829E-2"/>
    <n v="1.207978180813455E-2"/>
  </r>
  <r>
    <n v="83"/>
    <x v="2"/>
    <x v="0"/>
    <b v="1"/>
    <n v="3.3401015228426396"/>
    <n v="0.33401015228426395"/>
    <n v="0.90187218023008908"/>
    <n v="0.72272776892680024"/>
    <n v="-3.3130929064365544E-2"/>
    <n v="0.43204845477266718"/>
    <n v="0.28822774655426175"/>
    <n v="1.7006283675606505E-2"/>
    <n v="2.0073941896281783E-2"/>
    <n v="3.6989147239509736E-3"/>
    <n v="0.17067895968372299"/>
    <n v="4.7989938732540829E-2"/>
    <n v="1.207978180813455E-2"/>
  </r>
  <r>
    <n v="84"/>
    <x v="2"/>
    <x v="0"/>
    <b v="1"/>
    <n v="2.6408839779005526"/>
    <n v="0.26408839779005527"/>
    <n v="0.85351101383375561"/>
    <n v="0.72495236477923197"/>
    <n v="-0.10305268355857422"/>
    <n v="0.3836872883763337"/>
    <n v="0.29045234240669349"/>
    <n v="1.7006283675606505E-2"/>
    <n v="2.0073941896281783E-2"/>
    <n v="3.6989147239509736E-3"/>
    <n v="0.17067895968372299"/>
    <n v="4.7989938732540829E-2"/>
    <n v="1.207978180813455E-2"/>
  </r>
  <r>
    <n v="85"/>
    <x v="2"/>
    <x v="0"/>
    <b v="1"/>
    <n v="2.8479532163742691"/>
    <n v="0.28479532163742693"/>
    <n v="0.92325801260471052"/>
    <n v="0.73336402980416082"/>
    <n v="-8.234575971120256E-2"/>
    <n v="0.45343428714728862"/>
    <n v="0.29886400743162234"/>
    <n v="1.7006283675606505E-2"/>
    <n v="2.0073941896281783E-2"/>
    <n v="3.6989147239509736E-3"/>
    <n v="0.17067895968372299"/>
    <n v="4.7989938732540829E-2"/>
    <n v="1.207978180813455E-2"/>
  </r>
  <r>
    <n v="86"/>
    <x v="2"/>
    <x v="0"/>
    <b v="1"/>
    <n v="2.5489130434782608"/>
    <n v="0.25489130434782609"/>
    <n v="0.94231823853719299"/>
    <n v="0.74796468143422568"/>
    <n v="-0.11224977700080341"/>
    <n v="0.47249451307977108"/>
    <n v="0.31346465906168719"/>
    <n v="1.7006283675606505E-2"/>
    <n v="2.0073941896281783E-2"/>
    <n v="3.6989147239509736E-3"/>
    <n v="0.17067895968372299"/>
    <n v="4.7989938732540829E-2"/>
    <n v="1.207978180813455E-2"/>
  </r>
  <r>
    <n v="87"/>
    <x v="2"/>
    <x v="0"/>
    <b v="1"/>
    <n v="1.7373737373737375"/>
    <n v="0.17373737373737375"/>
    <n v="0.96830489836688016"/>
    <n v="0.73794140388251717"/>
    <n v="-0.19340370761125575"/>
    <n v="0.49848117290945826"/>
    <n v="0.30344138150997868"/>
    <n v="1.7006283675606505E-2"/>
    <n v="2.0073941896281783E-2"/>
    <n v="3.6989147239509736E-3"/>
    <n v="0.17067895968372299"/>
    <n v="4.7989938732540829E-2"/>
    <n v="1.207978180813455E-2"/>
  </r>
  <r>
    <n v="88"/>
    <x v="2"/>
    <x v="0"/>
    <b v="1"/>
    <n v="3.1933701657458564"/>
    <n v="0.31933701657458563"/>
    <n v="0.76471122230958966"/>
    <n v="0.76120928293460866"/>
    <n v="-4.7804064774043864E-2"/>
    <n v="0.29488749685216775"/>
    <n v="0.32670926056207017"/>
    <n v="1.7006283675606505E-2"/>
    <n v="2.0073941896281783E-2"/>
    <n v="3.6989147239509736E-3"/>
    <n v="0.17067895968372299"/>
    <n v="4.7989938732540829E-2"/>
    <n v="1.207978180813455E-2"/>
  </r>
  <r>
    <n v="89"/>
    <x v="2"/>
    <x v="0"/>
    <b v="1"/>
    <n v="2.8609625668449197"/>
    <n v="0.28609625668449196"/>
    <n v="0.87896300445791253"/>
    <n v="0.73806297986305514"/>
    <n v="-8.1044824664137538E-2"/>
    <n v="0.40913927900049063"/>
    <n v="0.30356295749051665"/>
    <n v="1.7006283675606505E-2"/>
    <n v="2.0073941896281783E-2"/>
    <n v="3.6989147239509736E-3"/>
    <n v="0.17067895968372299"/>
    <n v="4.7989938732540829E-2"/>
    <n v="1.207978180813455E-2"/>
  </r>
  <r>
    <n v="90"/>
    <x v="2"/>
    <x v="0"/>
    <b v="1"/>
    <n v="2.3532608695652173"/>
    <n v="0.23532608695652174"/>
    <n v="0.83743988804965341"/>
    <n v="0.745978887002686"/>
    <n v="-0.13181499439210775"/>
    <n v="0.36761616259223151"/>
    <n v="0.31147886463014751"/>
    <n v="1.7006283675606505E-2"/>
    <n v="2.0073941896281783E-2"/>
    <n v="3.6989147239509736E-3"/>
    <n v="0.17067895968372299"/>
    <n v="4.7989938732540829E-2"/>
    <n v="1.207978180813455E-2"/>
  </r>
  <r>
    <n v="91"/>
    <x v="2"/>
    <x v="1"/>
    <b v="1"/>
    <n v="13.920398009950249"/>
    <n v="0.27840796019900499"/>
    <n v="0.81456372377476904"/>
    <n v="0.68956251024247528"/>
    <n v="-0.21771207480099503"/>
    <n v="0.35651797699011484"/>
    <n v="0.27561657202436851"/>
    <n v="1.7201533127277607E-2"/>
    <n v="5.5498423234651177E-3"/>
    <n v="4.0919227087174445E-3"/>
    <n v="8.2746928174104395E-2"/>
    <n v="1.6529492578861278E-2"/>
    <n v="1.4077623997616775E-2"/>
  </r>
  <r>
    <n v="92"/>
    <x v="2"/>
    <x v="1"/>
    <b v="1"/>
    <n v="16.044776119402986"/>
    <n v="0.32089552238805974"/>
    <n v="0.79573110446552842"/>
    <n v="0.69014778188218762"/>
    <n v="-0.17522451261194028"/>
    <n v="0.33768535768087421"/>
    <n v="0.27620184366408085"/>
    <n v="1.7201533127277607E-2"/>
    <n v="5.5498423234651177E-3"/>
    <n v="4.0919227087174445E-3"/>
    <n v="8.2746928174104395E-2"/>
    <n v="1.6529492578861278E-2"/>
    <n v="1.4077623997616775E-2"/>
  </r>
  <r>
    <n v="93"/>
    <x v="2"/>
    <x v="1"/>
    <b v="1"/>
    <n v="20.955223880597014"/>
    <n v="0.41910447761194031"/>
    <n v="0.78989970005131382"/>
    <n v="0.6849355403149302"/>
    <n v="-7.7015557388059708E-2"/>
    <n v="0.33185395326665962"/>
    <n v="0.27098960209682343"/>
    <n v="1.7201533127277607E-2"/>
    <n v="5.5498423234651177E-3"/>
    <n v="4.0919227087174445E-3"/>
    <n v="8.2746928174104395E-2"/>
    <n v="1.6529492578861278E-2"/>
    <n v="1.4077623997616775E-2"/>
  </r>
  <r>
    <n v="94"/>
    <x v="2"/>
    <x v="1"/>
    <b v="1"/>
    <n v="11.159203980099502"/>
    <n v="0.22318407960199005"/>
    <n v="0.78464352665164216"/>
    <n v="0.71353478836841056"/>
    <n v="-0.27293595539800997"/>
    <n v="0.32659777986698796"/>
    <n v="0.29958885015030379"/>
    <n v="1.7201533127277607E-2"/>
    <n v="5.5498423234651177E-3"/>
    <n v="4.0919227087174445E-3"/>
    <n v="8.2746928174104395E-2"/>
    <n v="1.6529492578861278E-2"/>
    <n v="1.4077623997616775E-2"/>
  </r>
  <r>
    <n v="95"/>
    <x v="2"/>
    <x v="1"/>
    <b v="1"/>
    <n v="12.199004975124378"/>
    <n v="0.24398009950248756"/>
    <n v="0.79983099192375651"/>
    <n v="0.72172293550879563"/>
    <n v="-0.25213993549751246"/>
    <n v="0.3417852451391023"/>
    <n v="0.30777699729068886"/>
    <n v="1.7201533127277607E-2"/>
    <n v="5.5498423234651177E-3"/>
    <n v="4.0919227087174445E-3"/>
    <n v="8.2746928174104395E-2"/>
    <n v="1.6529492578861278E-2"/>
    <n v="1.4077623997616775E-2"/>
  </r>
  <r>
    <n v="96"/>
    <x v="2"/>
    <x v="1"/>
    <b v="1"/>
    <n v="14.457711442786069"/>
    <n v="0.2891542288557214"/>
    <n v="0.78102340511608148"/>
    <n v="0.70340019257378672"/>
    <n v="-0.20696580614427862"/>
    <n v="0.32297765833142728"/>
    <n v="0.28945425435567995"/>
    <n v="1.7201533127277607E-2"/>
    <n v="5.5498423234651177E-3"/>
    <n v="4.0919227087174445E-3"/>
    <n v="8.2746928174104395E-2"/>
    <n v="1.6529492578861278E-2"/>
    <n v="1.4077623997616775E-2"/>
  </r>
  <r>
    <n v="97"/>
    <x v="2"/>
    <x v="1"/>
    <b v="1"/>
    <n v="14.447761194029852"/>
    <n v="0.28895522388059702"/>
    <n v="0.82216316650674415"/>
    <n v="0.70877145702778688"/>
    <n v="-0.20716481111940299"/>
    <n v="0.36411741972208994"/>
    <n v="0.29482551880968011"/>
    <n v="1.7201533127277607E-2"/>
    <n v="5.5498423234651177E-3"/>
    <n v="4.0919227087174445E-3"/>
    <n v="8.2746928174104395E-2"/>
    <n v="1.6529492578861278E-2"/>
    <n v="1.4077623997616775E-2"/>
  </r>
  <r>
    <n v="98"/>
    <x v="2"/>
    <x v="1"/>
    <b v="1"/>
    <n v="12.169154228855721"/>
    <n v="0.24338308457711441"/>
    <n v="0.78658898365593055"/>
    <n v="0.71211071212990706"/>
    <n v="-0.25273695042288558"/>
    <n v="0.32854323687127635"/>
    <n v="0.2981647739118003"/>
    <n v="1.7201533127277607E-2"/>
    <n v="5.5498423234651177E-3"/>
    <n v="4.0919227087174445E-3"/>
    <n v="8.2746928174104395E-2"/>
    <n v="1.6529492578861278E-2"/>
    <n v="1.4077623997616775E-2"/>
  </r>
  <r>
    <n v="99"/>
    <x v="2"/>
    <x v="1"/>
    <b v="1"/>
    <n v="13.970149253731343"/>
    <n v="0.27940298507462685"/>
    <n v="0.76064649640082282"/>
    <n v="0.70215940287452028"/>
    <n v="-0.21671704992537316"/>
    <n v="0.30260074961616862"/>
    <n v="0.28821346465641351"/>
    <n v="1.7201533127277607E-2"/>
    <n v="5.5498423234651177E-3"/>
    <n v="4.0919227087174445E-3"/>
    <n v="8.2746928174104395E-2"/>
    <n v="1.6529492578861278E-2"/>
    <n v="1.4077623997616775E-2"/>
  </r>
  <r>
    <n v="100"/>
    <x v="2"/>
    <x v="1"/>
    <b v="1"/>
    <n v="14.796019900497512"/>
    <n v="0.29592039800995024"/>
    <n v="0.80290580796519539"/>
    <n v="0.7197996705700187"/>
    <n v="-0.20019963699004978"/>
    <n v="0.34486006118054119"/>
    <n v="0.30585373235191193"/>
    <n v="1.7201533127277607E-2"/>
    <n v="5.5498423234651177E-3"/>
    <n v="4.0919227087174445E-3"/>
    <n v="8.2746928174104395E-2"/>
    <n v="1.6529492578861278E-2"/>
    <n v="1.4077623997616775E-2"/>
  </r>
  <r>
    <n v="101"/>
    <x v="2"/>
    <x v="2"/>
    <b v="1"/>
    <n v="25.552238805970148"/>
    <n v="0.25552238805970151"/>
    <n v="0.78024427727727141"/>
    <n v="0.67874098755202905"/>
    <n v="-0.21405970149253728"/>
    <n v="0.33446279334796702"/>
    <n v="0.27917886132108238"/>
    <n v="8.6253984494489185E-3"/>
    <n v="6.1144573638576656E-3"/>
    <n v="7.3905358500407992E-3"/>
    <n v="4.505938996619277E-2"/>
    <n v="1.797167392277451E-2"/>
    <n v="2.6449734439247616E-2"/>
  </r>
  <r>
    <n v="102"/>
    <x v="2"/>
    <x v="2"/>
    <b v="1"/>
    <n v="28.900497512437809"/>
    <n v="0.28900497512437812"/>
    <n v="0.80227595057543621"/>
    <n v="0.67865706796548297"/>
    <n v="-0.18057711442786067"/>
    <n v="0.35649446664613182"/>
    <n v="0.27909494173453631"/>
    <n v="8.6253984494489185E-3"/>
    <n v="6.1144573638576656E-3"/>
    <n v="7.3905358500407992E-3"/>
    <n v="4.505938996619277E-2"/>
    <n v="1.797167392277451E-2"/>
    <n v="2.6449734439247616E-2"/>
  </r>
  <r>
    <n v="103"/>
    <x v="2"/>
    <x v="2"/>
    <b v="1"/>
    <n v="26.706467661691541"/>
    <n v="0.26706467661691541"/>
    <n v="0.80235575047863872"/>
    <n v="0.69601759164524502"/>
    <n v="-0.20251741293532338"/>
    <n v="0.35657426654933433"/>
    <n v="0.29645546541429835"/>
    <n v="8.6253984494489185E-3"/>
    <n v="6.1144573638576656E-3"/>
    <n v="7.3905358500407992E-3"/>
    <n v="4.505938996619277E-2"/>
    <n v="1.797167392277451E-2"/>
    <n v="2.6449734439247616E-2"/>
  </r>
  <r>
    <n v="104"/>
    <x v="2"/>
    <x v="2"/>
    <b v="1"/>
    <n v="27.696517412935325"/>
    <n v="0.27696517412935323"/>
    <n v="0.8150025735126053"/>
    <n v="0.65810770025393805"/>
    <n v="-0.19261691542288556"/>
    <n v="0.36922108958330091"/>
    <n v="0.25854557402299139"/>
    <n v="8.6253984494489185E-3"/>
    <n v="6.1144573638576656E-3"/>
    <n v="7.3905358500407992E-3"/>
    <n v="4.505938996619277E-2"/>
    <n v="1.797167392277451E-2"/>
    <n v="2.6449734439247616E-2"/>
  </r>
  <r>
    <n v="105"/>
    <x v="2"/>
    <x v="2"/>
    <b v="1"/>
    <n v="28.293532338308459"/>
    <n v="0.28293532338308458"/>
    <n v="0.77563776208472601"/>
    <n v="0.67521729380453499"/>
    <n v="-0.18664676616915421"/>
    <n v="0.32985627815542162"/>
    <n v="0.27565516757358832"/>
    <n v="8.6253984494489185E-3"/>
    <n v="6.1144573638576656E-3"/>
    <n v="7.3905358500407992E-3"/>
    <n v="4.505938996619277E-2"/>
    <n v="1.797167392277451E-2"/>
    <n v="2.6449734439247616E-2"/>
  </r>
  <r>
    <n v="106"/>
    <x v="2"/>
    <x v="2"/>
    <b v="1"/>
    <n v="29.039800995024876"/>
    <n v="0.29039800995024878"/>
    <n v="0.76022346803360463"/>
    <n v="0.67597695887067299"/>
    <n v="-0.17918407960199001"/>
    <n v="0.31444198410430024"/>
    <n v="0.27641483263972633"/>
    <n v="8.6253984494489185E-3"/>
    <n v="6.1144573638576656E-3"/>
    <n v="7.3905358500407992E-3"/>
    <n v="4.505938996619277E-2"/>
    <n v="1.797167392277451E-2"/>
    <n v="2.6449734439247616E-2"/>
  </r>
  <r>
    <n v="107"/>
    <x v="2"/>
    <x v="2"/>
    <b v="1"/>
    <n v="32.870646766169152"/>
    <n v="0.32870646766169154"/>
    <n v="0.75564273663718751"/>
    <n v="0.66935137457679195"/>
    <n v="-0.14087562189054725"/>
    <n v="0.30986125270788312"/>
    <n v="0.26978924834584528"/>
    <n v="8.6253984494489185E-3"/>
    <n v="6.1144573638576656E-3"/>
    <n v="7.3905358500407992E-3"/>
    <n v="4.505938996619277E-2"/>
    <n v="1.797167392277451E-2"/>
    <n v="2.6449734439247616E-2"/>
  </r>
  <r>
    <n v="108"/>
    <x v="2"/>
    <x v="2"/>
    <b v="1"/>
    <n v="30.417910447761194"/>
    <n v="0.30417910447761193"/>
    <n v="0.79097901772294976"/>
    <n v="0.63994065037632297"/>
    <n v="-0.16540298507462686"/>
    <n v="0.34519753379364537"/>
    <n v="0.2403785241453763"/>
    <n v="8.6253984494489185E-3"/>
    <n v="6.1144573638576656E-3"/>
    <n v="7.3905358500407992E-3"/>
    <n v="4.505938996619277E-2"/>
    <n v="1.797167392277451E-2"/>
    <n v="2.6449734439247616E-2"/>
  </r>
  <r>
    <n v="109"/>
    <x v="2"/>
    <x v="2"/>
    <b v="1"/>
    <n v="25.119402985074625"/>
    <n v="0.25119402985074624"/>
    <n v="0.79943604566354187"/>
    <n v="0.68940620027208599"/>
    <n v="-0.21838805970149255"/>
    <n v="0.35365456173423748"/>
    <n v="0.28984407404113932"/>
    <n v="8.6253984494489185E-3"/>
    <n v="6.1144573638576656E-3"/>
    <n v="7.3905358500407992E-3"/>
    <n v="4.505938996619277E-2"/>
    <n v="1.797167392277451E-2"/>
    <n v="2.6449734439247616E-2"/>
  </r>
  <r>
    <n v="110"/>
    <x v="2"/>
    <x v="2"/>
    <b v="1"/>
    <n v="23.562189054726367"/>
    <n v="0.23562189054726368"/>
    <n v="0.77829207607571793"/>
    <n v="0.72838693133443899"/>
    <n v="-0.23396019900497511"/>
    <n v="0.33251059214641354"/>
    <n v="0.32882480510349232"/>
    <n v="8.6253984494489185E-3"/>
    <n v="6.1144573638576656E-3"/>
    <n v="7.3905358500407992E-3"/>
    <n v="4.505938996619277E-2"/>
    <n v="1.797167392277451E-2"/>
    <n v="2.6449734439247616E-2"/>
  </r>
  <r>
    <n v="111"/>
    <x v="2"/>
    <x v="3"/>
    <b v="1"/>
    <n v="41.741293532338311"/>
    <n v="0.20870646766169154"/>
    <n v="0.79894999857360527"/>
    <n v="0.71522917481892079"/>
    <n v="-0.23017014925373125"/>
    <n v="0.33794414023303587"/>
    <n v="0.2990580960264374"/>
    <n v="7.4286990929878687E-3"/>
    <n v="5.2910713461695969E-3"/>
    <n v="3.9539306502981162E-3"/>
    <n v="3.4079556803286656E-2"/>
    <n v="1.7154301729206924E-2"/>
    <n v="1.3700832486463886E-2"/>
  </r>
  <r>
    <n v="112"/>
    <x v="2"/>
    <x v="3"/>
    <b v="1"/>
    <n v="50.542288557213929"/>
    <n v="0.25271144278606966"/>
    <n v="0.7852406505932038"/>
    <n v="0.6929111274875378"/>
    <n v="-0.18616517412935313"/>
    <n v="0.32423479225263441"/>
    <n v="0.27674004869505442"/>
    <n v="7.4286990929878687E-3"/>
    <n v="5.2910713461695969E-3"/>
    <n v="3.9539306502981162E-3"/>
    <n v="3.4079556803286656E-2"/>
    <n v="1.7154301729206924E-2"/>
    <n v="1.3700832486463886E-2"/>
  </r>
  <r>
    <n v="113"/>
    <x v="2"/>
    <x v="3"/>
    <b v="1"/>
    <n v="47.681592039800996"/>
    <n v="0.23840796019900498"/>
    <n v="0.76344763964427775"/>
    <n v="0.69363997109975739"/>
    <n v="-0.20046865671641781"/>
    <n v="0.30244178130370836"/>
    <n v="0.27746889230727401"/>
    <n v="7.4286990929878687E-3"/>
    <n v="5.2910713461695969E-3"/>
    <n v="3.9539306502981162E-3"/>
    <n v="3.4079556803286656E-2"/>
    <n v="1.7154301729206924E-2"/>
    <n v="1.3700832486463886E-2"/>
  </r>
  <r>
    <n v="114"/>
    <x v="2"/>
    <x v="3"/>
    <b v="1"/>
    <n v="47.019900497512438"/>
    <n v="0.2350995024875622"/>
    <n v="0.74061031918422793"/>
    <n v="0.69885874396881598"/>
    <n v="-0.20377711442786059"/>
    <n v="0.27960446084365853"/>
    <n v="0.28268766517633259"/>
    <n v="7.4286990929878687E-3"/>
    <n v="5.2910713461695969E-3"/>
    <n v="3.9539306502981162E-3"/>
    <n v="3.4079556803286656E-2"/>
    <n v="1.7154301729206924E-2"/>
    <n v="1.3700832486463886E-2"/>
  </r>
  <r>
    <n v="115"/>
    <x v="2"/>
    <x v="3"/>
    <b v="1"/>
    <n v="46.895522388059703"/>
    <n v="0.23447761194029851"/>
    <n v="0.75232654770516594"/>
    <n v="0.69026728086419009"/>
    <n v="-0.20439900497512428"/>
    <n v="0.29132068936459654"/>
    <n v="0.27409620207170671"/>
    <n v="7.4286990929878687E-3"/>
    <n v="5.2910713461695969E-3"/>
    <n v="3.9539306502981162E-3"/>
    <n v="3.4079556803286656E-2"/>
    <n v="1.7154301729206924E-2"/>
    <n v="1.3700832486463886E-2"/>
  </r>
  <r>
    <n v="116"/>
    <x v="2"/>
    <x v="3"/>
    <b v="1"/>
    <n v="48.17412935323383"/>
    <n v="0.24087064676616915"/>
    <n v="0.77880863243374499"/>
    <n v="0.7122523610058914"/>
    <n v="-0.19800597014925364"/>
    <n v="0.31780277409317559"/>
    <n v="0.29608128221340801"/>
    <n v="7.4286990929878687E-3"/>
    <n v="5.2910713461695969E-3"/>
    <n v="3.9539306502981162E-3"/>
    <n v="3.4079556803286656E-2"/>
    <n v="1.7154301729206924E-2"/>
    <n v="1.3700832486463886E-2"/>
  </r>
  <r>
    <n v="117"/>
    <x v="2"/>
    <x v="3"/>
    <b v="1"/>
    <n v="41.029850746268657"/>
    <n v="0.2051492537313433"/>
    <n v="0.7740063916465002"/>
    <n v="0.72452865530193922"/>
    <n v="-0.2337273631840795"/>
    <n v="0.31300053330593081"/>
    <n v="0.30835757650945583"/>
    <n v="7.4286990929878687E-3"/>
    <n v="5.2910713461695969E-3"/>
    <n v="3.9539306502981162E-3"/>
    <n v="3.4079556803286656E-2"/>
    <n v="1.7154301729206924E-2"/>
    <n v="1.3700832486463886E-2"/>
  </r>
  <r>
    <n v="118"/>
    <x v="2"/>
    <x v="3"/>
    <b v="1"/>
    <n v="43.990049751243781"/>
    <n v="0.21995024875621891"/>
    <n v="0.77567464900844452"/>
    <n v="0.69179302350943972"/>
    <n v="-0.21892636815920388"/>
    <n v="0.31466879066787512"/>
    <n v="0.27562194471695634"/>
    <n v="7.4286990929878687E-3"/>
    <n v="5.2910713461695969E-3"/>
    <n v="3.9539306502981162E-3"/>
    <n v="3.4079556803286656E-2"/>
    <n v="1.7154301729206924E-2"/>
    <n v="1.3700832486463886E-2"/>
  </r>
  <r>
    <n v="119"/>
    <x v="2"/>
    <x v="3"/>
    <b v="1"/>
    <n v="39.024875621890544"/>
    <n v="0.19512437810945271"/>
    <n v="0.76329426640627851"/>
    <n v="0.71379383369297211"/>
    <n v="-0.24375223880597008"/>
    <n v="0.30228840806570911"/>
    <n v="0.29762275490048873"/>
    <n v="7.4286990929878687E-3"/>
    <n v="5.2910713461695969E-3"/>
    <n v="3.9539306502981162E-3"/>
    <n v="3.4079556803286656E-2"/>
    <n v="1.7154301729206924E-2"/>
    <n v="1.3700832486463886E-2"/>
  </r>
  <r>
    <n v="120"/>
    <x v="2"/>
    <x v="3"/>
    <b v="1"/>
    <n v="35.691542288557216"/>
    <n v="0.17845771144278608"/>
    <n v="0.7620986259268312"/>
    <n v="0.7143420195182032"/>
    <n v="-0.26041890547263669"/>
    <n v="0.3010927675862618"/>
    <n v="0.29817094072571981"/>
    <n v="7.4286990929878687E-3"/>
    <n v="5.2910713461695969E-3"/>
    <n v="3.9539306502981162E-3"/>
    <n v="3.4079556803286656E-2"/>
    <n v="1.7154301729206924E-2"/>
    <n v="1.3700832486463886E-2"/>
  </r>
  <r>
    <n v="121"/>
    <x v="3"/>
    <x v="0"/>
    <b v="1"/>
    <n v="1.8759124087591241"/>
    <n v="0.18759124087591242"/>
    <n v="0.96090859060000122"/>
    <n v="0.75590440460582708"/>
    <n v="-0.19310872567248108"/>
    <n v="0.49119684658868568"/>
    <n v="0.31535931410206669"/>
    <n v="1.6517308958592321E-2"/>
    <n v="1.3242409665773457E-2"/>
    <n v="1.8224341207945078E-3"/>
    <n v="0.15205594962549698"/>
    <n v="3.260344875515666E-2"/>
    <n v="5.7150280123336381E-3"/>
  </r>
  <r>
    <n v="122"/>
    <x v="3"/>
    <x v="0"/>
    <b v="1"/>
    <n v="2.1524390243902438"/>
    <n v="0.21524390243902439"/>
    <n v="0.83781281084831216"/>
    <n v="0.76274899568022525"/>
    <n v="-0.16545606410936911"/>
    <n v="0.36810106683699662"/>
    <n v="0.32220390517646486"/>
    <n v="1.6517308958592321E-2"/>
    <n v="1.3242409665773457E-2"/>
    <n v="1.8224341207945078E-3"/>
    <n v="0.15205594962549698"/>
    <n v="3.260344875515666E-2"/>
    <n v="5.7150280123336381E-3"/>
  </r>
  <r>
    <n v="123"/>
    <x v="3"/>
    <x v="0"/>
    <b v="1"/>
    <n v="3.2580645161290325"/>
    <n v="0.32580645161290323"/>
    <n v="0.88977912613293275"/>
    <n v="0.75360572036446871"/>
    <n v="-5.4893514935490273E-2"/>
    <n v="0.42006738212161721"/>
    <n v="0.31306062986070832"/>
    <n v="1.6517308958592321E-2"/>
    <n v="1.3242409665773457E-2"/>
    <n v="1.8224341207945078E-3"/>
    <n v="0.15205594962549698"/>
    <n v="3.260344875515666E-2"/>
    <n v="5.7150280123336381E-3"/>
  </r>
  <r>
    <n v="124"/>
    <x v="3"/>
    <x v="0"/>
    <b v="1"/>
    <n v="2.7105263157894739"/>
    <n v="0.27105263157894738"/>
    <n v="0.92277707088384475"/>
    <n v="0.76353539180110452"/>
    <n v="-0.10964733496944612"/>
    <n v="0.45306532687252921"/>
    <n v="0.32299030129734413"/>
    <n v="1.6517308958592321E-2"/>
    <n v="1.3242409665773457E-2"/>
    <n v="1.8224341207945078E-3"/>
    <n v="0.15205594962549698"/>
    <n v="3.260344875515666E-2"/>
    <n v="5.7150280123336381E-3"/>
  </r>
  <r>
    <n v="125"/>
    <x v="3"/>
    <x v="0"/>
    <b v="1"/>
    <n v="3.1968911917098444"/>
    <n v="0.31968911917098441"/>
    <n v="0.87052474914266664"/>
    <n v="0.7528910665316918"/>
    <n v="-6.1010847377409083E-2"/>
    <n v="0.4008130051313511"/>
    <n v="0.3123459760279314"/>
    <n v="1.6517308958592321E-2"/>
    <n v="1.3242409665773457E-2"/>
    <n v="1.8224341207945078E-3"/>
    <n v="0.15205594962549698"/>
    <n v="3.260344875515666E-2"/>
    <n v="5.7150280123336381E-3"/>
  </r>
  <r>
    <n v="126"/>
    <x v="3"/>
    <x v="0"/>
    <b v="1"/>
    <n v="2.2873563218390807"/>
    <n v="0.22873563218390808"/>
    <n v="0.87459596358088287"/>
    <n v="0.75740659801643506"/>
    <n v="-0.15196433436448542"/>
    <n v="0.40488421956956733"/>
    <n v="0.31686150751267467"/>
    <n v="1.6517308958592321E-2"/>
    <n v="1.3242409665773457E-2"/>
    <n v="1.8224341207945078E-3"/>
    <n v="0.15205594962549698"/>
    <n v="3.260344875515666E-2"/>
    <n v="5.7150280123336381E-3"/>
  </r>
  <r>
    <n v="127"/>
    <x v="3"/>
    <x v="0"/>
    <b v="1"/>
    <n v="2.7446808510638299"/>
    <n v="0.27446808510638299"/>
    <n v="0.84242539102391645"/>
    <n v="0.76624691666433487"/>
    <n v="-0.10623188144201051"/>
    <n v="0.3727136470126009"/>
    <n v="0.32570182616057447"/>
    <n v="1.6517308958592321E-2"/>
    <n v="1.3242409665773457E-2"/>
    <n v="1.8224341207945078E-3"/>
    <n v="0.15205594962549698"/>
    <n v="3.260344875515666E-2"/>
    <n v="5.7150280123336381E-3"/>
  </r>
  <r>
    <n v="128"/>
    <x v="3"/>
    <x v="0"/>
    <b v="1"/>
    <n v="2.4566473988439306"/>
    <n v="0.24566473988439305"/>
    <n v="0.87043228115423887"/>
    <n v="0.75353803566341127"/>
    <n v="-0.13503522666400045"/>
    <n v="0.40072053714292333"/>
    <n v="0.31299294515965087"/>
    <n v="1.6517308958592321E-2"/>
    <n v="1.3242409665773457E-2"/>
    <n v="1.8224341207945078E-3"/>
    <n v="0.15205594962549698"/>
    <n v="3.260344875515666E-2"/>
    <n v="5.7150280123336381E-3"/>
  </r>
  <r>
    <n v="129"/>
    <x v="3"/>
    <x v="0"/>
    <b v="1"/>
    <n v="3.0918367346938775"/>
    <n v="0.30918367346938774"/>
    <n v="0.81652072704499357"/>
    <n v="0.76925763888908172"/>
    <n v="-7.1516293079005755E-2"/>
    <n v="0.34680898303367802"/>
    <n v="0.32871254838532132"/>
    <n v="1.6517308958592321E-2"/>
    <n v="1.3242409665773457E-2"/>
    <n v="1.8224341207945078E-3"/>
    <n v="0.15205594962549698"/>
    <n v="3.260344875515666E-2"/>
    <n v="5.7150280123336381E-3"/>
  </r>
  <r>
    <n v="130"/>
    <x v="3"/>
    <x v="0"/>
    <b v="1"/>
    <n v="3.4329896907216493"/>
    <n v="0.34329896907216495"/>
    <n v="0.87299990116524284"/>
    <n v="0.75916161030164542"/>
    <n v="-3.7400997476228548E-2"/>
    <n v="0.4032881571539273"/>
    <n v="0.31861651979788502"/>
    <n v="1.6517308958592321E-2"/>
    <n v="1.3242409665773457E-2"/>
    <n v="1.8224341207945078E-3"/>
    <n v="0.15205594962549698"/>
    <n v="3.260344875515666E-2"/>
    <n v="5.7150280123336381E-3"/>
  </r>
  <r>
    <n v="131"/>
    <x v="3"/>
    <x v="1"/>
    <b v="1"/>
    <n v="13.482587064676617"/>
    <n v="0.26965174129353231"/>
    <n v="0.7430655306945817"/>
    <n v="0.73570807246630709"/>
    <n v="-0.2084690647064677"/>
    <n v="0.28097570737628697"/>
    <n v="0.31197587250277731"/>
    <n v="1.4534344854527221E-2"/>
    <n v="4.8930165906518721E-3"/>
    <n v="1.7343778816939319E-3"/>
    <n v="7.0821414392634771E-2"/>
    <n v="1.5297093176382962E-2"/>
    <n v="5.449188792477193E-3"/>
  </r>
  <r>
    <n v="132"/>
    <x v="3"/>
    <x v="1"/>
    <b v="1"/>
    <n v="12.189054726368159"/>
    <n v="0.24378109452736318"/>
    <n v="0.78201051159240864"/>
    <n v="0.74929319136721806"/>
    <n v="-0.23433971147263682"/>
    <n v="0.31992068827411391"/>
    <n v="0.32556099140368827"/>
    <n v="1.4534344854527221E-2"/>
    <n v="4.8930165906518721E-3"/>
    <n v="1.7343778816939319E-3"/>
    <n v="7.0821414392634771E-2"/>
    <n v="1.5297093176382962E-2"/>
    <n v="5.449188792477193E-3"/>
  </r>
  <r>
    <n v="133"/>
    <x v="3"/>
    <x v="1"/>
    <b v="1"/>
    <n v="11.835820895522389"/>
    <n v="0.23671641791044779"/>
    <n v="0.78623132670543605"/>
    <n v="0.74933048810371439"/>
    <n v="-0.24140438808955222"/>
    <n v="0.32414150338714132"/>
    <n v="0.3255982881401846"/>
    <n v="1.4534344854527221E-2"/>
    <n v="4.8930165906518721E-3"/>
    <n v="1.7343778816939319E-3"/>
    <n v="7.0821414392634771E-2"/>
    <n v="1.5297093176382962E-2"/>
    <n v="5.449188792477193E-3"/>
  </r>
  <r>
    <n v="134"/>
    <x v="3"/>
    <x v="1"/>
    <b v="1"/>
    <n v="15.343283582089553"/>
    <n v="0.30686567164179107"/>
    <n v="0.77257690659941214"/>
    <n v="0.74538652475009004"/>
    <n v="-0.17125513435820894"/>
    <n v="0.3104870832811174"/>
    <n v="0.32165432478656025"/>
    <n v="1.4534344854527221E-2"/>
    <n v="4.8930165906518721E-3"/>
    <n v="1.7343778816939319E-3"/>
    <n v="7.0821414392634771E-2"/>
    <n v="1.5297093176382962E-2"/>
    <n v="5.449188792477193E-3"/>
  </r>
  <r>
    <n v="135"/>
    <x v="3"/>
    <x v="1"/>
    <b v="1"/>
    <n v="12.318407960199005"/>
    <n v="0.24636815920398011"/>
    <n v="0.80023423516002468"/>
    <n v="0.74119556851382218"/>
    <n v="-0.2317526467960199"/>
    <n v="0.33814441184172994"/>
    <n v="0.31746336855029239"/>
    <n v="1.4534344854527221E-2"/>
    <n v="4.8930165906518721E-3"/>
    <n v="1.7343778816939319E-3"/>
    <n v="7.0821414392634771E-2"/>
    <n v="1.5297093176382962E-2"/>
    <n v="5.449188792477193E-3"/>
  </r>
  <r>
    <n v="136"/>
    <x v="3"/>
    <x v="1"/>
    <b v="1"/>
    <n v="12.651741293532337"/>
    <n v="0.25303482587064674"/>
    <n v="0.78640396637454457"/>
    <n v="0.74237853306259294"/>
    <n v="-0.22508598012935327"/>
    <n v="0.32431414305624984"/>
    <n v="0.31864633309906315"/>
    <n v="1.4534344854527221E-2"/>
    <n v="4.8930165906518721E-3"/>
    <n v="1.7343778816939319E-3"/>
    <n v="7.0821414392634771E-2"/>
    <n v="1.5297093176382962E-2"/>
    <n v="5.449188792477193E-3"/>
  </r>
  <r>
    <n v="137"/>
    <x v="3"/>
    <x v="1"/>
    <b v="1"/>
    <n v="14.621890547263682"/>
    <n v="0.29243781094527366"/>
    <n v="0.78397587671130609"/>
    <n v="0.73287970406485725"/>
    <n v="-0.18568299505472635"/>
    <n v="0.32188605339301135"/>
    <n v="0.30914750410132746"/>
    <n v="1.4534344854527221E-2"/>
    <n v="4.8930165906518721E-3"/>
    <n v="1.7343778816939319E-3"/>
    <n v="7.0821414392634771E-2"/>
    <n v="1.5297093176382962E-2"/>
    <n v="5.449188792477193E-3"/>
  </r>
  <r>
    <n v="138"/>
    <x v="3"/>
    <x v="1"/>
    <b v="1"/>
    <n v="16.751243781094526"/>
    <n v="0.33502487562189054"/>
    <n v="0.79435500749288712"/>
    <n v="0.74264252195935132"/>
    <n v="-0.14309593037810947"/>
    <n v="0.33226518417459239"/>
    <n v="0.31891032199582153"/>
    <n v="1.4534344854527221E-2"/>
    <n v="4.8930165906518721E-3"/>
    <n v="1.7343778816939319E-3"/>
    <n v="7.0821414392634771E-2"/>
    <n v="1.5297093176382962E-2"/>
    <n v="5.449188792477193E-3"/>
  </r>
  <r>
    <n v="139"/>
    <x v="3"/>
    <x v="1"/>
    <b v="1"/>
    <n v="10.029850746268657"/>
    <n v="0.20059701492537316"/>
    <n v="0.78615059219200845"/>
    <n v="0.74418330131007493"/>
    <n v="-0.27752379107462688"/>
    <n v="0.32406076887371371"/>
    <n v="0.32045110134654514"/>
    <n v="1.4534344854527221E-2"/>
    <n v="4.8930165906518721E-3"/>
    <n v="1.7343778816939319E-3"/>
    <n v="7.0821414392634771E-2"/>
    <n v="1.5297093176382962E-2"/>
    <n v="5.449188792477193E-3"/>
  </r>
  <r>
    <n v="140"/>
    <x v="3"/>
    <x v="1"/>
    <b v="1"/>
    <n v="17.223880597014926"/>
    <n v="0.34447761194029852"/>
    <n v="0.78455204701064385"/>
    <n v="0.73714257903508218"/>
    <n v="-0.13364319405970149"/>
    <n v="0.32246222369234911"/>
    <n v="0.31341037907155239"/>
    <n v="1.4534344854527221E-2"/>
    <n v="4.8930165906518721E-3"/>
    <n v="1.7343778816939319E-3"/>
    <n v="7.0821414392634771E-2"/>
    <n v="1.5297093176382962E-2"/>
    <n v="5.449188792477193E-3"/>
  </r>
  <r>
    <n v="141"/>
    <x v="3"/>
    <x v="2"/>
    <b v="1"/>
    <n v="29.099502487562191"/>
    <n v="0.2909950248756219"/>
    <n v="0.78285909053454761"/>
    <n v="0.70747298435049188"/>
    <n v="-0.16071144278606969"/>
    <n v="0.32153395566604936"/>
    <n v="0.29334111752578113"/>
    <n v="1.0535341807714748E-2"/>
    <n v="4.5883228761931048E-3"/>
    <n v="2.5512581202796398E-3"/>
    <n v="5.8413431075545169E-2"/>
    <n v="1.4057201380764533E-2"/>
    <n v="8.4423371522167005E-3"/>
  </r>
  <r>
    <n v="142"/>
    <x v="3"/>
    <x v="2"/>
    <b v="1"/>
    <n v="28.393034825870647"/>
    <n v="0.28393034825870644"/>
    <n v="0.79190340123700809"/>
    <n v="0.70753833088898377"/>
    <n v="-0.16777611940298515"/>
    <n v="0.33057826636850984"/>
    <n v="0.29340646406427301"/>
    <n v="1.0535341807714748E-2"/>
    <n v="4.5883228761931048E-3"/>
    <n v="2.5512581202796398E-3"/>
    <n v="5.8413431075545169E-2"/>
    <n v="1.4057201380764533E-2"/>
    <n v="8.4423371522167005E-3"/>
  </r>
  <r>
    <n v="143"/>
    <x v="3"/>
    <x v="2"/>
    <b v="1"/>
    <n v="32.517412935323385"/>
    <n v="0.32517412935323387"/>
    <n v="0.79451558489030849"/>
    <n v="0.71157239121103688"/>
    <n v="-0.12653233830845773"/>
    <n v="0.33319045002181025"/>
    <n v="0.29744052438632612"/>
    <n v="1.0535341807714748E-2"/>
    <n v="4.5883228761931048E-3"/>
    <n v="2.5512581202796398E-3"/>
    <n v="5.8413431075545169E-2"/>
    <n v="1.4057201380764533E-2"/>
    <n v="8.4423371522167005E-3"/>
  </r>
  <r>
    <n v="144"/>
    <x v="3"/>
    <x v="2"/>
    <b v="1"/>
    <n v="28.751243781094526"/>
    <n v="0.28751243781094526"/>
    <n v="0.80888144227552772"/>
    <n v="0.71627563723166843"/>
    <n v="-0.16419402985074633"/>
    <n v="0.34755630740702947"/>
    <n v="0.30214377040695767"/>
    <n v="1.0535341807714748E-2"/>
    <n v="4.5883228761931048E-3"/>
    <n v="2.5512581202796398E-3"/>
    <n v="5.8413431075545169E-2"/>
    <n v="1.4057201380764533E-2"/>
    <n v="8.4423371522167005E-3"/>
  </r>
  <r>
    <n v="145"/>
    <x v="3"/>
    <x v="2"/>
    <b v="1"/>
    <n v="29.616915422885572"/>
    <n v="0.2961691542288557"/>
    <n v="0.7794693991399092"/>
    <n v="0.71989012160386978"/>
    <n v="-0.15553731343283589"/>
    <n v="0.31814426427141096"/>
    <n v="0.30575825477915902"/>
    <n v="1.0535341807714748E-2"/>
    <n v="4.5883228761931048E-3"/>
    <n v="2.5512581202796398E-3"/>
    <n v="5.8413431075545169E-2"/>
    <n v="1.4057201380764533E-2"/>
    <n v="8.4423371522167005E-3"/>
  </r>
  <r>
    <n v="146"/>
    <x v="3"/>
    <x v="2"/>
    <b v="1"/>
    <n v="22.910447761194028"/>
    <n v="0.22910447761194028"/>
    <n v="0.80444783165845601"/>
    <n v="0.72607046400422948"/>
    <n v="-0.22260199004975131"/>
    <n v="0.34312269678995777"/>
    <n v="0.31193859717951872"/>
    <n v="1.0535341807714748E-2"/>
    <n v="4.5883228761931048E-3"/>
    <n v="2.5512581202796398E-3"/>
    <n v="5.8413431075545169E-2"/>
    <n v="1.4057201380764533E-2"/>
    <n v="8.4423371522167005E-3"/>
  </r>
  <r>
    <n v="147"/>
    <x v="3"/>
    <x v="2"/>
    <b v="1"/>
    <n v="24.621890547263682"/>
    <n v="0.24621890547263681"/>
    <n v="0.79377685434476364"/>
    <n v="0.72426084945945712"/>
    <n v="-0.20548756218905478"/>
    <n v="0.33245171947626539"/>
    <n v="0.31012898263474636"/>
    <n v="1.0535341807714748E-2"/>
    <n v="4.5883228761931048E-3"/>
    <n v="2.5512581202796398E-3"/>
    <n v="5.8413431075545169E-2"/>
    <n v="1.4057201380764533E-2"/>
    <n v="8.4423371522167005E-3"/>
  </r>
  <r>
    <n v="148"/>
    <x v="3"/>
    <x v="2"/>
    <b v="1"/>
    <n v="22.054726368159205"/>
    <n v="0.22054726368159205"/>
    <n v="0.76052737280798088"/>
    <n v="0.71199536075509351"/>
    <n v="-0.23115920398009954"/>
    <n v="0.29920223793948264"/>
    <n v="0.29786349393038275"/>
    <n v="1.0535341807714748E-2"/>
    <n v="4.5883228761931048E-3"/>
    <n v="2.5512581202796398E-3"/>
    <n v="5.8413431075545169E-2"/>
    <n v="1.4057201380764533E-2"/>
    <n v="8.4423371522167005E-3"/>
  </r>
  <r>
    <n v="149"/>
    <x v="3"/>
    <x v="2"/>
    <b v="1"/>
    <n v="24.910447761194028"/>
    <n v="0.24910447761194029"/>
    <n v="0.77239104817811177"/>
    <n v="0.72917922341250208"/>
    <n v="-0.2026019900497513"/>
    <n v="0.31106591330961353"/>
    <n v="0.31504735658779132"/>
    <n v="1.0535341807714748E-2"/>
    <n v="4.5883228761931048E-3"/>
    <n v="2.5512581202796398E-3"/>
    <n v="5.8413431075545169E-2"/>
    <n v="1.4057201380764533E-2"/>
    <n v="8.4423371522167005E-3"/>
  </r>
  <r>
    <n v="150"/>
    <x v="3"/>
    <x v="2"/>
    <b v="1"/>
    <n v="28.472636815920399"/>
    <n v="0.28472636815920399"/>
    <n v="0.78851656112400303"/>
    <n v="0.70904415527694553"/>
    <n v="-0.1669800995024876"/>
    <n v="0.32719142625550479"/>
    <n v="0.29491228845223477"/>
    <n v="1.0535341807714748E-2"/>
    <n v="4.5883228761931048E-3"/>
    <n v="2.5512581202796398E-3"/>
    <n v="5.8413431075545169E-2"/>
    <n v="1.4057201380764533E-2"/>
    <n v="8.4423371522167005E-3"/>
  </r>
  <r>
    <n v="151"/>
    <x v="3"/>
    <x v="3"/>
    <b v="1"/>
    <n v="46.407960199004975"/>
    <n v="0.23203980099502489"/>
    <n v="0.80012014004063658"/>
    <n v="0.71988306744809505"/>
    <n v="-0.20396766169154232"/>
    <n v="0.34763250346194513"/>
    <n v="0.31071548670955074"/>
    <n v="6.480328201386323E-3"/>
    <n v="7.5553343841097444E-3"/>
    <n v="4.6301705796339557E-3"/>
    <n v="3.7307802668843017E-2"/>
    <n v="2.2436828471248022E-2"/>
    <n v="1.5955893886281821E-2"/>
  </r>
  <r>
    <n v="152"/>
    <x v="3"/>
    <x v="3"/>
    <b v="1"/>
    <n v="49.582089552238806"/>
    <n v="0.24791044776119403"/>
    <n v="0.7940451241305565"/>
    <n v="0.69751752559517999"/>
    <n v="-0.18809701492537317"/>
    <n v="0.34155748755186505"/>
    <n v="0.28834994485663568"/>
    <n v="6.480328201386323E-3"/>
    <n v="7.5553343841097444E-3"/>
    <n v="4.6301705796339557E-3"/>
    <n v="3.7307802668843017E-2"/>
    <n v="2.2436828471248022E-2"/>
    <n v="1.5955893886281821E-2"/>
  </r>
  <r>
    <n v="153"/>
    <x v="3"/>
    <x v="3"/>
    <b v="1"/>
    <n v="53.124378109452735"/>
    <n v="0.26562189054726365"/>
    <n v="0.81083509096672657"/>
    <n v="0.68912141384110204"/>
    <n v="-0.17038557213930355"/>
    <n v="0.35834745438803511"/>
    <n v="0.27995383310255773"/>
    <n v="6.480328201386323E-3"/>
    <n v="7.5553343841097444E-3"/>
    <n v="4.6301705796339557E-3"/>
    <n v="3.7307802668843017E-2"/>
    <n v="2.2436828471248022E-2"/>
    <n v="1.5955893886281821E-2"/>
  </r>
  <r>
    <n v="154"/>
    <x v="3"/>
    <x v="3"/>
    <b v="1"/>
    <n v="55.880597014925371"/>
    <n v="0.27940298507462685"/>
    <n v="0.8123341727773099"/>
    <n v="0.699680140125303"/>
    <n v="-0.15660447761194035"/>
    <n v="0.35984653619861845"/>
    <n v="0.29051255938675868"/>
    <n v="6.480328201386323E-3"/>
    <n v="7.5553343841097444E-3"/>
    <n v="4.6301705796339557E-3"/>
    <n v="3.7307802668843017E-2"/>
    <n v="2.2436828471248022E-2"/>
    <n v="1.5955893886281821E-2"/>
  </r>
  <r>
    <n v="155"/>
    <x v="3"/>
    <x v="3"/>
    <b v="1"/>
    <n v="59.686567164179102"/>
    <n v="0.29843283582089553"/>
    <n v="0.74074395686252292"/>
    <n v="0.68930855190231999"/>
    <n v="-0.13757462686567168"/>
    <n v="0.28825632028383147"/>
    <n v="0.28014097116377568"/>
    <n v="6.480328201386323E-3"/>
    <n v="7.5553343841097444E-3"/>
    <n v="4.6301705796339557E-3"/>
    <n v="3.7307802668843017E-2"/>
    <n v="2.2436828471248022E-2"/>
    <n v="1.5955893886281821E-2"/>
  </r>
  <r>
    <n v="156"/>
    <x v="3"/>
    <x v="3"/>
    <b v="1"/>
    <n v="50.646766169154226"/>
    <n v="0.25323383084577111"/>
    <n v="0.80864975241768944"/>
    <n v="0.67910504122634097"/>
    <n v="-0.18277363184079609"/>
    <n v="0.35616211583899798"/>
    <n v="0.26993746048779665"/>
    <n v="6.480328201386323E-3"/>
    <n v="7.5553343841097444E-3"/>
    <n v="4.6301705796339557E-3"/>
    <n v="3.7307802668843017E-2"/>
    <n v="2.2436828471248022E-2"/>
    <n v="1.5955893886281821E-2"/>
  </r>
  <r>
    <n v="157"/>
    <x v="3"/>
    <x v="3"/>
    <b v="1"/>
    <n v="53.417910447761194"/>
    <n v="0.26708955223880598"/>
    <n v="0.80223700055543756"/>
    <n v="0.69993848943887604"/>
    <n v="-0.16891791044776122"/>
    <n v="0.34974936397674611"/>
    <n v="0.29077090870033173"/>
    <n v="6.480328201386323E-3"/>
    <n v="7.5553343841097444E-3"/>
    <n v="4.6301705796339557E-3"/>
    <n v="3.7307802668843017E-2"/>
    <n v="2.2436828471248022E-2"/>
    <n v="1.5955893886281821E-2"/>
  </r>
  <r>
    <n v="158"/>
    <x v="3"/>
    <x v="3"/>
    <b v="1"/>
    <n v="48.044776119402982"/>
    <n v="0.24022388059701491"/>
    <n v="0.78541993895893369"/>
    <n v="0.69128934850744705"/>
    <n v="-0.19578358208955229"/>
    <n v="0.33293230238024224"/>
    <n v="0.28212176776890274"/>
    <n v="6.480328201386323E-3"/>
    <n v="7.5553343841097444E-3"/>
    <n v="4.6301705796339557E-3"/>
    <n v="3.7307802668843017E-2"/>
    <n v="2.2436828471248022E-2"/>
    <n v="1.5955893886281821E-2"/>
  </r>
  <r>
    <n v="159"/>
    <x v="3"/>
    <x v="3"/>
    <b v="1"/>
    <n v="56.557213930348261"/>
    <n v="0.2827860696517413"/>
    <n v="0.78033104427467392"/>
    <n v="0.69963849069319595"/>
    <n v="-0.1532213930348259"/>
    <n v="0.32784340769598247"/>
    <n v="0.29047090995465163"/>
    <n v="6.480328201386323E-3"/>
    <n v="7.5553343841097444E-3"/>
    <n v="4.6301705796339557E-3"/>
    <n v="3.7307802668843017E-2"/>
    <n v="2.2436828471248022E-2"/>
    <n v="1.5955893886281821E-2"/>
  </r>
  <r>
    <n v="160"/>
    <x v="3"/>
    <x v="3"/>
    <b v="1"/>
    <n v="51.268656716417908"/>
    <n v="0.25634328358208952"/>
    <n v="0.75754087501197109"/>
    <n v="0.728049700193523"/>
    <n v="-0.17966417910447768"/>
    <n v="0.30505323843327964"/>
    <n v="0.31888211945497869"/>
    <n v="6.480328201386323E-3"/>
    <n v="7.5553343841097444E-3"/>
    <n v="4.6301705796339557E-3"/>
    <n v="3.7307802668843017E-2"/>
    <n v="2.2436828471248022E-2"/>
    <n v="1.595589388628182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70552-CF71-6F46-8461-9DEBDB3C043A}" name="PivotTable30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A2:AF8" firstHeaderRow="1" firstDataRow="2" firstDataCol="1"/>
  <pivotFields count="24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eprocessed-%" fld="13" subtotal="average" baseField="0" baseItem="0" numFmtId="10"/>
  </dataFields>
  <formats count="1">
    <format dxfId="12">
      <pivotArea outline="0" collapsedLevelsAreSubtotals="1" fieldPosition="0"/>
    </format>
  </format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DA284-3239-7341-B148-C8AEBB4E3F33}" name="PivotTable17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0:Y16" firstHeaderRow="1" firstDataRow="2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Delta sust of purch" fld="9" subtotal="average" baseField="0" baseItem="0"/>
  </dataFields>
  <conditionalFormats count="1"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308B0-9A4E-2D40-BBF6-DEE59032D5F1}" name="PivotTable20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41:Y47" firstHeaderRow="1" firstDataRow="2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elative unc delta sust of purch" fld="15" subtotal="average" baseField="0" baseItem="0" numFmtId="10"/>
  </dataFields>
  <formats count="1">
    <format dxfId="0">
      <pivotArea outline="0" collapsedLevelsAreSubtotals="1" fieldPosition="0"/>
    </format>
  </formats>
  <conditionalFormats count="1"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0188D2-35E7-DD41-B639-67467A6B9AC9}" name="PivotTable2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51:Y57" firstHeaderRow="1" firstDataRow="2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elative unc delta sust global" fld="16" subtotal="average" baseField="0" baseItem="0" numFmtId="10"/>
  </dataFields>
  <formats count="1">
    <format dxfId="1">
      <pivotArea outline="0" collapsedLevelsAreSubtotals="1" fieldPosition="0"/>
    </format>
  </formats>
  <conditionalFormats count="1"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469A9-C6E0-D845-8B26-8E32A44ED5A4}" name="PivotTable1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9:Y25" firstHeaderRow="1" firstDataRow="2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Delta sust global" fld="10" subtotal="average" baseField="0" baseItem="0"/>
  </dataFields>
  <conditionalFormats count="1"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C2CD46-8B0A-E14E-B59E-D38D50C698F0}" name="PivotTable19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32:Y38" firstHeaderRow="1" firstDataRow="2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elative unc delta purch" fld="14" subtotal="average" baseField="0" baseItem="0" numFmtId="10"/>
  </dataFields>
  <formats count="1">
    <format dxfId="2">
      <pivotArea outline="0" collapsedLevelsAreSubtotals="1" fieldPosition="0"/>
    </format>
  </formats>
  <conditionalFormats count="1">
    <conditionalFormat priority="2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E0FF-5D4E-C940-9D1D-473842EF4119}" name="PivotTable16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T1:Y7" firstHeaderRow="1" firstDataRow="2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Delta purchases" fld="8" subtotal="average" baseField="0" baseItem="0"/>
  </dataFields>
  <conditionalFormats count="1"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E24A4F-E8B3-FE46-AF99-23167DD20EC7}" autoFormatId="16" applyNumberFormats="0" applyBorderFormats="0" applyFontFormats="0" applyPatternFormats="0" applyAlignmentFormats="0" applyWidthHeightFormats="0">
  <queryTableRefresh nextId="25" unboundColumnsRight="9">
    <queryTableFields count="24">
      <queryTableField id="1" name="[run number]" tableColumnId="1"/>
      <queryTableField id="2" name="n-companies" tableColumnId="2"/>
      <queryTableField id="3" name="n-users" tableColumnId="3"/>
      <queryTableField id="4" name="reprocessing" tableColumnId="4"/>
      <queryTableField id="5" name="purchases" tableColumnId="5"/>
      <queryTableField id="6" name="purchases-norm" tableColumnId="6"/>
      <queryTableField id="7" name="sust of purch" tableColumnId="7"/>
      <queryTableField id="8" name="sust global" tableColumnId="8"/>
      <queryTableField id="9" name="sust-global-of-primary" tableColumnId="9"/>
      <queryTableField id="10" name="sust-global-of-reprocessed" tableColumnId="10"/>
      <queryTableField id="11" name="price-global" tableColumnId="11"/>
      <queryTableField id="12" name="price-global-of-primary" tableColumnId="12"/>
      <queryTableField id="13" name="price-global-of-reprocessed" tableColumnId="13"/>
      <queryTableField id="14" name="reprocessed-%" tableColumnId="14"/>
      <queryTableField id="15" name="purch-repr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525AE4-029A-0F48-B8DC-9E385A4FD669}" autoFormatId="16" applyNumberFormats="0" applyBorderFormats="0" applyFontFormats="0" applyPatternFormats="0" applyAlignmentFormats="0" applyWidthHeightFormats="0">
  <queryTableRefresh nextId="16">
    <queryTableFields count="15">
      <queryTableField id="1" name="[run number]" tableColumnId="1"/>
      <queryTableField id="2" name="n-companies" tableColumnId="2"/>
      <queryTableField id="3" name="n-users" tableColumnId="3"/>
      <queryTableField id="4" name="reprocessing" tableColumnId="4"/>
      <queryTableField id="5" name="purchases" tableColumnId="5"/>
      <queryTableField id="6" name="purchases-norm" tableColumnId="6"/>
      <queryTableField id="7" name="sust of purch" tableColumnId="7"/>
      <queryTableField id="8" name="sust global" tableColumnId="8"/>
      <queryTableField id="9" name="sust-global-of-primary" tableColumnId="9"/>
      <queryTableField id="10" name="sust-global-of-reprocessed" tableColumnId="10"/>
      <queryTableField id="11" name="price-global" tableColumnId="11"/>
      <queryTableField id="12" name="price-global-of-primary" tableColumnId="12"/>
      <queryTableField id="13" name="price-global-of-reprocessed" tableColumnId="13"/>
      <queryTableField id="14" name="reprocessed-%" tableColumnId="14"/>
      <queryTableField id="15" name="purch-rep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80534-2E4F-FA48-B78E-C989D37A2257}" name="V_3_16_FINALE__25_09__all_scenarios_base_copy_2_Scenario_n_agents_spreadsheet" displayName="V_3_16_FINALE__25_09__all_scenarios_base_copy_2_Scenario_n_agents_spreadsheet" ref="A1:X161" tableType="queryTable" totalsRowShown="0">
  <autoFilter ref="A1:X161" xr:uid="{48D80534-2E4F-FA48-B78E-C989D37A2257}"/>
  <tableColumns count="24">
    <tableColumn id="1" xr3:uid="{F98B1337-EC45-2B46-B49B-0572FD8F1E33}" uniqueName="1" name="[run number]" queryTableFieldId="1"/>
    <tableColumn id="2" xr3:uid="{94F4C80B-9D79-1249-ABD5-3E379BD31C7F}" uniqueName="2" name="n-companies" queryTableFieldId="2"/>
    <tableColumn id="3" xr3:uid="{87D7DAE0-3CAD-4D47-AE74-E9FBB6CE4933}" uniqueName="3" name="n-users" queryTableFieldId="3"/>
    <tableColumn id="4" xr3:uid="{62EE4007-C7D7-474E-B497-7DADC2A717E2}" uniqueName="4" name="reprocessing" queryTableFieldId="4"/>
    <tableColumn id="5" xr3:uid="{76174929-035B-CD4D-90D7-A3C50E40BEE6}" uniqueName="5" name="purchases" queryTableFieldId="5"/>
    <tableColumn id="6" xr3:uid="{5371A344-CE45-4C47-88C0-FE7D647E32CE}" uniqueName="6" name="purchases-norm" queryTableFieldId="6"/>
    <tableColumn id="7" xr3:uid="{35BACC24-E3B5-094B-8A33-3B0768B40AFE}" uniqueName="7" name="sust of purch" queryTableFieldId="7"/>
    <tableColumn id="8" xr3:uid="{44C9BED4-6984-9342-B648-AB02E5E2E771}" uniqueName="8" name="sust global" queryTableFieldId="8"/>
    <tableColumn id="9" xr3:uid="{AE74D768-B683-E74B-93A2-453498D74E98}" uniqueName="9" name="sust-global-of-primary" queryTableFieldId="9"/>
    <tableColumn id="10" xr3:uid="{57A1738D-2244-0146-9AD7-DDA899FBE67A}" uniqueName="10" name="sust-global-of-reprocessed" queryTableFieldId="10"/>
    <tableColumn id="11" xr3:uid="{168EA762-1BE1-AF42-8E5B-C6C092FBFB22}" uniqueName="11" name="price-global" queryTableFieldId="11"/>
    <tableColumn id="12" xr3:uid="{447D2682-999C-F343-A828-D5089FC76A4A}" uniqueName="12" name="price-global-of-primary" queryTableFieldId="12"/>
    <tableColumn id="13" xr3:uid="{419288B8-5CF0-DF49-A269-43AB13995DA2}" uniqueName="13" name="price-global-of-reprocessed" queryTableFieldId="13"/>
    <tableColumn id="14" xr3:uid="{A76B16DD-44FF-3E41-9485-32D27CF00BE8}" uniqueName="14" name="reprocessed-%" queryTableFieldId="14"/>
    <tableColumn id="15" xr3:uid="{3A701907-A80F-1247-A2FA-2AE240D88509}" uniqueName="15" name="purch-repr" queryTableFieldId="15"/>
    <tableColumn id="16" xr3:uid="{C26D7A34-B797-5D4B-AE38-10A115DB6AEE}" uniqueName="16" name="Delta purchases" queryTableFieldId="16" dataDxfId="11">
      <calculatedColumnFormula>V_3_16_FINALE__25_09__all_scenarios_base_copy_2_Scenario_n_agents_spreadsheet[[#This Row],[purchases-norm]]-$AJ$2</calculatedColumnFormula>
    </tableColumn>
    <tableColumn id="17" xr3:uid="{AF318381-106C-8A43-BE9E-48A7B16F4892}" uniqueName="17" name="Delta sust of purch" queryTableFieldId="17" dataDxfId="10">
      <calculatedColumnFormula>V_3_16_FINALE__25_09__all_scenarios_base_copy_2_Scenario_n_agents_spreadsheet[[#This Row],[sust of purch]]-$AK$2</calculatedColumnFormula>
    </tableColumn>
    <tableColumn id="18" xr3:uid="{CC671722-418F-554F-B3BB-1331FCAFE71B}" uniqueName="18" name="Delta sust global" queryTableFieldId="18" dataDxfId="9">
      <calculatedColumnFormula>V_3_16_FINALE__25_09__all_scenarios_base_copy_2_Scenario_n_agents_spreadsheet[[#This Row],[sust global]]-$AL$2</calculatedColumnFormula>
    </tableColumn>
    <tableColumn id="19" xr3:uid="{BBBACE76-6513-BE44-97AE-775BBB0C1ADB}" uniqueName="19" name="A unc delta purch" queryTableFieldId="19" dataDxfId="8">
      <calculatedColumnFormula array="1">STDEV(_xlfn._xlws.FILTER(P:P,(B:B=V_3_16_FINALE__25_09__all_scenarios_base_copy_2_Scenario_n_agents_spreadsheet[[#This Row],[n-companies]])*(C:C=V_3_16_FINALE__25_09__all_scenarios_base_copy_2_Scenario_n_agents_spreadsheet[[#This Row],[n-users]])))/SQRT(10)</calculatedColumnFormula>
    </tableColumn>
    <tableColumn id="20" xr3:uid="{27381A34-C488-0B4B-AE31-3955A033A3CB}" uniqueName="20" name="A unc delta sust of purch" queryTableFieldId="20" dataDxfId="7">
      <calculatedColumnFormula array="1">STDEV(_xlfn._xlws.FILTER(Q:Q,(B:B=V_3_16_FINALE__25_09__all_scenarios_base_copy_2_Scenario_n_agents_spreadsheet[[#This Row],[n-companies]])*(C:C=V_3_16_FINALE__25_09__all_scenarios_base_copy_2_Scenario_n_agents_spreadsheet[[#This Row],[n-users]])))/SQRT(10)</calculatedColumnFormula>
    </tableColumn>
    <tableColumn id="21" xr3:uid="{8F0AC77B-42BC-9543-BF5F-57C6F919D32D}" uniqueName="21" name="A unc delta sust global" queryTableFieldId="21" dataDxfId="6">
      <calculatedColumnFormula array="1">STDEV(_xlfn._xlws.FILTER(R:R,(B:B=V_3_16_FINALE__25_09__all_scenarios_base_copy_2_Scenario_n_agents_spreadsheet[[#This Row],[n-companies]])*(C:C=V_3_16_FINALE__25_09__all_scenarios_base_copy_2_Scenario_n_agents_spreadsheet[[#This Row],[n-users]])))/SQRT(10)</calculatedColumnFormula>
    </tableColumn>
    <tableColumn id="22" xr3:uid="{409F04EE-1332-3842-87D4-37DA5BB4CA33}" uniqueName="22" name="Relative unc delta purch" queryTableFieldId="22" dataDxfId="5">
      <calculatedColumnFormula array="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calculatedColumnFormula>
    </tableColumn>
    <tableColumn id="23" xr3:uid="{7993413B-314C-B04D-BF68-13ECD6BFAF07}" uniqueName="23" name="Relative unc delta sust of purch" queryTableFieldId="23" dataDxfId="4">
      <calculatedColumnFormula array="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calculatedColumnFormula>
    </tableColumn>
    <tableColumn id="24" xr3:uid="{E2D9E3A0-C045-E043-80DB-09D1D7A67709}" uniqueName="24" name="Relative unc delta sust global" queryTableFieldId="24" dataDxfId="3">
      <calculatedColumnFormula array="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60A9A-69AC-DA44-87C1-E195E43C0621}" name="V_3_16_FINALE__25_09__all_scenarios_base_copy_2_Scenario_n_agents__repr_FALSE__s" displayName="V_3_16_FINALE__25_09__all_scenarios_base_copy_2_Scenario_n_agents__repr_FALSE__s" ref="A1:O161" tableType="queryTable" totalsRowShown="0">
  <autoFilter ref="A1:O161" xr:uid="{79B60A9A-69AC-DA44-87C1-E195E43C0621}"/>
  <tableColumns count="15">
    <tableColumn id="1" xr3:uid="{354C3031-9B8F-ED40-9ADD-1E3C4FBDCF1B}" uniqueName="1" name="[run number]" queryTableFieldId="1"/>
    <tableColumn id="2" xr3:uid="{13D30973-6DA6-994D-AEB9-A8F052520F50}" uniqueName="2" name="n-companies" queryTableFieldId="2"/>
    <tableColumn id="3" xr3:uid="{9C22EAA0-CA23-D947-814B-07DC598D3A1A}" uniqueName="3" name="n-users" queryTableFieldId="3"/>
    <tableColumn id="4" xr3:uid="{7DCF2918-F981-3E43-BFF4-7C2BDA2CC81A}" uniqueName="4" name="reprocessing" queryTableFieldId="4"/>
    <tableColumn id="5" xr3:uid="{484E2577-99ED-7042-8D72-596B5E6EB18A}" uniqueName="5" name="purchases" queryTableFieldId="5"/>
    <tableColumn id="6" xr3:uid="{942B7C1F-B0C4-F048-9342-831F5B8BF6DB}" uniqueName="6" name="purchases-norm" queryTableFieldId="6"/>
    <tableColumn id="7" xr3:uid="{9990E386-D31B-BC42-9AA4-1D04EAFE5831}" uniqueName="7" name="sust of purch" queryTableFieldId="7"/>
    <tableColumn id="8" xr3:uid="{71708DD5-23F5-6743-828F-D4B3D5286DB0}" uniqueName="8" name="sust global" queryTableFieldId="8"/>
    <tableColumn id="9" xr3:uid="{AF6E62A3-042C-494D-A2BA-BCF0141B6E13}" uniqueName="9" name="sust-global-of-primary" queryTableFieldId="9"/>
    <tableColumn id="10" xr3:uid="{6CBC71B7-922C-9449-A088-5C7153997B57}" uniqueName="10" name="sust-global-of-reprocessed" queryTableFieldId="10"/>
    <tableColumn id="11" xr3:uid="{4BB87DF0-9DA8-6C40-A520-B189C1F882F0}" uniqueName="11" name="price-global" queryTableFieldId="11"/>
    <tableColumn id="12" xr3:uid="{8B676CFF-1755-294D-9888-8E197E34B959}" uniqueName="12" name="price-global-of-primary" queryTableFieldId="12"/>
    <tableColumn id="13" xr3:uid="{1904B6EE-AC35-E842-95BF-32026A57EF55}" uniqueName="13" name="price-global-of-reprocessed" queryTableFieldId="13"/>
    <tableColumn id="14" xr3:uid="{4E5681D8-63AC-0049-8838-32AFC351E194}" uniqueName="14" name="reprocessed-%" queryTableFieldId="14"/>
    <tableColumn id="15" xr3:uid="{EAE45917-455C-0F41-A17C-76BC269AF29C}" uniqueName="15" name="purch-rep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9A-0BE1-9F48-83FA-37AB16894A91}">
  <dimension ref="A1:AN161"/>
  <sheetViews>
    <sheetView topLeftCell="D2" zoomScale="75" zoomScaleNormal="86" workbookViewId="0">
      <selection activeCell="H37" sqref="H37"/>
    </sheetView>
  </sheetViews>
  <sheetFormatPr baseColWidth="10" defaultColWidth="11.1640625" defaultRowHeight="16" x14ac:dyDescent="0.2"/>
  <cols>
    <col min="1" max="1" width="14.33203125" bestFit="1" customWidth="1"/>
    <col min="2" max="2" width="14.5" bestFit="1" customWidth="1"/>
    <col min="3" max="3" width="10" bestFit="1" customWidth="1"/>
    <col min="4" max="4" width="14.5" bestFit="1" customWidth="1"/>
    <col min="5" max="5" width="12.33203125" bestFit="1" customWidth="1"/>
    <col min="6" max="6" width="17.33203125" bestFit="1" customWidth="1"/>
    <col min="7" max="7" width="14.33203125" bestFit="1" customWidth="1"/>
    <col min="8" max="8" width="12.6640625" bestFit="1" customWidth="1"/>
    <col min="9" max="9" width="22.5" bestFit="1" customWidth="1"/>
    <col min="10" max="10" width="26.6640625" bestFit="1" customWidth="1"/>
    <col min="11" max="11" width="13.5" bestFit="1" customWidth="1"/>
    <col min="12" max="12" width="23" bestFit="1" customWidth="1"/>
    <col min="13" max="13" width="27.1640625" bestFit="1" customWidth="1"/>
    <col min="14" max="14" width="17" bestFit="1" customWidth="1"/>
    <col min="15" max="15" width="12.33203125" bestFit="1" customWidth="1"/>
    <col min="16" max="16" width="17.1640625" bestFit="1" customWidth="1"/>
    <col min="17" max="17" width="20.5" bestFit="1" customWidth="1"/>
    <col min="18" max="18" width="18.83203125" bestFit="1" customWidth="1"/>
    <col min="19" max="19" width="19.1640625" bestFit="1" customWidth="1"/>
    <col min="20" max="20" width="24.1640625" bestFit="1" customWidth="1"/>
    <col min="21" max="21" width="22.6640625" bestFit="1" customWidth="1"/>
    <col min="22" max="22" width="23.6640625" bestFit="1" customWidth="1"/>
    <col min="23" max="23" width="29.83203125" bestFit="1" customWidth="1"/>
    <col min="24" max="24" width="28.33203125" bestFit="1" customWidth="1"/>
    <col min="27" max="27" width="23.83203125" bestFit="1" customWidth="1"/>
    <col min="28" max="28" width="16.83203125" bestFit="1" customWidth="1"/>
    <col min="29" max="31" width="7.83203125" bestFit="1" customWidth="1"/>
    <col min="32" max="32" width="11.1640625" bestFit="1" customWidth="1"/>
    <col min="35" max="35" width="30.6640625" bestFit="1" customWidth="1"/>
    <col min="36" max="36" width="15.83203125" bestFit="1" customWidth="1"/>
    <col min="37" max="40" width="12.5" bestFit="1" customWidth="1"/>
    <col min="42" max="42" width="14.8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25</v>
      </c>
    </row>
    <row r="2" spans="1:33" x14ac:dyDescent="0.2">
      <c r="A2">
        <v>1</v>
      </c>
      <c r="B2">
        <v>1</v>
      </c>
      <c r="C2">
        <v>10</v>
      </c>
      <c r="D2" t="b">
        <v>1</v>
      </c>
      <c r="E2">
        <v>6.0199004975124382</v>
      </c>
      <c r="F2">
        <v>0.60199004975124382</v>
      </c>
      <c r="G2">
        <v>0.40284730817683612</v>
      </c>
      <c r="H2">
        <v>0.40096622486532085</v>
      </c>
      <c r="I2">
        <v>0.3820439638018529</v>
      </c>
      <c r="J2">
        <v>0.62316740396225723</v>
      </c>
      <c r="K2">
        <v>17.467051511811817</v>
      </c>
      <c r="L2">
        <v>17.442478645761948</v>
      </c>
      <c r="M2">
        <v>17.199570608775034</v>
      </c>
      <c r="N2">
        <v>8.6210004506059562E-2</v>
      </c>
      <c r="O2">
        <v>1.2941176470588236</v>
      </c>
      <c r="P2">
        <f>V_3_16_FINALE__25_09__all_scenarios_base_copy_2_Scenario_n_agents_spreadsheet[[#This Row],[purchases-norm]]-$AJ$2</f>
        <v>0.60199004975124382</v>
      </c>
      <c r="Q2">
        <f>V_3_16_FINALE__25_09__all_scenarios_base_copy_2_Scenario_n_agents_spreadsheet[[#This Row],[sust of purch]]-$AK$2</f>
        <v>0.40284730817683612</v>
      </c>
      <c r="R2">
        <f>V_3_16_FINALE__25_09__all_scenarios_base_copy_2_Scenario_n_agents_spreadsheet[[#This Row],[sust global]]-$AL$2</f>
        <v>0.40096622486532085</v>
      </c>
      <c r="S2" cm="1">
        <f t="array" ref="S2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2" cm="1">
        <f t="array" ref="T2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2" cm="1">
        <f t="array" ref="U2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2" cm="1">
        <f t="array" ref="V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2" cm="1">
        <f t="array" ref="W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2" cm="1">
        <f t="array" ref="X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2" s="1" t="s">
        <v>39</v>
      </c>
      <c r="AB2" s="1" t="s">
        <v>17</v>
      </c>
    </row>
    <row r="3" spans="1:33" x14ac:dyDescent="0.2">
      <c r="A3">
        <v>2</v>
      </c>
      <c r="B3">
        <v>1</v>
      </c>
      <c r="C3">
        <v>10</v>
      </c>
      <c r="D3" t="b">
        <v>1</v>
      </c>
      <c r="E3">
        <v>5.9303482587064673</v>
      </c>
      <c r="F3">
        <v>0.59303482587064671</v>
      </c>
      <c r="G3">
        <v>0.41653860212377619</v>
      </c>
      <c r="H3">
        <v>0.41577841234402418</v>
      </c>
      <c r="I3">
        <v>0.38346382969902393</v>
      </c>
      <c r="J3">
        <v>0.69558604895027532</v>
      </c>
      <c r="K3">
        <v>16.972025234363457</v>
      </c>
      <c r="L3">
        <v>16.883832118385978</v>
      </c>
      <c r="M3">
        <v>17.614968817038118</v>
      </c>
      <c r="N3">
        <v>0.10587284769407128</v>
      </c>
      <c r="O3">
        <v>1.3114754098360655</v>
      </c>
      <c r="P3">
        <f>V_3_16_FINALE__25_09__all_scenarios_base_copy_2_Scenario_n_agents_spreadsheet[[#This Row],[purchases-norm]]-$AJ$2</f>
        <v>0.59303482587064671</v>
      </c>
      <c r="Q3">
        <f>V_3_16_FINALE__25_09__all_scenarios_base_copy_2_Scenario_n_agents_spreadsheet[[#This Row],[sust of purch]]-$AK$2</f>
        <v>0.41653860212377619</v>
      </c>
      <c r="R3">
        <f>V_3_16_FINALE__25_09__all_scenarios_base_copy_2_Scenario_n_agents_spreadsheet[[#This Row],[sust global]]-$AL$2</f>
        <v>0.41577841234402418</v>
      </c>
      <c r="S3" cm="1">
        <f t="array" ref="S3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3" cm="1">
        <f t="array" ref="T3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3" cm="1">
        <f t="array" ref="U3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3" cm="1">
        <f t="array" ref="V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3" cm="1">
        <f t="array" ref="W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3" cm="1">
        <f t="array" ref="X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3" s="1" t="s">
        <v>15</v>
      </c>
      <c r="AB3">
        <v>10</v>
      </c>
      <c r="AC3">
        <v>50</v>
      </c>
      <c r="AD3">
        <v>100</v>
      </c>
      <c r="AE3">
        <v>200</v>
      </c>
      <c r="AF3" t="s">
        <v>16</v>
      </c>
    </row>
    <row r="4" spans="1:33" x14ac:dyDescent="0.2">
      <c r="A4">
        <v>3</v>
      </c>
      <c r="B4">
        <v>1</v>
      </c>
      <c r="C4">
        <v>10</v>
      </c>
      <c r="D4" t="b">
        <v>1</v>
      </c>
      <c r="E4">
        <v>5.1343283582089549</v>
      </c>
      <c r="F4">
        <v>0.51343283582089549</v>
      </c>
      <c r="G4">
        <v>0.54691284172381027</v>
      </c>
      <c r="H4">
        <v>0.51965280643190015</v>
      </c>
      <c r="I4">
        <v>0.47516826935052053</v>
      </c>
      <c r="J4">
        <v>0.88627976160239297</v>
      </c>
      <c r="K4">
        <v>17.155296993875258</v>
      </c>
      <c r="L4">
        <v>17.047058689479439</v>
      </c>
      <c r="M4">
        <v>17.778004173713626</v>
      </c>
      <c r="N4">
        <v>0.11120437667160422</v>
      </c>
      <c r="O4">
        <v>1.2372881355932204</v>
      </c>
      <c r="P4">
        <f>V_3_16_FINALE__25_09__all_scenarios_base_copy_2_Scenario_n_agents_spreadsheet[[#This Row],[purchases-norm]]-$AJ$2</f>
        <v>0.51343283582089549</v>
      </c>
      <c r="Q4">
        <f>V_3_16_FINALE__25_09__all_scenarios_base_copy_2_Scenario_n_agents_spreadsheet[[#This Row],[sust of purch]]-$AK$2</f>
        <v>0.54691284172381027</v>
      </c>
      <c r="R4">
        <f>V_3_16_FINALE__25_09__all_scenarios_base_copy_2_Scenario_n_agents_spreadsheet[[#This Row],[sust global]]-$AL$2</f>
        <v>0.51965280643190015</v>
      </c>
      <c r="S4" cm="1">
        <f t="array" ref="S4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4" cm="1">
        <f t="array" ref="T4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4" cm="1">
        <f t="array" ref="U4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4" cm="1">
        <f t="array" ref="V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4" cm="1">
        <f t="array" ref="W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4" cm="1">
        <f t="array" ref="X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4" s="2">
        <v>1</v>
      </c>
      <c r="AB4" s="5">
        <v>0.11261754390995202</v>
      </c>
      <c r="AC4" s="5">
        <v>0.27872824994783352</v>
      </c>
      <c r="AD4" s="5">
        <v>0.2922978934217581</v>
      </c>
      <c r="AE4" s="5">
        <v>0.40899469617130169</v>
      </c>
      <c r="AF4" s="5">
        <v>0.27315959586271121</v>
      </c>
      <c r="AG4" s="5">
        <f>AVERAGE(AC4:AE4)</f>
        <v>0.32667361318029775</v>
      </c>
    </row>
    <row r="5" spans="1:33" x14ac:dyDescent="0.2">
      <c r="A5">
        <v>4</v>
      </c>
      <c r="B5">
        <v>1</v>
      </c>
      <c r="C5">
        <v>10</v>
      </c>
      <c r="D5" t="b">
        <v>1</v>
      </c>
      <c r="E5">
        <v>4.9850746268656714</v>
      </c>
      <c r="F5">
        <v>0.49850746268656715</v>
      </c>
      <c r="G5">
        <v>0.44152545973278984</v>
      </c>
      <c r="H5">
        <v>0.44754453262079269</v>
      </c>
      <c r="I5">
        <v>0.40326327354922958</v>
      </c>
      <c r="J5">
        <v>0.78922874601585347</v>
      </c>
      <c r="K5">
        <v>17.035557615428328</v>
      </c>
      <c r="L5">
        <v>16.960613697064261</v>
      </c>
      <c r="M5">
        <v>17.291957614454947</v>
      </c>
      <c r="N5">
        <v>0.11915399663274424</v>
      </c>
      <c r="O5">
        <v>1.467741935483871</v>
      </c>
      <c r="P5">
        <f>V_3_16_FINALE__25_09__all_scenarios_base_copy_2_Scenario_n_agents_spreadsheet[[#This Row],[purchases-norm]]-$AJ$2</f>
        <v>0.49850746268656715</v>
      </c>
      <c r="Q5">
        <f>V_3_16_FINALE__25_09__all_scenarios_base_copy_2_Scenario_n_agents_spreadsheet[[#This Row],[sust of purch]]-$AK$2</f>
        <v>0.44152545973278984</v>
      </c>
      <c r="R5">
        <f>V_3_16_FINALE__25_09__all_scenarios_base_copy_2_Scenario_n_agents_spreadsheet[[#This Row],[sust global]]-$AL$2</f>
        <v>0.44754453262079269</v>
      </c>
      <c r="S5" cm="1">
        <f t="array" ref="S5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5" cm="1">
        <f t="array" ref="T5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5" cm="1">
        <f t="array" ref="U5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5" cm="1">
        <f t="array" ref="V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5" cm="1">
        <f t="array" ref="W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5" cm="1">
        <f t="array" ref="X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5" s="2">
        <v>5</v>
      </c>
      <c r="AB5" s="5">
        <v>0.48519922963004686</v>
      </c>
      <c r="AC5" s="5">
        <v>0.34056898394405238</v>
      </c>
      <c r="AD5" s="5">
        <v>0.40819571360774365</v>
      </c>
      <c r="AE5" s="5">
        <v>0.41018730319884167</v>
      </c>
      <c r="AF5" s="5">
        <v>0.41103780759517122</v>
      </c>
      <c r="AG5" s="5">
        <f t="shared" ref="AG5:AG7" si="0">AVERAGE(AC5:AE5)</f>
        <v>0.38631733358354592</v>
      </c>
    </row>
    <row r="6" spans="1:33" x14ac:dyDescent="0.2">
      <c r="A6">
        <v>5</v>
      </c>
      <c r="B6">
        <v>1</v>
      </c>
      <c r="C6">
        <v>10</v>
      </c>
      <c r="D6" t="b">
        <v>1</v>
      </c>
      <c r="E6">
        <v>4.4000000000000004</v>
      </c>
      <c r="F6">
        <v>0.44000000000000006</v>
      </c>
      <c r="G6">
        <v>0.40515759395784967</v>
      </c>
      <c r="H6">
        <v>0.42970812840828138</v>
      </c>
      <c r="I6">
        <v>0.37458688275364149</v>
      </c>
      <c r="J6">
        <v>0.80204682636602309</v>
      </c>
      <c r="K6">
        <v>17.616865506814193</v>
      </c>
      <c r="L6">
        <v>17.587072212437899</v>
      </c>
      <c r="M6">
        <v>17.355732114771197</v>
      </c>
      <c r="N6">
        <v>0.13241807187860472</v>
      </c>
      <c r="O6">
        <v>1.3114754098360655</v>
      </c>
      <c r="P6">
        <f>V_3_16_FINALE__25_09__all_scenarios_base_copy_2_Scenario_n_agents_spreadsheet[[#This Row],[purchases-norm]]-$AJ$2</f>
        <v>0.44000000000000006</v>
      </c>
      <c r="Q6">
        <f>V_3_16_FINALE__25_09__all_scenarios_base_copy_2_Scenario_n_agents_spreadsheet[[#This Row],[sust of purch]]-$AK$2</f>
        <v>0.40515759395784967</v>
      </c>
      <c r="R6">
        <f>V_3_16_FINALE__25_09__all_scenarios_base_copy_2_Scenario_n_agents_spreadsheet[[#This Row],[sust global]]-$AL$2</f>
        <v>0.42970812840828138</v>
      </c>
      <c r="S6" cm="1">
        <f t="array" ref="S6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6" cm="1">
        <f t="array" ref="T6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6" cm="1">
        <f t="array" ref="U6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6" cm="1">
        <f t="array" ref="V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6" cm="1">
        <f t="array" ref="W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6" cm="1">
        <f t="array" ref="X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6" s="2">
        <v>10</v>
      </c>
      <c r="AB6" s="5">
        <v>0.53551020968497398</v>
      </c>
      <c r="AC6" s="5">
        <v>0.47185699899578981</v>
      </c>
      <c r="AD6" s="5">
        <v>0.37506660579065459</v>
      </c>
      <c r="AE6" s="5">
        <v>0.45246804365530968</v>
      </c>
      <c r="AF6" s="5">
        <v>0.458725464531682</v>
      </c>
      <c r="AG6" s="5">
        <f t="shared" si="0"/>
        <v>0.43313054948058466</v>
      </c>
    </row>
    <row r="7" spans="1:33" x14ac:dyDescent="0.2">
      <c r="A7">
        <v>6</v>
      </c>
      <c r="B7">
        <v>1</v>
      </c>
      <c r="C7">
        <v>10</v>
      </c>
      <c r="D7" t="b">
        <v>1</v>
      </c>
      <c r="E7">
        <v>4.2388059701492535</v>
      </c>
      <c r="F7">
        <v>0.42388059701492536</v>
      </c>
      <c r="G7">
        <v>0.39007695645804702</v>
      </c>
      <c r="H7">
        <v>0.39904545250258711</v>
      </c>
      <c r="I7">
        <v>0.37089147942108286</v>
      </c>
      <c r="J7">
        <v>0.63430837747888291</v>
      </c>
      <c r="K7">
        <v>17.394539537404508</v>
      </c>
      <c r="L7">
        <v>17.368721695523782</v>
      </c>
      <c r="M7">
        <v>17.622534598780053</v>
      </c>
      <c r="N7">
        <v>0.10798828028139826</v>
      </c>
      <c r="O7">
        <v>1.3484848484848484</v>
      </c>
      <c r="P7">
        <f>V_3_16_FINALE__25_09__all_scenarios_base_copy_2_Scenario_n_agents_spreadsheet[[#This Row],[purchases-norm]]-$AJ$2</f>
        <v>0.42388059701492536</v>
      </c>
      <c r="Q7">
        <f>V_3_16_FINALE__25_09__all_scenarios_base_copy_2_Scenario_n_agents_spreadsheet[[#This Row],[sust of purch]]-$AK$2</f>
        <v>0.39007695645804702</v>
      </c>
      <c r="R7">
        <f>V_3_16_FINALE__25_09__all_scenarios_base_copy_2_Scenario_n_agents_spreadsheet[[#This Row],[sust global]]-$AL$2</f>
        <v>0.39904545250258711</v>
      </c>
      <c r="S7" cm="1">
        <f t="array" ref="S7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7" cm="1">
        <f t="array" ref="T7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7" cm="1">
        <f t="array" ref="U7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7" cm="1">
        <f t="array" ref="V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7" cm="1">
        <f t="array" ref="W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7" cm="1">
        <f t="array" ref="X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7" s="2">
        <v>20</v>
      </c>
      <c r="AB7" s="5">
        <v>0.55953995950347379</v>
      </c>
      <c r="AC7" s="5">
        <v>0.53410986798870141</v>
      </c>
      <c r="AD7" s="5">
        <v>0.49013612476084856</v>
      </c>
      <c r="AE7" s="5">
        <v>0.4048186758414678</v>
      </c>
      <c r="AF7" s="5">
        <v>0.49715115702362295</v>
      </c>
      <c r="AG7" s="5">
        <f t="shared" si="0"/>
        <v>0.47635488953033928</v>
      </c>
    </row>
    <row r="8" spans="1:33" x14ac:dyDescent="0.2">
      <c r="A8">
        <v>7</v>
      </c>
      <c r="B8">
        <v>1</v>
      </c>
      <c r="C8">
        <v>10</v>
      </c>
      <c r="D8" t="b">
        <v>1</v>
      </c>
      <c r="E8">
        <v>6.4975124378109452</v>
      </c>
      <c r="F8">
        <v>0.6497512437810945</v>
      </c>
      <c r="G8">
        <v>0.53592201824526453</v>
      </c>
      <c r="H8">
        <v>0.48207548131014921</v>
      </c>
      <c r="I8">
        <v>0.43824344772664037</v>
      </c>
      <c r="J8">
        <v>0.84795859601136514</v>
      </c>
      <c r="K8">
        <v>17.576742131393583</v>
      </c>
      <c r="L8">
        <v>17.564041986226176</v>
      </c>
      <c r="M8">
        <v>17.517126585044718</v>
      </c>
      <c r="N8">
        <v>0.11343972143841403</v>
      </c>
      <c r="O8">
        <v>1.4951456310679612</v>
      </c>
      <c r="P8">
        <f>V_3_16_FINALE__25_09__all_scenarios_base_copy_2_Scenario_n_agents_spreadsheet[[#This Row],[purchases-norm]]-$AJ$2</f>
        <v>0.6497512437810945</v>
      </c>
      <c r="Q8">
        <f>V_3_16_FINALE__25_09__all_scenarios_base_copy_2_Scenario_n_agents_spreadsheet[[#This Row],[sust of purch]]-$AK$2</f>
        <v>0.53592201824526453</v>
      </c>
      <c r="R8">
        <f>V_3_16_FINALE__25_09__all_scenarios_base_copy_2_Scenario_n_agents_spreadsheet[[#This Row],[sust global]]-$AL$2</f>
        <v>0.48207548131014921</v>
      </c>
      <c r="S8" cm="1">
        <f t="array" ref="S8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8" cm="1">
        <f t="array" ref="T8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8" cm="1">
        <f t="array" ref="U8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8" cm="1">
        <f t="array" ref="V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8" cm="1">
        <f t="array" ref="W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8" cm="1">
        <f t="array" ref="X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A8" s="2" t="s">
        <v>16</v>
      </c>
      <c r="AB8" s="5">
        <v>0.42321673568211171</v>
      </c>
      <c r="AC8" s="5">
        <v>0.40631602521909438</v>
      </c>
      <c r="AD8" s="5">
        <v>0.39142408439525128</v>
      </c>
      <c r="AE8" s="5">
        <v>0.41911717971673002</v>
      </c>
      <c r="AF8" s="5">
        <v>0.41001850625329689</v>
      </c>
      <c r="AG8" s="5"/>
    </row>
    <row r="9" spans="1:33" x14ac:dyDescent="0.2">
      <c r="A9">
        <v>8</v>
      </c>
      <c r="B9">
        <v>1</v>
      </c>
      <c r="C9">
        <v>10</v>
      </c>
      <c r="D9" t="b">
        <v>1</v>
      </c>
      <c r="E9">
        <v>6.3631840796019903</v>
      </c>
      <c r="F9">
        <v>0.63631840796019901</v>
      </c>
      <c r="G9">
        <v>0.52945375953194718</v>
      </c>
      <c r="H9">
        <v>0.49334328071051725</v>
      </c>
      <c r="I9">
        <v>0.44907311629531327</v>
      </c>
      <c r="J9">
        <v>0.86043876985771772</v>
      </c>
      <c r="K9">
        <v>17.560862275519035</v>
      </c>
      <c r="L9">
        <v>17.532076111277195</v>
      </c>
      <c r="M9">
        <v>17.557563186202053</v>
      </c>
      <c r="N9">
        <v>0.11422803254428529</v>
      </c>
      <c r="O9">
        <v>1.4461538461538461</v>
      </c>
      <c r="P9">
        <f>V_3_16_FINALE__25_09__all_scenarios_base_copy_2_Scenario_n_agents_spreadsheet[[#This Row],[purchases-norm]]-$AJ$2</f>
        <v>0.63631840796019901</v>
      </c>
      <c r="Q9">
        <f>V_3_16_FINALE__25_09__all_scenarios_base_copy_2_Scenario_n_agents_spreadsheet[[#This Row],[sust of purch]]-$AK$2</f>
        <v>0.52945375953194718</v>
      </c>
      <c r="R9">
        <f>V_3_16_FINALE__25_09__all_scenarios_base_copy_2_Scenario_n_agents_spreadsheet[[#This Row],[sust global]]-$AL$2</f>
        <v>0.49334328071051725</v>
      </c>
      <c r="S9" cm="1">
        <f t="array" ref="S9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9" cm="1">
        <f t="array" ref="T9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9" cm="1">
        <f t="array" ref="U9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9" cm="1">
        <f t="array" ref="V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9" cm="1">
        <f t="array" ref="W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9" cm="1">
        <f t="array" ref="X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B9" s="5">
        <f>AVERAGE(AB5:AB7)</f>
        <v>0.52674979960616486</v>
      </c>
      <c r="AC9" s="5">
        <f>AVERAGE(AC5:AC7)</f>
        <v>0.44884528364284781</v>
      </c>
      <c r="AD9" s="5">
        <f>AVERAGE(AD5:AD7)</f>
        <v>0.4244661480530823</v>
      </c>
      <c r="AE9" s="5">
        <f>AVERAGE(AE5:AE7)</f>
        <v>0.42249134089853974</v>
      </c>
    </row>
    <row r="10" spans="1:33" x14ac:dyDescent="0.2">
      <c r="A10">
        <v>9</v>
      </c>
      <c r="B10">
        <v>1</v>
      </c>
      <c r="C10">
        <v>10</v>
      </c>
      <c r="D10" t="b">
        <v>1</v>
      </c>
      <c r="E10">
        <v>4.4404145077720205</v>
      </c>
      <c r="F10">
        <v>0.44404145077720203</v>
      </c>
      <c r="G10">
        <v>0.42803789228473033</v>
      </c>
      <c r="H10">
        <v>0.42119487833718872</v>
      </c>
      <c r="I10">
        <v>0.3761252032459721</v>
      </c>
      <c r="J10">
        <v>0.74503584309389137</v>
      </c>
      <c r="K10">
        <v>17.341772363445326</v>
      </c>
      <c r="L10">
        <v>17.316911285040121</v>
      </c>
      <c r="M10">
        <v>17.247156950604296</v>
      </c>
      <c r="N10">
        <v>0.12605033714546429</v>
      </c>
      <c r="O10">
        <v>1.3333333333333333</v>
      </c>
      <c r="P10">
        <f>V_3_16_FINALE__25_09__all_scenarios_base_copy_2_Scenario_n_agents_spreadsheet[[#This Row],[purchases-norm]]-$AJ$2</f>
        <v>0.44404145077720203</v>
      </c>
      <c r="Q10">
        <f>V_3_16_FINALE__25_09__all_scenarios_base_copy_2_Scenario_n_agents_spreadsheet[[#This Row],[sust of purch]]-$AK$2</f>
        <v>0.42803789228473033</v>
      </c>
      <c r="R10">
        <f>V_3_16_FINALE__25_09__all_scenarios_base_copy_2_Scenario_n_agents_spreadsheet[[#This Row],[sust global]]-$AL$2</f>
        <v>0.42119487833718872</v>
      </c>
      <c r="S10" cm="1">
        <f t="array" ref="S10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10" cm="1">
        <f t="array" ref="T10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10" cm="1">
        <f t="array" ref="U10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10" cm="1">
        <f t="array" ref="V1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10" cm="1">
        <f t="array" ref="W1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10" cm="1">
        <f t="array" ref="X1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  <c r="AB10" s="5"/>
      <c r="AC10" s="5"/>
      <c r="AD10" s="5"/>
      <c r="AE10" s="5"/>
    </row>
    <row r="11" spans="1:33" x14ac:dyDescent="0.2">
      <c r="A11">
        <v>10</v>
      </c>
      <c r="B11">
        <v>1</v>
      </c>
      <c r="C11">
        <v>10</v>
      </c>
      <c r="D11" t="b">
        <v>1</v>
      </c>
      <c r="E11">
        <v>5.5527638190954773</v>
      </c>
      <c r="F11">
        <v>0.55527638190954776</v>
      </c>
      <c r="G11">
        <v>0.43201135488688397</v>
      </c>
      <c r="H11">
        <v>0.45480085841480278</v>
      </c>
      <c r="I11">
        <v>0.41412402815195803</v>
      </c>
      <c r="J11">
        <v>0.80233078546431269</v>
      </c>
      <c r="K11">
        <v>17.81175472579806</v>
      </c>
      <c r="L11">
        <v>17.813671725261006</v>
      </c>
      <c r="M11">
        <v>17.769096360601853</v>
      </c>
      <c r="N11">
        <v>0.10960977030687431</v>
      </c>
      <c r="O11">
        <v>1.3508771929824561</v>
      </c>
      <c r="P11">
        <f>V_3_16_FINALE__25_09__all_scenarios_base_copy_2_Scenario_n_agents_spreadsheet[[#This Row],[purchases-norm]]-$AJ$2</f>
        <v>0.55527638190954776</v>
      </c>
      <c r="Q11">
        <f>V_3_16_FINALE__25_09__all_scenarios_base_copy_2_Scenario_n_agents_spreadsheet[[#This Row],[sust of purch]]-$AK$2</f>
        <v>0.43201135488688397</v>
      </c>
      <c r="R11">
        <f>V_3_16_FINALE__25_09__all_scenarios_base_copy_2_Scenario_n_agents_spreadsheet[[#This Row],[sust global]]-$AL$2</f>
        <v>0.45480085841480278</v>
      </c>
      <c r="S11" cm="1">
        <f t="array" ref="S11">STDEV(_xlfn._xlws.FILTER(P:P,(B:B=V_3_16_FINALE__25_09__all_scenarios_base_copy_2_Scenario_n_agents_spreadsheet[[#This Row],[n-companies]])*(C:C=V_3_16_FINALE__25_09__all_scenarios_base_copy_2_Scenario_n_agents_spreadsheet[[#This Row],[n-users]])))/SQRT(10)</f>
        <v>2.6486694580701589E-2</v>
      </c>
      <c r="T11" cm="1">
        <f t="array" ref="T11">STDEV(_xlfn._xlws.FILTER(Q:Q,(B:B=V_3_16_FINALE__25_09__all_scenarios_base_copy_2_Scenario_n_agents_spreadsheet[[#This Row],[n-companies]])*(C:C=V_3_16_FINALE__25_09__all_scenarios_base_copy_2_Scenario_n_agents_spreadsheet[[#This Row],[n-users]])))/SQRT(10)</f>
        <v>1.9098823926336342E-2</v>
      </c>
      <c r="U11" cm="1">
        <f t="array" ref="U11">STDEV(_xlfn._xlws.FILTER(R:R,(B:B=V_3_16_FINALE__25_09__all_scenarios_base_copy_2_Scenario_n_agents_spreadsheet[[#This Row],[n-companies]])*(C:C=V_3_16_FINALE__25_09__all_scenarios_base_copy_2_Scenario_n_agents_spreadsheet[[#This Row],[n-users]])))/SQRT(10)</f>
        <v>1.2941126451072624E-2</v>
      </c>
      <c r="V11" cm="1">
        <f t="array" ref="V1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4.9450226151272127E-2</v>
      </c>
      <c r="W11" cm="1">
        <f t="array" ref="W1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4.2174875353753985E-2</v>
      </c>
      <c r="X11" cm="1">
        <f t="array" ref="X1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2.898926390454212E-2</v>
      </c>
    </row>
    <row r="12" spans="1:33" x14ac:dyDescent="0.2">
      <c r="A12">
        <v>11</v>
      </c>
      <c r="B12">
        <v>1</v>
      </c>
      <c r="C12">
        <v>50</v>
      </c>
      <c r="D12" t="b">
        <v>1</v>
      </c>
      <c r="E12">
        <v>20.567164179104477</v>
      </c>
      <c r="F12">
        <v>0.41134328358208955</v>
      </c>
      <c r="G12">
        <v>0.65746145774310272</v>
      </c>
      <c r="H12">
        <v>0.57284582808322659</v>
      </c>
      <c r="I12">
        <v>0.4421663833905376</v>
      </c>
      <c r="J12">
        <v>0.99652014698468916</v>
      </c>
      <c r="K12">
        <v>17.805176897701394</v>
      </c>
      <c r="L12">
        <v>17.576335919913785</v>
      </c>
      <c r="M12">
        <v>18.511146700760811</v>
      </c>
      <c r="N12">
        <v>0.23578363741586505</v>
      </c>
      <c r="O12">
        <v>7.86</v>
      </c>
      <c r="P12">
        <f>V_3_16_FINALE__25_09__all_scenarios_base_copy_2_Scenario_n_agents_spreadsheet[[#This Row],[purchases-norm]]-$AJ$2</f>
        <v>0.41134328358208955</v>
      </c>
      <c r="Q12">
        <f>V_3_16_FINALE__25_09__all_scenarios_base_copy_2_Scenario_n_agents_spreadsheet[[#This Row],[sust of purch]]-$AK$2</f>
        <v>0.65746145774310272</v>
      </c>
      <c r="R12">
        <f>V_3_16_FINALE__25_09__all_scenarios_base_copy_2_Scenario_n_agents_spreadsheet[[#This Row],[sust global]]-$AL$2</f>
        <v>0.57284582808322659</v>
      </c>
      <c r="S12" cm="1">
        <f t="array" ref="S12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2" cm="1">
        <f t="array" ref="T12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2" cm="1">
        <f t="array" ref="U12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2" cm="1">
        <f t="array" ref="V1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2" cm="1">
        <f t="array" ref="W1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2" cm="1">
        <f t="array" ref="X1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3" spans="1:33" x14ac:dyDescent="0.2">
      <c r="A13">
        <v>12</v>
      </c>
      <c r="B13">
        <v>1</v>
      </c>
      <c r="C13">
        <v>50</v>
      </c>
      <c r="D13" t="b">
        <v>1</v>
      </c>
      <c r="E13">
        <v>18.621890547263682</v>
      </c>
      <c r="F13">
        <v>0.37243781094527362</v>
      </c>
      <c r="G13">
        <v>0.61972838243819028</v>
      </c>
      <c r="H13">
        <v>0.55335810111758854</v>
      </c>
      <c r="I13">
        <v>0.43634432733408274</v>
      </c>
      <c r="J13">
        <v>0.99702023419643626</v>
      </c>
      <c r="K13">
        <v>17.209690216200411</v>
      </c>
      <c r="L13">
        <v>16.651292809145065</v>
      </c>
      <c r="M13">
        <v>19.27605924496762</v>
      </c>
      <c r="N13">
        <v>0.20853946206521087</v>
      </c>
      <c r="O13">
        <v>6.5771144278606961</v>
      </c>
      <c r="P13">
        <f>V_3_16_FINALE__25_09__all_scenarios_base_copy_2_Scenario_n_agents_spreadsheet[[#This Row],[purchases-norm]]-$AJ$2</f>
        <v>0.37243781094527362</v>
      </c>
      <c r="Q13">
        <f>V_3_16_FINALE__25_09__all_scenarios_base_copy_2_Scenario_n_agents_spreadsheet[[#This Row],[sust of purch]]-$AK$2</f>
        <v>0.61972838243819028</v>
      </c>
      <c r="R13">
        <f>V_3_16_FINALE__25_09__all_scenarios_base_copy_2_Scenario_n_agents_spreadsheet[[#This Row],[sust global]]-$AL$2</f>
        <v>0.55335810111758854</v>
      </c>
      <c r="S13" cm="1">
        <f t="array" ref="S13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3" cm="1">
        <f t="array" ref="T13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3" cm="1">
        <f t="array" ref="U13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3" cm="1">
        <f t="array" ref="V1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3" cm="1">
        <f t="array" ref="W1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3" cm="1">
        <f t="array" ref="X1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4" spans="1:33" x14ac:dyDescent="0.2">
      <c r="A14">
        <v>13</v>
      </c>
      <c r="B14">
        <v>1</v>
      </c>
      <c r="C14">
        <v>50</v>
      </c>
      <c r="D14" t="b">
        <v>1</v>
      </c>
      <c r="E14">
        <v>19.447761194029852</v>
      </c>
      <c r="F14">
        <v>0.38895522388059706</v>
      </c>
      <c r="G14">
        <v>0.65069686958109052</v>
      </c>
      <c r="H14">
        <v>0.57891102220278989</v>
      </c>
      <c r="I14">
        <v>0.39208287516129148</v>
      </c>
      <c r="J14">
        <v>1</v>
      </c>
      <c r="K14">
        <v>16.15035044278023</v>
      </c>
      <c r="L14">
        <v>15.02357647746717</v>
      </c>
      <c r="M14">
        <v>18.680090862023558</v>
      </c>
      <c r="N14">
        <v>0.30735593694481633</v>
      </c>
      <c r="O14">
        <v>8.8849999999999998</v>
      </c>
      <c r="P14">
        <f>V_3_16_FINALE__25_09__all_scenarios_base_copy_2_Scenario_n_agents_spreadsheet[[#This Row],[purchases-norm]]-$AJ$2</f>
        <v>0.38895522388059706</v>
      </c>
      <c r="Q14">
        <f>V_3_16_FINALE__25_09__all_scenarios_base_copy_2_Scenario_n_agents_spreadsheet[[#This Row],[sust of purch]]-$AK$2</f>
        <v>0.65069686958109052</v>
      </c>
      <c r="R14">
        <f>V_3_16_FINALE__25_09__all_scenarios_base_copy_2_Scenario_n_agents_spreadsheet[[#This Row],[sust global]]-$AL$2</f>
        <v>0.57891102220278989</v>
      </c>
      <c r="S14" cm="1">
        <f t="array" ref="S14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4" cm="1">
        <f t="array" ref="T14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4" cm="1">
        <f t="array" ref="U14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4" cm="1">
        <f t="array" ref="V1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4" cm="1">
        <f t="array" ref="W1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4" cm="1">
        <f t="array" ref="X1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5" spans="1:33" x14ac:dyDescent="0.2">
      <c r="A15">
        <v>14</v>
      </c>
      <c r="B15">
        <v>1</v>
      </c>
      <c r="C15">
        <v>50</v>
      </c>
      <c r="D15" t="b">
        <v>1</v>
      </c>
      <c r="E15">
        <v>22.064676616915424</v>
      </c>
      <c r="F15">
        <v>0.44129353233830848</v>
      </c>
      <c r="G15">
        <v>0.6943430386745344</v>
      </c>
      <c r="H15">
        <v>0.62459478137564095</v>
      </c>
      <c r="I15">
        <v>0.49982315409427569</v>
      </c>
      <c r="J15">
        <v>1</v>
      </c>
      <c r="K15">
        <v>16.377256202510768</v>
      </c>
      <c r="L15">
        <v>15.546731103979024</v>
      </c>
      <c r="M15">
        <v>18.817520669062382</v>
      </c>
      <c r="N15">
        <v>0.24944442290315749</v>
      </c>
      <c r="O15">
        <v>8.3134328358208958</v>
      </c>
      <c r="P15">
        <f>V_3_16_FINALE__25_09__all_scenarios_base_copy_2_Scenario_n_agents_spreadsheet[[#This Row],[purchases-norm]]-$AJ$2</f>
        <v>0.44129353233830848</v>
      </c>
      <c r="Q15">
        <f>V_3_16_FINALE__25_09__all_scenarios_base_copy_2_Scenario_n_agents_spreadsheet[[#This Row],[sust of purch]]-$AK$2</f>
        <v>0.6943430386745344</v>
      </c>
      <c r="R15">
        <f>V_3_16_FINALE__25_09__all_scenarios_base_copy_2_Scenario_n_agents_spreadsheet[[#This Row],[sust global]]-$AL$2</f>
        <v>0.62459478137564095</v>
      </c>
      <c r="S15" cm="1">
        <f t="array" ref="S15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5" cm="1">
        <f t="array" ref="T15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5" cm="1">
        <f t="array" ref="U15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5" cm="1">
        <f t="array" ref="V1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5" cm="1">
        <f t="array" ref="W1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5" cm="1">
        <f t="array" ref="X1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6" spans="1:33" x14ac:dyDescent="0.2">
      <c r="A16">
        <v>15</v>
      </c>
      <c r="B16">
        <v>1</v>
      </c>
      <c r="C16">
        <v>50</v>
      </c>
      <c r="D16" t="b">
        <v>1</v>
      </c>
      <c r="E16">
        <v>18.53233830845771</v>
      </c>
      <c r="F16">
        <v>0.37064676616915421</v>
      </c>
      <c r="G16">
        <v>0.60772205338163143</v>
      </c>
      <c r="H16">
        <v>0.58030016886524394</v>
      </c>
      <c r="I16">
        <v>0.40567035455958456</v>
      </c>
      <c r="J16">
        <v>1</v>
      </c>
      <c r="K16">
        <v>17.639202038272686</v>
      </c>
      <c r="L16">
        <v>17.225377338018522</v>
      </c>
      <c r="M16">
        <v>18.607268695612245</v>
      </c>
      <c r="N16">
        <v>0.29387645145626673</v>
      </c>
      <c r="O16">
        <v>6.6449999999999996</v>
      </c>
      <c r="P16">
        <f>V_3_16_FINALE__25_09__all_scenarios_base_copy_2_Scenario_n_agents_spreadsheet[[#This Row],[purchases-norm]]-$AJ$2</f>
        <v>0.37064676616915421</v>
      </c>
      <c r="Q16">
        <f>V_3_16_FINALE__25_09__all_scenarios_base_copy_2_Scenario_n_agents_spreadsheet[[#This Row],[sust of purch]]-$AK$2</f>
        <v>0.60772205338163143</v>
      </c>
      <c r="R16">
        <f>V_3_16_FINALE__25_09__all_scenarios_base_copy_2_Scenario_n_agents_spreadsheet[[#This Row],[sust global]]-$AL$2</f>
        <v>0.58030016886524394</v>
      </c>
      <c r="S16" cm="1">
        <f t="array" ref="S16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6" cm="1">
        <f t="array" ref="T16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6" cm="1">
        <f t="array" ref="U16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6" cm="1">
        <f t="array" ref="V1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6" cm="1">
        <f t="array" ref="W1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6" cm="1">
        <f t="array" ref="X1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7" spans="1:24" x14ac:dyDescent="0.2">
      <c r="A17">
        <v>16</v>
      </c>
      <c r="B17">
        <v>1</v>
      </c>
      <c r="C17">
        <v>50</v>
      </c>
      <c r="D17" t="b">
        <v>1</v>
      </c>
      <c r="E17">
        <v>18.691542288557216</v>
      </c>
      <c r="F17">
        <v>0.37383084577114434</v>
      </c>
      <c r="G17">
        <v>0.66999219103099361</v>
      </c>
      <c r="H17">
        <v>0.61427181308940881</v>
      </c>
      <c r="I17">
        <v>0.4886609679080155</v>
      </c>
      <c r="J17">
        <v>1</v>
      </c>
      <c r="K17">
        <v>16.95174018484386</v>
      </c>
      <c r="L17">
        <v>16.347410626494664</v>
      </c>
      <c r="M17">
        <v>18.803624630691615</v>
      </c>
      <c r="N17">
        <v>0.24573658811394897</v>
      </c>
      <c r="O17">
        <v>7.218274111675127</v>
      </c>
      <c r="P17">
        <f>V_3_16_FINALE__25_09__all_scenarios_base_copy_2_Scenario_n_agents_spreadsheet[[#This Row],[purchases-norm]]-$AJ$2</f>
        <v>0.37383084577114434</v>
      </c>
      <c r="Q17">
        <f>V_3_16_FINALE__25_09__all_scenarios_base_copy_2_Scenario_n_agents_spreadsheet[[#This Row],[sust of purch]]-$AK$2</f>
        <v>0.66999219103099361</v>
      </c>
      <c r="R17">
        <f>V_3_16_FINALE__25_09__all_scenarios_base_copy_2_Scenario_n_agents_spreadsheet[[#This Row],[sust global]]-$AL$2</f>
        <v>0.61427181308940881</v>
      </c>
      <c r="S17" cm="1">
        <f t="array" ref="S17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7" cm="1">
        <f t="array" ref="T17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7" cm="1">
        <f t="array" ref="U17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7" cm="1">
        <f t="array" ref="V1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7" cm="1">
        <f t="array" ref="W1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7" cm="1">
        <f t="array" ref="X1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8" spans="1:24" x14ac:dyDescent="0.2">
      <c r="A18">
        <v>17</v>
      </c>
      <c r="B18">
        <v>1</v>
      </c>
      <c r="C18">
        <v>50</v>
      </c>
      <c r="D18" t="b">
        <v>1</v>
      </c>
      <c r="E18">
        <v>21.298507462686569</v>
      </c>
      <c r="F18">
        <v>0.42597014925373139</v>
      </c>
      <c r="G18">
        <v>0.65230119473408821</v>
      </c>
      <c r="H18">
        <v>0.6171513023047025</v>
      </c>
      <c r="I18">
        <v>0.4705303297964839</v>
      </c>
      <c r="J18">
        <v>1</v>
      </c>
      <c r="K18">
        <v>17.177430985525529</v>
      </c>
      <c r="L18">
        <v>16.491193341478329</v>
      </c>
      <c r="M18">
        <v>18.957372157428946</v>
      </c>
      <c r="N18">
        <v>0.27686320377361207</v>
      </c>
      <c r="O18">
        <v>7.2929292929292933</v>
      </c>
      <c r="P18">
        <f>V_3_16_FINALE__25_09__all_scenarios_base_copy_2_Scenario_n_agents_spreadsheet[[#This Row],[purchases-norm]]-$AJ$2</f>
        <v>0.42597014925373139</v>
      </c>
      <c r="Q18">
        <f>V_3_16_FINALE__25_09__all_scenarios_base_copy_2_Scenario_n_agents_spreadsheet[[#This Row],[sust of purch]]-$AK$2</f>
        <v>0.65230119473408821</v>
      </c>
      <c r="R18">
        <f>V_3_16_FINALE__25_09__all_scenarios_base_copy_2_Scenario_n_agents_spreadsheet[[#This Row],[sust global]]-$AL$2</f>
        <v>0.6171513023047025</v>
      </c>
      <c r="S18" cm="1">
        <f t="array" ref="S18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8" cm="1">
        <f t="array" ref="T18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8" cm="1">
        <f t="array" ref="U18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8" cm="1">
        <f t="array" ref="V1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8" cm="1">
        <f t="array" ref="W1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8" cm="1">
        <f t="array" ref="X1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19" spans="1:24" x14ac:dyDescent="0.2">
      <c r="A19">
        <v>18</v>
      </c>
      <c r="B19">
        <v>1</v>
      </c>
      <c r="C19">
        <v>50</v>
      </c>
      <c r="D19" t="b">
        <v>1</v>
      </c>
      <c r="E19">
        <v>20.203980099502488</v>
      </c>
      <c r="F19">
        <v>0.40407960199004977</v>
      </c>
      <c r="G19">
        <v>0.61549420285613266</v>
      </c>
      <c r="H19">
        <v>0.57629539905603555</v>
      </c>
      <c r="I19">
        <v>0.40618449702891457</v>
      </c>
      <c r="J19">
        <v>1</v>
      </c>
      <c r="K19">
        <v>17.427404523713893</v>
      </c>
      <c r="L19">
        <v>16.786524325752399</v>
      </c>
      <c r="M19">
        <v>18.992645770257131</v>
      </c>
      <c r="N19">
        <v>0.2866045221582797</v>
      </c>
      <c r="O19">
        <v>7.9141414141414144</v>
      </c>
      <c r="P19">
        <f>V_3_16_FINALE__25_09__all_scenarios_base_copy_2_Scenario_n_agents_spreadsheet[[#This Row],[purchases-norm]]-$AJ$2</f>
        <v>0.40407960199004977</v>
      </c>
      <c r="Q19">
        <f>V_3_16_FINALE__25_09__all_scenarios_base_copy_2_Scenario_n_agents_spreadsheet[[#This Row],[sust of purch]]-$AK$2</f>
        <v>0.61549420285613266</v>
      </c>
      <c r="R19">
        <f>V_3_16_FINALE__25_09__all_scenarios_base_copy_2_Scenario_n_agents_spreadsheet[[#This Row],[sust global]]-$AL$2</f>
        <v>0.57629539905603555</v>
      </c>
      <c r="S19" cm="1">
        <f t="array" ref="S19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19" cm="1">
        <f t="array" ref="T19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19" cm="1">
        <f t="array" ref="U19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19" cm="1">
        <f t="array" ref="V1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19" cm="1">
        <f t="array" ref="W1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19" cm="1">
        <f t="array" ref="X1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20" spans="1:24" x14ac:dyDescent="0.2">
      <c r="A20">
        <v>19</v>
      </c>
      <c r="B20">
        <v>1</v>
      </c>
      <c r="C20">
        <v>50</v>
      </c>
      <c r="D20" t="b">
        <v>1</v>
      </c>
      <c r="E20">
        <v>17.572139303482587</v>
      </c>
      <c r="F20">
        <v>0.35144278606965174</v>
      </c>
      <c r="G20">
        <v>0.60070724978974965</v>
      </c>
      <c r="H20">
        <v>0.53016900499537056</v>
      </c>
      <c r="I20">
        <v>0.38405469202601522</v>
      </c>
      <c r="J20">
        <v>0.9967918237144211</v>
      </c>
      <c r="K20">
        <v>18.363953380439803</v>
      </c>
      <c r="L20">
        <v>18.387140543262134</v>
      </c>
      <c r="M20">
        <v>18.22097415036253</v>
      </c>
      <c r="N20">
        <v>0.23838622151454042</v>
      </c>
      <c r="O20">
        <v>6.5279187817258881</v>
      </c>
      <c r="P20">
        <f>V_3_16_FINALE__25_09__all_scenarios_base_copy_2_Scenario_n_agents_spreadsheet[[#This Row],[purchases-norm]]-$AJ$2</f>
        <v>0.35144278606965174</v>
      </c>
      <c r="Q20">
        <f>V_3_16_FINALE__25_09__all_scenarios_base_copy_2_Scenario_n_agents_spreadsheet[[#This Row],[sust of purch]]-$AK$2</f>
        <v>0.60070724978974965</v>
      </c>
      <c r="R20">
        <f>V_3_16_FINALE__25_09__all_scenarios_base_copy_2_Scenario_n_agents_spreadsheet[[#This Row],[sust global]]-$AL$2</f>
        <v>0.53016900499537056</v>
      </c>
      <c r="S20" cm="1">
        <f t="array" ref="S20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20" cm="1">
        <f t="array" ref="T20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20" cm="1">
        <f t="array" ref="U20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20" cm="1">
        <f t="array" ref="V2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20" cm="1">
        <f t="array" ref="W2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20" cm="1">
        <f t="array" ref="X2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21" spans="1:24" x14ac:dyDescent="0.2">
      <c r="A21">
        <v>20</v>
      </c>
      <c r="B21">
        <v>1</v>
      </c>
      <c r="C21">
        <v>50</v>
      </c>
      <c r="D21" t="b">
        <v>1</v>
      </c>
      <c r="E21">
        <v>10.577114427860696</v>
      </c>
      <c r="F21">
        <v>0.21154228855721391</v>
      </c>
      <c r="G21">
        <v>0.96202008431126018</v>
      </c>
      <c r="H21">
        <v>0.64947903367905457</v>
      </c>
      <c r="I21">
        <v>0.37248426145079488</v>
      </c>
      <c r="J21">
        <v>0.99534127667197259</v>
      </c>
      <c r="K21">
        <v>16.807726261706378</v>
      </c>
      <c r="L21">
        <v>15.575485657410994</v>
      </c>
      <c r="M21">
        <v>18.337896853909179</v>
      </c>
      <c r="N21">
        <v>0.44469205313263793</v>
      </c>
      <c r="O21">
        <v>9.9701492537313428</v>
      </c>
      <c r="P21">
        <f>V_3_16_FINALE__25_09__all_scenarios_base_copy_2_Scenario_n_agents_spreadsheet[[#This Row],[purchases-norm]]-$AJ$2</f>
        <v>0.21154228855721391</v>
      </c>
      <c r="Q21">
        <f>V_3_16_FINALE__25_09__all_scenarios_base_copy_2_Scenario_n_agents_spreadsheet[[#This Row],[sust of purch]]-$AK$2</f>
        <v>0.96202008431126018</v>
      </c>
      <c r="R21">
        <f>V_3_16_FINALE__25_09__all_scenarios_base_copy_2_Scenario_n_agents_spreadsheet[[#This Row],[sust global]]-$AL$2</f>
        <v>0.64947903367905457</v>
      </c>
      <c r="S21" cm="1">
        <f t="array" ref="S21">STDEV(_xlfn._xlws.FILTER(P:P,(B:B=V_3_16_FINALE__25_09__all_scenarios_base_copy_2_Scenario_n_agents_spreadsheet[[#This Row],[n-companies]])*(C:C=V_3_16_FINALE__25_09__all_scenarios_base_copy_2_Scenario_n_agents_spreadsheet[[#This Row],[n-users]])))/SQRT(10)</f>
        <v>2.0180850274964079E-2</v>
      </c>
      <c r="T21" cm="1">
        <f t="array" ref="T21">STDEV(_xlfn._xlws.FILTER(Q:Q,(B:B=V_3_16_FINALE__25_09__all_scenarios_base_copy_2_Scenario_n_agents_spreadsheet[[#This Row],[n-companies]])*(C:C=V_3_16_FINALE__25_09__all_scenarios_base_copy_2_Scenario_n_agents_spreadsheet[[#This Row],[n-users]])))/SQRT(10)</f>
        <v>3.3465854906926246E-2</v>
      </c>
      <c r="U21" cm="1">
        <f t="array" ref="U21">STDEV(_xlfn._xlws.FILTER(R:R,(B:B=V_3_16_FINALE__25_09__all_scenarios_base_copy_2_Scenario_n_agents_spreadsheet[[#This Row],[n-companies]])*(C:C=V_3_16_FINALE__25_09__all_scenarios_base_copy_2_Scenario_n_agents_spreadsheet[[#This Row],[n-users]])))/SQRT(10)</f>
        <v>1.1392829492038379E-2</v>
      </c>
      <c r="V21" cm="1">
        <f t="array" ref="V2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5.3793476716279612E-2</v>
      </c>
      <c r="W21" cm="1">
        <f t="array" ref="W2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4.9722933455569017E-2</v>
      </c>
      <c r="X21" cm="1">
        <f t="array" ref="X2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1.9318470813958773E-2</v>
      </c>
    </row>
    <row r="22" spans="1:24" x14ac:dyDescent="0.2">
      <c r="A22">
        <v>21</v>
      </c>
      <c r="B22">
        <v>1</v>
      </c>
      <c r="C22">
        <v>100</v>
      </c>
      <c r="D22" t="b">
        <v>1</v>
      </c>
      <c r="E22">
        <v>46.009950248756219</v>
      </c>
      <c r="F22">
        <v>0.46009950248756221</v>
      </c>
      <c r="G22">
        <v>0.62990098226709224</v>
      </c>
      <c r="H22">
        <v>0.60151797595888512</v>
      </c>
      <c r="I22">
        <v>0.41540039956959213</v>
      </c>
      <c r="J22">
        <v>1</v>
      </c>
      <c r="K22">
        <v>16.926114090735126</v>
      </c>
      <c r="L22">
        <v>15.874558614334935</v>
      </c>
      <c r="M22">
        <v>19.152040919478651</v>
      </c>
      <c r="N22">
        <v>0.31835393788014527</v>
      </c>
      <c r="O22">
        <v>17.721393034825869</v>
      </c>
      <c r="P22">
        <f>V_3_16_FINALE__25_09__all_scenarios_base_copy_2_Scenario_n_agents_spreadsheet[[#This Row],[purchases-norm]]-$AJ$2</f>
        <v>0.46009950248756221</v>
      </c>
      <c r="Q22">
        <f>V_3_16_FINALE__25_09__all_scenarios_base_copy_2_Scenario_n_agents_spreadsheet[[#This Row],[sust of purch]]-$AK$2</f>
        <v>0.62990098226709224</v>
      </c>
      <c r="R22">
        <f>V_3_16_FINALE__25_09__all_scenarios_base_copy_2_Scenario_n_agents_spreadsheet[[#This Row],[sust global]]-$AL$2</f>
        <v>0.60151797595888512</v>
      </c>
      <c r="S22" cm="1">
        <f t="array" ref="S22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2" cm="1">
        <f t="array" ref="T22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2" cm="1">
        <f t="array" ref="U22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2" cm="1">
        <f t="array" ref="V2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2" cm="1">
        <f t="array" ref="W2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2" cm="1">
        <f t="array" ref="X2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3" spans="1:24" x14ac:dyDescent="0.2">
      <c r="A23">
        <v>22</v>
      </c>
      <c r="B23">
        <v>1</v>
      </c>
      <c r="C23">
        <v>100</v>
      </c>
      <c r="D23" t="b">
        <v>1</v>
      </c>
      <c r="E23">
        <v>41.472636815920396</v>
      </c>
      <c r="F23">
        <v>0.41472636815920394</v>
      </c>
      <c r="G23">
        <v>0.66947928374998045</v>
      </c>
      <c r="H23">
        <v>0.60361913279077162</v>
      </c>
      <c r="I23">
        <v>0.42241558537351326</v>
      </c>
      <c r="J23">
        <v>0.99969653135146253</v>
      </c>
      <c r="K23">
        <v>16.676696868421413</v>
      </c>
      <c r="L23">
        <v>15.445487941728027</v>
      </c>
      <c r="M23">
        <v>19.362133594754749</v>
      </c>
      <c r="N23">
        <v>0.31394361271374466</v>
      </c>
      <c r="O23">
        <v>18.875621890547265</v>
      </c>
      <c r="P23">
        <f>V_3_16_FINALE__25_09__all_scenarios_base_copy_2_Scenario_n_agents_spreadsheet[[#This Row],[purchases-norm]]-$AJ$2</f>
        <v>0.41472636815920394</v>
      </c>
      <c r="Q23">
        <f>V_3_16_FINALE__25_09__all_scenarios_base_copy_2_Scenario_n_agents_spreadsheet[[#This Row],[sust of purch]]-$AK$2</f>
        <v>0.66947928374998045</v>
      </c>
      <c r="R23">
        <f>V_3_16_FINALE__25_09__all_scenarios_base_copy_2_Scenario_n_agents_spreadsheet[[#This Row],[sust global]]-$AL$2</f>
        <v>0.60361913279077162</v>
      </c>
      <c r="S23" cm="1">
        <f t="array" ref="S23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3" cm="1">
        <f t="array" ref="T23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3" cm="1">
        <f t="array" ref="U23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3" cm="1">
        <f t="array" ref="V2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3" cm="1">
        <f t="array" ref="W2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3" cm="1">
        <f t="array" ref="X2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4" spans="1:24" x14ac:dyDescent="0.2">
      <c r="A24">
        <v>23</v>
      </c>
      <c r="B24">
        <v>1</v>
      </c>
      <c r="C24">
        <v>100</v>
      </c>
      <c r="D24" t="b">
        <v>1</v>
      </c>
      <c r="E24">
        <v>22.243781094527364</v>
      </c>
      <c r="F24">
        <v>0.22243781094527365</v>
      </c>
      <c r="G24">
        <v>0.98126784460913763</v>
      </c>
      <c r="H24">
        <v>0.75234385474187881</v>
      </c>
      <c r="I24">
        <v>0.51375097642767131</v>
      </c>
      <c r="J24">
        <v>0.9999559805668593</v>
      </c>
      <c r="K24">
        <v>16.833702144493142</v>
      </c>
      <c r="L24">
        <v>14.9967816497757</v>
      </c>
      <c r="M24">
        <v>18.754461565331003</v>
      </c>
      <c r="N24">
        <v>0.49067346926554384</v>
      </c>
      <c r="O24">
        <v>21.308457711442784</v>
      </c>
      <c r="P24">
        <f>V_3_16_FINALE__25_09__all_scenarios_base_copy_2_Scenario_n_agents_spreadsheet[[#This Row],[purchases-norm]]-$AJ$2</f>
        <v>0.22243781094527365</v>
      </c>
      <c r="Q24">
        <f>V_3_16_FINALE__25_09__all_scenarios_base_copy_2_Scenario_n_agents_spreadsheet[[#This Row],[sust of purch]]-$AK$2</f>
        <v>0.98126784460913763</v>
      </c>
      <c r="R24">
        <f>V_3_16_FINALE__25_09__all_scenarios_base_copy_2_Scenario_n_agents_spreadsheet[[#This Row],[sust global]]-$AL$2</f>
        <v>0.75234385474187881</v>
      </c>
      <c r="S24" cm="1">
        <f t="array" ref="S24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4" cm="1">
        <f t="array" ref="T24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4" cm="1">
        <f t="array" ref="U24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4" cm="1">
        <f t="array" ref="V2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4" cm="1">
        <f t="array" ref="W2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4" cm="1">
        <f t="array" ref="X2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5" spans="1:24" x14ac:dyDescent="0.2">
      <c r="A25">
        <v>24</v>
      </c>
      <c r="B25">
        <v>1</v>
      </c>
      <c r="C25">
        <v>100</v>
      </c>
      <c r="D25" t="b">
        <v>1</v>
      </c>
      <c r="E25">
        <v>38.711442786069654</v>
      </c>
      <c r="F25">
        <v>0.38711442786069655</v>
      </c>
      <c r="G25">
        <v>0.64636649976361849</v>
      </c>
      <c r="H25">
        <v>0.58089658808856925</v>
      </c>
      <c r="I25">
        <v>0.38058476326538648</v>
      </c>
      <c r="J25">
        <v>0.9994849982295323</v>
      </c>
      <c r="K25">
        <v>17.713178177992841</v>
      </c>
      <c r="L25">
        <v>17.131043103192955</v>
      </c>
      <c r="M25">
        <v>18.916911463362403</v>
      </c>
      <c r="N25">
        <v>0.32368903403382177</v>
      </c>
      <c r="O25">
        <v>17.915422885572138</v>
      </c>
      <c r="P25">
        <f>V_3_16_FINALE__25_09__all_scenarios_base_copy_2_Scenario_n_agents_spreadsheet[[#This Row],[purchases-norm]]-$AJ$2</f>
        <v>0.38711442786069655</v>
      </c>
      <c r="Q25">
        <f>V_3_16_FINALE__25_09__all_scenarios_base_copy_2_Scenario_n_agents_spreadsheet[[#This Row],[sust of purch]]-$AK$2</f>
        <v>0.64636649976361849</v>
      </c>
      <c r="R25">
        <f>V_3_16_FINALE__25_09__all_scenarios_base_copy_2_Scenario_n_agents_spreadsheet[[#This Row],[sust global]]-$AL$2</f>
        <v>0.58089658808856925</v>
      </c>
      <c r="S25" cm="1">
        <f t="array" ref="S25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5" cm="1">
        <f t="array" ref="T25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5" cm="1">
        <f t="array" ref="U25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5" cm="1">
        <f t="array" ref="V2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5" cm="1">
        <f t="array" ref="W2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5" cm="1">
        <f t="array" ref="X2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6" spans="1:24" x14ac:dyDescent="0.2">
      <c r="A26">
        <v>25</v>
      </c>
      <c r="B26">
        <v>1</v>
      </c>
      <c r="C26">
        <v>100</v>
      </c>
      <c r="D26" t="b">
        <v>1</v>
      </c>
      <c r="E26">
        <v>39.92537313432836</v>
      </c>
      <c r="F26">
        <v>0.39925373134328362</v>
      </c>
      <c r="G26">
        <v>0.66837702043881098</v>
      </c>
      <c r="H26">
        <v>0.60070301543798654</v>
      </c>
      <c r="I26">
        <v>0.49142942074278473</v>
      </c>
      <c r="J26">
        <v>0.99946458148490591</v>
      </c>
      <c r="K26">
        <v>17.458846295005454</v>
      </c>
      <c r="L26">
        <v>17.005866187541816</v>
      </c>
      <c r="M26">
        <v>19.055564335748485</v>
      </c>
      <c r="N26">
        <v>0.21511336517256771</v>
      </c>
      <c r="O26">
        <v>13.611940298507463</v>
      </c>
      <c r="P26">
        <f>V_3_16_FINALE__25_09__all_scenarios_base_copy_2_Scenario_n_agents_spreadsheet[[#This Row],[purchases-norm]]-$AJ$2</f>
        <v>0.39925373134328362</v>
      </c>
      <c r="Q26">
        <f>V_3_16_FINALE__25_09__all_scenarios_base_copy_2_Scenario_n_agents_spreadsheet[[#This Row],[sust of purch]]-$AK$2</f>
        <v>0.66837702043881098</v>
      </c>
      <c r="R26">
        <f>V_3_16_FINALE__25_09__all_scenarios_base_copy_2_Scenario_n_agents_spreadsheet[[#This Row],[sust global]]-$AL$2</f>
        <v>0.60070301543798654</v>
      </c>
      <c r="S26" cm="1">
        <f t="array" ref="S26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6" cm="1">
        <f t="array" ref="T26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6" cm="1">
        <f t="array" ref="U26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6" cm="1">
        <f t="array" ref="V2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6" cm="1">
        <f t="array" ref="W2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6" cm="1">
        <f t="array" ref="X2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7" spans="1:24" x14ac:dyDescent="0.2">
      <c r="A27">
        <v>26</v>
      </c>
      <c r="B27">
        <v>1</v>
      </c>
      <c r="C27">
        <v>100</v>
      </c>
      <c r="D27" t="b">
        <v>1</v>
      </c>
      <c r="E27">
        <v>41.945273631840799</v>
      </c>
      <c r="F27">
        <v>0.41945273631840796</v>
      </c>
      <c r="G27">
        <v>0.62050838687516574</v>
      </c>
      <c r="H27">
        <v>0.55765323773051001</v>
      </c>
      <c r="I27">
        <v>0.45525988065874584</v>
      </c>
      <c r="J27">
        <v>0.99688966226255482</v>
      </c>
      <c r="K27">
        <v>17.122096811820555</v>
      </c>
      <c r="L27">
        <v>16.60863372466828</v>
      </c>
      <c r="M27">
        <v>19.413419954912563</v>
      </c>
      <c r="N27">
        <v>0.18901369264624038</v>
      </c>
      <c r="O27">
        <v>13.283582089552239</v>
      </c>
      <c r="P27">
        <f>V_3_16_FINALE__25_09__all_scenarios_base_copy_2_Scenario_n_agents_spreadsheet[[#This Row],[purchases-norm]]-$AJ$2</f>
        <v>0.41945273631840796</v>
      </c>
      <c r="Q27">
        <f>V_3_16_FINALE__25_09__all_scenarios_base_copy_2_Scenario_n_agents_spreadsheet[[#This Row],[sust of purch]]-$AK$2</f>
        <v>0.62050838687516574</v>
      </c>
      <c r="R27">
        <f>V_3_16_FINALE__25_09__all_scenarios_base_copy_2_Scenario_n_agents_spreadsheet[[#This Row],[sust global]]-$AL$2</f>
        <v>0.55765323773051001</v>
      </c>
      <c r="S27" cm="1">
        <f t="array" ref="S27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7" cm="1">
        <f t="array" ref="T27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7" cm="1">
        <f t="array" ref="U27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7" cm="1">
        <f t="array" ref="V2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7" cm="1">
        <f t="array" ref="W2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7" cm="1">
        <f t="array" ref="X2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8" spans="1:24" x14ac:dyDescent="0.2">
      <c r="A28">
        <v>27</v>
      </c>
      <c r="B28">
        <v>1</v>
      </c>
      <c r="C28">
        <v>100</v>
      </c>
      <c r="D28" t="b">
        <v>1</v>
      </c>
      <c r="E28">
        <v>44.706467661691541</v>
      </c>
      <c r="F28">
        <v>0.4470646766169154</v>
      </c>
      <c r="G28">
        <v>0.6682333144639675</v>
      </c>
      <c r="H28">
        <v>0.6471237996050897</v>
      </c>
      <c r="I28">
        <v>0.48319429729655916</v>
      </c>
      <c r="J28">
        <v>0.99988951284111083</v>
      </c>
      <c r="K28">
        <v>17.218821188014683</v>
      </c>
      <c r="L28">
        <v>16.410032928213369</v>
      </c>
      <c r="M28">
        <v>18.941925493551725</v>
      </c>
      <c r="N28">
        <v>0.31727528880071326</v>
      </c>
      <c r="O28">
        <v>16.527363184079601</v>
      </c>
      <c r="P28">
        <f>V_3_16_FINALE__25_09__all_scenarios_base_copy_2_Scenario_n_agents_spreadsheet[[#This Row],[purchases-norm]]-$AJ$2</f>
        <v>0.4470646766169154</v>
      </c>
      <c r="Q28">
        <f>V_3_16_FINALE__25_09__all_scenarios_base_copy_2_Scenario_n_agents_spreadsheet[[#This Row],[sust of purch]]-$AK$2</f>
        <v>0.6682333144639675</v>
      </c>
      <c r="R28">
        <f>V_3_16_FINALE__25_09__all_scenarios_base_copy_2_Scenario_n_agents_spreadsheet[[#This Row],[sust global]]-$AL$2</f>
        <v>0.6471237996050897</v>
      </c>
      <c r="S28" cm="1">
        <f t="array" ref="S28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8" cm="1">
        <f t="array" ref="T28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8" cm="1">
        <f t="array" ref="U28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8" cm="1">
        <f t="array" ref="V2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8" cm="1">
        <f t="array" ref="W2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8" cm="1">
        <f t="array" ref="X2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29" spans="1:24" x14ac:dyDescent="0.2">
      <c r="A29">
        <v>28</v>
      </c>
      <c r="B29">
        <v>1</v>
      </c>
      <c r="C29">
        <v>100</v>
      </c>
      <c r="D29" t="b">
        <v>1</v>
      </c>
      <c r="E29">
        <v>32.60696517412935</v>
      </c>
      <c r="F29">
        <v>0.32606965174129349</v>
      </c>
      <c r="G29">
        <v>0.67217038725834644</v>
      </c>
      <c r="H29">
        <v>0.60844474928500658</v>
      </c>
      <c r="I29">
        <v>0.4319584684952143</v>
      </c>
      <c r="J29">
        <v>1</v>
      </c>
      <c r="K29">
        <v>17.769847462234669</v>
      </c>
      <c r="L29">
        <v>17.270267705178078</v>
      </c>
      <c r="M29">
        <v>18.877491289861769</v>
      </c>
      <c r="N29">
        <v>0.31067571001011979</v>
      </c>
      <c r="O29">
        <v>14.90547263681592</v>
      </c>
      <c r="P29">
        <f>V_3_16_FINALE__25_09__all_scenarios_base_copy_2_Scenario_n_agents_spreadsheet[[#This Row],[purchases-norm]]-$AJ$2</f>
        <v>0.32606965174129349</v>
      </c>
      <c r="Q29">
        <f>V_3_16_FINALE__25_09__all_scenarios_base_copy_2_Scenario_n_agents_spreadsheet[[#This Row],[sust of purch]]-$AK$2</f>
        <v>0.67217038725834644</v>
      </c>
      <c r="R29">
        <f>V_3_16_FINALE__25_09__all_scenarios_base_copy_2_Scenario_n_agents_spreadsheet[[#This Row],[sust global]]-$AL$2</f>
        <v>0.60844474928500658</v>
      </c>
      <c r="S29" cm="1">
        <f t="array" ref="S29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29" cm="1">
        <f t="array" ref="T29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29" cm="1">
        <f t="array" ref="U29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29" cm="1">
        <f t="array" ref="V2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29" cm="1">
        <f t="array" ref="W2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29" cm="1">
        <f t="array" ref="X2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30" spans="1:24" x14ac:dyDescent="0.2">
      <c r="A30">
        <v>29</v>
      </c>
      <c r="B30">
        <v>1</v>
      </c>
      <c r="C30">
        <v>100</v>
      </c>
      <c r="D30" t="b">
        <v>1</v>
      </c>
      <c r="E30">
        <v>36.552238805970148</v>
      </c>
      <c r="F30">
        <v>0.3655223880597015</v>
      </c>
      <c r="G30">
        <v>0.64820521176035628</v>
      </c>
      <c r="H30">
        <v>0.57691267045262684</v>
      </c>
      <c r="I30">
        <v>0.43326771190212621</v>
      </c>
      <c r="J30">
        <v>0.99901461490129384</v>
      </c>
      <c r="K30">
        <v>17.496931079815681</v>
      </c>
      <c r="L30">
        <v>16.884688534802766</v>
      </c>
      <c r="M30">
        <v>19.282113199953194</v>
      </c>
      <c r="N30">
        <v>0.25392525684476858</v>
      </c>
      <c r="O30">
        <v>14.82</v>
      </c>
      <c r="P30">
        <f>V_3_16_FINALE__25_09__all_scenarios_base_copy_2_Scenario_n_agents_spreadsheet[[#This Row],[purchases-norm]]-$AJ$2</f>
        <v>0.3655223880597015</v>
      </c>
      <c r="Q30">
        <f>V_3_16_FINALE__25_09__all_scenarios_base_copy_2_Scenario_n_agents_spreadsheet[[#This Row],[sust of purch]]-$AK$2</f>
        <v>0.64820521176035628</v>
      </c>
      <c r="R30">
        <f>V_3_16_FINALE__25_09__all_scenarios_base_copy_2_Scenario_n_agents_spreadsheet[[#This Row],[sust global]]-$AL$2</f>
        <v>0.57691267045262684</v>
      </c>
      <c r="S30" cm="1">
        <f t="array" ref="S30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30" cm="1">
        <f t="array" ref="T30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30" cm="1">
        <f t="array" ref="U30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30" cm="1">
        <f t="array" ref="V3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30" cm="1">
        <f t="array" ref="W3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30" cm="1">
        <f t="array" ref="X3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31" spans="1:24" x14ac:dyDescent="0.2">
      <c r="A31">
        <v>30</v>
      </c>
      <c r="B31">
        <v>1</v>
      </c>
      <c r="C31">
        <v>100</v>
      </c>
      <c r="D31" t="b">
        <v>1</v>
      </c>
      <c r="E31">
        <v>37.363184079601993</v>
      </c>
      <c r="F31">
        <v>0.37363184079601991</v>
      </c>
      <c r="G31">
        <v>0.69456272820003939</v>
      </c>
      <c r="H31">
        <v>0.58149066208548761</v>
      </c>
      <c r="I31">
        <v>0.48323841706097376</v>
      </c>
      <c r="J31">
        <v>0.99944193783227264</v>
      </c>
      <c r="K31">
        <v>18.145002784377176</v>
      </c>
      <c r="L31">
        <v>17.867181745080504</v>
      </c>
      <c r="M31">
        <v>19.301448986701722</v>
      </c>
      <c r="N31">
        <v>0.1903155668499153</v>
      </c>
      <c r="O31">
        <v>14.537313432835822</v>
      </c>
      <c r="P31">
        <f>V_3_16_FINALE__25_09__all_scenarios_base_copy_2_Scenario_n_agents_spreadsheet[[#This Row],[purchases-norm]]-$AJ$2</f>
        <v>0.37363184079601991</v>
      </c>
      <c r="Q31">
        <f>V_3_16_FINALE__25_09__all_scenarios_base_copy_2_Scenario_n_agents_spreadsheet[[#This Row],[sust of purch]]-$AK$2</f>
        <v>0.69456272820003939</v>
      </c>
      <c r="R31">
        <f>V_3_16_FINALE__25_09__all_scenarios_base_copy_2_Scenario_n_agents_spreadsheet[[#This Row],[sust global]]-$AL$2</f>
        <v>0.58149066208548761</v>
      </c>
      <c r="S31" cm="1">
        <f t="array" ref="S31">STDEV(_xlfn._xlws.FILTER(P:P,(B:B=V_3_16_FINALE__25_09__all_scenarios_base_copy_2_Scenario_n_agents_spreadsheet[[#This Row],[n-companies]])*(C:C=V_3_16_FINALE__25_09__all_scenarios_base_copy_2_Scenario_n_agents_spreadsheet[[#This Row],[n-users]])))/SQRT(10)</f>
        <v>2.1617433475915028E-2</v>
      </c>
      <c r="T31" cm="1">
        <f t="array" ref="T31">STDEV(_xlfn._xlws.FILTER(Q:Q,(B:B=V_3_16_FINALE__25_09__all_scenarios_base_copy_2_Scenario_n_agents_spreadsheet[[#This Row],[n-companies]])*(C:C=V_3_16_FINALE__25_09__all_scenarios_base_copy_2_Scenario_n_agents_spreadsheet[[#This Row],[n-users]])))/SQRT(10)</f>
        <v>3.3104160402271168E-2</v>
      </c>
      <c r="U31" cm="1">
        <f t="array" ref="U31">STDEV(_xlfn._xlws.FILTER(R:R,(B:B=V_3_16_FINALE__25_09__all_scenarios_base_copy_2_Scenario_n_agents_spreadsheet[[#This Row],[n-companies]])*(C:C=V_3_16_FINALE__25_09__all_scenarios_base_copy_2_Scenario_n_agents_spreadsheet[[#This Row],[n-users]])))/SQRT(10)</f>
        <v>1.7424359405740705E-2</v>
      </c>
      <c r="V31" cm="1">
        <f t="array" ref="V3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5.6658766298412037E-2</v>
      </c>
      <c r="W31" cm="1">
        <f t="array" ref="W3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4.7983499862958204E-2</v>
      </c>
      <c r="X31" cm="1">
        <f t="array" ref="X3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2.8514479833576023E-2</v>
      </c>
    </row>
    <row r="32" spans="1:24" x14ac:dyDescent="0.2">
      <c r="A32">
        <v>31</v>
      </c>
      <c r="B32">
        <v>1</v>
      </c>
      <c r="C32">
        <v>200</v>
      </c>
      <c r="D32" t="b">
        <v>1</v>
      </c>
      <c r="E32">
        <v>40.24875621890547</v>
      </c>
      <c r="F32">
        <v>0.20124378109452734</v>
      </c>
      <c r="G32">
        <v>0.99112227854719226</v>
      </c>
      <c r="H32">
        <v>0.75057584965538671</v>
      </c>
      <c r="I32">
        <v>0.43943617461792961</v>
      </c>
      <c r="J32">
        <v>0.99984253951020297</v>
      </c>
      <c r="K32">
        <v>17.060886625210838</v>
      </c>
      <c r="L32">
        <v>14.764683596979145</v>
      </c>
      <c r="M32">
        <v>18.909441114767741</v>
      </c>
      <c r="N32">
        <v>0.55520120518922711</v>
      </c>
      <c r="O32">
        <v>39.661691542288558</v>
      </c>
      <c r="P32">
        <f>V_3_16_FINALE__25_09__all_scenarios_base_copy_2_Scenario_n_agents_spreadsheet[[#This Row],[purchases-norm]]-$AJ$2</f>
        <v>0.20124378109452734</v>
      </c>
      <c r="Q32">
        <f>V_3_16_FINALE__25_09__all_scenarios_base_copy_2_Scenario_n_agents_spreadsheet[[#This Row],[sust of purch]]-$AK$2</f>
        <v>0.99112227854719226</v>
      </c>
      <c r="R32">
        <f>V_3_16_FINALE__25_09__all_scenarios_base_copy_2_Scenario_n_agents_spreadsheet[[#This Row],[sust global]]-$AL$2</f>
        <v>0.75057584965538671</v>
      </c>
      <c r="S32" cm="1">
        <f t="array" ref="S32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2" cm="1">
        <f t="array" ref="T32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2" cm="1">
        <f t="array" ref="U32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2" cm="1">
        <f t="array" ref="V3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2" cm="1">
        <f t="array" ref="W3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2" cm="1">
        <f t="array" ref="X3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3" spans="1:40" x14ac:dyDescent="0.2">
      <c r="A33">
        <v>32</v>
      </c>
      <c r="B33">
        <v>1</v>
      </c>
      <c r="C33">
        <v>200</v>
      </c>
      <c r="D33" t="b">
        <v>1</v>
      </c>
      <c r="E33">
        <v>71.527363184079604</v>
      </c>
      <c r="F33">
        <v>0.35763681592039803</v>
      </c>
      <c r="G33">
        <v>0.63089570479970314</v>
      </c>
      <c r="H33">
        <v>0.54625779021294152</v>
      </c>
      <c r="I33">
        <v>0.36649210479208688</v>
      </c>
      <c r="J33">
        <v>0.99955690634499772</v>
      </c>
      <c r="K33">
        <v>18.126737403956209</v>
      </c>
      <c r="L33">
        <v>17.64214992290108</v>
      </c>
      <c r="M33">
        <v>19.363246871506426</v>
      </c>
      <c r="N33">
        <v>0.28402651737754719</v>
      </c>
      <c r="O33">
        <v>33.820895522388057</v>
      </c>
      <c r="P33">
        <f>V_3_16_FINALE__25_09__all_scenarios_base_copy_2_Scenario_n_agents_spreadsheet[[#This Row],[purchases-norm]]-$AJ$2</f>
        <v>0.35763681592039803</v>
      </c>
      <c r="Q33">
        <f>V_3_16_FINALE__25_09__all_scenarios_base_copy_2_Scenario_n_agents_spreadsheet[[#This Row],[sust of purch]]-$AK$2</f>
        <v>0.63089570479970314</v>
      </c>
      <c r="R33">
        <f>V_3_16_FINALE__25_09__all_scenarios_base_copy_2_Scenario_n_agents_spreadsheet[[#This Row],[sust global]]-$AL$2</f>
        <v>0.54625779021294152</v>
      </c>
      <c r="S33" cm="1">
        <f t="array" ref="S33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3" cm="1">
        <f t="array" ref="T33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3" cm="1">
        <f t="array" ref="U33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3" cm="1">
        <f t="array" ref="V3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3" cm="1">
        <f t="array" ref="W3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3" cm="1">
        <f t="array" ref="X3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4" spans="1:40" x14ac:dyDescent="0.2">
      <c r="A34">
        <v>33</v>
      </c>
      <c r="B34">
        <v>1</v>
      </c>
      <c r="C34">
        <v>200</v>
      </c>
      <c r="D34" t="b">
        <v>1</v>
      </c>
      <c r="E34">
        <v>49.114427860696516</v>
      </c>
      <c r="F34">
        <v>0.24557213930348257</v>
      </c>
      <c r="G34">
        <v>0.99024322373359008</v>
      </c>
      <c r="H34">
        <v>0.75620684252795567</v>
      </c>
      <c r="I34">
        <v>0.48266553396743289</v>
      </c>
      <c r="J34">
        <v>0.9998227375620764</v>
      </c>
      <c r="K34">
        <v>17.849641239257426</v>
      </c>
      <c r="L34">
        <v>16.785289941764805</v>
      </c>
      <c r="M34">
        <v>18.79763738917632</v>
      </c>
      <c r="N34">
        <v>0.52894682441582619</v>
      </c>
      <c r="O34">
        <v>48.203980099502488</v>
      </c>
      <c r="P34">
        <f>V_3_16_FINALE__25_09__all_scenarios_base_copy_2_Scenario_n_agents_spreadsheet[[#This Row],[purchases-norm]]-$AJ$2</f>
        <v>0.24557213930348257</v>
      </c>
      <c r="Q34">
        <f>V_3_16_FINALE__25_09__all_scenarios_base_copy_2_Scenario_n_agents_spreadsheet[[#This Row],[sust of purch]]-$AK$2</f>
        <v>0.99024322373359008</v>
      </c>
      <c r="R34">
        <f>V_3_16_FINALE__25_09__all_scenarios_base_copy_2_Scenario_n_agents_spreadsheet[[#This Row],[sust global]]-$AL$2</f>
        <v>0.75620684252795567</v>
      </c>
      <c r="S34" cm="1">
        <f t="array" ref="S34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4" cm="1">
        <f t="array" ref="T34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4" cm="1">
        <f t="array" ref="U34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4" cm="1">
        <f t="array" ref="V3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4" cm="1">
        <f t="array" ref="W3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4" cm="1">
        <f t="array" ref="X3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5" spans="1:40" x14ac:dyDescent="0.2">
      <c r="A35">
        <v>34</v>
      </c>
      <c r="B35">
        <v>1</v>
      </c>
      <c r="C35">
        <v>200</v>
      </c>
      <c r="D35" t="b">
        <v>1</v>
      </c>
      <c r="E35">
        <v>69.199004975124382</v>
      </c>
      <c r="F35">
        <v>0.34599502487562189</v>
      </c>
      <c r="G35">
        <v>0.65319914105149235</v>
      </c>
      <c r="H35">
        <v>0.56156027717385526</v>
      </c>
      <c r="I35">
        <v>0.41212732900716759</v>
      </c>
      <c r="J35">
        <v>0.99971052289764495</v>
      </c>
      <c r="K35">
        <v>17.688472674568747</v>
      </c>
      <c r="L35">
        <v>17.095392413276763</v>
      </c>
      <c r="M35">
        <v>19.408156003911124</v>
      </c>
      <c r="N35">
        <v>0.25435738943918934</v>
      </c>
      <c r="O35">
        <v>30.323383084577113</v>
      </c>
      <c r="P35">
        <f>V_3_16_FINALE__25_09__all_scenarios_base_copy_2_Scenario_n_agents_spreadsheet[[#This Row],[purchases-norm]]-$AJ$2</f>
        <v>0.34599502487562189</v>
      </c>
      <c r="Q35">
        <f>V_3_16_FINALE__25_09__all_scenarios_base_copy_2_Scenario_n_agents_spreadsheet[[#This Row],[sust of purch]]-$AK$2</f>
        <v>0.65319914105149235</v>
      </c>
      <c r="R35">
        <f>V_3_16_FINALE__25_09__all_scenarios_base_copy_2_Scenario_n_agents_spreadsheet[[#This Row],[sust global]]-$AL$2</f>
        <v>0.56156027717385526</v>
      </c>
      <c r="S35" cm="1">
        <f t="array" ref="S35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5" cm="1">
        <f t="array" ref="T35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5" cm="1">
        <f t="array" ref="U35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5" cm="1">
        <f t="array" ref="V3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5" cm="1">
        <f t="array" ref="W3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5" cm="1">
        <f t="array" ref="X3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6" spans="1:40" x14ac:dyDescent="0.2">
      <c r="A36">
        <v>35</v>
      </c>
      <c r="B36">
        <v>1</v>
      </c>
      <c r="C36">
        <v>200</v>
      </c>
      <c r="D36" t="b">
        <v>1</v>
      </c>
      <c r="E36">
        <v>69.50248756218906</v>
      </c>
      <c r="F36">
        <v>0.34751243781094532</v>
      </c>
      <c r="G36">
        <v>0.69444441294719428</v>
      </c>
      <c r="H36">
        <v>0.61040409468221701</v>
      </c>
      <c r="I36">
        <v>0.41628976546309082</v>
      </c>
      <c r="J36">
        <v>0.99984607443276718</v>
      </c>
      <c r="K36">
        <v>17.424498385315751</v>
      </c>
      <c r="L36">
        <v>16.469655213678791</v>
      </c>
      <c r="M36">
        <v>19.332423225475956</v>
      </c>
      <c r="N36">
        <v>0.33264734535053259</v>
      </c>
      <c r="O36">
        <v>35.810945273631837</v>
      </c>
      <c r="P36">
        <f>V_3_16_FINALE__25_09__all_scenarios_base_copy_2_Scenario_n_agents_spreadsheet[[#This Row],[purchases-norm]]-$AJ$2</f>
        <v>0.34751243781094532</v>
      </c>
      <c r="Q36">
        <f>V_3_16_FINALE__25_09__all_scenarios_base_copy_2_Scenario_n_agents_spreadsheet[[#This Row],[sust of purch]]-$AK$2</f>
        <v>0.69444441294719428</v>
      </c>
      <c r="R36">
        <f>V_3_16_FINALE__25_09__all_scenarios_base_copy_2_Scenario_n_agents_spreadsheet[[#This Row],[sust global]]-$AL$2</f>
        <v>0.61040409468221701</v>
      </c>
      <c r="S36" cm="1">
        <f t="array" ref="S36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6" cm="1">
        <f t="array" ref="T36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6" cm="1">
        <f t="array" ref="U36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6" cm="1">
        <f t="array" ref="V3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6" cm="1">
        <f t="array" ref="W3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6" cm="1">
        <f t="array" ref="X3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7" spans="1:40" x14ac:dyDescent="0.2">
      <c r="A37">
        <v>36</v>
      </c>
      <c r="B37">
        <v>1</v>
      </c>
      <c r="C37">
        <v>200</v>
      </c>
      <c r="D37" t="b">
        <v>1</v>
      </c>
      <c r="E37">
        <v>71.328358208955223</v>
      </c>
      <c r="F37">
        <v>0.35664179104477611</v>
      </c>
      <c r="G37">
        <v>0.7219495808879457</v>
      </c>
      <c r="H37">
        <v>0.65654015595786575</v>
      </c>
      <c r="I37">
        <v>0.47476843083590992</v>
      </c>
      <c r="J37">
        <v>1</v>
      </c>
      <c r="K37">
        <v>17.590827613228921</v>
      </c>
      <c r="L37">
        <v>16.713194499659707</v>
      </c>
      <c r="M37">
        <v>19.237311497191559</v>
      </c>
      <c r="N37">
        <v>0.34611299492343778</v>
      </c>
      <c r="O37">
        <v>34.930348258706466</v>
      </c>
      <c r="P37">
        <f>V_3_16_FINALE__25_09__all_scenarios_base_copy_2_Scenario_n_agents_spreadsheet[[#This Row],[purchases-norm]]-$AJ$2</f>
        <v>0.35664179104477611</v>
      </c>
      <c r="Q37">
        <f>V_3_16_FINALE__25_09__all_scenarios_base_copy_2_Scenario_n_agents_spreadsheet[[#This Row],[sust of purch]]-$AK$2</f>
        <v>0.7219495808879457</v>
      </c>
      <c r="R37">
        <f>V_3_16_FINALE__25_09__all_scenarios_base_copy_2_Scenario_n_agents_spreadsheet[[#This Row],[sust global]]-$AL$2</f>
        <v>0.65654015595786575</v>
      </c>
      <c r="S37" cm="1">
        <f t="array" ref="S37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7" cm="1">
        <f t="array" ref="T37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7" cm="1">
        <f t="array" ref="U37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7" cm="1">
        <f t="array" ref="V3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7" cm="1">
        <f t="array" ref="W3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7" cm="1">
        <f t="array" ref="X3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8" spans="1:40" x14ac:dyDescent="0.2">
      <c r="A38">
        <v>37</v>
      </c>
      <c r="B38">
        <v>1</v>
      </c>
      <c r="C38">
        <v>200</v>
      </c>
      <c r="D38" t="b">
        <v>1</v>
      </c>
      <c r="E38">
        <v>72.343283582089555</v>
      </c>
      <c r="F38">
        <v>0.36171641791044779</v>
      </c>
      <c r="G38">
        <v>0.73942569749632858</v>
      </c>
      <c r="H38">
        <v>0.65689487164059468</v>
      </c>
      <c r="I38">
        <v>0.46742060566573762</v>
      </c>
      <c r="J38">
        <v>0.99976019071394873</v>
      </c>
      <c r="K38">
        <v>16.129794753736476</v>
      </c>
      <c r="L38">
        <v>14.258015901809184</v>
      </c>
      <c r="M38">
        <v>19.50439634238607</v>
      </c>
      <c r="N38">
        <v>0.35589486989969193</v>
      </c>
      <c r="O38">
        <v>38.278606965174127</v>
      </c>
      <c r="P38">
        <f>V_3_16_FINALE__25_09__all_scenarios_base_copy_2_Scenario_n_agents_spreadsheet[[#This Row],[purchases-norm]]-$AJ$2</f>
        <v>0.36171641791044779</v>
      </c>
      <c r="Q38">
        <f>V_3_16_FINALE__25_09__all_scenarios_base_copy_2_Scenario_n_agents_spreadsheet[[#This Row],[sust of purch]]-$AK$2</f>
        <v>0.73942569749632858</v>
      </c>
      <c r="R38">
        <f>V_3_16_FINALE__25_09__all_scenarios_base_copy_2_Scenario_n_agents_spreadsheet[[#This Row],[sust global]]-$AL$2</f>
        <v>0.65689487164059468</v>
      </c>
      <c r="S38" cm="1">
        <f t="array" ref="S38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8" cm="1">
        <f t="array" ref="T38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8" cm="1">
        <f t="array" ref="U38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8" cm="1">
        <f t="array" ref="V3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8" cm="1">
        <f t="array" ref="W3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8" cm="1">
        <f t="array" ref="X3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39" spans="1:40" x14ac:dyDescent="0.2">
      <c r="A39">
        <v>38</v>
      </c>
      <c r="B39">
        <v>1</v>
      </c>
      <c r="C39">
        <v>200</v>
      </c>
      <c r="D39" t="b">
        <v>1</v>
      </c>
      <c r="E39">
        <v>44.53233830845771</v>
      </c>
      <c r="F39">
        <v>0.22266169154228854</v>
      </c>
      <c r="G39">
        <v>0.98436446660613652</v>
      </c>
      <c r="H39">
        <v>0.73727320721529443</v>
      </c>
      <c r="I39">
        <v>0.43037334145774708</v>
      </c>
      <c r="J39">
        <v>0.99993158230131218</v>
      </c>
      <c r="K39">
        <v>16.618073585957497</v>
      </c>
      <c r="L39">
        <v>14.732748120473547</v>
      </c>
      <c r="M39">
        <v>18.307285588042937</v>
      </c>
      <c r="N39">
        <v>0.53850760623825022</v>
      </c>
      <c r="O39">
        <v>43.298507462686565</v>
      </c>
      <c r="P39">
        <f>V_3_16_FINALE__25_09__all_scenarios_base_copy_2_Scenario_n_agents_spreadsheet[[#This Row],[purchases-norm]]-$AJ$2</f>
        <v>0.22266169154228854</v>
      </c>
      <c r="Q39">
        <f>V_3_16_FINALE__25_09__all_scenarios_base_copy_2_Scenario_n_agents_spreadsheet[[#This Row],[sust of purch]]-$AK$2</f>
        <v>0.98436446660613652</v>
      </c>
      <c r="R39">
        <f>V_3_16_FINALE__25_09__all_scenarios_base_copy_2_Scenario_n_agents_spreadsheet[[#This Row],[sust global]]-$AL$2</f>
        <v>0.73727320721529443</v>
      </c>
      <c r="S39" cm="1">
        <f t="array" ref="S39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39" cm="1">
        <f t="array" ref="T39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39" cm="1">
        <f t="array" ref="U39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39" cm="1">
        <f t="array" ref="V3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39" cm="1">
        <f t="array" ref="W3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39" cm="1">
        <f t="array" ref="X3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40" spans="1:40" x14ac:dyDescent="0.2">
      <c r="A40">
        <v>39</v>
      </c>
      <c r="B40">
        <v>1</v>
      </c>
      <c r="C40">
        <v>200</v>
      </c>
      <c r="D40" t="b">
        <v>1</v>
      </c>
      <c r="E40">
        <v>38.582089552238806</v>
      </c>
      <c r="F40">
        <v>0.19291044776119404</v>
      </c>
      <c r="G40">
        <v>0.99512786410137244</v>
      </c>
      <c r="H40">
        <v>0.78434632262231263</v>
      </c>
      <c r="I40">
        <v>0.50045387438722033</v>
      </c>
      <c r="J40">
        <v>0.99999037636456423</v>
      </c>
      <c r="K40">
        <v>17.657425376841079</v>
      </c>
      <c r="L40">
        <v>16.206661957805828</v>
      </c>
      <c r="M40">
        <v>18.76523530351264</v>
      </c>
      <c r="N40">
        <v>0.56828423280429785</v>
      </c>
      <c r="O40">
        <v>38.144278606965173</v>
      </c>
      <c r="P40">
        <f>V_3_16_FINALE__25_09__all_scenarios_base_copy_2_Scenario_n_agents_spreadsheet[[#This Row],[purchases-norm]]-$AJ$2</f>
        <v>0.19291044776119404</v>
      </c>
      <c r="Q40">
        <f>V_3_16_FINALE__25_09__all_scenarios_base_copy_2_Scenario_n_agents_spreadsheet[[#This Row],[sust of purch]]-$AK$2</f>
        <v>0.99512786410137244</v>
      </c>
      <c r="R40">
        <f>V_3_16_FINALE__25_09__all_scenarios_base_copy_2_Scenario_n_agents_spreadsheet[[#This Row],[sust global]]-$AL$2</f>
        <v>0.78434632262231263</v>
      </c>
      <c r="S40" cm="1">
        <f t="array" ref="S40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40" cm="1">
        <f t="array" ref="T40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40" cm="1">
        <f t="array" ref="U40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40" cm="1">
        <f t="array" ref="V4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40" cm="1">
        <f t="array" ref="W4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40" cm="1">
        <f t="array" ref="X4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41" spans="1:40" x14ac:dyDescent="0.2">
      <c r="A41">
        <v>40</v>
      </c>
      <c r="B41">
        <v>1</v>
      </c>
      <c r="C41">
        <v>200</v>
      </c>
      <c r="D41" t="b">
        <v>1</v>
      </c>
      <c r="E41">
        <v>65.074626865671647</v>
      </c>
      <c r="F41">
        <v>0.32537313432835824</v>
      </c>
      <c r="G41">
        <v>0.72316329134210877</v>
      </c>
      <c r="H41">
        <v>0.63212803911825632</v>
      </c>
      <c r="I41">
        <v>0.45427532336519522</v>
      </c>
      <c r="J41">
        <v>0.9999549737291874</v>
      </c>
      <c r="K41">
        <v>17.391198795039607</v>
      </c>
      <c r="L41">
        <v>16.59621149896941</v>
      </c>
      <c r="M41">
        <v>19.040192562729867</v>
      </c>
      <c r="N41">
        <v>0.3259679760750171</v>
      </c>
      <c r="O41">
        <v>34.452736318407958</v>
      </c>
      <c r="P41">
        <f>V_3_16_FINALE__25_09__all_scenarios_base_copy_2_Scenario_n_agents_spreadsheet[[#This Row],[purchases-norm]]-$AJ$2</f>
        <v>0.32537313432835824</v>
      </c>
      <c r="Q41">
        <f>V_3_16_FINALE__25_09__all_scenarios_base_copy_2_Scenario_n_agents_spreadsheet[[#This Row],[sust of purch]]-$AK$2</f>
        <v>0.72316329134210877</v>
      </c>
      <c r="R41">
        <f>V_3_16_FINALE__25_09__all_scenarios_base_copy_2_Scenario_n_agents_spreadsheet[[#This Row],[sust global]]-$AL$2</f>
        <v>0.63212803911825632</v>
      </c>
      <c r="S41" cm="1">
        <f t="array" ref="S41">STDEV(_xlfn._xlws.FILTER(P:P,(B:B=V_3_16_FINALE__25_09__all_scenarios_base_copy_2_Scenario_n_agents_spreadsheet[[#This Row],[n-companies]])*(C:C=V_3_16_FINALE__25_09__all_scenarios_base_copy_2_Scenario_n_agents_spreadsheet[[#This Row],[n-users]])))/SQRT(10)</f>
        <v>2.2444477406059003E-2</v>
      </c>
      <c r="T41" cm="1">
        <f t="array" ref="T41">STDEV(_xlfn._xlws.FILTER(Q:Q,(B:B=V_3_16_FINALE__25_09__all_scenarios_base_copy_2_Scenario_n_agents_spreadsheet[[#This Row],[n-companies]])*(C:C=V_3_16_FINALE__25_09__all_scenarios_base_copy_2_Scenario_n_agents_spreadsheet[[#This Row],[n-users]])))/SQRT(10)</f>
        <v>4.9464136868813388E-2</v>
      </c>
      <c r="U41" cm="1">
        <f t="array" ref="U41">STDEV(_xlfn._xlws.FILTER(R:R,(B:B=V_3_16_FINALE__25_09__all_scenarios_base_copy_2_Scenario_n_agents_spreadsheet[[#This Row],[n-companies]])*(C:C=V_3_16_FINALE__25_09__all_scenarios_base_copy_2_Scenario_n_agents_spreadsheet[[#This Row],[n-users]])))/SQRT(10)</f>
        <v>2.6651855610265469E-2</v>
      </c>
      <c r="V41" cm="1">
        <f t="array" ref="V4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7.5896097956256778E-2</v>
      </c>
      <c r="W41" cm="1">
        <f t="array" ref="W4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6.0886913596753925E-2</v>
      </c>
      <c r="X41" cm="1">
        <f t="array" ref="X4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3.9825327377900684E-2</v>
      </c>
    </row>
    <row r="42" spans="1:40" x14ac:dyDescent="0.2">
      <c r="A42">
        <v>41</v>
      </c>
      <c r="B42">
        <v>5</v>
      </c>
      <c r="C42">
        <v>10</v>
      </c>
      <c r="D42" t="b">
        <v>1</v>
      </c>
      <c r="E42">
        <v>3.0163043478260869</v>
      </c>
      <c r="F42">
        <v>0.3016304347826087</v>
      </c>
      <c r="G42">
        <v>0.79284644193134068</v>
      </c>
      <c r="H42">
        <v>0.71819364695976329</v>
      </c>
      <c r="I42">
        <v>0.46585341316906392</v>
      </c>
      <c r="J42">
        <v>0.99612861386690543</v>
      </c>
      <c r="K42">
        <v>17.090724223606241</v>
      </c>
      <c r="L42">
        <v>15.367181670701859</v>
      </c>
      <c r="M42">
        <v>18.987467186678046</v>
      </c>
      <c r="N42">
        <v>0.47589424714895934</v>
      </c>
      <c r="O42">
        <v>2.1578947368421053</v>
      </c>
      <c r="P42">
        <f>V_3_16_FINALE__25_09__all_scenarios_base_copy_2_Scenario_n_agents_spreadsheet[[#This Row],[purchases-norm]]-$AJ$2</f>
        <v>0.3016304347826087</v>
      </c>
      <c r="Q42">
        <f>V_3_16_FINALE__25_09__all_scenarios_base_copy_2_Scenario_n_agents_spreadsheet[[#This Row],[sust of purch]]-$AK$2</f>
        <v>0.79284644193134068</v>
      </c>
      <c r="R42">
        <f>V_3_16_FINALE__25_09__all_scenarios_base_copy_2_Scenario_n_agents_spreadsheet[[#This Row],[sust global]]-$AL$2</f>
        <v>0.71819364695976329</v>
      </c>
      <c r="S42" cm="1">
        <f t="array" ref="S42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2" cm="1">
        <f t="array" ref="T42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2" cm="1">
        <f t="array" ref="U42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2" cm="1">
        <f t="array" ref="V4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2" cm="1">
        <f t="array" ref="W4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2" cm="1">
        <f t="array" ref="X4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</row>
    <row r="43" spans="1:40" x14ac:dyDescent="0.2">
      <c r="A43">
        <v>42</v>
      </c>
      <c r="B43">
        <v>5</v>
      </c>
      <c r="C43">
        <v>10</v>
      </c>
      <c r="D43" t="b">
        <v>1</v>
      </c>
      <c r="E43">
        <v>2.7845303867403315</v>
      </c>
      <c r="F43">
        <v>0.27845303867403315</v>
      </c>
      <c r="G43">
        <v>0.92560536649094693</v>
      </c>
      <c r="H43">
        <v>0.71824236951091103</v>
      </c>
      <c r="I43">
        <v>0.46352358561170637</v>
      </c>
      <c r="J43">
        <v>0.99730822949211118</v>
      </c>
      <c r="K43">
        <v>17.159216147873241</v>
      </c>
      <c r="L43">
        <v>15.434416069443541</v>
      </c>
      <c r="M43">
        <v>19.047167540108653</v>
      </c>
      <c r="N43">
        <v>0.47719947042832306</v>
      </c>
      <c r="O43">
        <v>2.3863636363636362</v>
      </c>
      <c r="P43">
        <f>V_3_16_FINALE__25_09__all_scenarios_base_copy_2_Scenario_n_agents_spreadsheet[[#This Row],[purchases-norm]]-$AJ$2</f>
        <v>0.27845303867403315</v>
      </c>
      <c r="Q43">
        <f>V_3_16_FINALE__25_09__all_scenarios_base_copy_2_Scenario_n_agents_spreadsheet[[#This Row],[sust of purch]]-$AK$2</f>
        <v>0.92560536649094693</v>
      </c>
      <c r="R43">
        <f>V_3_16_FINALE__25_09__all_scenarios_base_copy_2_Scenario_n_agents_spreadsheet[[#This Row],[sust global]]-$AL$2</f>
        <v>0.71824236951091103</v>
      </c>
      <c r="S43" cm="1">
        <f t="array" ref="S43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3" cm="1">
        <f t="array" ref="T43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3" cm="1">
        <f t="array" ref="U43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3" cm="1">
        <f t="array" ref="V4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3" cm="1">
        <f t="array" ref="W4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3" cm="1">
        <f t="array" ref="X4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  <c r="AI43" s="2"/>
      <c r="AJ43" s="3"/>
      <c r="AK43" s="4"/>
      <c r="AL43" s="3"/>
      <c r="AM43" s="3"/>
      <c r="AN43" s="5"/>
    </row>
    <row r="44" spans="1:40" x14ac:dyDescent="0.2">
      <c r="A44">
        <v>43</v>
      </c>
      <c r="B44">
        <v>5</v>
      </c>
      <c r="C44">
        <v>10</v>
      </c>
      <c r="D44" t="b">
        <v>1</v>
      </c>
      <c r="E44">
        <v>2.8677248677248679</v>
      </c>
      <c r="F44">
        <v>0.28677248677248679</v>
      </c>
      <c r="G44">
        <v>0.87020099067604428</v>
      </c>
      <c r="H44">
        <v>0.69796545892603445</v>
      </c>
      <c r="I44">
        <v>0.4196537879059396</v>
      </c>
      <c r="J44">
        <v>0.99366620977906261</v>
      </c>
      <c r="K44">
        <v>17.224880149517425</v>
      </c>
      <c r="L44">
        <v>15.587403989423752</v>
      </c>
      <c r="M44">
        <v>18.968182725177488</v>
      </c>
      <c r="N44">
        <v>0.48475707266102386</v>
      </c>
      <c r="O44">
        <v>2.2808988764044944</v>
      </c>
      <c r="P44">
        <f>V_3_16_FINALE__25_09__all_scenarios_base_copy_2_Scenario_n_agents_spreadsheet[[#This Row],[purchases-norm]]-$AJ$2</f>
        <v>0.28677248677248679</v>
      </c>
      <c r="Q44">
        <f>V_3_16_FINALE__25_09__all_scenarios_base_copy_2_Scenario_n_agents_spreadsheet[[#This Row],[sust of purch]]-$AK$2</f>
        <v>0.87020099067604428</v>
      </c>
      <c r="R44">
        <f>V_3_16_FINALE__25_09__all_scenarios_base_copy_2_Scenario_n_agents_spreadsheet[[#This Row],[sust global]]-$AL$2</f>
        <v>0.69796545892603445</v>
      </c>
      <c r="S44" cm="1">
        <f t="array" ref="S44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4" cm="1">
        <f t="array" ref="T44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4" cm="1">
        <f t="array" ref="U44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4" cm="1">
        <f t="array" ref="V4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4" cm="1">
        <f t="array" ref="W4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4" cm="1">
        <f t="array" ref="X4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  <c r="AI44" s="2"/>
      <c r="AJ44" s="3"/>
      <c r="AK44" s="3"/>
      <c r="AL44" s="3"/>
      <c r="AM44" s="3"/>
      <c r="AN44" s="5"/>
    </row>
    <row r="45" spans="1:40" x14ac:dyDescent="0.2">
      <c r="A45">
        <v>44</v>
      </c>
      <c r="B45">
        <v>5</v>
      </c>
      <c r="C45">
        <v>10</v>
      </c>
      <c r="D45" t="b">
        <v>1</v>
      </c>
      <c r="E45">
        <v>3.6082474226804124</v>
      </c>
      <c r="F45">
        <v>0.36082474226804123</v>
      </c>
      <c r="G45">
        <v>0.8081891952532666</v>
      </c>
      <c r="H45">
        <v>0.73167471672589324</v>
      </c>
      <c r="I45">
        <v>0.4778822494440812</v>
      </c>
      <c r="J45">
        <v>0.99525337626449562</v>
      </c>
      <c r="K45">
        <v>16.95722601239671</v>
      </c>
      <c r="L45">
        <v>15.285664625413688</v>
      </c>
      <c r="M45">
        <v>18.689520372260844</v>
      </c>
      <c r="N45">
        <v>0.49050047252558115</v>
      </c>
      <c r="O45">
        <v>2.6503067484662575</v>
      </c>
      <c r="P45">
        <f>V_3_16_FINALE__25_09__all_scenarios_base_copy_2_Scenario_n_agents_spreadsheet[[#This Row],[purchases-norm]]-$AJ$2</f>
        <v>0.36082474226804123</v>
      </c>
      <c r="Q45">
        <f>V_3_16_FINALE__25_09__all_scenarios_base_copy_2_Scenario_n_agents_spreadsheet[[#This Row],[sust of purch]]-$AK$2</f>
        <v>0.8081891952532666</v>
      </c>
      <c r="R45">
        <f>V_3_16_FINALE__25_09__all_scenarios_base_copy_2_Scenario_n_agents_spreadsheet[[#This Row],[sust global]]-$AL$2</f>
        <v>0.73167471672589324</v>
      </c>
      <c r="S45" cm="1">
        <f t="array" ref="S45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5" cm="1">
        <f t="array" ref="T45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5" cm="1">
        <f t="array" ref="U45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5" cm="1">
        <f t="array" ref="V4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5" cm="1">
        <f t="array" ref="W4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5" cm="1">
        <f t="array" ref="X4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  <c r="AI45" s="2"/>
      <c r="AJ45" s="3"/>
      <c r="AK45" s="3"/>
      <c r="AL45" s="3"/>
      <c r="AM45" s="3"/>
      <c r="AN45" s="5"/>
    </row>
    <row r="46" spans="1:40" x14ac:dyDescent="0.2">
      <c r="A46">
        <v>45</v>
      </c>
      <c r="B46">
        <v>5</v>
      </c>
      <c r="C46">
        <v>10</v>
      </c>
      <c r="D46" t="b">
        <v>1</v>
      </c>
      <c r="E46">
        <v>2.3809523809523809</v>
      </c>
      <c r="F46">
        <v>0.23809523809523808</v>
      </c>
      <c r="G46">
        <v>0.82629348843314343</v>
      </c>
      <c r="H46">
        <v>0.73286832660797963</v>
      </c>
      <c r="I46">
        <v>0.47762441107483211</v>
      </c>
      <c r="J46">
        <v>0.99709065104034855</v>
      </c>
      <c r="K46">
        <v>17.363778136933753</v>
      </c>
      <c r="L46">
        <v>15.865825215152057</v>
      </c>
      <c r="M46">
        <v>18.91293553362156</v>
      </c>
      <c r="N46">
        <v>0.49140089204738358</v>
      </c>
      <c r="O46">
        <v>1.802919708029197</v>
      </c>
      <c r="P46">
        <f>V_3_16_FINALE__25_09__all_scenarios_base_copy_2_Scenario_n_agents_spreadsheet[[#This Row],[purchases-norm]]-$AJ$2</f>
        <v>0.23809523809523808</v>
      </c>
      <c r="Q46">
        <f>V_3_16_FINALE__25_09__all_scenarios_base_copy_2_Scenario_n_agents_spreadsheet[[#This Row],[sust of purch]]-$AK$2</f>
        <v>0.82629348843314343</v>
      </c>
      <c r="R46">
        <f>V_3_16_FINALE__25_09__all_scenarios_base_copy_2_Scenario_n_agents_spreadsheet[[#This Row],[sust global]]-$AL$2</f>
        <v>0.73286832660797963</v>
      </c>
      <c r="S46" cm="1">
        <f t="array" ref="S46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6" cm="1">
        <f t="array" ref="T46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6" cm="1">
        <f t="array" ref="U46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6" cm="1">
        <f t="array" ref="V4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6" cm="1">
        <f t="array" ref="W4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6" cm="1">
        <f t="array" ref="X4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  <c r="AJ46" s="5"/>
      <c r="AK46" s="5"/>
      <c r="AL46" s="5"/>
      <c r="AM46" s="5"/>
    </row>
    <row r="47" spans="1:40" x14ac:dyDescent="0.2">
      <c r="A47">
        <v>46</v>
      </c>
      <c r="B47">
        <v>5</v>
      </c>
      <c r="C47">
        <v>10</v>
      </c>
      <c r="D47" t="b">
        <v>1</v>
      </c>
      <c r="E47">
        <v>3.5276381909547738</v>
      </c>
      <c r="F47">
        <v>0.35276381909547738</v>
      </c>
      <c r="G47">
        <v>0.84588883781810753</v>
      </c>
      <c r="H47">
        <v>0.72518366123509126</v>
      </c>
      <c r="I47">
        <v>0.46256923143741174</v>
      </c>
      <c r="J47">
        <v>0.99649977517310728</v>
      </c>
      <c r="K47">
        <v>17.4996840368444</v>
      </c>
      <c r="L47">
        <v>16.364504300936655</v>
      </c>
      <c r="M47">
        <v>18.664910793924598</v>
      </c>
      <c r="N47">
        <v>0.49177800614861578</v>
      </c>
      <c r="O47">
        <v>2.6162162162162161</v>
      </c>
      <c r="P47">
        <f>V_3_16_FINALE__25_09__all_scenarios_base_copy_2_Scenario_n_agents_spreadsheet[[#This Row],[purchases-norm]]-$AJ$2</f>
        <v>0.35276381909547738</v>
      </c>
      <c r="Q47">
        <f>V_3_16_FINALE__25_09__all_scenarios_base_copy_2_Scenario_n_agents_spreadsheet[[#This Row],[sust of purch]]-$AK$2</f>
        <v>0.84588883781810753</v>
      </c>
      <c r="R47">
        <f>V_3_16_FINALE__25_09__all_scenarios_base_copy_2_Scenario_n_agents_spreadsheet[[#This Row],[sust global]]-$AL$2</f>
        <v>0.72518366123509126</v>
      </c>
      <c r="S47" cm="1">
        <f t="array" ref="S47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7" cm="1">
        <f t="array" ref="T47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7" cm="1">
        <f t="array" ref="U47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7" cm="1">
        <f t="array" ref="V4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7" cm="1">
        <f t="array" ref="W4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7" cm="1">
        <f t="array" ref="X4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</row>
    <row r="48" spans="1:40" x14ac:dyDescent="0.2">
      <c r="A48">
        <v>47</v>
      </c>
      <c r="B48">
        <v>5</v>
      </c>
      <c r="C48">
        <v>10</v>
      </c>
      <c r="D48" t="b">
        <v>1</v>
      </c>
      <c r="E48">
        <v>2.1418918918918921</v>
      </c>
      <c r="F48">
        <v>0.21418918918918922</v>
      </c>
      <c r="G48">
        <v>0.90141902644646876</v>
      </c>
      <c r="H48">
        <v>0.74186358889874715</v>
      </c>
      <c r="I48">
        <v>0.48616070700791281</v>
      </c>
      <c r="J48">
        <v>0.99871753923910722</v>
      </c>
      <c r="K48">
        <v>17.347422654505735</v>
      </c>
      <c r="L48">
        <v>15.630051031316178</v>
      </c>
      <c r="M48">
        <v>19.073999919224608</v>
      </c>
      <c r="N48">
        <v>0.49887738062424331</v>
      </c>
      <c r="O48">
        <v>1.9172932330827068</v>
      </c>
      <c r="P48">
        <f>V_3_16_FINALE__25_09__all_scenarios_base_copy_2_Scenario_n_agents_spreadsheet[[#This Row],[purchases-norm]]-$AJ$2</f>
        <v>0.21418918918918922</v>
      </c>
      <c r="Q48">
        <f>V_3_16_FINALE__25_09__all_scenarios_base_copy_2_Scenario_n_agents_spreadsheet[[#This Row],[sust of purch]]-$AK$2</f>
        <v>0.90141902644646876</v>
      </c>
      <c r="R48">
        <f>V_3_16_FINALE__25_09__all_scenarios_base_copy_2_Scenario_n_agents_spreadsheet[[#This Row],[sust global]]-$AL$2</f>
        <v>0.74186358889874715</v>
      </c>
      <c r="S48" cm="1">
        <f t="array" ref="S48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8" cm="1">
        <f t="array" ref="T48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8" cm="1">
        <f t="array" ref="U48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8" cm="1">
        <f t="array" ref="V4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8" cm="1">
        <f t="array" ref="W4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8" cm="1">
        <f t="array" ref="X4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</row>
    <row r="49" spans="1:24" x14ac:dyDescent="0.2">
      <c r="A49">
        <v>48</v>
      </c>
      <c r="B49">
        <v>5</v>
      </c>
      <c r="C49">
        <v>10</v>
      </c>
      <c r="D49" t="b">
        <v>1</v>
      </c>
      <c r="E49">
        <v>2.4022346368715084</v>
      </c>
      <c r="F49">
        <v>0.24022346368715083</v>
      </c>
      <c r="G49">
        <v>0.86611991143148859</v>
      </c>
      <c r="H49">
        <v>0.71293694379135009</v>
      </c>
      <c r="I49">
        <v>0.44719084147132993</v>
      </c>
      <c r="J49">
        <v>0.99846997985554131</v>
      </c>
      <c r="K49">
        <v>17.143603970173103</v>
      </c>
      <c r="L49">
        <v>15.36565264672392</v>
      </c>
      <c r="M49">
        <v>19.056153472847939</v>
      </c>
      <c r="N49">
        <v>0.4820995211467044</v>
      </c>
      <c r="O49">
        <v>1.8812500000000001</v>
      </c>
      <c r="P49">
        <f>V_3_16_FINALE__25_09__all_scenarios_base_copy_2_Scenario_n_agents_spreadsheet[[#This Row],[purchases-norm]]-$AJ$2</f>
        <v>0.24022346368715083</v>
      </c>
      <c r="Q49">
        <f>V_3_16_FINALE__25_09__all_scenarios_base_copy_2_Scenario_n_agents_spreadsheet[[#This Row],[sust of purch]]-$AK$2</f>
        <v>0.86611991143148859</v>
      </c>
      <c r="R49">
        <f>V_3_16_FINALE__25_09__all_scenarios_base_copy_2_Scenario_n_agents_spreadsheet[[#This Row],[sust global]]-$AL$2</f>
        <v>0.71293694379135009</v>
      </c>
      <c r="S49" cm="1">
        <f t="array" ref="S49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49" cm="1">
        <f t="array" ref="T49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49" cm="1">
        <f t="array" ref="U49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49" cm="1">
        <f t="array" ref="V4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49" cm="1">
        <f t="array" ref="W4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49" cm="1">
        <f t="array" ref="X4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</row>
    <row r="50" spans="1:24" x14ac:dyDescent="0.2">
      <c r="A50">
        <v>49</v>
      </c>
      <c r="B50">
        <v>5</v>
      </c>
      <c r="C50">
        <v>10</v>
      </c>
      <c r="D50" t="b">
        <v>1</v>
      </c>
      <c r="E50">
        <v>2.7473684210526317</v>
      </c>
      <c r="F50">
        <v>0.27473684210526317</v>
      </c>
      <c r="G50">
        <v>0.82716441756105208</v>
      </c>
      <c r="H50">
        <v>0.70481126963598895</v>
      </c>
      <c r="I50">
        <v>0.44698201872359089</v>
      </c>
      <c r="J50">
        <v>0.99576187527569993</v>
      </c>
      <c r="K50">
        <v>17.012742458234303</v>
      </c>
      <c r="L50">
        <v>15.273166532715159</v>
      </c>
      <c r="M50">
        <v>18.974194074484892</v>
      </c>
      <c r="N50">
        <v>0.46977387163380024</v>
      </c>
      <c r="O50">
        <v>2.4049079754601226</v>
      </c>
      <c r="P50">
        <f>V_3_16_FINALE__25_09__all_scenarios_base_copy_2_Scenario_n_agents_spreadsheet[[#This Row],[purchases-norm]]-$AJ$2</f>
        <v>0.27473684210526317</v>
      </c>
      <c r="Q50">
        <f>V_3_16_FINALE__25_09__all_scenarios_base_copy_2_Scenario_n_agents_spreadsheet[[#This Row],[sust of purch]]-$AK$2</f>
        <v>0.82716441756105208</v>
      </c>
      <c r="R50">
        <f>V_3_16_FINALE__25_09__all_scenarios_base_copy_2_Scenario_n_agents_spreadsheet[[#This Row],[sust global]]-$AL$2</f>
        <v>0.70481126963598895</v>
      </c>
      <c r="S50" cm="1">
        <f t="array" ref="S50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50" cm="1">
        <f t="array" ref="T50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50" cm="1">
        <f t="array" ref="U50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50" cm="1">
        <f t="array" ref="V5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50" cm="1">
        <f t="array" ref="W5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50" cm="1">
        <f t="array" ref="X5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</row>
    <row r="51" spans="1:24" x14ac:dyDescent="0.2">
      <c r="A51">
        <v>50</v>
      </c>
      <c r="B51">
        <v>5</v>
      </c>
      <c r="C51">
        <v>10</v>
      </c>
      <c r="D51" t="b">
        <v>1</v>
      </c>
      <c r="E51">
        <v>2.641711229946524</v>
      </c>
      <c r="F51">
        <v>0.2641711229946524</v>
      </c>
      <c r="G51">
        <v>0.7440377216555556</v>
      </c>
      <c r="H51">
        <v>0.72839118840646466</v>
      </c>
      <c r="I51">
        <v>0.46985522963217385</v>
      </c>
      <c r="J51">
        <v>0.99781467269319457</v>
      </c>
      <c r="K51">
        <v>17.517878725757022</v>
      </c>
      <c r="L51">
        <v>16.172790609089255</v>
      </c>
      <c r="M51">
        <v>18.918117334554026</v>
      </c>
      <c r="N51">
        <v>0.48971136193583276</v>
      </c>
      <c r="O51">
        <v>1.8287671232876712</v>
      </c>
      <c r="P51">
        <f>V_3_16_FINALE__25_09__all_scenarios_base_copy_2_Scenario_n_agents_spreadsheet[[#This Row],[purchases-norm]]-$AJ$2</f>
        <v>0.2641711229946524</v>
      </c>
      <c r="Q51">
        <f>V_3_16_FINALE__25_09__all_scenarios_base_copy_2_Scenario_n_agents_spreadsheet[[#This Row],[sust of purch]]-$AK$2</f>
        <v>0.7440377216555556</v>
      </c>
      <c r="R51">
        <f>V_3_16_FINALE__25_09__all_scenarios_base_copy_2_Scenario_n_agents_spreadsheet[[#This Row],[sust global]]-$AL$2</f>
        <v>0.72839118840646466</v>
      </c>
      <c r="S51" cm="1">
        <f t="array" ref="S51">STDEV(_xlfn._xlws.FILTER(P:P,(B:B=V_3_16_FINALE__25_09__all_scenarios_base_copy_2_Scenario_n_agents_spreadsheet[[#This Row],[n-companies]])*(C:C=V_3_16_FINALE__25_09__all_scenarios_base_copy_2_Scenario_n_agents_spreadsheet[[#This Row],[n-users]])))/SQRT(10)</f>
        <v>1.5009915152890348E-2</v>
      </c>
      <c r="T51" cm="1">
        <f t="array" ref="T51">STDEV(_xlfn._xlws.FILTER(Q:Q,(B:B=V_3_16_FINALE__25_09__all_scenarios_base_copy_2_Scenario_n_agents_spreadsheet[[#This Row],[n-companies]])*(C:C=V_3_16_FINALE__25_09__all_scenarios_base_copy_2_Scenario_n_agents_spreadsheet[[#This Row],[n-users]])))/SQRT(10)</f>
        <v>1.6839219532421595E-2</v>
      </c>
      <c r="U51" cm="1">
        <f t="array" ref="U51">STDEV(_xlfn._xlws.FILTER(R:R,(B:B=V_3_16_FINALE__25_09__all_scenarios_base_copy_2_Scenario_n_agents_spreadsheet[[#This Row],[n-companies]])*(C:C=V_3_16_FINALE__25_09__all_scenarios_base_copy_2_Scenario_n_agents_spreadsheet[[#This Row],[n-users]])))/SQRT(10)</f>
        <v>4.2621495436699535E-3</v>
      </c>
      <c r="V51" cm="1">
        <f t="array" ref="V5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5.3380727123298111E-2</v>
      </c>
      <c r="W51" cm="1">
        <f t="array" ref="W5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2.0028174831130816E-2</v>
      </c>
      <c r="X51" cm="1">
        <f t="array" ref="X5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5.9096949886136424E-3</v>
      </c>
    </row>
    <row r="52" spans="1:24" x14ac:dyDescent="0.2">
      <c r="A52">
        <v>51</v>
      </c>
      <c r="B52">
        <v>5</v>
      </c>
      <c r="C52">
        <v>50</v>
      </c>
      <c r="D52" t="b">
        <v>1</v>
      </c>
      <c r="E52">
        <v>13.432835820895523</v>
      </c>
      <c r="F52">
        <v>0.26865671641791045</v>
      </c>
      <c r="G52">
        <v>0.7789528124400521</v>
      </c>
      <c r="H52">
        <v>0.65940000247200414</v>
      </c>
      <c r="I52">
        <v>0.4808208620861697</v>
      </c>
      <c r="J52">
        <v>0.98679169339596551</v>
      </c>
      <c r="K52">
        <v>16.537848536572994</v>
      </c>
      <c r="L52">
        <v>15.539818867521582</v>
      </c>
      <c r="M52">
        <v>18.390248988061654</v>
      </c>
      <c r="N52">
        <v>0.35293458326676114</v>
      </c>
      <c r="O52">
        <v>8.1194029850746272</v>
      </c>
      <c r="P52">
        <f>V_3_16_FINALE__25_09__all_scenarios_base_copy_2_Scenario_n_agents_spreadsheet[[#This Row],[purchases-norm]]-$AJ$2</f>
        <v>0.26865671641791045</v>
      </c>
      <c r="Q52">
        <f>V_3_16_FINALE__25_09__all_scenarios_base_copy_2_Scenario_n_agents_spreadsheet[[#This Row],[sust of purch]]-$AK$2</f>
        <v>0.7789528124400521</v>
      </c>
      <c r="R52">
        <f>V_3_16_FINALE__25_09__all_scenarios_base_copy_2_Scenario_n_agents_spreadsheet[[#This Row],[sust global]]-$AL$2</f>
        <v>0.65940000247200414</v>
      </c>
      <c r="S52" cm="1">
        <f t="array" ref="S52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2" cm="1">
        <f t="array" ref="T52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2" cm="1">
        <f t="array" ref="U52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2" cm="1">
        <f t="array" ref="V5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2" cm="1">
        <f t="array" ref="W5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2" cm="1">
        <f t="array" ref="X5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3" spans="1:24" x14ac:dyDescent="0.2">
      <c r="A53">
        <v>52</v>
      </c>
      <c r="B53">
        <v>5</v>
      </c>
      <c r="C53">
        <v>50</v>
      </c>
      <c r="D53" t="b">
        <v>1</v>
      </c>
      <c r="E53">
        <v>13.726368159203981</v>
      </c>
      <c r="F53">
        <v>0.27452736318407961</v>
      </c>
      <c r="G53">
        <v>0.75771176135637475</v>
      </c>
      <c r="H53">
        <v>0.64732453050669647</v>
      </c>
      <c r="I53">
        <v>0.45887896964795649</v>
      </c>
      <c r="J53">
        <v>0.98124018911289324</v>
      </c>
      <c r="K53">
        <v>17.248264387836258</v>
      </c>
      <c r="L53">
        <v>16.24323406516465</v>
      </c>
      <c r="M53">
        <v>19.002654026445878</v>
      </c>
      <c r="N53">
        <v>0.36050482275019491</v>
      </c>
      <c r="O53">
        <v>7.7549999999999999</v>
      </c>
      <c r="P53">
        <f>V_3_16_FINALE__25_09__all_scenarios_base_copy_2_Scenario_n_agents_spreadsheet[[#This Row],[purchases-norm]]-$AJ$2</f>
        <v>0.27452736318407961</v>
      </c>
      <c r="Q53">
        <f>V_3_16_FINALE__25_09__all_scenarios_base_copy_2_Scenario_n_agents_spreadsheet[[#This Row],[sust of purch]]-$AK$2</f>
        <v>0.75771176135637475</v>
      </c>
      <c r="R53">
        <f>V_3_16_FINALE__25_09__all_scenarios_base_copy_2_Scenario_n_agents_spreadsheet[[#This Row],[sust global]]-$AL$2</f>
        <v>0.64732453050669647</v>
      </c>
      <c r="S53" cm="1">
        <f t="array" ref="S53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3" cm="1">
        <f t="array" ref="T53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3" cm="1">
        <f t="array" ref="U53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3" cm="1">
        <f t="array" ref="V5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3" cm="1">
        <f t="array" ref="W5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3" cm="1">
        <f t="array" ref="X5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4" spans="1:24" x14ac:dyDescent="0.2">
      <c r="A54">
        <v>53</v>
      </c>
      <c r="B54">
        <v>5</v>
      </c>
      <c r="C54">
        <v>50</v>
      </c>
      <c r="D54" t="b">
        <v>1</v>
      </c>
      <c r="E54">
        <v>12.865671641791044</v>
      </c>
      <c r="F54">
        <v>0.25731343283582087</v>
      </c>
      <c r="G54">
        <v>0.79787626127608136</v>
      </c>
      <c r="H54">
        <v>0.61500605998217561</v>
      </c>
      <c r="I54">
        <v>0.43480234815468688</v>
      </c>
      <c r="J54">
        <v>0.95614317087540857</v>
      </c>
      <c r="K54">
        <v>17.495456601759258</v>
      </c>
      <c r="L54">
        <v>16.673796637454487</v>
      </c>
      <c r="M54">
        <v>19.04482365741978</v>
      </c>
      <c r="N54">
        <v>0.34499565842158914</v>
      </c>
      <c r="O54">
        <v>8.89</v>
      </c>
      <c r="P54">
        <f>V_3_16_FINALE__25_09__all_scenarios_base_copy_2_Scenario_n_agents_spreadsheet[[#This Row],[purchases-norm]]-$AJ$2</f>
        <v>0.25731343283582087</v>
      </c>
      <c r="Q54">
        <f>V_3_16_FINALE__25_09__all_scenarios_base_copy_2_Scenario_n_agents_spreadsheet[[#This Row],[sust of purch]]-$AK$2</f>
        <v>0.79787626127608136</v>
      </c>
      <c r="R54">
        <f>V_3_16_FINALE__25_09__all_scenarios_base_copy_2_Scenario_n_agents_spreadsheet[[#This Row],[sust global]]-$AL$2</f>
        <v>0.61500605998217561</v>
      </c>
      <c r="S54" cm="1">
        <f t="array" ref="S54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4" cm="1">
        <f t="array" ref="T54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4" cm="1">
        <f t="array" ref="U54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4" cm="1">
        <f t="array" ref="V5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4" cm="1">
        <f t="array" ref="W5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4" cm="1">
        <f t="array" ref="X5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5" spans="1:24" x14ac:dyDescent="0.2">
      <c r="A55">
        <v>54</v>
      </c>
      <c r="B55">
        <v>5</v>
      </c>
      <c r="C55">
        <v>50</v>
      </c>
      <c r="D55" t="b">
        <v>1</v>
      </c>
      <c r="E55">
        <v>16.53233830845771</v>
      </c>
      <c r="F55">
        <v>0.33064676616915423</v>
      </c>
      <c r="G55">
        <v>0.75848156490001462</v>
      </c>
      <c r="H55">
        <v>0.6206673555378931</v>
      </c>
      <c r="I55">
        <v>0.45980669306879784</v>
      </c>
      <c r="J55">
        <v>0.96701018416990525</v>
      </c>
      <c r="K55">
        <v>17.673205017108653</v>
      </c>
      <c r="L55">
        <v>17.079932302325876</v>
      </c>
      <c r="M55">
        <v>18.90492902940219</v>
      </c>
      <c r="N55">
        <v>0.31591210347829501</v>
      </c>
      <c r="O55">
        <v>9.89</v>
      </c>
      <c r="P55">
        <f>V_3_16_FINALE__25_09__all_scenarios_base_copy_2_Scenario_n_agents_spreadsheet[[#This Row],[purchases-norm]]-$AJ$2</f>
        <v>0.33064676616915423</v>
      </c>
      <c r="Q55">
        <f>V_3_16_FINALE__25_09__all_scenarios_base_copy_2_Scenario_n_agents_spreadsheet[[#This Row],[sust of purch]]-$AK$2</f>
        <v>0.75848156490001462</v>
      </c>
      <c r="R55">
        <f>V_3_16_FINALE__25_09__all_scenarios_base_copy_2_Scenario_n_agents_spreadsheet[[#This Row],[sust global]]-$AL$2</f>
        <v>0.6206673555378931</v>
      </c>
      <c r="S55" cm="1">
        <f t="array" ref="S55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5" cm="1">
        <f t="array" ref="T55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5" cm="1">
        <f t="array" ref="U55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5" cm="1">
        <f t="array" ref="V5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5" cm="1">
        <f t="array" ref="W5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5" cm="1">
        <f t="array" ref="X5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6" spans="1:24" x14ac:dyDescent="0.2">
      <c r="A56">
        <v>55</v>
      </c>
      <c r="B56">
        <v>5</v>
      </c>
      <c r="C56">
        <v>50</v>
      </c>
      <c r="D56" t="b">
        <v>1</v>
      </c>
      <c r="E56">
        <v>14.582089552238806</v>
      </c>
      <c r="F56">
        <v>0.29164179104477611</v>
      </c>
      <c r="G56">
        <v>0.74980297152535424</v>
      </c>
      <c r="H56">
        <v>0.61016150658417578</v>
      </c>
      <c r="I56">
        <v>0.42807789508542554</v>
      </c>
      <c r="J56">
        <v>0.96077990101867494</v>
      </c>
      <c r="K56">
        <v>16.953727192316954</v>
      </c>
      <c r="L56">
        <v>15.960072787000181</v>
      </c>
      <c r="M56">
        <v>18.842101335932185</v>
      </c>
      <c r="N56">
        <v>0.33984371020483173</v>
      </c>
      <c r="O56">
        <v>8.6616915422885565</v>
      </c>
      <c r="P56">
        <f>V_3_16_FINALE__25_09__all_scenarios_base_copy_2_Scenario_n_agents_spreadsheet[[#This Row],[purchases-norm]]-$AJ$2</f>
        <v>0.29164179104477611</v>
      </c>
      <c r="Q56">
        <f>V_3_16_FINALE__25_09__all_scenarios_base_copy_2_Scenario_n_agents_spreadsheet[[#This Row],[sust of purch]]-$AK$2</f>
        <v>0.74980297152535424</v>
      </c>
      <c r="R56">
        <f>V_3_16_FINALE__25_09__all_scenarios_base_copy_2_Scenario_n_agents_spreadsheet[[#This Row],[sust global]]-$AL$2</f>
        <v>0.61016150658417578</v>
      </c>
      <c r="S56" cm="1">
        <f t="array" ref="S56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6" cm="1">
        <f t="array" ref="T56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6" cm="1">
        <f t="array" ref="U56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6" cm="1">
        <f t="array" ref="V5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6" cm="1">
        <f t="array" ref="W5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6" cm="1">
        <f t="array" ref="X5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7" spans="1:24" x14ac:dyDescent="0.2">
      <c r="A57">
        <v>56</v>
      </c>
      <c r="B57">
        <v>5</v>
      </c>
      <c r="C57">
        <v>50</v>
      </c>
      <c r="D57" t="b">
        <v>1</v>
      </c>
      <c r="E57">
        <v>12.845771144278608</v>
      </c>
      <c r="F57">
        <v>0.25691542288557218</v>
      </c>
      <c r="G57">
        <v>0.79686053389450695</v>
      </c>
      <c r="H57">
        <v>0.63646182609594426</v>
      </c>
      <c r="I57">
        <v>0.46202814687556659</v>
      </c>
      <c r="J57">
        <v>0.96729640458267807</v>
      </c>
      <c r="K57">
        <v>17.381751114357449</v>
      </c>
      <c r="L57">
        <v>16.506080435434562</v>
      </c>
      <c r="M57">
        <v>19.034152213878674</v>
      </c>
      <c r="N57">
        <v>0.34472009765077399</v>
      </c>
      <c r="O57">
        <v>8.5522388059701484</v>
      </c>
      <c r="P57">
        <f>V_3_16_FINALE__25_09__all_scenarios_base_copy_2_Scenario_n_agents_spreadsheet[[#This Row],[purchases-norm]]-$AJ$2</f>
        <v>0.25691542288557218</v>
      </c>
      <c r="Q57">
        <f>V_3_16_FINALE__25_09__all_scenarios_base_copy_2_Scenario_n_agents_spreadsheet[[#This Row],[sust of purch]]-$AK$2</f>
        <v>0.79686053389450695</v>
      </c>
      <c r="R57">
        <f>V_3_16_FINALE__25_09__all_scenarios_base_copy_2_Scenario_n_agents_spreadsheet[[#This Row],[sust global]]-$AL$2</f>
        <v>0.63646182609594426</v>
      </c>
      <c r="S57" cm="1">
        <f t="array" ref="S57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7" cm="1">
        <f t="array" ref="T57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7" cm="1">
        <f t="array" ref="U57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7" cm="1">
        <f t="array" ref="V5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7" cm="1">
        <f t="array" ref="W5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7" cm="1">
        <f t="array" ref="X5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8" spans="1:24" x14ac:dyDescent="0.2">
      <c r="A58">
        <v>57</v>
      </c>
      <c r="B58">
        <v>5</v>
      </c>
      <c r="C58">
        <v>50</v>
      </c>
      <c r="D58" t="b">
        <v>1</v>
      </c>
      <c r="E58">
        <v>15.562189054726367</v>
      </c>
      <c r="F58">
        <v>0.31124378109452733</v>
      </c>
      <c r="G58">
        <v>0.73264997425540868</v>
      </c>
      <c r="H58">
        <v>0.59985789062736261</v>
      </c>
      <c r="I58">
        <v>0.43003080764555018</v>
      </c>
      <c r="J58">
        <v>0.95647622336426674</v>
      </c>
      <c r="K58">
        <v>17.123191236194359</v>
      </c>
      <c r="L58">
        <v>16.408840360383223</v>
      </c>
      <c r="M58">
        <v>18.642185938950593</v>
      </c>
      <c r="N58">
        <v>0.32241287248473616</v>
      </c>
      <c r="O58">
        <v>9.2039800995024876</v>
      </c>
      <c r="P58">
        <f>V_3_16_FINALE__25_09__all_scenarios_base_copy_2_Scenario_n_agents_spreadsheet[[#This Row],[purchases-norm]]-$AJ$2</f>
        <v>0.31124378109452733</v>
      </c>
      <c r="Q58">
        <f>V_3_16_FINALE__25_09__all_scenarios_base_copy_2_Scenario_n_agents_spreadsheet[[#This Row],[sust of purch]]-$AK$2</f>
        <v>0.73264997425540868</v>
      </c>
      <c r="R58">
        <f>V_3_16_FINALE__25_09__all_scenarios_base_copy_2_Scenario_n_agents_spreadsheet[[#This Row],[sust global]]-$AL$2</f>
        <v>0.59985789062736261</v>
      </c>
      <c r="S58" cm="1">
        <f t="array" ref="S58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8" cm="1">
        <f t="array" ref="T58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8" cm="1">
        <f t="array" ref="U58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8" cm="1">
        <f t="array" ref="V5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8" cm="1">
        <f t="array" ref="W5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8" cm="1">
        <f t="array" ref="X5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59" spans="1:24" x14ac:dyDescent="0.2">
      <c r="A59">
        <v>58</v>
      </c>
      <c r="B59">
        <v>5</v>
      </c>
      <c r="C59">
        <v>50</v>
      </c>
      <c r="D59" t="b">
        <v>1</v>
      </c>
      <c r="E59">
        <v>13.189054726368159</v>
      </c>
      <c r="F59">
        <v>0.2637810945273632</v>
      </c>
      <c r="G59">
        <v>0.75966424205250271</v>
      </c>
      <c r="H59">
        <v>0.61400495763324014</v>
      </c>
      <c r="I59">
        <v>0.43523695598702888</v>
      </c>
      <c r="J59">
        <v>0.95953060890181252</v>
      </c>
      <c r="K59">
        <v>17.275407414054172</v>
      </c>
      <c r="L59">
        <v>16.505879611764204</v>
      </c>
      <c r="M59">
        <v>18.758134913782136</v>
      </c>
      <c r="N59">
        <v>0.34057448060418849</v>
      </c>
      <c r="O59">
        <v>8.3383084577114435</v>
      </c>
      <c r="P59">
        <f>V_3_16_FINALE__25_09__all_scenarios_base_copy_2_Scenario_n_agents_spreadsheet[[#This Row],[purchases-norm]]-$AJ$2</f>
        <v>0.2637810945273632</v>
      </c>
      <c r="Q59">
        <f>V_3_16_FINALE__25_09__all_scenarios_base_copy_2_Scenario_n_agents_spreadsheet[[#This Row],[sust of purch]]-$AK$2</f>
        <v>0.75966424205250271</v>
      </c>
      <c r="R59">
        <f>V_3_16_FINALE__25_09__all_scenarios_base_copy_2_Scenario_n_agents_spreadsheet[[#This Row],[sust global]]-$AL$2</f>
        <v>0.61400495763324014</v>
      </c>
      <c r="S59" cm="1">
        <f t="array" ref="S59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59" cm="1">
        <f t="array" ref="T59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59" cm="1">
        <f t="array" ref="U59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59" cm="1">
        <f t="array" ref="V5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59" cm="1">
        <f t="array" ref="W5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59" cm="1">
        <f t="array" ref="X5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60" spans="1:24" x14ac:dyDescent="0.2">
      <c r="A60">
        <v>59</v>
      </c>
      <c r="B60">
        <v>5</v>
      </c>
      <c r="C60">
        <v>50</v>
      </c>
      <c r="D60" t="b">
        <v>1</v>
      </c>
      <c r="E60">
        <v>12.064676616915422</v>
      </c>
      <c r="F60">
        <v>0.24129353233830844</v>
      </c>
      <c r="G60">
        <v>0.79380336220008063</v>
      </c>
      <c r="H60">
        <v>0.65324641198103872</v>
      </c>
      <c r="I60">
        <v>0.4598267213780321</v>
      </c>
      <c r="J60">
        <v>0.98354327388893081</v>
      </c>
      <c r="K60">
        <v>17.186623308179129</v>
      </c>
      <c r="L60">
        <v>16.075583101243225</v>
      </c>
      <c r="M60">
        <v>19.072526900040099</v>
      </c>
      <c r="N60">
        <v>0.36929777282037246</v>
      </c>
      <c r="O60">
        <v>7.9850746268656714</v>
      </c>
      <c r="P60">
        <f>V_3_16_FINALE__25_09__all_scenarios_base_copy_2_Scenario_n_agents_spreadsheet[[#This Row],[purchases-norm]]-$AJ$2</f>
        <v>0.24129353233830844</v>
      </c>
      <c r="Q60">
        <f>V_3_16_FINALE__25_09__all_scenarios_base_copy_2_Scenario_n_agents_spreadsheet[[#This Row],[sust of purch]]-$AK$2</f>
        <v>0.79380336220008063</v>
      </c>
      <c r="R60">
        <f>V_3_16_FINALE__25_09__all_scenarios_base_copy_2_Scenario_n_agents_spreadsheet[[#This Row],[sust global]]-$AL$2</f>
        <v>0.65324641198103872</v>
      </c>
      <c r="S60" cm="1">
        <f t="array" ref="S60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60" cm="1">
        <f t="array" ref="T60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60" cm="1">
        <f t="array" ref="U60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60" cm="1">
        <f t="array" ref="V6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60" cm="1">
        <f t="array" ref="W6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60" cm="1">
        <f t="array" ref="X6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61" spans="1:24" x14ac:dyDescent="0.2">
      <c r="A61">
        <v>60</v>
      </c>
      <c r="B61">
        <v>5</v>
      </c>
      <c r="C61">
        <v>50</v>
      </c>
      <c r="D61" t="b">
        <v>1</v>
      </c>
      <c r="E61">
        <v>16.223880597014926</v>
      </c>
      <c r="F61">
        <v>0.3244776119402985</v>
      </c>
      <c r="G61">
        <v>0.73965281035369213</v>
      </c>
      <c r="H61">
        <v>0.62513338737216706</v>
      </c>
      <c r="I61">
        <v>0.46480782566164991</v>
      </c>
      <c r="J61">
        <v>0.97436868244652541</v>
      </c>
      <c r="K61">
        <v>17.361043280678395</v>
      </c>
      <c r="L61">
        <v>16.622114876360364</v>
      </c>
      <c r="M61">
        <v>18.957466527092922</v>
      </c>
      <c r="N61">
        <v>0.3144937377587807</v>
      </c>
      <c r="O61">
        <v>8.91044776119403</v>
      </c>
      <c r="P61">
        <f>V_3_16_FINALE__25_09__all_scenarios_base_copy_2_Scenario_n_agents_spreadsheet[[#This Row],[purchases-norm]]-$AJ$2</f>
        <v>0.3244776119402985</v>
      </c>
      <c r="Q61">
        <f>V_3_16_FINALE__25_09__all_scenarios_base_copy_2_Scenario_n_agents_spreadsheet[[#This Row],[sust of purch]]-$AK$2</f>
        <v>0.73965281035369213</v>
      </c>
      <c r="R61">
        <f>V_3_16_FINALE__25_09__all_scenarios_base_copy_2_Scenario_n_agents_spreadsheet[[#This Row],[sust global]]-$AL$2</f>
        <v>0.62513338737216706</v>
      </c>
      <c r="S61" cm="1">
        <f t="array" ref="S61">STDEV(_xlfn._xlws.FILTER(P:P,(B:B=V_3_16_FINALE__25_09__all_scenarios_base_copy_2_Scenario_n_agents_spreadsheet[[#This Row],[n-companies]])*(C:C=V_3_16_FINALE__25_09__all_scenarios_base_copy_2_Scenario_n_agents_spreadsheet[[#This Row],[n-users]])))/SQRT(10)</f>
        <v>9.7641547631399841E-3</v>
      </c>
      <c r="T61" cm="1">
        <f t="array" ref="T61">STDEV(_xlfn._xlws.FILTER(Q:Q,(B:B=V_3_16_FINALE__25_09__all_scenarios_base_copy_2_Scenario_n_agents_spreadsheet[[#This Row],[n-companies]])*(C:C=V_3_16_FINALE__25_09__all_scenarios_base_copy_2_Scenario_n_agents_spreadsheet[[#This Row],[n-users]])))/SQRT(10)</f>
        <v>7.5574832054063484E-3</v>
      </c>
      <c r="U61" cm="1">
        <f t="array" ref="U61">STDEV(_xlfn._xlws.FILTER(R:R,(B:B=V_3_16_FINALE__25_09__all_scenarios_base_copy_2_Scenario_n_agents_spreadsheet[[#This Row],[n-companies]])*(C:C=V_3_16_FINALE__25_09__all_scenarios_base_copy_2_Scenario_n_agents_spreadsheet[[#This Row],[n-users]])))/SQRT(10)</f>
        <v>6.3290342424847223E-3</v>
      </c>
      <c r="V61" cm="1">
        <f t="array" ref="V6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3.4618554776531731E-2</v>
      </c>
      <c r="W61" cm="1">
        <f t="array" ref="W6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9.8591432985813843E-3</v>
      </c>
      <c r="X61" cm="1">
        <f t="array" ref="X6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1.0076052072056788E-2</v>
      </c>
    </row>
    <row r="62" spans="1:24" x14ac:dyDescent="0.2">
      <c r="A62">
        <v>61</v>
      </c>
      <c r="B62">
        <v>5</v>
      </c>
      <c r="C62">
        <v>100</v>
      </c>
      <c r="D62" t="b">
        <v>1</v>
      </c>
      <c r="E62">
        <v>27.900497512437809</v>
      </c>
      <c r="F62">
        <v>0.27900497512437811</v>
      </c>
      <c r="G62">
        <v>0.74537643867661407</v>
      </c>
      <c r="H62">
        <v>0.6634450888619422</v>
      </c>
      <c r="I62">
        <v>0.46775246018761574</v>
      </c>
      <c r="J62">
        <v>0.99293470453156074</v>
      </c>
      <c r="K62">
        <v>17.609294438329208</v>
      </c>
      <c r="L62">
        <v>16.813588036147006</v>
      </c>
      <c r="M62">
        <v>18.956735619809937</v>
      </c>
      <c r="N62">
        <v>0.37253128150893744</v>
      </c>
      <c r="O62">
        <v>14.830845771144279</v>
      </c>
      <c r="P62">
        <f>V_3_16_FINALE__25_09__all_scenarios_base_copy_2_Scenario_n_agents_spreadsheet[[#This Row],[purchases-norm]]-$AJ$2</f>
        <v>0.27900497512437811</v>
      </c>
      <c r="Q62">
        <f>V_3_16_FINALE__25_09__all_scenarios_base_copy_2_Scenario_n_agents_spreadsheet[[#This Row],[sust of purch]]-$AK$2</f>
        <v>0.74537643867661407</v>
      </c>
      <c r="R62">
        <f>V_3_16_FINALE__25_09__all_scenarios_base_copy_2_Scenario_n_agents_spreadsheet[[#This Row],[sust global]]-$AL$2</f>
        <v>0.6634450888619422</v>
      </c>
      <c r="S62" cm="1">
        <f t="array" ref="S62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2" cm="1">
        <f t="array" ref="T62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2" cm="1">
        <f t="array" ref="U62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2" cm="1">
        <f t="array" ref="V6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2" cm="1">
        <f t="array" ref="W6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2" cm="1">
        <f t="array" ref="X6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3" spans="1:24" x14ac:dyDescent="0.2">
      <c r="A63">
        <v>62</v>
      </c>
      <c r="B63">
        <v>5</v>
      </c>
      <c r="C63">
        <v>100</v>
      </c>
      <c r="D63" t="b">
        <v>1</v>
      </c>
      <c r="E63">
        <v>20.800995024875622</v>
      </c>
      <c r="F63">
        <v>0.20800995024875621</v>
      </c>
      <c r="G63">
        <v>0.74657964550739853</v>
      </c>
      <c r="H63">
        <v>0.6492022180149879</v>
      </c>
      <c r="I63">
        <v>0.39538812576025328</v>
      </c>
      <c r="J63">
        <v>0.98324172796064147</v>
      </c>
      <c r="K63">
        <v>17.367048462619863</v>
      </c>
      <c r="L63">
        <v>16.04480284269216</v>
      </c>
      <c r="M63">
        <v>19.106606490229435</v>
      </c>
      <c r="N63">
        <v>0.43172683804826262</v>
      </c>
      <c r="O63">
        <v>13.139303482587065</v>
      </c>
      <c r="P63">
        <f>V_3_16_FINALE__25_09__all_scenarios_base_copy_2_Scenario_n_agents_spreadsheet[[#This Row],[purchases-norm]]-$AJ$2</f>
        <v>0.20800995024875621</v>
      </c>
      <c r="Q63">
        <f>V_3_16_FINALE__25_09__all_scenarios_base_copy_2_Scenario_n_agents_spreadsheet[[#This Row],[sust of purch]]-$AK$2</f>
        <v>0.74657964550739853</v>
      </c>
      <c r="R63">
        <f>V_3_16_FINALE__25_09__all_scenarios_base_copy_2_Scenario_n_agents_spreadsheet[[#This Row],[sust global]]-$AL$2</f>
        <v>0.6492022180149879</v>
      </c>
      <c r="S63" cm="1">
        <f t="array" ref="S63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3" cm="1">
        <f t="array" ref="T63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3" cm="1">
        <f t="array" ref="U63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3" cm="1">
        <f t="array" ref="V6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3" cm="1">
        <f t="array" ref="W6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3" cm="1">
        <f t="array" ref="X6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4" spans="1:24" x14ac:dyDescent="0.2">
      <c r="A64">
        <v>63</v>
      </c>
      <c r="B64">
        <v>5</v>
      </c>
      <c r="C64">
        <v>100</v>
      </c>
      <c r="D64" t="b">
        <v>1</v>
      </c>
      <c r="E64">
        <v>22.865671641791046</v>
      </c>
      <c r="F64">
        <v>0.22865671641791047</v>
      </c>
      <c r="G64">
        <v>0.77491940446256391</v>
      </c>
      <c r="H64">
        <v>0.6606487317671188</v>
      </c>
      <c r="I64">
        <v>0.44533366676126007</v>
      </c>
      <c r="J64">
        <v>0.99202216130029586</v>
      </c>
      <c r="K64">
        <v>17.234969369690365</v>
      </c>
      <c r="L64">
        <v>16.081115948320718</v>
      </c>
      <c r="M64">
        <v>19.011253054516956</v>
      </c>
      <c r="N64">
        <v>0.3938496920849292</v>
      </c>
      <c r="O64">
        <v>13.920398009950249</v>
      </c>
      <c r="P64">
        <f>V_3_16_FINALE__25_09__all_scenarios_base_copy_2_Scenario_n_agents_spreadsheet[[#This Row],[purchases-norm]]-$AJ$2</f>
        <v>0.22865671641791047</v>
      </c>
      <c r="Q64">
        <f>V_3_16_FINALE__25_09__all_scenarios_base_copy_2_Scenario_n_agents_spreadsheet[[#This Row],[sust of purch]]-$AK$2</f>
        <v>0.77491940446256391</v>
      </c>
      <c r="R64">
        <f>V_3_16_FINALE__25_09__all_scenarios_base_copy_2_Scenario_n_agents_spreadsheet[[#This Row],[sust global]]-$AL$2</f>
        <v>0.6606487317671188</v>
      </c>
      <c r="S64" cm="1">
        <f t="array" ref="S64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4" cm="1">
        <f t="array" ref="T64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4" cm="1">
        <f t="array" ref="U64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4" cm="1">
        <f t="array" ref="V6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4" cm="1">
        <f t="array" ref="W6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4" cm="1">
        <f t="array" ref="X6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5" spans="1:24" x14ac:dyDescent="0.2">
      <c r="A65">
        <v>64</v>
      </c>
      <c r="B65">
        <v>5</v>
      </c>
      <c r="C65">
        <v>100</v>
      </c>
      <c r="D65" t="b">
        <v>1</v>
      </c>
      <c r="E65">
        <v>25.35323383084577</v>
      </c>
      <c r="F65">
        <v>0.25353233830845773</v>
      </c>
      <c r="G65">
        <v>0.7514960730957797</v>
      </c>
      <c r="H65">
        <v>0.68308118509651661</v>
      </c>
      <c r="I65">
        <v>0.44176400797079918</v>
      </c>
      <c r="J65">
        <v>0.98979716372023896</v>
      </c>
      <c r="K65">
        <v>16.803158959382476</v>
      </c>
      <c r="L65">
        <v>14.967396922791414</v>
      </c>
      <c r="M65">
        <v>19.14302079106513</v>
      </c>
      <c r="N65">
        <v>0.44033367669442469</v>
      </c>
      <c r="O65">
        <v>14.532338308457712</v>
      </c>
      <c r="P65">
        <f>V_3_16_FINALE__25_09__all_scenarios_base_copy_2_Scenario_n_agents_spreadsheet[[#This Row],[purchases-norm]]-$AJ$2</f>
        <v>0.25353233830845773</v>
      </c>
      <c r="Q65">
        <f>V_3_16_FINALE__25_09__all_scenarios_base_copy_2_Scenario_n_agents_spreadsheet[[#This Row],[sust of purch]]-$AK$2</f>
        <v>0.7514960730957797</v>
      </c>
      <c r="R65">
        <f>V_3_16_FINALE__25_09__all_scenarios_base_copy_2_Scenario_n_agents_spreadsheet[[#This Row],[sust global]]-$AL$2</f>
        <v>0.68308118509651661</v>
      </c>
      <c r="S65" cm="1">
        <f t="array" ref="S65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5" cm="1">
        <f t="array" ref="T65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5" cm="1">
        <f t="array" ref="U65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5" cm="1">
        <f t="array" ref="V6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5" cm="1">
        <f t="array" ref="W6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5" cm="1">
        <f t="array" ref="X6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6" spans="1:24" x14ac:dyDescent="0.2">
      <c r="A66">
        <v>65</v>
      </c>
      <c r="B66">
        <v>5</v>
      </c>
      <c r="C66">
        <v>100</v>
      </c>
      <c r="D66" t="b">
        <v>1</v>
      </c>
      <c r="E66">
        <v>28.950248756218905</v>
      </c>
      <c r="F66">
        <v>0.28950248756218905</v>
      </c>
      <c r="G66">
        <v>0.75191075709578914</v>
      </c>
      <c r="H66">
        <v>0.65661823493008098</v>
      </c>
      <c r="I66">
        <v>0.44883286097835967</v>
      </c>
      <c r="J66">
        <v>0.98883302195894052</v>
      </c>
      <c r="K66">
        <v>17.478189435176777</v>
      </c>
      <c r="L66">
        <v>16.427559362719062</v>
      </c>
      <c r="M66">
        <v>19.156020717272849</v>
      </c>
      <c r="N66">
        <v>0.38461724756427401</v>
      </c>
      <c r="O66">
        <v>16.53233830845771</v>
      </c>
      <c r="P66">
        <f>V_3_16_FINALE__25_09__all_scenarios_base_copy_2_Scenario_n_agents_spreadsheet[[#This Row],[purchases-norm]]-$AJ$2</f>
        <v>0.28950248756218905</v>
      </c>
      <c r="Q66">
        <f>V_3_16_FINALE__25_09__all_scenarios_base_copy_2_Scenario_n_agents_spreadsheet[[#This Row],[sust of purch]]-$AK$2</f>
        <v>0.75191075709578914</v>
      </c>
      <c r="R66">
        <f>V_3_16_FINALE__25_09__all_scenarios_base_copy_2_Scenario_n_agents_spreadsheet[[#This Row],[sust global]]-$AL$2</f>
        <v>0.65661823493008098</v>
      </c>
      <c r="S66" cm="1">
        <f t="array" ref="S66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6" cm="1">
        <f t="array" ref="T66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6" cm="1">
        <f t="array" ref="U66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6" cm="1">
        <f t="array" ref="V6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6" cm="1">
        <f t="array" ref="W6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6" cm="1">
        <f t="array" ref="X6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7" spans="1:24" x14ac:dyDescent="0.2">
      <c r="A67">
        <v>66</v>
      </c>
      <c r="B67">
        <v>5</v>
      </c>
      <c r="C67">
        <v>100</v>
      </c>
      <c r="D67" t="b">
        <v>1</v>
      </c>
      <c r="E67">
        <v>30.845771144278608</v>
      </c>
      <c r="F67">
        <v>0.30845771144278605</v>
      </c>
      <c r="G67">
        <v>0.75054562822037119</v>
      </c>
      <c r="H67">
        <v>0.61993172713610722</v>
      </c>
      <c r="I67">
        <v>0.43019492136777099</v>
      </c>
      <c r="J67">
        <v>0.98088206817621471</v>
      </c>
      <c r="K67">
        <v>17.97505020437897</v>
      </c>
      <c r="L67">
        <v>17.38593985071067</v>
      </c>
      <c r="M67">
        <v>19.089578806473217</v>
      </c>
      <c r="N67">
        <v>0.34446613974657042</v>
      </c>
      <c r="O67">
        <v>18.786069651741293</v>
      </c>
      <c r="P67">
        <f>V_3_16_FINALE__25_09__all_scenarios_base_copy_2_Scenario_n_agents_spreadsheet[[#This Row],[purchases-norm]]-$AJ$2</f>
        <v>0.30845771144278605</v>
      </c>
      <c r="Q67">
        <f>V_3_16_FINALE__25_09__all_scenarios_base_copy_2_Scenario_n_agents_spreadsheet[[#This Row],[sust of purch]]-$AK$2</f>
        <v>0.75054562822037119</v>
      </c>
      <c r="R67">
        <f>V_3_16_FINALE__25_09__all_scenarios_base_copy_2_Scenario_n_agents_spreadsheet[[#This Row],[sust global]]-$AL$2</f>
        <v>0.61993172713610722</v>
      </c>
      <c r="S67" cm="1">
        <f t="array" ref="S67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7" cm="1">
        <f t="array" ref="T67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7" cm="1">
        <f t="array" ref="U67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7" cm="1">
        <f t="array" ref="V6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7" cm="1">
        <f t="array" ref="W6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7" cm="1">
        <f t="array" ref="X6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8" spans="1:24" x14ac:dyDescent="0.2">
      <c r="A68">
        <v>67</v>
      </c>
      <c r="B68">
        <v>5</v>
      </c>
      <c r="C68">
        <v>100</v>
      </c>
      <c r="D68" t="b">
        <v>1</v>
      </c>
      <c r="E68">
        <v>27.17412935323383</v>
      </c>
      <c r="F68">
        <v>0.27174129353233828</v>
      </c>
      <c r="G68">
        <v>0.73327083472051202</v>
      </c>
      <c r="H68">
        <v>0.67295820525473127</v>
      </c>
      <c r="I68">
        <v>0.46276347932555301</v>
      </c>
      <c r="J68">
        <v>0.98957932210811139</v>
      </c>
      <c r="K68">
        <v>17.402601226250603</v>
      </c>
      <c r="L68">
        <v>16.309505190791963</v>
      </c>
      <c r="M68">
        <v>19.047971968313341</v>
      </c>
      <c r="N68">
        <v>0.39902919736622439</v>
      </c>
      <c r="O68">
        <v>14.393034825870647</v>
      </c>
      <c r="P68">
        <f>V_3_16_FINALE__25_09__all_scenarios_base_copy_2_Scenario_n_agents_spreadsheet[[#This Row],[purchases-norm]]-$AJ$2</f>
        <v>0.27174129353233828</v>
      </c>
      <c r="Q68">
        <f>V_3_16_FINALE__25_09__all_scenarios_base_copy_2_Scenario_n_agents_spreadsheet[[#This Row],[sust of purch]]-$AK$2</f>
        <v>0.73327083472051202</v>
      </c>
      <c r="R68">
        <f>V_3_16_FINALE__25_09__all_scenarios_base_copy_2_Scenario_n_agents_spreadsheet[[#This Row],[sust global]]-$AL$2</f>
        <v>0.67295820525473127</v>
      </c>
      <c r="S68" cm="1">
        <f t="array" ref="S68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8" cm="1">
        <f t="array" ref="T68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8" cm="1">
        <f t="array" ref="U68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8" cm="1">
        <f t="array" ref="V6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8" cm="1">
        <f t="array" ref="W6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8" cm="1">
        <f t="array" ref="X6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69" spans="1:24" x14ac:dyDescent="0.2">
      <c r="A69">
        <v>68</v>
      </c>
      <c r="B69">
        <v>5</v>
      </c>
      <c r="C69">
        <v>100</v>
      </c>
      <c r="D69" t="b">
        <v>1</v>
      </c>
      <c r="E69">
        <v>15.462686567164178</v>
      </c>
      <c r="F69">
        <v>0.15462686567164177</v>
      </c>
      <c r="G69">
        <v>0.96542665722837961</v>
      </c>
      <c r="H69">
        <v>0.74503445142117708</v>
      </c>
      <c r="I69">
        <v>0.45829375708706738</v>
      </c>
      <c r="J69">
        <v>0.99818589826612514</v>
      </c>
      <c r="K69">
        <v>17.233137352239996</v>
      </c>
      <c r="L69">
        <v>15.876742608463495</v>
      </c>
      <c r="M69">
        <v>18.432245197572545</v>
      </c>
      <c r="N69">
        <v>0.53107474022410373</v>
      </c>
      <c r="O69">
        <v>14.402985074626866</v>
      </c>
      <c r="P69">
        <f>V_3_16_FINALE__25_09__all_scenarios_base_copy_2_Scenario_n_agents_spreadsheet[[#This Row],[purchases-norm]]-$AJ$2</f>
        <v>0.15462686567164177</v>
      </c>
      <c r="Q69">
        <f>V_3_16_FINALE__25_09__all_scenarios_base_copy_2_Scenario_n_agents_spreadsheet[[#This Row],[sust of purch]]-$AK$2</f>
        <v>0.96542665722837961</v>
      </c>
      <c r="R69">
        <f>V_3_16_FINALE__25_09__all_scenarios_base_copy_2_Scenario_n_agents_spreadsheet[[#This Row],[sust global]]-$AL$2</f>
        <v>0.74503445142117708</v>
      </c>
      <c r="S69" cm="1">
        <f t="array" ref="S69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69" cm="1">
        <f t="array" ref="T69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69" cm="1">
        <f t="array" ref="U69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69" cm="1">
        <f t="array" ref="V6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69" cm="1">
        <f t="array" ref="W6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69" cm="1">
        <f t="array" ref="X6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70" spans="1:24" x14ac:dyDescent="0.2">
      <c r="A70">
        <v>69</v>
      </c>
      <c r="B70">
        <v>5</v>
      </c>
      <c r="C70">
        <v>100</v>
      </c>
      <c r="D70" t="b">
        <v>1</v>
      </c>
      <c r="E70">
        <v>25.980099502487562</v>
      </c>
      <c r="F70">
        <v>0.25980099502487564</v>
      </c>
      <c r="G70">
        <v>0.72917603239455886</v>
      </c>
      <c r="H70">
        <v>0.6976481228291177</v>
      </c>
      <c r="I70">
        <v>0.48442125159642513</v>
      </c>
      <c r="J70">
        <v>0.99461857765726613</v>
      </c>
      <c r="K70">
        <v>17.748958751882622</v>
      </c>
      <c r="L70">
        <v>16.599429505806885</v>
      </c>
      <c r="M70">
        <v>19.3435612776208</v>
      </c>
      <c r="N70">
        <v>0.4179022994659321</v>
      </c>
      <c r="O70">
        <v>12.313432835820896</v>
      </c>
      <c r="P70">
        <f>V_3_16_FINALE__25_09__all_scenarios_base_copy_2_Scenario_n_agents_spreadsheet[[#This Row],[purchases-norm]]-$AJ$2</f>
        <v>0.25980099502487564</v>
      </c>
      <c r="Q70">
        <f>V_3_16_FINALE__25_09__all_scenarios_base_copy_2_Scenario_n_agents_spreadsheet[[#This Row],[sust of purch]]-$AK$2</f>
        <v>0.72917603239455886</v>
      </c>
      <c r="R70">
        <f>V_3_16_FINALE__25_09__all_scenarios_base_copy_2_Scenario_n_agents_spreadsheet[[#This Row],[sust global]]-$AL$2</f>
        <v>0.6976481228291177</v>
      </c>
      <c r="S70" cm="1">
        <f t="array" ref="S70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70" cm="1">
        <f t="array" ref="T70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70" cm="1">
        <f t="array" ref="U70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70" cm="1">
        <f t="array" ref="V7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70" cm="1">
        <f t="array" ref="W7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70" cm="1">
        <f t="array" ref="X7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71" spans="1:24" x14ac:dyDescent="0.2">
      <c r="A71">
        <v>70</v>
      </c>
      <c r="B71">
        <v>5</v>
      </c>
      <c r="C71">
        <v>100</v>
      </c>
      <c r="D71" t="b">
        <v>1</v>
      </c>
      <c r="E71">
        <v>28.46268656716418</v>
      </c>
      <c r="F71">
        <v>0.2846268656716418</v>
      </c>
      <c r="G71">
        <v>0.78891900263376402</v>
      </c>
      <c r="H71">
        <v>0.66302792619733009</v>
      </c>
      <c r="I71">
        <v>0.4743039387124251</v>
      </c>
      <c r="J71">
        <v>0.98924075555876911</v>
      </c>
      <c r="K71">
        <v>17.391237924075369</v>
      </c>
      <c r="L71">
        <v>16.46891466378311</v>
      </c>
      <c r="M71">
        <v>18.988120937898753</v>
      </c>
      <c r="N71">
        <v>0.36642602337377778</v>
      </c>
      <c r="O71">
        <v>17.900497512437809</v>
      </c>
      <c r="P71">
        <f>V_3_16_FINALE__25_09__all_scenarios_base_copy_2_Scenario_n_agents_spreadsheet[[#This Row],[purchases-norm]]-$AJ$2</f>
        <v>0.2846268656716418</v>
      </c>
      <c r="Q71">
        <f>V_3_16_FINALE__25_09__all_scenarios_base_copy_2_Scenario_n_agents_spreadsheet[[#This Row],[sust of purch]]-$AK$2</f>
        <v>0.78891900263376402</v>
      </c>
      <c r="R71">
        <f>V_3_16_FINALE__25_09__all_scenarios_base_copy_2_Scenario_n_agents_spreadsheet[[#This Row],[sust global]]-$AL$2</f>
        <v>0.66302792619733009</v>
      </c>
      <c r="S71" cm="1">
        <f t="array" ref="S71">STDEV(_xlfn._xlws.FILTER(P:P,(B:B=V_3_16_FINALE__25_09__all_scenarios_base_copy_2_Scenario_n_agents_spreadsheet[[#This Row],[n-companies]])*(C:C=V_3_16_FINALE__25_09__all_scenarios_base_copy_2_Scenario_n_agents_spreadsheet[[#This Row],[n-users]])))/SQRT(10)</f>
        <v>1.4441420687938585E-2</v>
      </c>
      <c r="T71" cm="1">
        <f t="array" ref="T71">STDEV(_xlfn._xlws.FILTER(Q:Q,(B:B=V_3_16_FINALE__25_09__all_scenarios_base_copy_2_Scenario_n_agents_spreadsheet[[#This Row],[n-companies]])*(C:C=V_3_16_FINALE__25_09__all_scenarios_base_copy_2_Scenario_n_agents_spreadsheet[[#This Row],[n-users]])))/SQRT(10)</f>
        <v>2.2022898901108954E-2</v>
      </c>
      <c r="U71" cm="1">
        <f t="array" ref="U71">STDEV(_xlfn._xlws.FILTER(R:R,(B:B=V_3_16_FINALE__25_09__all_scenarios_base_copy_2_Scenario_n_agents_spreadsheet[[#This Row],[n-companies]])*(C:C=V_3_16_FINALE__25_09__all_scenarios_base_copy_2_Scenario_n_agents_spreadsheet[[#This Row],[n-users]])))/SQRT(10)</f>
        <v>1.0466074143566668E-2</v>
      </c>
      <c r="V71" cm="1">
        <f t="array" ref="V7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5.6901683066584122E-2</v>
      </c>
      <c r="W71" cm="1">
        <f t="array" ref="W7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2.8462107924534078E-2</v>
      </c>
      <c r="X71" cm="1">
        <f t="array" ref="X7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1.5594017149941009E-2</v>
      </c>
    </row>
    <row r="72" spans="1:24" x14ac:dyDescent="0.2">
      <c r="A72">
        <v>71</v>
      </c>
      <c r="B72">
        <v>5</v>
      </c>
      <c r="C72">
        <v>200</v>
      </c>
      <c r="D72" t="b">
        <v>1</v>
      </c>
      <c r="E72">
        <v>26.64676616915423</v>
      </c>
      <c r="F72">
        <v>0.13323383084577115</v>
      </c>
      <c r="G72">
        <v>0.99080305038425909</v>
      </c>
      <c r="H72">
        <v>0.75198377179126308</v>
      </c>
      <c r="I72">
        <v>0.43860118509554097</v>
      </c>
      <c r="J72">
        <v>0.9994025314802133</v>
      </c>
      <c r="K72">
        <v>17.299076278532059</v>
      </c>
      <c r="L72">
        <v>16.054913664662266</v>
      </c>
      <c r="M72">
        <v>18.338143531117648</v>
      </c>
      <c r="N72">
        <v>0.54860752587228201</v>
      </c>
      <c r="O72">
        <v>26.248756218905474</v>
      </c>
      <c r="P72">
        <f>V_3_16_FINALE__25_09__all_scenarios_base_copy_2_Scenario_n_agents_spreadsheet[[#This Row],[purchases-norm]]-$AJ$2</f>
        <v>0.13323383084577115</v>
      </c>
      <c r="Q72">
        <f>V_3_16_FINALE__25_09__all_scenarios_base_copy_2_Scenario_n_agents_spreadsheet[[#This Row],[sust of purch]]-$AK$2</f>
        <v>0.99080305038425909</v>
      </c>
      <c r="R72">
        <f>V_3_16_FINALE__25_09__all_scenarios_base_copy_2_Scenario_n_agents_spreadsheet[[#This Row],[sust global]]-$AL$2</f>
        <v>0.75198377179126308</v>
      </c>
      <c r="S72" cm="1">
        <f t="array" ref="S72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2" cm="1">
        <f t="array" ref="T72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2" cm="1">
        <f t="array" ref="U72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2" cm="1">
        <f t="array" ref="V7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2" cm="1">
        <f t="array" ref="W7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2" cm="1">
        <f t="array" ref="X7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3" spans="1:24" x14ac:dyDescent="0.2">
      <c r="A73">
        <v>72</v>
      </c>
      <c r="B73">
        <v>5</v>
      </c>
      <c r="C73">
        <v>200</v>
      </c>
      <c r="D73" t="b">
        <v>1</v>
      </c>
      <c r="E73">
        <v>42.756218905472636</v>
      </c>
      <c r="F73">
        <v>0.21378109452736319</v>
      </c>
      <c r="G73">
        <v>0.79996276653788567</v>
      </c>
      <c r="H73">
        <v>0.67920810931798636</v>
      </c>
      <c r="I73">
        <v>0.43703771534748909</v>
      </c>
      <c r="J73">
        <v>0.99222670045451622</v>
      </c>
      <c r="K73">
        <v>17.385848253332174</v>
      </c>
      <c r="L73">
        <v>15.638730998159522</v>
      </c>
      <c r="M73">
        <v>19.643478287244353</v>
      </c>
      <c r="N73">
        <v>0.43619831533771625</v>
      </c>
      <c r="O73">
        <v>28.925373134328357</v>
      </c>
      <c r="P73">
        <f>V_3_16_FINALE__25_09__all_scenarios_base_copy_2_Scenario_n_agents_spreadsheet[[#This Row],[purchases-norm]]-$AJ$2</f>
        <v>0.21378109452736319</v>
      </c>
      <c r="Q73">
        <f>V_3_16_FINALE__25_09__all_scenarios_base_copy_2_Scenario_n_agents_spreadsheet[[#This Row],[sust of purch]]-$AK$2</f>
        <v>0.79996276653788567</v>
      </c>
      <c r="R73">
        <f>V_3_16_FINALE__25_09__all_scenarios_base_copy_2_Scenario_n_agents_spreadsheet[[#This Row],[sust global]]-$AL$2</f>
        <v>0.67920810931798636</v>
      </c>
      <c r="S73" cm="1">
        <f t="array" ref="S73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3" cm="1">
        <f t="array" ref="T73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3" cm="1">
        <f t="array" ref="U73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3" cm="1">
        <f t="array" ref="V7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3" cm="1">
        <f t="array" ref="W7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3" cm="1">
        <f t="array" ref="X7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4" spans="1:24" x14ac:dyDescent="0.2">
      <c r="A74">
        <v>73</v>
      </c>
      <c r="B74">
        <v>5</v>
      </c>
      <c r="C74">
        <v>200</v>
      </c>
      <c r="D74" t="b">
        <v>1</v>
      </c>
      <c r="E74">
        <v>47.736318407960198</v>
      </c>
      <c r="F74">
        <v>0.23868159203980099</v>
      </c>
      <c r="G74">
        <v>0.79157552194232284</v>
      </c>
      <c r="H74">
        <v>0.69470971127907466</v>
      </c>
      <c r="I74">
        <v>0.46948603688808738</v>
      </c>
      <c r="J74">
        <v>0.99624180957491959</v>
      </c>
      <c r="K74">
        <v>17.72333006228763</v>
      </c>
      <c r="L74">
        <v>16.406709246296185</v>
      </c>
      <c r="M74">
        <v>19.480967635144914</v>
      </c>
      <c r="N74">
        <v>0.42758902648696956</v>
      </c>
      <c r="O74">
        <v>29.875621890547265</v>
      </c>
      <c r="P74">
        <f>V_3_16_FINALE__25_09__all_scenarios_base_copy_2_Scenario_n_agents_spreadsheet[[#This Row],[purchases-norm]]-$AJ$2</f>
        <v>0.23868159203980099</v>
      </c>
      <c r="Q74">
        <f>V_3_16_FINALE__25_09__all_scenarios_base_copy_2_Scenario_n_agents_spreadsheet[[#This Row],[sust of purch]]-$AK$2</f>
        <v>0.79157552194232284</v>
      </c>
      <c r="R74">
        <f>V_3_16_FINALE__25_09__all_scenarios_base_copy_2_Scenario_n_agents_spreadsheet[[#This Row],[sust global]]-$AL$2</f>
        <v>0.69470971127907466</v>
      </c>
      <c r="S74" cm="1">
        <f t="array" ref="S74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4" cm="1">
        <f t="array" ref="T74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4" cm="1">
        <f t="array" ref="U74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4" cm="1">
        <f t="array" ref="V7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4" cm="1">
        <f t="array" ref="W7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4" cm="1">
        <f t="array" ref="X7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5" spans="1:24" x14ac:dyDescent="0.2">
      <c r="A75">
        <v>74</v>
      </c>
      <c r="B75">
        <v>5</v>
      </c>
      <c r="C75">
        <v>200</v>
      </c>
      <c r="D75" t="b">
        <v>1</v>
      </c>
      <c r="E75">
        <v>47.89054726368159</v>
      </c>
      <c r="F75">
        <v>0.23945273631840794</v>
      </c>
      <c r="G75">
        <v>0.80604916870777787</v>
      </c>
      <c r="H75">
        <v>0.66295283543977901</v>
      </c>
      <c r="I75">
        <v>0.43855955711332917</v>
      </c>
      <c r="J75">
        <v>0.9910204542057206</v>
      </c>
      <c r="K75">
        <v>17.518604082827927</v>
      </c>
      <c r="L75">
        <v>16.56410375925514</v>
      </c>
      <c r="M75">
        <v>18.911023736004179</v>
      </c>
      <c r="N75">
        <v>0.40617521036278553</v>
      </c>
      <c r="O75">
        <v>33.437810945273633</v>
      </c>
      <c r="P75">
        <f>V_3_16_FINALE__25_09__all_scenarios_base_copy_2_Scenario_n_agents_spreadsheet[[#This Row],[purchases-norm]]-$AJ$2</f>
        <v>0.23945273631840794</v>
      </c>
      <c r="Q75">
        <f>V_3_16_FINALE__25_09__all_scenarios_base_copy_2_Scenario_n_agents_spreadsheet[[#This Row],[sust of purch]]-$AK$2</f>
        <v>0.80604916870777787</v>
      </c>
      <c r="R75">
        <f>V_3_16_FINALE__25_09__all_scenarios_base_copy_2_Scenario_n_agents_spreadsheet[[#This Row],[sust global]]-$AL$2</f>
        <v>0.66295283543977901</v>
      </c>
      <c r="S75" cm="1">
        <f t="array" ref="S75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5" cm="1">
        <f t="array" ref="T75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5" cm="1">
        <f t="array" ref="U75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5" cm="1">
        <f t="array" ref="V7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5" cm="1">
        <f t="array" ref="W7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5" cm="1">
        <f t="array" ref="X7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6" spans="1:24" x14ac:dyDescent="0.2">
      <c r="A76">
        <v>75</v>
      </c>
      <c r="B76">
        <v>5</v>
      </c>
      <c r="C76">
        <v>200</v>
      </c>
      <c r="D76" t="b">
        <v>1</v>
      </c>
      <c r="E76">
        <v>51.512437810945272</v>
      </c>
      <c r="F76">
        <v>0.25756218905472639</v>
      </c>
      <c r="G76">
        <v>0.74510609301181485</v>
      </c>
      <c r="H76">
        <v>0.64660576785778345</v>
      </c>
      <c r="I76">
        <v>0.44812099198650912</v>
      </c>
      <c r="J76">
        <v>0.99032429654807119</v>
      </c>
      <c r="K76">
        <v>17.070323816358396</v>
      </c>
      <c r="L76">
        <v>15.5816993312081</v>
      </c>
      <c r="M76">
        <v>19.653572585137109</v>
      </c>
      <c r="N76">
        <v>0.36607208521265366</v>
      </c>
      <c r="O76">
        <v>27.985074626865671</v>
      </c>
      <c r="P76">
        <f>V_3_16_FINALE__25_09__all_scenarios_base_copy_2_Scenario_n_agents_spreadsheet[[#This Row],[purchases-norm]]-$AJ$2</f>
        <v>0.25756218905472639</v>
      </c>
      <c r="Q76">
        <f>V_3_16_FINALE__25_09__all_scenarios_base_copy_2_Scenario_n_agents_spreadsheet[[#This Row],[sust of purch]]-$AK$2</f>
        <v>0.74510609301181485</v>
      </c>
      <c r="R76">
        <f>V_3_16_FINALE__25_09__all_scenarios_base_copy_2_Scenario_n_agents_spreadsheet[[#This Row],[sust global]]-$AL$2</f>
        <v>0.64660576785778345</v>
      </c>
      <c r="S76" cm="1">
        <f t="array" ref="S76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6" cm="1">
        <f t="array" ref="T76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6" cm="1">
        <f t="array" ref="U76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6" cm="1">
        <f t="array" ref="V7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6" cm="1">
        <f t="array" ref="W7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6" cm="1">
        <f t="array" ref="X7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7" spans="1:24" x14ac:dyDescent="0.2">
      <c r="A77">
        <v>76</v>
      </c>
      <c r="B77">
        <v>5</v>
      </c>
      <c r="C77">
        <v>200</v>
      </c>
      <c r="D77" t="b">
        <v>1</v>
      </c>
      <c r="E77">
        <v>46.4228855721393</v>
      </c>
      <c r="F77">
        <v>0.2321144278606965</v>
      </c>
      <c r="G77">
        <v>0.78818209207567191</v>
      </c>
      <c r="H77">
        <v>0.62593807613358299</v>
      </c>
      <c r="I77">
        <v>0.43707214096279856</v>
      </c>
      <c r="J77">
        <v>0.99047009574168077</v>
      </c>
      <c r="K77">
        <v>16.991822499953752</v>
      </c>
      <c r="L77">
        <v>16.017618489645173</v>
      </c>
      <c r="M77">
        <v>18.895692983839407</v>
      </c>
      <c r="N77">
        <v>0.34127762881208507</v>
      </c>
      <c r="O77">
        <v>29.099502487562191</v>
      </c>
      <c r="P77">
        <f>V_3_16_FINALE__25_09__all_scenarios_base_copy_2_Scenario_n_agents_spreadsheet[[#This Row],[purchases-norm]]-$AJ$2</f>
        <v>0.2321144278606965</v>
      </c>
      <c r="Q77">
        <f>V_3_16_FINALE__25_09__all_scenarios_base_copy_2_Scenario_n_agents_spreadsheet[[#This Row],[sust of purch]]-$AK$2</f>
        <v>0.78818209207567191</v>
      </c>
      <c r="R77">
        <f>V_3_16_FINALE__25_09__all_scenarios_base_copy_2_Scenario_n_agents_spreadsheet[[#This Row],[sust global]]-$AL$2</f>
        <v>0.62593807613358299</v>
      </c>
      <c r="S77" cm="1">
        <f t="array" ref="S77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7" cm="1">
        <f t="array" ref="T77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7" cm="1">
        <f t="array" ref="U77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7" cm="1">
        <f t="array" ref="V7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7" cm="1">
        <f t="array" ref="W7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7" cm="1">
        <f t="array" ref="X7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8" spans="1:24" x14ac:dyDescent="0.2">
      <c r="A78">
        <v>77</v>
      </c>
      <c r="B78">
        <v>5</v>
      </c>
      <c r="C78">
        <v>200</v>
      </c>
      <c r="D78" t="b">
        <v>1</v>
      </c>
      <c r="E78">
        <v>46.014925373134325</v>
      </c>
      <c r="F78">
        <v>0.23007462686567162</v>
      </c>
      <c r="G78">
        <v>0.78765734099094342</v>
      </c>
      <c r="H78">
        <v>0.70415941499058055</v>
      </c>
      <c r="I78">
        <v>0.5135967223531035</v>
      </c>
      <c r="J78">
        <v>0.9966676823354288</v>
      </c>
      <c r="K78">
        <v>17.31503745800153</v>
      </c>
      <c r="L78">
        <v>15.853807923182123</v>
      </c>
      <c r="M78">
        <v>19.560653158165287</v>
      </c>
      <c r="N78">
        <v>0.39449317672521061</v>
      </c>
      <c r="O78">
        <v>27.880597014925375</v>
      </c>
      <c r="P78">
        <f>V_3_16_FINALE__25_09__all_scenarios_base_copy_2_Scenario_n_agents_spreadsheet[[#This Row],[purchases-norm]]-$AJ$2</f>
        <v>0.23007462686567162</v>
      </c>
      <c r="Q78">
        <f>V_3_16_FINALE__25_09__all_scenarios_base_copy_2_Scenario_n_agents_spreadsheet[[#This Row],[sust of purch]]-$AK$2</f>
        <v>0.78765734099094342</v>
      </c>
      <c r="R78">
        <f>V_3_16_FINALE__25_09__all_scenarios_base_copy_2_Scenario_n_agents_spreadsheet[[#This Row],[sust global]]-$AL$2</f>
        <v>0.70415941499058055</v>
      </c>
      <c r="S78" cm="1">
        <f t="array" ref="S78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8" cm="1">
        <f t="array" ref="T78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8" cm="1">
        <f t="array" ref="U78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8" cm="1">
        <f t="array" ref="V7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8" cm="1">
        <f t="array" ref="W7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8" cm="1">
        <f t="array" ref="X7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79" spans="1:24" x14ac:dyDescent="0.2">
      <c r="A79">
        <v>78</v>
      </c>
      <c r="B79">
        <v>5</v>
      </c>
      <c r="C79">
        <v>200</v>
      </c>
      <c r="D79" t="b">
        <v>1</v>
      </c>
      <c r="E79">
        <v>52.024875621890544</v>
      </c>
      <c r="F79">
        <v>0.26012437810945271</v>
      </c>
      <c r="G79">
        <v>0.7679821838829336</v>
      </c>
      <c r="H79">
        <v>0.61709985070279827</v>
      </c>
      <c r="I79">
        <v>0.48182452212060128</v>
      </c>
      <c r="J79">
        <v>0.98799090743860296</v>
      </c>
      <c r="K79">
        <v>17.621002610286848</v>
      </c>
      <c r="L79">
        <v>17.079089485369938</v>
      </c>
      <c r="M79">
        <v>19.000610401152169</v>
      </c>
      <c r="N79">
        <v>0.2667145361871896</v>
      </c>
      <c r="O79">
        <v>29.955223880597014</v>
      </c>
      <c r="P79">
        <f>V_3_16_FINALE__25_09__all_scenarios_base_copy_2_Scenario_n_agents_spreadsheet[[#This Row],[purchases-norm]]-$AJ$2</f>
        <v>0.26012437810945271</v>
      </c>
      <c r="Q79">
        <f>V_3_16_FINALE__25_09__all_scenarios_base_copy_2_Scenario_n_agents_spreadsheet[[#This Row],[sust of purch]]-$AK$2</f>
        <v>0.7679821838829336</v>
      </c>
      <c r="R79">
        <f>V_3_16_FINALE__25_09__all_scenarios_base_copy_2_Scenario_n_agents_spreadsheet[[#This Row],[sust global]]-$AL$2</f>
        <v>0.61709985070279827</v>
      </c>
      <c r="S79" cm="1">
        <f t="array" ref="S79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79" cm="1">
        <f t="array" ref="T79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79" cm="1">
        <f t="array" ref="U79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79" cm="1">
        <f t="array" ref="V7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79" cm="1">
        <f t="array" ref="W7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79" cm="1">
        <f t="array" ref="X7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80" spans="1:24" x14ac:dyDescent="0.2">
      <c r="A80">
        <v>79</v>
      </c>
      <c r="B80">
        <v>5</v>
      </c>
      <c r="C80">
        <v>200</v>
      </c>
      <c r="D80" t="b">
        <v>1</v>
      </c>
      <c r="E80">
        <v>50.537313432835823</v>
      </c>
      <c r="F80">
        <v>0.25268656716417914</v>
      </c>
      <c r="G80">
        <v>0.74689497758200374</v>
      </c>
      <c r="H80">
        <v>0.64529028791178944</v>
      </c>
      <c r="I80">
        <v>0.44743593367342288</v>
      </c>
      <c r="J80">
        <v>0.98688386789422844</v>
      </c>
      <c r="K80">
        <v>17.706754284099592</v>
      </c>
      <c r="L80">
        <v>16.618768340003964</v>
      </c>
      <c r="M80">
        <v>19.585055004431087</v>
      </c>
      <c r="N80">
        <v>0.36677101592651817</v>
      </c>
      <c r="O80">
        <v>28.651741293532339</v>
      </c>
      <c r="P80">
        <f>V_3_16_FINALE__25_09__all_scenarios_base_copy_2_Scenario_n_agents_spreadsheet[[#This Row],[purchases-norm]]-$AJ$2</f>
        <v>0.25268656716417914</v>
      </c>
      <c r="Q80">
        <f>V_3_16_FINALE__25_09__all_scenarios_base_copy_2_Scenario_n_agents_spreadsheet[[#This Row],[sust of purch]]-$AK$2</f>
        <v>0.74689497758200374</v>
      </c>
      <c r="R80">
        <f>V_3_16_FINALE__25_09__all_scenarios_base_copy_2_Scenario_n_agents_spreadsheet[[#This Row],[sust global]]-$AL$2</f>
        <v>0.64529028791178944</v>
      </c>
      <c r="S80" cm="1">
        <f t="array" ref="S80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80" cm="1">
        <f t="array" ref="T80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80" cm="1">
        <f t="array" ref="U80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80" cm="1">
        <f t="array" ref="V8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80" cm="1">
        <f t="array" ref="W8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80" cm="1">
        <f t="array" ref="X8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81" spans="1:24" x14ac:dyDescent="0.2">
      <c r="A81">
        <v>80</v>
      </c>
      <c r="B81">
        <v>5</v>
      </c>
      <c r="C81">
        <v>200</v>
      </c>
      <c r="D81" t="b">
        <v>1</v>
      </c>
      <c r="E81">
        <v>29.776119402985074</v>
      </c>
      <c r="F81">
        <v>0.14888059701492537</v>
      </c>
      <c r="G81">
        <v>0.9824746646971364</v>
      </c>
      <c r="H81">
        <v>0.75537136514206182</v>
      </c>
      <c r="I81">
        <v>0.44735769628798577</v>
      </c>
      <c r="J81">
        <v>0.99933161519409375</v>
      </c>
      <c r="K81">
        <v>17.428478033150693</v>
      </c>
      <c r="L81">
        <v>15.956246353664689</v>
      </c>
      <c r="M81">
        <v>18.613557013734336</v>
      </c>
      <c r="N81">
        <v>0.54797451106500605</v>
      </c>
      <c r="O81">
        <v>28.910447761194028</v>
      </c>
      <c r="P81">
        <f>V_3_16_FINALE__25_09__all_scenarios_base_copy_2_Scenario_n_agents_spreadsheet[[#This Row],[purchases-norm]]-$AJ$2</f>
        <v>0.14888059701492537</v>
      </c>
      <c r="Q81">
        <f>V_3_16_FINALE__25_09__all_scenarios_base_copy_2_Scenario_n_agents_spreadsheet[[#This Row],[sust of purch]]-$AK$2</f>
        <v>0.9824746646971364</v>
      </c>
      <c r="R81">
        <f>V_3_16_FINALE__25_09__all_scenarios_base_copy_2_Scenario_n_agents_spreadsheet[[#This Row],[sust global]]-$AL$2</f>
        <v>0.75537136514206182</v>
      </c>
      <c r="S81" cm="1">
        <f t="array" ref="S81">STDEV(_xlfn._xlws.FILTER(P:P,(B:B=V_3_16_FINALE__25_09__all_scenarios_base_copy_2_Scenario_n_agents_spreadsheet[[#This Row],[n-companies]])*(C:C=V_3_16_FINALE__25_09__all_scenarios_base_copy_2_Scenario_n_agents_spreadsheet[[#This Row],[n-users]])))/SQRT(10)</f>
        <v>1.4018095692345803E-2</v>
      </c>
      <c r="T81" cm="1">
        <f t="array" ref="T81">STDEV(_xlfn._xlws.FILTER(Q:Q,(B:B=V_3_16_FINALE__25_09__all_scenarios_base_copy_2_Scenario_n_agents_spreadsheet[[#This Row],[n-companies]])*(C:C=V_3_16_FINALE__25_09__all_scenarios_base_copy_2_Scenario_n_agents_spreadsheet[[#This Row],[n-users]])))/SQRT(10)</f>
        <v>2.8419284331100719E-2</v>
      </c>
      <c r="U81" cm="1">
        <f t="array" ref="U81">STDEV(_xlfn._xlws.FILTER(R:R,(B:B=V_3_16_FINALE__25_09__all_scenarios_base_copy_2_Scenario_n_agents_spreadsheet[[#This Row],[n-companies]])*(C:C=V_3_16_FINALE__25_09__all_scenarios_base_copy_2_Scenario_n_agents_spreadsheet[[#This Row],[n-users]])))/SQRT(10)</f>
        <v>1.5320656441078074E-2</v>
      </c>
      <c r="V81" cm="1">
        <f t="array" ref="V8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6.352826186035751E-2</v>
      </c>
      <c r="W81" cm="1">
        <f t="array" ref="W8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3.4629420317381435E-2</v>
      </c>
      <c r="X81" cm="1">
        <f t="array" ref="X8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2.2585781400916414E-2</v>
      </c>
    </row>
    <row r="82" spans="1:24" x14ac:dyDescent="0.2">
      <c r="A82">
        <v>81</v>
      </c>
      <c r="B82">
        <v>10</v>
      </c>
      <c r="C82">
        <v>10</v>
      </c>
      <c r="D82" t="b">
        <v>1</v>
      </c>
      <c r="E82">
        <v>3.2540540540540541</v>
      </c>
      <c r="F82">
        <v>0.32540540540540541</v>
      </c>
      <c r="G82">
        <v>0.85155849559311747</v>
      </c>
      <c r="H82">
        <v>0.74733459377069578</v>
      </c>
      <c r="I82">
        <v>0.46322358785583612</v>
      </c>
      <c r="J82">
        <v>0.99525339039298311</v>
      </c>
      <c r="K82">
        <v>17.297973789831175</v>
      </c>
      <c r="L82">
        <v>15.54225525728522</v>
      </c>
      <c r="M82">
        <v>18.837108809279094</v>
      </c>
      <c r="N82">
        <v>0.53404291562404094</v>
      </c>
      <c r="O82">
        <v>2.38953488372093</v>
      </c>
      <c r="P82">
        <f>V_3_16_FINALE__25_09__all_scenarios_base_copy_2_Scenario_n_agents_spreadsheet[[#This Row],[purchases-norm]]-$AJ$2</f>
        <v>0.32540540540540541</v>
      </c>
      <c r="Q82">
        <f>V_3_16_FINALE__25_09__all_scenarios_base_copy_2_Scenario_n_agents_spreadsheet[[#This Row],[sust of purch]]-$AK$2</f>
        <v>0.85155849559311747</v>
      </c>
      <c r="R82">
        <f>V_3_16_FINALE__25_09__all_scenarios_base_copy_2_Scenario_n_agents_spreadsheet[[#This Row],[sust global]]-$AL$2</f>
        <v>0.74733459377069578</v>
      </c>
      <c r="S82" cm="1">
        <f t="array" ref="S82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2" cm="1">
        <f t="array" ref="T82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2" cm="1">
        <f t="array" ref="U82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2" cm="1">
        <f t="array" ref="V8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2" cm="1">
        <f t="array" ref="W8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2" cm="1">
        <f t="array" ref="X8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3" spans="1:24" x14ac:dyDescent="0.2">
      <c r="A83">
        <v>82</v>
      </c>
      <c r="B83">
        <v>10</v>
      </c>
      <c r="C83">
        <v>10</v>
      </c>
      <c r="D83" t="b">
        <v>1</v>
      </c>
      <c r="E83">
        <v>1.9733333333333334</v>
      </c>
      <c r="F83">
        <v>0.19733333333333333</v>
      </c>
      <c r="G83">
        <v>0.95924831562391921</v>
      </c>
      <c r="H83">
        <v>0.74753503914623054</v>
      </c>
      <c r="I83">
        <v>0.4547209416044774</v>
      </c>
      <c r="J83">
        <v>0.9967707146911452</v>
      </c>
      <c r="K83">
        <v>17.23815177857583</v>
      </c>
      <c r="L83">
        <v>15.399397717893319</v>
      </c>
      <c r="M83">
        <v>18.813774127579684</v>
      </c>
      <c r="N83">
        <v>0.54018197109627786</v>
      </c>
      <c r="O83">
        <v>1.6917808219178083</v>
      </c>
      <c r="P83">
        <f>V_3_16_FINALE__25_09__all_scenarios_base_copy_2_Scenario_n_agents_spreadsheet[[#This Row],[purchases-norm]]-$AJ$2</f>
        <v>0.19733333333333333</v>
      </c>
      <c r="Q83">
        <f>V_3_16_FINALE__25_09__all_scenarios_base_copy_2_Scenario_n_agents_spreadsheet[[#This Row],[sust of purch]]-$AK$2</f>
        <v>0.95924831562391921</v>
      </c>
      <c r="R83">
        <f>V_3_16_FINALE__25_09__all_scenarios_base_copy_2_Scenario_n_agents_spreadsheet[[#This Row],[sust global]]-$AL$2</f>
        <v>0.74753503914623054</v>
      </c>
      <c r="S83" cm="1">
        <f t="array" ref="S83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3" cm="1">
        <f t="array" ref="T83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3" cm="1">
        <f t="array" ref="U83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3" cm="1">
        <f t="array" ref="V8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3" cm="1">
        <f t="array" ref="W8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3" cm="1">
        <f t="array" ref="X8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4" spans="1:24" x14ac:dyDescent="0.2">
      <c r="A84">
        <v>83</v>
      </c>
      <c r="B84">
        <v>10</v>
      </c>
      <c r="C84">
        <v>10</v>
      </c>
      <c r="D84" t="b">
        <v>1</v>
      </c>
      <c r="E84">
        <v>3.3401015228426396</v>
      </c>
      <c r="F84">
        <v>0.33401015228426395</v>
      </c>
      <c r="G84">
        <v>0.90187218023008908</v>
      </c>
      <c r="H84">
        <v>0.72272776892680024</v>
      </c>
      <c r="I84">
        <v>0.41770156173508355</v>
      </c>
      <c r="J84">
        <v>0.99697429403604421</v>
      </c>
      <c r="K84">
        <v>17.293170839386775</v>
      </c>
      <c r="L84">
        <v>15.281133195568165</v>
      </c>
      <c r="M84">
        <v>19.099532158499596</v>
      </c>
      <c r="N84">
        <v>0.52659581536786748</v>
      </c>
      <c r="O84">
        <v>2.8563829787234041</v>
      </c>
      <c r="P84">
        <f>V_3_16_FINALE__25_09__all_scenarios_base_copy_2_Scenario_n_agents_spreadsheet[[#This Row],[purchases-norm]]-$AJ$2</f>
        <v>0.33401015228426395</v>
      </c>
      <c r="Q84">
        <f>V_3_16_FINALE__25_09__all_scenarios_base_copy_2_Scenario_n_agents_spreadsheet[[#This Row],[sust of purch]]-$AK$2</f>
        <v>0.90187218023008908</v>
      </c>
      <c r="R84">
        <f>V_3_16_FINALE__25_09__all_scenarios_base_copy_2_Scenario_n_agents_spreadsheet[[#This Row],[sust global]]-$AL$2</f>
        <v>0.72272776892680024</v>
      </c>
      <c r="S84" cm="1">
        <f t="array" ref="S84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4" cm="1">
        <f t="array" ref="T84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4" cm="1">
        <f t="array" ref="U84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4" cm="1">
        <f t="array" ref="V8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4" cm="1">
        <f t="array" ref="W8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4" cm="1">
        <f t="array" ref="X8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5" spans="1:24" x14ac:dyDescent="0.2">
      <c r="A85">
        <v>84</v>
      </c>
      <c r="B85">
        <v>10</v>
      </c>
      <c r="C85">
        <v>10</v>
      </c>
      <c r="D85" t="b">
        <v>1</v>
      </c>
      <c r="E85">
        <v>2.6408839779005526</v>
      </c>
      <c r="F85">
        <v>0.26408839779005527</v>
      </c>
      <c r="G85">
        <v>0.85351101383375561</v>
      </c>
      <c r="H85">
        <v>0.72495236477923197</v>
      </c>
      <c r="I85">
        <v>0.42557484469623102</v>
      </c>
      <c r="J85">
        <v>0.99458857395694511</v>
      </c>
      <c r="K85">
        <v>17.112510270004304</v>
      </c>
      <c r="L85">
        <v>15.04432155352187</v>
      </c>
      <c r="M85">
        <v>18.982963552179044</v>
      </c>
      <c r="N85">
        <v>0.5261386722799305</v>
      </c>
      <c r="O85">
        <v>2.187878787878788</v>
      </c>
      <c r="P85">
        <f>V_3_16_FINALE__25_09__all_scenarios_base_copy_2_Scenario_n_agents_spreadsheet[[#This Row],[purchases-norm]]-$AJ$2</f>
        <v>0.26408839779005527</v>
      </c>
      <c r="Q85">
        <f>V_3_16_FINALE__25_09__all_scenarios_base_copy_2_Scenario_n_agents_spreadsheet[[#This Row],[sust of purch]]-$AK$2</f>
        <v>0.85351101383375561</v>
      </c>
      <c r="R85">
        <f>V_3_16_FINALE__25_09__all_scenarios_base_copy_2_Scenario_n_agents_spreadsheet[[#This Row],[sust global]]-$AL$2</f>
        <v>0.72495236477923197</v>
      </c>
      <c r="S85" cm="1">
        <f t="array" ref="S85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5" cm="1">
        <f t="array" ref="T85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5" cm="1">
        <f t="array" ref="U85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5" cm="1">
        <f t="array" ref="V8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5" cm="1">
        <f t="array" ref="W8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5" cm="1">
        <f t="array" ref="X8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6" spans="1:24" x14ac:dyDescent="0.2">
      <c r="A86">
        <v>85</v>
      </c>
      <c r="B86">
        <v>10</v>
      </c>
      <c r="C86">
        <v>10</v>
      </c>
      <c r="D86" t="b">
        <v>1</v>
      </c>
      <c r="E86">
        <v>2.8479532163742691</v>
      </c>
      <c r="F86">
        <v>0.28479532163742693</v>
      </c>
      <c r="G86">
        <v>0.92325801260471052</v>
      </c>
      <c r="H86">
        <v>0.73336402980416082</v>
      </c>
      <c r="I86">
        <v>0.43634377201389257</v>
      </c>
      <c r="J86">
        <v>0.99282213898343918</v>
      </c>
      <c r="K86">
        <v>17.181627451227385</v>
      </c>
      <c r="L86">
        <v>15.30928005005252</v>
      </c>
      <c r="M86">
        <v>18.823462227986155</v>
      </c>
      <c r="N86">
        <v>0.53369323389317502</v>
      </c>
      <c r="O86">
        <v>2.4878048780487805</v>
      </c>
      <c r="P86">
        <f>V_3_16_FINALE__25_09__all_scenarios_base_copy_2_Scenario_n_agents_spreadsheet[[#This Row],[purchases-norm]]-$AJ$2</f>
        <v>0.28479532163742693</v>
      </c>
      <c r="Q86">
        <f>V_3_16_FINALE__25_09__all_scenarios_base_copy_2_Scenario_n_agents_spreadsheet[[#This Row],[sust of purch]]-$AK$2</f>
        <v>0.92325801260471052</v>
      </c>
      <c r="R86">
        <f>V_3_16_FINALE__25_09__all_scenarios_base_copy_2_Scenario_n_agents_spreadsheet[[#This Row],[sust global]]-$AL$2</f>
        <v>0.73336402980416082</v>
      </c>
      <c r="S86" cm="1">
        <f t="array" ref="S86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6" cm="1">
        <f t="array" ref="T86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6" cm="1">
        <f t="array" ref="U86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6" cm="1">
        <f t="array" ref="V8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6" cm="1">
        <f t="array" ref="W8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6" cm="1">
        <f t="array" ref="X8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7" spans="1:24" x14ac:dyDescent="0.2">
      <c r="A87">
        <v>86</v>
      </c>
      <c r="B87">
        <v>10</v>
      </c>
      <c r="C87">
        <v>10</v>
      </c>
      <c r="D87" t="b">
        <v>1</v>
      </c>
      <c r="E87">
        <v>2.5489130434782608</v>
      </c>
      <c r="F87">
        <v>0.25489130434782609</v>
      </c>
      <c r="G87">
        <v>0.94231823853719299</v>
      </c>
      <c r="H87">
        <v>0.74796468143422568</v>
      </c>
      <c r="I87">
        <v>0.45264520727547847</v>
      </c>
      <c r="J87">
        <v>0.99644111524913492</v>
      </c>
      <c r="K87">
        <v>17.429895831193072</v>
      </c>
      <c r="L87">
        <v>15.804258895727184</v>
      </c>
      <c r="M87">
        <v>18.7946615165895</v>
      </c>
      <c r="N87">
        <v>0.54308684073490754</v>
      </c>
      <c r="O87">
        <v>2.2558139534883721</v>
      </c>
      <c r="P87">
        <f>V_3_16_FINALE__25_09__all_scenarios_base_copy_2_Scenario_n_agents_spreadsheet[[#This Row],[purchases-norm]]-$AJ$2</f>
        <v>0.25489130434782609</v>
      </c>
      <c r="Q87">
        <f>V_3_16_FINALE__25_09__all_scenarios_base_copy_2_Scenario_n_agents_spreadsheet[[#This Row],[sust of purch]]-$AK$2</f>
        <v>0.94231823853719299</v>
      </c>
      <c r="R87">
        <f>V_3_16_FINALE__25_09__all_scenarios_base_copy_2_Scenario_n_agents_spreadsheet[[#This Row],[sust global]]-$AL$2</f>
        <v>0.74796468143422568</v>
      </c>
      <c r="S87" cm="1">
        <f t="array" ref="S87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7" cm="1">
        <f t="array" ref="T87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7" cm="1">
        <f t="array" ref="U87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7" cm="1">
        <f t="array" ref="V8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7" cm="1">
        <f t="array" ref="W8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7" cm="1">
        <f t="array" ref="X8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8" spans="1:24" x14ac:dyDescent="0.2">
      <c r="A88">
        <v>87</v>
      </c>
      <c r="B88">
        <v>10</v>
      </c>
      <c r="C88">
        <v>10</v>
      </c>
      <c r="D88" t="b">
        <v>1</v>
      </c>
      <c r="E88">
        <v>1.7373737373737375</v>
      </c>
      <c r="F88">
        <v>0.17373737373737375</v>
      </c>
      <c r="G88">
        <v>0.96830489836688016</v>
      </c>
      <c r="H88">
        <v>0.73794140388251717</v>
      </c>
      <c r="I88">
        <v>0.43582537812243843</v>
      </c>
      <c r="J88">
        <v>0.99641225442574533</v>
      </c>
      <c r="K88">
        <v>17.420606875829794</v>
      </c>
      <c r="L88">
        <v>15.583933306428994</v>
      </c>
      <c r="M88">
        <v>19.008337177662664</v>
      </c>
      <c r="N88">
        <v>0.53888892335972094</v>
      </c>
      <c r="O88">
        <v>1.5876288659793814</v>
      </c>
      <c r="P88">
        <f>V_3_16_FINALE__25_09__all_scenarios_base_copy_2_Scenario_n_agents_spreadsheet[[#This Row],[purchases-norm]]-$AJ$2</f>
        <v>0.17373737373737375</v>
      </c>
      <c r="Q88">
        <f>V_3_16_FINALE__25_09__all_scenarios_base_copy_2_Scenario_n_agents_spreadsheet[[#This Row],[sust of purch]]-$AK$2</f>
        <v>0.96830489836688016</v>
      </c>
      <c r="R88">
        <f>V_3_16_FINALE__25_09__all_scenarios_base_copy_2_Scenario_n_agents_spreadsheet[[#This Row],[sust global]]-$AL$2</f>
        <v>0.73794140388251717</v>
      </c>
      <c r="S88" cm="1">
        <f t="array" ref="S88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8" cm="1">
        <f t="array" ref="T88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8" cm="1">
        <f t="array" ref="U88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8" cm="1">
        <f t="array" ref="V8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8" cm="1">
        <f t="array" ref="W8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8" cm="1">
        <f t="array" ref="X8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89" spans="1:24" x14ac:dyDescent="0.2">
      <c r="A89">
        <v>88</v>
      </c>
      <c r="B89">
        <v>10</v>
      </c>
      <c r="C89">
        <v>10</v>
      </c>
      <c r="D89" t="b">
        <v>1</v>
      </c>
      <c r="E89">
        <v>3.1933701657458564</v>
      </c>
      <c r="F89">
        <v>0.31933701657458563</v>
      </c>
      <c r="G89">
        <v>0.76471122230958966</v>
      </c>
      <c r="H89">
        <v>0.76120928293460866</v>
      </c>
      <c r="I89">
        <v>0.49297259630354923</v>
      </c>
      <c r="J89">
        <v>0.99822824509668984</v>
      </c>
      <c r="K89">
        <v>17.256906269935207</v>
      </c>
      <c r="L89">
        <v>15.380519860673971</v>
      </c>
      <c r="M89">
        <v>18.91387894911772</v>
      </c>
      <c r="N89">
        <v>0.5309047423182629</v>
      </c>
      <c r="O89">
        <v>2.5859375</v>
      </c>
      <c r="P89">
        <f>V_3_16_FINALE__25_09__all_scenarios_base_copy_2_Scenario_n_agents_spreadsheet[[#This Row],[purchases-norm]]-$AJ$2</f>
        <v>0.31933701657458563</v>
      </c>
      <c r="Q89">
        <f>V_3_16_FINALE__25_09__all_scenarios_base_copy_2_Scenario_n_agents_spreadsheet[[#This Row],[sust of purch]]-$AK$2</f>
        <v>0.76471122230958966</v>
      </c>
      <c r="R89">
        <f>V_3_16_FINALE__25_09__all_scenarios_base_copy_2_Scenario_n_agents_spreadsheet[[#This Row],[sust global]]-$AL$2</f>
        <v>0.76120928293460866</v>
      </c>
      <c r="S89" cm="1">
        <f t="array" ref="S89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89" cm="1">
        <f t="array" ref="T89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89" cm="1">
        <f t="array" ref="U89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89" cm="1">
        <f t="array" ref="V8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89" cm="1">
        <f t="array" ref="W8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89" cm="1">
        <f t="array" ref="X8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90" spans="1:24" x14ac:dyDescent="0.2">
      <c r="A90">
        <v>89</v>
      </c>
      <c r="B90">
        <v>10</v>
      </c>
      <c r="C90">
        <v>10</v>
      </c>
      <c r="D90" t="b">
        <v>1</v>
      </c>
      <c r="E90">
        <v>2.8609625668449197</v>
      </c>
      <c r="F90">
        <v>0.28609625668449196</v>
      </c>
      <c r="G90">
        <v>0.87896300445791253</v>
      </c>
      <c r="H90">
        <v>0.73806297986305514</v>
      </c>
      <c r="I90">
        <v>0.43875921009513041</v>
      </c>
      <c r="J90">
        <v>0.99568213297019781</v>
      </c>
      <c r="K90">
        <v>17.291871525611537</v>
      </c>
      <c r="L90">
        <v>15.657819547244401</v>
      </c>
      <c r="M90">
        <v>18.703205786566123</v>
      </c>
      <c r="N90">
        <v>0.53743735092765577</v>
      </c>
      <c r="O90">
        <v>2.3176470588235296</v>
      </c>
      <c r="P90">
        <f>V_3_16_FINALE__25_09__all_scenarios_base_copy_2_Scenario_n_agents_spreadsheet[[#This Row],[purchases-norm]]-$AJ$2</f>
        <v>0.28609625668449196</v>
      </c>
      <c r="Q90">
        <f>V_3_16_FINALE__25_09__all_scenarios_base_copy_2_Scenario_n_agents_spreadsheet[[#This Row],[sust of purch]]-$AK$2</f>
        <v>0.87896300445791253</v>
      </c>
      <c r="R90">
        <f>V_3_16_FINALE__25_09__all_scenarios_base_copy_2_Scenario_n_agents_spreadsheet[[#This Row],[sust global]]-$AL$2</f>
        <v>0.73806297986305514</v>
      </c>
      <c r="S90" cm="1">
        <f t="array" ref="S90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90" cm="1">
        <f t="array" ref="T90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90" cm="1">
        <f t="array" ref="U90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90" cm="1">
        <f t="array" ref="V9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90" cm="1">
        <f t="array" ref="W9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90" cm="1">
        <f t="array" ref="X9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91" spans="1:24" x14ac:dyDescent="0.2">
      <c r="A91">
        <v>90</v>
      </c>
      <c r="B91">
        <v>10</v>
      </c>
      <c r="C91">
        <v>10</v>
      </c>
      <c r="D91" t="b">
        <v>1</v>
      </c>
      <c r="E91">
        <v>2.3532608695652173</v>
      </c>
      <c r="F91">
        <v>0.23532608695652174</v>
      </c>
      <c r="G91">
        <v>0.83743988804965341</v>
      </c>
      <c r="H91">
        <v>0.745978887002686</v>
      </c>
      <c r="I91">
        <v>0.44659557774176545</v>
      </c>
      <c r="J91">
        <v>0.99680696072855224</v>
      </c>
      <c r="K91">
        <v>17.389572070267441</v>
      </c>
      <c r="L91">
        <v>15.811609712119113</v>
      </c>
      <c r="M91">
        <v>18.714813621942834</v>
      </c>
      <c r="N91">
        <v>0.54413163124790076</v>
      </c>
      <c r="O91">
        <v>1.9325153374233128</v>
      </c>
      <c r="P91">
        <f>V_3_16_FINALE__25_09__all_scenarios_base_copy_2_Scenario_n_agents_spreadsheet[[#This Row],[purchases-norm]]-$AJ$2</f>
        <v>0.23532608695652174</v>
      </c>
      <c r="Q91">
        <f>V_3_16_FINALE__25_09__all_scenarios_base_copy_2_Scenario_n_agents_spreadsheet[[#This Row],[sust of purch]]-$AK$2</f>
        <v>0.83743988804965341</v>
      </c>
      <c r="R91">
        <f>V_3_16_FINALE__25_09__all_scenarios_base_copy_2_Scenario_n_agents_spreadsheet[[#This Row],[sust global]]-$AL$2</f>
        <v>0.745978887002686</v>
      </c>
      <c r="S91" cm="1">
        <f t="array" ref="S91">STDEV(_xlfn._xlws.FILTER(P:P,(B:B=V_3_16_FINALE__25_09__all_scenarios_base_copy_2_Scenario_n_agents_spreadsheet[[#This Row],[n-companies]])*(C:C=V_3_16_FINALE__25_09__all_scenarios_base_copy_2_Scenario_n_agents_spreadsheet[[#This Row],[n-users]])))/SQRT(10)</f>
        <v>1.7006283675606471E-2</v>
      </c>
      <c r="T91" cm="1">
        <f t="array" ref="T91">STDEV(_xlfn._xlws.FILTER(Q:Q,(B:B=V_3_16_FINALE__25_09__all_scenarios_base_copy_2_Scenario_n_agents_spreadsheet[[#This Row],[n-companies]])*(C:C=V_3_16_FINALE__25_09__all_scenarios_base_copy_2_Scenario_n_agents_spreadsheet[[#This Row],[n-users]])))/SQRT(10)</f>
        <v>2.0073941896281807E-2</v>
      </c>
      <c r="U91" cm="1">
        <f t="array" ref="U91">STDEV(_xlfn._xlws.FILTER(R:R,(B:B=V_3_16_FINALE__25_09__all_scenarios_base_copy_2_Scenario_n_agents_spreadsheet[[#This Row],[n-companies]])*(C:C=V_3_16_FINALE__25_09__all_scenarios_base_copy_2_Scenario_n_agents_spreadsheet[[#This Row],[n-users]])))/SQRT(10)</f>
        <v>3.6989147239509736E-3</v>
      </c>
      <c r="V91" cm="1">
        <f t="array" ref="V9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6.3574401504321504E-2</v>
      </c>
      <c r="W91" cm="1">
        <f t="array" ref="W9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2.2602773489005822E-2</v>
      </c>
      <c r="X91" cm="1">
        <f t="array" ref="X9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4.9937616477532696E-3</v>
      </c>
    </row>
    <row r="92" spans="1:24" x14ac:dyDescent="0.2">
      <c r="A92">
        <v>91</v>
      </c>
      <c r="B92">
        <v>10</v>
      </c>
      <c r="C92">
        <v>50</v>
      </c>
      <c r="D92" t="b">
        <v>1</v>
      </c>
      <c r="E92">
        <v>13.920398009950249</v>
      </c>
      <c r="F92">
        <v>0.27840796019900499</v>
      </c>
      <c r="G92">
        <v>0.81456372377476904</v>
      </c>
      <c r="H92">
        <v>0.68956251024247528</v>
      </c>
      <c r="I92">
        <v>0.42374390655165017</v>
      </c>
      <c r="J92">
        <v>0.98408251169020866</v>
      </c>
      <c r="K92">
        <v>17.408806298349774</v>
      </c>
      <c r="L92">
        <v>16.136887177478553</v>
      </c>
      <c r="M92">
        <v>18.817216954696473</v>
      </c>
      <c r="N92">
        <v>0.47433950360162497</v>
      </c>
      <c r="O92">
        <v>9.9651741293532332</v>
      </c>
      <c r="P92">
        <f>V_3_16_FINALE__25_09__all_scenarios_base_copy_2_Scenario_n_agents_spreadsheet[[#This Row],[purchases-norm]]-$AJ$2</f>
        <v>0.27840796019900499</v>
      </c>
      <c r="Q92">
        <f>V_3_16_FINALE__25_09__all_scenarios_base_copy_2_Scenario_n_agents_spreadsheet[[#This Row],[sust of purch]]-$AK$2</f>
        <v>0.81456372377476904</v>
      </c>
      <c r="R92">
        <f>V_3_16_FINALE__25_09__all_scenarios_base_copy_2_Scenario_n_agents_spreadsheet[[#This Row],[sust global]]-$AL$2</f>
        <v>0.68956251024247528</v>
      </c>
      <c r="S92" cm="1">
        <f t="array" ref="S92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2" cm="1">
        <f t="array" ref="T92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2" cm="1">
        <f t="array" ref="U92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2" cm="1">
        <f t="array" ref="V9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2" cm="1">
        <f t="array" ref="W9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2" cm="1">
        <f t="array" ref="X9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3" spans="1:24" x14ac:dyDescent="0.2">
      <c r="A93">
        <v>92</v>
      </c>
      <c r="B93">
        <v>10</v>
      </c>
      <c r="C93">
        <v>50</v>
      </c>
      <c r="D93" t="b">
        <v>1</v>
      </c>
      <c r="E93">
        <v>16.044776119402986</v>
      </c>
      <c r="F93">
        <v>0.32089552238805974</v>
      </c>
      <c r="G93">
        <v>0.79573110446552842</v>
      </c>
      <c r="H93">
        <v>0.69014778188218762</v>
      </c>
      <c r="I93">
        <v>0.44432736409230622</v>
      </c>
      <c r="J93">
        <v>0.98668850099305061</v>
      </c>
      <c r="K93">
        <v>17.472705961825085</v>
      </c>
      <c r="L93">
        <v>16.175415116416236</v>
      </c>
      <c r="M93">
        <v>19.038222317754922</v>
      </c>
      <c r="N93">
        <v>0.45330111569007736</v>
      </c>
      <c r="O93">
        <v>10.631840796019901</v>
      </c>
      <c r="P93">
        <f>V_3_16_FINALE__25_09__all_scenarios_base_copy_2_Scenario_n_agents_spreadsheet[[#This Row],[purchases-norm]]-$AJ$2</f>
        <v>0.32089552238805974</v>
      </c>
      <c r="Q93">
        <f>V_3_16_FINALE__25_09__all_scenarios_base_copy_2_Scenario_n_agents_spreadsheet[[#This Row],[sust of purch]]-$AK$2</f>
        <v>0.79573110446552842</v>
      </c>
      <c r="R93">
        <f>V_3_16_FINALE__25_09__all_scenarios_base_copy_2_Scenario_n_agents_spreadsheet[[#This Row],[sust global]]-$AL$2</f>
        <v>0.69014778188218762</v>
      </c>
      <c r="S93" cm="1">
        <f t="array" ref="S93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3" cm="1">
        <f t="array" ref="T93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3" cm="1">
        <f t="array" ref="U93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3" cm="1">
        <f t="array" ref="V9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3" cm="1">
        <f t="array" ref="W9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3" cm="1">
        <f t="array" ref="X9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4" spans="1:24" x14ac:dyDescent="0.2">
      <c r="A94">
        <v>93</v>
      </c>
      <c r="B94">
        <v>10</v>
      </c>
      <c r="C94">
        <v>50</v>
      </c>
      <c r="D94" t="b">
        <v>1</v>
      </c>
      <c r="E94">
        <v>20.955223880597014</v>
      </c>
      <c r="F94">
        <v>0.41910447761194031</v>
      </c>
      <c r="G94">
        <v>0.78989970005131382</v>
      </c>
      <c r="H94">
        <v>0.6849355403149302</v>
      </c>
      <c r="I94">
        <v>0.45073463655179213</v>
      </c>
      <c r="J94">
        <v>0.98242107616218433</v>
      </c>
      <c r="K94">
        <v>17.396264303107007</v>
      </c>
      <c r="L94">
        <v>16.537661578206755</v>
      </c>
      <c r="M94">
        <v>18.48928054653901</v>
      </c>
      <c r="N94">
        <v>0.44042319583564149</v>
      </c>
      <c r="O94">
        <v>13.975124378109452</v>
      </c>
      <c r="P94">
        <f>V_3_16_FINALE__25_09__all_scenarios_base_copy_2_Scenario_n_agents_spreadsheet[[#This Row],[purchases-norm]]-$AJ$2</f>
        <v>0.41910447761194031</v>
      </c>
      <c r="Q94">
        <f>V_3_16_FINALE__25_09__all_scenarios_base_copy_2_Scenario_n_agents_spreadsheet[[#This Row],[sust of purch]]-$AK$2</f>
        <v>0.78989970005131382</v>
      </c>
      <c r="R94">
        <f>V_3_16_FINALE__25_09__all_scenarios_base_copy_2_Scenario_n_agents_spreadsheet[[#This Row],[sust global]]-$AL$2</f>
        <v>0.6849355403149302</v>
      </c>
      <c r="S94" cm="1">
        <f t="array" ref="S94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4" cm="1">
        <f t="array" ref="T94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4" cm="1">
        <f t="array" ref="U94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4" cm="1">
        <f t="array" ref="V9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4" cm="1">
        <f t="array" ref="W9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4" cm="1">
        <f t="array" ref="X9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5" spans="1:24" x14ac:dyDescent="0.2">
      <c r="A95">
        <v>94</v>
      </c>
      <c r="B95">
        <v>10</v>
      </c>
      <c r="C95">
        <v>50</v>
      </c>
      <c r="D95" t="b">
        <v>1</v>
      </c>
      <c r="E95">
        <v>11.159203980099502</v>
      </c>
      <c r="F95">
        <v>0.22318407960199005</v>
      </c>
      <c r="G95">
        <v>0.78464352665164216</v>
      </c>
      <c r="H95">
        <v>0.71353478836841056</v>
      </c>
      <c r="I95">
        <v>0.44588049792041812</v>
      </c>
      <c r="J95">
        <v>0.99062534630867582</v>
      </c>
      <c r="K95">
        <v>17.295887736894691</v>
      </c>
      <c r="L95">
        <v>15.79812951608435</v>
      </c>
      <c r="M95">
        <v>18.851259262925343</v>
      </c>
      <c r="N95">
        <v>0.49131662277534044</v>
      </c>
      <c r="O95">
        <v>7.4477611940298507</v>
      </c>
      <c r="P95">
        <f>V_3_16_FINALE__25_09__all_scenarios_base_copy_2_Scenario_n_agents_spreadsheet[[#This Row],[purchases-norm]]-$AJ$2</f>
        <v>0.22318407960199005</v>
      </c>
      <c r="Q95">
        <f>V_3_16_FINALE__25_09__all_scenarios_base_copy_2_Scenario_n_agents_spreadsheet[[#This Row],[sust of purch]]-$AK$2</f>
        <v>0.78464352665164216</v>
      </c>
      <c r="R95">
        <f>V_3_16_FINALE__25_09__all_scenarios_base_copy_2_Scenario_n_agents_spreadsheet[[#This Row],[sust global]]-$AL$2</f>
        <v>0.71353478836841056</v>
      </c>
      <c r="S95" cm="1">
        <f t="array" ref="S95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5" cm="1">
        <f t="array" ref="T95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5" cm="1">
        <f t="array" ref="U95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5" cm="1">
        <f t="array" ref="V9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5" cm="1">
        <f t="array" ref="W9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5" cm="1">
        <f t="array" ref="X9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6" spans="1:24" x14ac:dyDescent="0.2">
      <c r="A96">
        <v>95</v>
      </c>
      <c r="B96">
        <v>10</v>
      </c>
      <c r="C96">
        <v>50</v>
      </c>
      <c r="D96" t="b">
        <v>1</v>
      </c>
      <c r="E96">
        <v>12.199004975124378</v>
      </c>
      <c r="F96">
        <v>0.24398009950248756</v>
      </c>
      <c r="G96">
        <v>0.79983099192375651</v>
      </c>
      <c r="H96">
        <v>0.72172293550879563</v>
      </c>
      <c r="I96">
        <v>0.46435073981829017</v>
      </c>
      <c r="J96">
        <v>0.99474423771648834</v>
      </c>
      <c r="K96">
        <v>17.412603675823714</v>
      </c>
      <c r="L96">
        <v>15.963213008928896</v>
      </c>
      <c r="M96">
        <v>18.948845321006687</v>
      </c>
      <c r="N96">
        <v>0.48522023009895232</v>
      </c>
      <c r="O96">
        <v>7.8358208955223878</v>
      </c>
      <c r="P96">
        <f>V_3_16_FINALE__25_09__all_scenarios_base_copy_2_Scenario_n_agents_spreadsheet[[#This Row],[purchases-norm]]-$AJ$2</f>
        <v>0.24398009950248756</v>
      </c>
      <c r="Q96">
        <f>V_3_16_FINALE__25_09__all_scenarios_base_copy_2_Scenario_n_agents_spreadsheet[[#This Row],[sust of purch]]-$AK$2</f>
        <v>0.79983099192375651</v>
      </c>
      <c r="R96">
        <f>V_3_16_FINALE__25_09__all_scenarios_base_copy_2_Scenario_n_agents_spreadsheet[[#This Row],[sust global]]-$AL$2</f>
        <v>0.72172293550879563</v>
      </c>
      <c r="S96" cm="1">
        <f t="array" ref="S96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6" cm="1">
        <f t="array" ref="T96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6" cm="1">
        <f t="array" ref="U96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6" cm="1">
        <f t="array" ref="V9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6" cm="1">
        <f t="array" ref="W9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6" cm="1">
        <f t="array" ref="X9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7" spans="1:24" x14ac:dyDescent="0.2">
      <c r="A97">
        <v>96</v>
      </c>
      <c r="B97">
        <v>10</v>
      </c>
      <c r="C97">
        <v>50</v>
      </c>
      <c r="D97" t="b">
        <v>1</v>
      </c>
      <c r="E97">
        <v>14.457711442786069</v>
      </c>
      <c r="F97">
        <v>0.2891542288557214</v>
      </c>
      <c r="G97">
        <v>0.78102340511608148</v>
      </c>
      <c r="H97">
        <v>0.70340019257378672</v>
      </c>
      <c r="I97">
        <v>0.44616807702695516</v>
      </c>
      <c r="J97">
        <v>0.98789732097427962</v>
      </c>
      <c r="K97">
        <v>17.491264207764747</v>
      </c>
      <c r="L97">
        <v>16.290588620535178</v>
      </c>
      <c r="M97">
        <v>18.825053576686891</v>
      </c>
      <c r="N97">
        <v>0.47474326936087569</v>
      </c>
      <c r="O97">
        <v>9.19</v>
      </c>
      <c r="P97">
        <f>V_3_16_FINALE__25_09__all_scenarios_base_copy_2_Scenario_n_agents_spreadsheet[[#This Row],[purchases-norm]]-$AJ$2</f>
        <v>0.2891542288557214</v>
      </c>
      <c r="Q97">
        <f>V_3_16_FINALE__25_09__all_scenarios_base_copy_2_Scenario_n_agents_spreadsheet[[#This Row],[sust of purch]]-$AK$2</f>
        <v>0.78102340511608148</v>
      </c>
      <c r="R97">
        <f>V_3_16_FINALE__25_09__all_scenarios_base_copy_2_Scenario_n_agents_spreadsheet[[#This Row],[sust global]]-$AL$2</f>
        <v>0.70340019257378672</v>
      </c>
      <c r="S97" cm="1">
        <f t="array" ref="S97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7" cm="1">
        <f t="array" ref="T97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7" cm="1">
        <f t="array" ref="U97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7" cm="1">
        <f t="array" ref="V9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7" cm="1">
        <f t="array" ref="W9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7" cm="1">
        <f t="array" ref="X9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8" spans="1:24" x14ac:dyDescent="0.2">
      <c r="A98">
        <v>97</v>
      </c>
      <c r="B98">
        <v>10</v>
      </c>
      <c r="C98">
        <v>50</v>
      </c>
      <c r="D98" t="b">
        <v>1</v>
      </c>
      <c r="E98">
        <v>14.447761194029852</v>
      </c>
      <c r="F98">
        <v>0.28895522388059702</v>
      </c>
      <c r="G98">
        <v>0.82216316650674415</v>
      </c>
      <c r="H98">
        <v>0.70877145702778688</v>
      </c>
      <c r="I98">
        <v>0.46461339428293719</v>
      </c>
      <c r="J98">
        <v>0.99090325322433348</v>
      </c>
      <c r="K98">
        <v>17.241160418791853</v>
      </c>
      <c r="L98">
        <v>15.661434652484376</v>
      </c>
      <c r="M98">
        <v>19.069215633727673</v>
      </c>
      <c r="N98">
        <v>0.46393430956915144</v>
      </c>
      <c r="O98">
        <v>10.218905472636816</v>
      </c>
      <c r="P98">
        <f>V_3_16_FINALE__25_09__all_scenarios_base_copy_2_Scenario_n_agents_spreadsheet[[#This Row],[purchases-norm]]-$AJ$2</f>
        <v>0.28895522388059702</v>
      </c>
      <c r="Q98">
        <f>V_3_16_FINALE__25_09__all_scenarios_base_copy_2_Scenario_n_agents_spreadsheet[[#This Row],[sust of purch]]-$AK$2</f>
        <v>0.82216316650674415</v>
      </c>
      <c r="R98">
        <f>V_3_16_FINALE__25_09__all_scenarios_base_copy_2_Scenario_n_agents_spreadsheet[[#This Row],[sust global]]-$AL$2</f>
        <v>0.70877145702778688</v>
      </c>
      <c r="S98" cm="1">
        <f t="array" ref="S98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8" cm="1">
        <f t="array" ref="T98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8" cm="1">
        <f t="array" ref="U98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8" cm="1">
        <f t="array" ref="V9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8" cm="1">
        <f t="array" ref="W9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8" cm="1">
        <f t="array" ref="X9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99" spans="1:24" x14ac:dyDescent="0.2">
      <c r="A99">
        <v>98</v>
      </c>
      <c r="B99">
        <v>10</v>
      </c>
      <c r="C99">
        <v>50</v>
      </c>
      <c r="D99" t="b">
        <v>1</v>
      </c>
      <c r="E99">
        <v>12.169154228855721</v>
      </c>
      <c r="F99">
        <v>0.24338308457711441</v>
      </c>
      <c r="G99">
        <v>0.78658898365593055</v>
      </c>
      <c r="H99">
        <v>0.71211071212990706</v>
      </c>
      <c r="I99">
        <v>0.44838508554632445</v>
      </c>
      <c r="J99">
        <v>0.98517969752868206</v>
      </c>
      <c r="K99">
        <v>17.181131794967953</v>
      </c>
      <c r="L99">
        <v>15.76526308395076</v>
      </c>
      <c r="M99">
        <v>18.67975749932933</v>
      </c>
      <c r="N99">
        <v>0.49127256598584856</v>
      </c>
      <c r="O99">
        <v>7.8905472636815919</v>
      </c>
      <c r="P99">
        <f>V_3_16_FINALE__25_09__all_scenarios_base_copy_2_Scenario_n_agents_spreadsheet[[#This Row],[purchases-norm]]-$AJ$2</f>
        <v>0.24338308457711441</v>
      </c>
      <c r="Q99">
        <f>V_3_16_FINALE__25_09__all_scenarios_base_copy_2_Scenario_n_agents_spreadsheet[[#This Row],[sust of purch]]-$AK$2</f>
        <v>0.78658898365593055</v>
      </c>
      <c r="R99">
        <f>V_3_16_FINALE__25_09__all_scenarios_base_copy_2_Scenario_n_agents_spreadsheet[[#This Row],[sust global]]-$AL$2</f>
        <v>0.71211071212990706</v>
      </c>
      <c r="S99" cm="1">
        <f t="array" ref="S99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99" cm="1">
        <f t="array" ref="T99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99" cm="1">
        <f t="array" ref="U99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99" cm="1">
        <f t="array" ref="V9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99" cm="1">
        <f t="array" ref="W9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99" cm="1">
        <f t="array" ref="X9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100" spans="1:24" x14ac:dyDescent="0.2">
      <c r="A100">
        <v>99</v>
      </c>
      <c r="B100">
        <v>10</v>
      </c>
      <c r="C100">
        <v>50</v>
      </c>
      <c r="D100" t="b">
        <v>1</v>
      </c>
      <c r="E100">
        <v>13.970149253731343</v>
      </c>
      <c r="F100">
        <v>0.27940298507462685</v>
      </c>
      <c r="G100">
        <v>0.76064649640082282</v>
      </c>
      <c r="H100">
        <v>0.70215940287452028</v>
      </c>
      <c r="I100">
        <v>0.44079231545463055</v>
      </c>
      <c r="J100">
        <v>0.99084730343463812</v>
      </c>
      <c r="K100">
        <v>17.09056838599971</v>
      </c>
      <c r="L100">
        <v>15.425519161736258</v>
      </c>
      <c r="M100">
        <v>18.925033006137266</v>
      </c>
      <c r="N100">
        <v>0.47511902578565518</v>
      </c>
      <c r="O100">
        <v>8.3000000000000007</v>
      </c>
      <c r="P100">
        <f>V_3_16_FINALE__25_09__all_scenarios_base_copy_2_Scenario_n_agents_spreadsheet[[#This Row],[purchases-norm]]-$AJ$2</f>
        <v>0.27940298507462685</v>
      </c>
      <c r="Q100">
        <f>V_3_16_FINALE__25_09__all_scenarios_base_copy_2_Scenario_n_agents_spreadsheet[[#This Row],[sust of purch]]-$AK$2</f>
        <v>0.76064649640082282</v>
      </c>
      <c r="R100">
        <f>V_3_16_FINALE__25_09__all_scenarios_base_copy_2_Scenario_n_agents_spreadsheet[[#This Row],[sust global]]-$AL$2</f>
        <v>0.70215940287452028</v>
      </c>
      <c r="S100" cm="1">
        <f t="array" ref="S100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100" cm="1">
        <f t="array" ref="T100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100" cm="1">
        <f t="array" ref="U100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100" cm="1">
        <f t="array" ref="V10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100" cm="1">
        <f t="array" ref="W10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100" cm="1">
        <f t="array" ref="X10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101" spans="1:24" x14ac:dyDescent="0.2">
      <c r="A101">
        <v>100</v>
      </c>
      <c r="B101">
        <v>10</v>
      </c>
      <c r="C101">
        <v>50</v>
      </c>
      <c r="D101" t="b">
        <v>1</v>
      </c>
      <c r="E101">
        <v>14.796019900497512</v>
      </c>
      <c r="F101">
        <v>0.29592039800995024</v>
      </c>
      <c r="G101">
        <v>0.80290580796519539</v>
      </c>
      <c r="H101">
        <v>0.7197996705700187</v>
      </c>
      <c r="I101">
        <v>0.48001778175098991</v>
      </c>
      <c r="J101">
        <v>0.99126839305270509</v>
      </c>
      <c r="K101">
        <v>17.202995232983191</v>
      </c>
      <c r="L101">
        <v>15.747404065750644</v>
      </c>
      <c r="M101">
        <v>18.857159489640193</v>
      </c>
      <c r="N101">
        <v>0.46890015125473145</v>
      </c>
      <c r="O101">
        <v>9.5771144278606961</v>
      </c>
      <c r="P101">
        <f>V_3_16_FINALE__25_09__all_scenarios_base_copy_2_Scenario_n_agents_spreadsheet[[#This Row],[purchases-norm]]-$AJ$2</f>
        <v>0.29592039800995024</v>
      </c>
      <c r="Q101">
        <f>V_3_16_FINALE__25_09__all_scenarios_base_copy_2_Scenario_n_agents_spreadsheet[[#This Row],[sust of purch]]-$AK$2</f>
        <v>0.80290580796519539</v>
      </c>
      <c r="R101">
        <f>V_3_16_FINALE__25_09__all_scenarios_base_copy_2_Scenario_n_agents_spreadsheet[[#This Row],[sust global]]-$AL$2</f>
        <v>0.7197996705700187</v>
      </c>
      <c r="S101" cm="1">
        <f t="array" ref="S101">STDEV(_xlfn._xlws.FILTER(P:P,(B:B=V_3_16_FINALE__25_09__all_scenarios_base_copy_2_Scenario_n_agents_spreadsheet[[#This Row],[n-companies]])*(C:C=V_3_16_FINALE__25_09__all_scenarios_base_copy_2_Scenario_n_agents_spreadsheet[[#This Row],[n-users]])))/SQRT(10)</f>
        <v>1.7201533127277697E-2</v>
      </c>
      <c r="T101" cm="1">
        <f t="array" ref="T101">STDEV(_xlfn._xlws.FILTER(Q:Q,(B:B=V_3_16_FINALE__25_09__all_scenarios_base_copy_2_Scenario_n_agents_spreadsheet[[#This Row],[n-companies]])*(C:C=V_3_16_FINALE__25_09__all_scenarios_base_copy_2_Scenario_n_agents_spreadsheet[[#This Row],[n-users]])))/SQRT(10)</f>
        <v>5.5498423234651177E-3</v>
      </c>
      <c r="U101" cm="1">
        <f t="array" ref="U101">STDEV(_xlfn._xlws.FILTER(R:R,(B:B=V_3_16_FINALE__25_09__all_scenarios_base_copy_2_Scenario_n_agents_spreadsheet[[#This Row],[n-companies]])*(C:C=V_3_16_FINALE__25_09__all_scenarios_base_copy_2_Scenario_n_agents_spreadsheet[[#This Row],[n-users]])))/SQRT(10)</f>
        <v>4.0919227087174445E-3</v>
      </c>
      <c r="V101" cm="1">
        <f t="array" ref="V10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5.9678061284569477E-2</v>
      </c>
      <c r="W101" cm="1">
        <f t="array" ref="W10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6.9914896526507963E-3</v>
      </c>
      <c r="X101" cm="1">
        <f t="array" ref="X10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5.8073211857800795E-3</v>
      </c>
    </row>
    <row r="102" spans="1:24" x14ac:dyDescent="0.2">
      <c r="A102">
        <v>101</v>
      </c>
      <c r="B102">
        <v>10</v>
      </c>
      <c r="C102">
        <v>100</v>
      </c>
      <c r="D102" t="b">
        <v>1</v>
      </c>
      <c r="E102">
        <v>25.552238805970148</v>
      </c>
      <c r="F102">
        <v>0.25552238805970151</v>
      </c>
      <c r="G102">
        <v>0.78024427727727141</v>
      </c>
      <c r="H102">
        <v>0.67374098755202871</v>
      </c>
      <c r="I102">
        <v>0.47087465566404385</v>
      </c>
      <c r="J102">
        <v>0.98110981014512699</v>
      </c>
      <c r="K102">
        <v>17.176939835705014</v>
      </c>
      <c r="L102">
        <v>15.894695291195124</v>
      </c>
      <c r="M102">
        <v>19.125592879416917</v>
      </c>
      <c r="N102">
        <v>0.3975878426908579</v>
      </c>
      <c r="O102">
        <v>15.452736318407959</v>
      </c>
      <c r="P102">
        <f>V_3_16_FINALE__25_09__all_scenarios_base_copy_2_Scenario_n_agents_spreadsheet[[#This Row],[purchases-norm]]-$AJ$2</f>
        <v>0.25552238805970151</v>
      </c>
      <c r="Q102">
        <f>V_3_16_FINALE__25_09__all_scenarios_base_copy_2_Scenario_n_agents_spreadsheet[[#This Row],[sust of purch]]-$AK$2</f>
        <v>0.78024427727727141</v>
      </c>
      <c r="R102">
        <f>V_3_16_FINALE__25_09__all_scenarios_base_copy_2_Scenario_n_agents_spreadsheet[[#This Row],[sust global]]-$AL$2</f>
        <v>0.67374098755202871</v>
      </c>
      <c r="S102" cm="1">
        <f t="array" ref="S102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2" cm="1">
        <f t="array" ref="T102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2" cm="1">
        <f t="array" ref="U102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2" cm="1">
        <f t="array" ref="V10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2" cm="1">
        <f t="array" ref="W10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2" cm="1">
        <f t="array" ref="X10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3" spans="1:24" x14ac:dyDescent="0.2">
      <c r="A103">
        <v>102</v>
      </c>
      <c r="B103">
        <v>10</v>
      </c>
      <c r="C103">
        <v>100</v>
      </c>
      <c r="D103" t="b">
        <v>1</v>
      </c>
      <c r="E103">
        <v>28.900497512437809</v>
      </c>
      <c r="F103">
        <v>0.28900497512437812</v>
      </c>
      <c r="G103">
        <v>0.80227595057543621</v>
      </c>
      <c r="H103">
        <v>0.6486570679654825</v>
      </c>
      <c r="I103">
        <v>0.46879777987993576</v>
      </c>
      <c r="J103">
        <v>0.97485454335682042</v>
      </c>
      <c r="K103">
        <v>17.521189372201853</v>
      </c>
      <c r="L103">
        <v>16.812549874612753</v>
      </c>
      <c r="M103">
        <v>18.829236431914229</v>
      </c>
      <c r="N103">
        <v>0.35527246822534508</v>
      </c>
      <c r="O103">
        <v>19.019900497512438</v>
      </c>
      <c r="P103">
        <f>V_3_16_FINALE__25_09__all_scenarios_base_copy_2_Scenario_n_agents_spreadsheet[[#This Row],[purchases-norm]]-$AJ$2</f>
        <v>0.28900497512437812</v>
      </c>
      <c r="Q103">
        <f>V_3_16_FINALE__25_09__all_scenarios_base_copy_2_Scenario_n_agents_spreadsheet[[#This Row],[sust of purch]]-$AK$2</f>
        <v>0.80227595057543621</v>
      </c>
      <c r="R103">
        <f>V_3_16_FINALE__25_09__all_scenarios_base_copy_2_Scenario_n_agents_spreadsheet[[#This Row],[sust global]]-$AL$2</f>
        <v>0.6486570679654825</v>
      </c>
      <c r="S103" cm="1">
        <f t="array" ref="S103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3" cm="1">
        <f t="array" ref="T103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3" cm="1">
        <f t="array" ref="U103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3" cm="1">
        <f t="array" ref="V10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3" cm="1">
        <f t="array" ref="W10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3" cm="1">
        <f t="array" ref="X10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4" spans="1:24" x14ac:dyDescent="0.2">
      <c r="A104">
        <v>103</v>
      </c>
      <c r="B104">
        <v>10</v>
      </c>
      <c r="C104">
        <v>100</v>
      </c>
      <c r="D104" t="b">
        <v>1</v>
      </c>
      <c r="E104">
        <v>26.706467661691541</v>
      </c>
      <c r="F104">
        <v>0.26706467661691541</v>
      </c>
      <c r="G104">
        <v>0.80235575047863872</v>
      </c>
      <c r="H104">
        <v>0.64601759164524475</v>
      </c>
      <c r="I104">
        <v>0.43769874215810561</v>
      </c>
      <c r="J104">
        <v>0.97427421755230437</v>
      </c>
      <c r="K104">
        <v>17.414507962059034</v>
      </c>
      <c r="L104">
        <v>16.316293020067867</v>
      </c>
      <c r="M104">
        <v>19.12200636747955</v>
      </c>
      <c r="N104">
        <v>0.38808690849778299</v>
      </c>
      <c r="O104">
        <v>18.542288557213929</v>
      </c>
      <c r="P104">
        <f>V_3_16_FINALE__25_09__all_scenarios_base_copy_2_Scenario_n_agents_spreadsheet[[#This Row],[purchases-norm]]-$AJ$2</f>
        <v>0.26706467661691541</v>
      </c>
      <c r="Q104">
        <f>V_3_16_FINALE__25_09__all_scenarios_base_copy_2_Scenario_n_agents_spreadsheet[[#This Row],[sust of purch]]-$AK$2</f>
        <v>0.80235575047863872</v>
      </c>
      <c r="R104">
        <f>V_3_16_FINALE__25_09__all_scenarios_base_copy_2_Scenario_n_agents_spreadsheet[[#This Row],[sust global]]-$AL$2</f>
        <v>0.64601759164524475</v>
      </c>
      <c r="S104" cm="1">
        <f t="array" ref="S104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4" cm="1">
        <f t="array" ref="T104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4" cm="1">
        <f t="array" ref="U104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4" cm="1">
        <f t="array" ref="V10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4" cm="1">
        <f t="array" ref="W10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4" cm="1">
        <f t="array" ref="X10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5" spans="1:24" x14ac:dyDescent="0.2">
      <c r="A105">
        <v>104</v>
      </c>
      <c r="B105">
        <v>10</v>
      </c>
      <c r="C105">
        <v>100</v>
      </c>
      <c r="D105" t="b">
        <v>1</v>
      </c>
      <c r="E105">
        <v>27.696517412935325</v>
      </c>
      <c r="F105">
        <v>0.27696517412935323</v>
      </c>
      <c r="G105">
        <v>0.8150025735126053</v>
      </c>
      <c r="H105">
        <v>0.63610770025393848</v>
      </c>
      <c r="I105">
        <v>0.44418280949643052</v>
      </c>
      <c r="J105">
        <v>0.95633002507427289</v>
      </c>
      <c r="K105">
        <v>17.424415007053661</v>
      </c>
      <c r="L105">
        <v>16.667100749529837</v>
      </c>
      <c r="M105">
        <v>18.697981510220558</v>
      </c>
      <c r="N105">
        <v>0.37469382373740062</v>
      </c>
      <c r="O105">
        <v>19.253731343283583</v>
      </c>
      <c r="P105">
        <f>V_3_16_FINALE__25_09__all_scenarios_base_copy_2_Scenario_n_agents_spreadsheet[[#This Row],[purchases-norm]]-$AJ$2</f>
        <v>0.27696517412935323</v>
      </c>
      <c r="Q105">
        <f>V_3_16_FINALE__25_09__all_scenarios_base_copy_2_Scenario_n_agents_spreadsheet[[#This Row],[sust of purch]]-$AK$2</f>
        <v>0.8150025735126053</v>
      </c>
      <c r="R105">
        <f>V_3_16_FINALE__25_09__all_scenarios_base_copy_2_Scenario_n_agents_spreadsheet[[#This Row],[sust global]]-$AL$2</f>
        <v>0.63610770025393848</v>
      </c>
      <c r="S105" cm="1">
        <f t="array" ref="S105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5" cm="1">
        <f t="array" ref="T105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5" cm="1">
        <f t="array" ref="U105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5" cm="1">
        <f t="array" ref="V10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5" cm="1">
        <f t="array" ref="W10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5" cm="1">
        <f t="array" ref="X10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6" spans="1:24" x14ac:dyDescent="0.2">
      <c r="A106">
        <v>105</v>
      </c>
      <c r="B106">
        <v>10</v>
      </c>
      <c r="C106">
        <v>100</v>
      </c>
      <c r="D106" t="b">
        <v>1</v>
      </c>
      <c r="E106">
        <v>28.293532338308459</v>
      </c>
      <c r="F106">
        <v>0.28293532338308458</v>
      </c>
      <c r="G106">
        <v>0.77563776208472601</v>
      </c>
      <c r="H106">
        <v>0.65521729380453475</v>
      </c>
      <c r="I106">
        <v>0.45983118125082278</v>
      </c>
      <c r="J106">
        <v>0.97271602655587575</v>
      </c>
      <c r="K106">
        <v>17.446695983202758</v>
      </c>
      <c r="L106">
        <v>16.309652426260527</v>
      </c>
      <c r="M106">
        <v>19.293401376982246</v>
      </c>
      <c r="N106">
        <v>0.38094826588307307</v>
      </c>
      <c r="O106">
        <v>17.452736318407961</v>
      </c>
      <c r="P106">
        <f>V_3_16_FINALE__25_09__all_scenarios_base_copy_2_Scenario_n_agents_spreadsheet[[#This Row],[purchases-norm]]-$AJ$2</f>
        <v>0.28293532338308458</v>
      </c>
      <c r="Q106">
        <f>V_3_16_FINALE__25_09__all_scenarios_base_copy_2_Scenario_n_agents_spreadsheet[[#This Row],[sust of purch]]-$AK$2</f>
        <v>0.77563776208472601</v>
      </c>
      <c r="R106">
        <f>V_3_16_FINALE__25_09__all_scenarios_base_copy_2_Scenario_n_agents_spreadsheet[[#This Row],[sust global]]-$AL$2</f>
        <v>0.65521729380453475</v>
      </c>
      <c r="S106" cm="1">
        <f t="array" ref="S106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6" cm="1">
        <f t="array" ref="T106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6" cm="1">
        <f t="array" ref="U106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6" cm="1">
        <f t="array" ref="V10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6" cm="1">
        <f t="array" ref="W10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6" cm="1">
        <f t="array" ref="X10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7" spans="1:24" x14ac:dyDescent="0.2">
      <c r="A107">
        <v>106</v>
      </c>
      <c r="B107">
        <v>10</v>
      </c>
      <c r="C107">
        <v>100</v>
      </c>
      <c r="D107" t="b">
        <v>1</v>
      </c>
      <c r="E107">
        <v>29.039800995024876</v>
      </c>
      <c r="F107">
        <v>0.29039800995024878</v>
      </c>
      <c r="G107">
        <v>0.76022346803360463</v>
      </c>
      <c r="H107">
        <v>0.63797695887067285</v>
      </c>
      <c r="I107">
        <v>0.44751020918359286</v>
      </c>
      <c r="J107">
        <v>0.96860661785791657</v>
      </c>
      <c r="K107">
        <v>17.23453332601855</v>
      </c>
      <c r="L107">
        <v>16.181325984802285</v>
      </c>
      <c r="M107">
        <v>19.058099257723534</v>
      </c>
      <c r="N107">
        <v>0.36540803962463841</v>
      </c>
      <c r="O107">
        <v>17.567164179104477</v>
      </c>
      <c r="P107">
        <f>V_3_16_FINALE__25_09__all_scenarios_base_copy_2_Scenario_n_agents_spreadsheet[[#This Row],[purchases-norm]]-$AJ$2</f>
        <v>0.29039800995024878</v>
      </c>
      <c r="Q107">
        <f>V_3_16_FINALE__25_09__all_scenarios_base_copy_2_Scenario_n_agents_spreadsheet[[#This Row],[sust of purch]]-$AK$2</f>
        <v>0.76022346803360463</v>
      </c>
      <c r="R107">
        <f>V_3_16_FINALE__25_09__all_scenarios_base_copy_2_Scenario_n_agents_spreadsheet[[#This Row],[sust global]]-$AL$2</f>
        <v>0.63797695887067285</v>
      </c>
      <c r="S107" cm="1">
        <f t="array" ref="S107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7" cm="1">
        <f t="array" ref="T107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7" cm="1">
        <f t="array" ref="U107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7" cm="1">
        <f t="array" ref="V10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7" cm="1">
        <f t="array" ref="W10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7" cm="1">
        <f t="array" ref="X10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8" spans="1:24" x14ac:dyDescent="0.2">
      <c r="A108">
        <v>107</v>
      </c>
      <c r="B108">
        <v>10</v>
      </c>
      <c r="C108">
        <v>100</v>
      </c>
      <c r="D108" t="b">
        <v>1</v>
      </c>
      <c r="E108">
        <v>32.870646766169152</v>
      </c>
      <c r="F108">
        <v>0.32870646766169154</v>
      </c>
      <c r="G108">
        <v>0.75564273663718751</v>
      </c>
      <c r="H108">
        <v>0.62835137457679158</v>
      </c>
      <c r="I108">
        <v>0.45419592996273772</v>
      </c>
      <c r="J108">
        <v>0.96996684470913797</v>
      </c>
      <c r="K108">
        <v>17.503599406945881</v>
      </c>
      <c r="L108">
        <v>16.757257326595912</v>
      </c>
      <c r="M108">
        <v>18.96574804995975</v>
      </c>
      <c r="N108">
        <v>0.33758722070490776</v>
      </c>
      <c r="O108">
        <v>19.223880597014926</v>
      </c>
      <c r="P108">
        <f>V_3_16_FINALE__25_09__all_scenarios_base_copy_2_Scenario_n_agents_spreadsheet[[#This Row],[purchases-norm]]-$AJ$2</f>
        <v>0.32870646766169154</v>
      </c>
      <c r="Q108">
        <f>V_3_16_FINALE__25_09__all_scenarios_base_copy_2_Scenario_n_agents_spreadsheet[[#This Row],[sust of purch]]-$AK$2</f>
        <v>0.75564273663718751</v>
      </c>
      <c r="R108">
        <f>V_3_16_FINALE__25_09__all_scenarios_base_copy_2_Scenario_n_agents_spreadsheet[[#This Row],[sust global]]-$AL$2</f>
        <v>0.62835137457679158</v>
      </c>
      <c r="S108" cm="1">
        <f t="array" ref="S108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8" cm="1">
        <f t="array" ref="T108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8" cm="1">
        <f t="array" ref="U108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8" cm="1">
        <f t="array" ref="V10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8" cm="1">
        <f t="array" ref="W10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8" cm="1">
        <f t="array" ref="X10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09" spans="1:24" x14ac:dyDescent="0.2">
      <c r="A109">
        <v>108</v>
      </c>
      <c r="B109">
        <v>10</v>
      </c>
      <c r="C109">
        <v>100</v>
      </c>
      <c r="D109" t="b">
        <v>1</v>
      </c>
      <c r="E109">
        <v>30.417910447761194</v>
      </c>
      <c r="F109">
        <v>0.30417910447761193</v>
      </c>
      <c r="G109">
        <v>0.79097901772294976</v>
      </c>
      <c r="H109">
        <v>0.62404065037632261</v>
      </c>
      <c r="I109">
        <v>0.4481404704857222</v>
      </c>
      <c r="J109">
        <v>0.96202569787417613</v>
      </c>
      <c r="K109">
        <v>17.45338509926215</v>
      </c>
      <c r="L109">
        <v>16.653273112344948</v>
      </c>
      <c r="M109">
        <v>18.99527302852297</v>
      </c>
      <c r="N109">
        <v>0.34223686777390216</v>
      </c>
      <c r="O109">
        <v>19.905472636815919</v>
      </c>
      <c r="P109">
        <f>V_3_16_FINALE__25_09__all_scenarios_base_copy_2_Scenario_n_agents_spreadsheet[[#This Row],[purchases-norm]]-$AJ$2</f>
        <v>0.30417910447761193</v>
      </c>
      <c r="Q109">
        <f>V_3_16_FINALE__25_09__all_scenarios_base_copy_2_Scenario_n_agents_spreadsheet[[#This Row],[sust of purch]]-$AK$2</f>
        <v>0.79097901772294976</v>
      </c>
      <c r="R109">
        <f>V_3_16_FINALE__25_09__all_scenarios_base_copy_2_Scenario_n_agents_spreadsheet[[#This Row],[sust global]]-$AL$2</f>
        <v>0.62404065037632261</v>
      </c>
      <c r="S109" cm="1">
        <f t="array" ref="S109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09" cm="1">
        <f t="array" ref="T109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09" cm="1">
        <f t="array" ref="U109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09" cm="1">
        <f t="array" ref="V10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09" cm="1">
        <f t="array" ref="W10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09" cm="1">
        <f t="array" ref="X10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10" spans="1:24" x14ac:dyDescent="0.2">
      <c r="A110">
        <v>109</v>
      </c>
      <c r="B110">
        <v>10</v>
      </c>
      <c r="C110">
        <v>100</v>
      </c>
      <c r="D110" t="b">
        <v>1</v>
      </c>
      <c r="E110">
        <v>25.119402985074625</v>
      </c>
      <c r="F110">
        <v>0.25119402985074624</v>
      </c>
      <c r="G110">
        <v>0.79943604566354187</v>
      </c>
      <c r="H110">
        <v>0.67140620027208597</v>
      </c>
      <c r="I110">
        <v>0.46522142767898406</v>
      </c>
      <c r="J110">
        <v>0.97989331933701918</v>
      </c>
      <c r="K110">
        <v>17.141312147825662</v>
      </c>
      <c r="L110">
        <v>15.909899076806528</v>
      </c>
      <c r="M110">
        <v>18.986387588643804</v>
      </c>
      <c r="N110">
        <v>0.40043290531610082</v>
      </c>
      <c r="O110">
        <v>16.626865671641792</v>
      </c>
      <c r="P110">
        <f>V_3_16_FINALE__25_09__all_scenarios_base_copy_2_Scenario_n_agents_spreadsheet[[#This Row],[purchases-norm]]-$AJ$2</f>
        <v>0.25119402985074624</v>
      </c>
      <c r="Q110">
        <f>V_3_16_FINALE__25_09__all_scenarios_base_copy_2_Scenario_n_agents_spreadsheet[[#This Row],[sust of purch]]-$AK$2</f>
        <v>0.79943604566354187</v>
      </c>
      <c r="R110">
        <f>V_3_16_FINALE__25_09__all_scenarios_base_copy_2_Scenario_n_agents_spreadsheet[[#This Row],[sust global]]-$AL$2</f>
        <v>0.67140620027208597</v>
      </c>
      <c r="S110" cm="1">
        <f t="array" ref="S110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10" cm="1">
        <f t="array" ref="T110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10" cm="1">
        <f t="array" ref="U110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10" cm="1">
        <f t="array" ref="V11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10" cm="1">
        <f t="array" ref="W11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10" cm="1">
        <f t="array" ref="X11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11" spans="1:24" x14ac:dyDescent="0.2">
      <c r="A111">
        <v>110</v>
      </c>
      <c r="B111">
        <v>10</v>
      </c>
      <c r="C111">
        <v>100</v>
      </c>
      <c r="D111" t="b">
        <v>1</v>
      </c>
      <c r="E111">
        <v>23.562189054726367</v>
      </c>
      <c r="F111">
        <v>0.23562189054726368</v>
      </c>
      <c r="G111">
        <v>0.77829207607571793</v>
      </c>
      <c r="H111">
        <v>0.68838693133443907</v>
      </c>
      <c r="I111">
        <v>0.48106483920678633</v>
      </c>
      <c r="J111">
        <v>0.98869459095126344</v>
      </c>
      <c r="K111">
        <v>17.794927524908442</v>
      </c>
      <c r="L111">
        <v>16.939230104348823</v>
      </c>
      <c r="M111">
        <v>19.033600421330782</v>
      </c>
      <c r="N111">
        <v>0.40841171545253735</v>
      </c>
      <c r="O111">
        <v>14.009950248756219</v>
      </c>
      <c r="P111">
        <f>V_3_16_FINALE__25_09__all_scenarios_base_copy_2_Scenario_n_agents_spreadsheet[[#This Row],[purchases-norm]]-$AJ$2</f>
        <v>0.23562189054726368</v>
      </c>
      <c r="Q111">
        <f>V_3_16_FINALE__25_09__all_scenarios_base_copy_2_Scenario_n_agents_spreadsheet[[#This Row],[sust of purch]]-$AK$2</f>
        <v>0.77829207607571793</v>
      </c>
      <c r="R111">
        <f>V_3_16_FINALE__25_09__all_scenarios_base_copy_2_Scenario_n_agents_spreadsheet[[#This Row],[sust global]]-$AL$2</f>
        <v>0.68838693133443907</v>
      </c>
      <c r="S111" cm="1">
        <f t="array" ref="S111">STDEV(_xlfn._xlws.FILTER(P:P,(B:B=V_3_16_FINALE__25_09__all_scenarios_base_copy_2_Scenario_n_agents_spreadsheet[[#This Row],[n-companies]])*(C:C=V_3_16_FINALE__25_09__all_scenarios_base_copy_2_Scenario_n_agents_spreadsheet[[#This Row],[n-users]])))/SQRT(10)</f>
        <v>8.6253984494488994E-3</v>
      </c>
      <c r="T111" cm="1">
        <f t="array" ref="T111">STDEV(_xlfn._xlws.FILTER(Q:Q,(B:B=V_3_16_FINALE__25_09__all_scenarios_base_copy_2_Scenario_n_agents_spreadsheet[[#This Row],[n-companies]])*(C:C=V_3_16_FINALE__25_09__all_scenarios_base_copy_2_Scenario_n_agents_spreadsheet[[#This Row],[n-users]])))/SQRT(10)</f>
        <v>6.1144573638576656E-3</v>
      </c>
      <c r="U111" cm="1">
        <f t="array" ref="U111">STDEV(_xlfn._xlws.FILTER(R:R,(B:B=V_3_16_FINALE__25_09__all_scenarios_base_copy_2_Scenario_n_agents_spreadsheet[[#This Row],[n-companies]])*(C:C=V_3_16_FINALE__25_09__all_scenarios_base_copy_2_Scenario_n_agents_spreadsheet[[#This Row],[n-users]])))/SQRT(10)</f>
        <v>6.6754887141991532E-3</v>
      </c>
      <c r="V111" cm="1">
        <f t="array" ref="V11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3.1008855094602557E-2</v>
      </c>
      <c r="W111" cm="1">
        <f t="array" ref="W11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7.7791191065949084E-3</v>
      </c>
      <c r="X111" cm="1">
        <f t="array" ref="X11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1.0254360109109805E-2</v>
      </c>
    </row>
    <row r="112" spans="1:24" x14ac:dyDescent="0.2">
      <c r="A112">
        <v>111</v>
      </c>
      <c r="B112">
        <v>10</v>
      </c>
      <c r="C112">
        <v>200</v>
      </c>
      <c r="D112" t="b">
        <v>1</v>
      </c>
      <c r="E112">
        <v>41.741293532338311</v>
      </c>
      <c r="F112">
        <v>0.20870646766169154</v>
      </c>
      <c r="G112">
        <v>0.79894999857360527</v>
      </c>
      <c r="H112">
        <v>0.71522917481892079</v>
      </c>
      <c r="I112">
        <v>0.47432515955670279</v>
      </c>
      <c r="J112">
        <v>0.99397447642429848</v>
      </c>
      <c r="K112">
        <v>17.573700380842627</v>
      </c>
      <c r="L112">
        <v>16.110985863259806</v>
      </c>
      <c r="M112">
        <v>19.271235271547589</v>
      </c>
      <c r="N112">
        <v>0.46161453330138302</v>
      </c>
      <c r="O112">
        <v>26.208955223880597</v>
      </c>
      <c r="P112">
        <f>V_3_16_FINALE__25_09__all_scenarios_base_copy_2_Scenario_n_agents_spreadsheet[[#This Row],[purchases-norm]]-$AJ$2</f>
        <v>0.20870646766169154</v>
      </c>
      <c r="Q112">
        <f>V_3_16_FINALE__25_09__all_scenarios_base_copy_2_Scenario_n_agents_spreadsheet[[#This Row],[sust of purch]]-$AK$2</f>
        <v>0.79894999857360527</v>
      </c>
      <c r="R112">
        <f>V_3_16_FINALE__25_09__all_scenarios_base_copy_2_Scenario_n_agents_spreadsheet[[#This Row],[sust global]]-$AL$2</f>
        <v>0.71522917481892079</v>
      </c>
      <c r="S112" cm="1">
        <f t="array" ref="S112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2" cm="1">
        <f t="array" ref="T112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2" cm="1">
        <f t="array" ref="U112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2" cm="1">
        <f t="array" ref="V11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2" cm="1">
        <f t="array" ref="W11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2" cm="1">
        <f t="array" ref="X11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3" spans="1:24" x14ac:dyDescent="0.2">
      <c r="A113">
        <v>112</v>
      </c>
      <c r="B113">
        <v>10</v>
      </c>
      <c r="C113">
        <v>200</v>
      </c>
      <c r="D113" t="b">
        <v>1</v>
      </c>
      <c r="E113">
        <v>50.542288557213929</v>
      </c>
      <c r="F113">
        <v>0.25271144278606966</v>
      </c>
      <c r="G113">
        <v>0.7852406505932038</v>
      </c>
      <c r="H113">
        <v>0.6929111274875378</v>
      </c>
      <c r="I113">
        <v>0.47574178105063547</v>
      </c>
      <c r="J113">
        <v>0.99204037888983732</v>
      </c>
      <c r="K113">
        <v>17.563563810680225</v>
      </c>
      <c r="L113">
        <v>16.299100346965222</v>
      </c>
      <c r="M113">
        <v>19.308459947328711</v>
      </c>
      <c r="N113">
        <v>0.4205874136695012</v>
      </c>
      <c r="O113">
        <v>31.676616915422887</v>
      </c>
      <c r="P113">
        <f>V_3_16_FINALE__25_09__all_scenarios_base_copy_2_Scenario_n_agents_spreadsheet[[#This Row],[purchases-norm]]-$AJ$2</f>
        <v>0.25271144278606966</v>
      </c>
      <c r="Q113">
        <f>V_3_16_FINALE__25_09__all_scenarios_base_copy_2_Scenario_n_agents_spreadsheet[[#This Row],[sust of purch]]-$AK$2</f>
        <v>0.7852406505932038</v>
      </c>
      <c r="R113">
        <f>V_3_16_FINALE__25_09__all_scenarios_base_copy_2_Scenario_n_agents_spreadsheet[[#This Row],[sust global]]-$AL$2</f>
        <v>0.6929111274875378</v>
      </c>
      <c r="S113" cm="1">
        <f t="array" ref="S113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3" cm="1">
        <f t="array" ref="T113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3" cm="1">
        <f t="array" ref="U113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3" cm="1">
        <f t="array" ref="V11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3" cm="1">
        <f t="array" ref="W11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3" cm="1">
        <f t="array" ref="X11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4" spans="1:24" x14ac:dyDescent="0.2">
      <c r="A114">
        <v>113</v>
      </c>
      <c r="B114">
        <v>10</v>
      </c>
      <c r="C114">
        <v>200</v>
      </c>
      <c r="D114" t="b">
        <v>1</v>
      </c>
      <c r="E114">
        <v>47.681592039800996</v>
      </c>
      <c r="F114">
        <v>0.23840796019900498</v>
      </c>
      <c r="G114">
        <v>0.76344763964427775</v>
      </c>
      <c r="H114">
        <v>0.69363997109975739</v>
      </c>
      <c r="I114">
        <v>0.4542044930152056</v>
      </c>
      <c r="J114">
        <v>0.9948953941609624</v>
      </c>
      <c r="K114">
        <v>18.003625162403321</v>
      </c>
      <c r="L114">
        <v>16.936266198776813</v>
      </c>
      <c r="M114">
        <v>19.346700845535604</v>
      </c>
      <c r="N114">
        <v>0.43280680607488498</v>
      </c>
      <c r="O114">
        <v>26.990049751243781</v>
      </c>
      <c r="P114">
        <f>V_3_16_FINALE__25_09__all_scenarios_base_copy_2_Scenario_n_agents_spreadsheet[[#This Row],[purchases-norm]]-$AJ$2</f>
        <v>0.23840796019900498</v>
      </c>
      <c r="Q114">
        <f>V_3_16_FINALE__25_09__all_scenarios_base_copy_2_Scenario_n_agents_spreadsheet[[#This Row],[sust of purch]]-$AK$2</f>
        <v>0.76344763964427775</v>
      </c>
      <c r="R114">
        <f>V_3_16_FINALE__25_09__all_scenarios_base_copy_2_Scenario_n_agents_spreadsheet[[#This Row],[sust global]]-$AL$2</f>
        <v>0.69363997109975739</v>
      </c>
      <c r="S114" cm="1">
        <f t="array" ref="S114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4" cm="1">
        <f t="array" ref="T114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4" cm="1">
        <f t="array" ref="U114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4" cm="1">
        <f t="array" ref="V11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4" cm="1">
        <f t="array" ref="W11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4" cm="1">
        <f t="array" ref="X11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5" spans="1:24" x14ac:dyDescent="0.2">
      <c r="A115">
        <v>114</v>
      </c>
      <c r="B115">
        <v>10</v>
      </c>
      <c r="C115">
        <v>200</v>
      </c>
      <c r="D115" t="b">
        <v>1</v>
      </c>
      <c r="E115">
        <v>47.019900497512438</v>
      </c>
      <c r="F115">
        <v>0.2350995024875622</v>
      </c>
      <c r="G115">
        <v>0.74061031918422793</v>
      </c>
      <c r="H115">
        <v>0.69885874396881598</v>
      </c>
      <c r="I115">
        <v>0.45787497228196483</v>
      </c>
      <c r="J115">
        <v>0.99270238930644172</v>
      </c>
      <c r="K115">
        <v>17.652147643487474</v>
      </c>
      <c r="L115">
        <v>16.180371706754304</v>
      </c>
      <c r="M115">
        <v>19.448632989427416</v>
      </c>
      <c r="N115">
        <v>0.44058430389876202</v>
      </c>
      <c r="O115">
        <v>26.014925373134329</v>
      </c>
      <c r="P115">
        <f>V_3_16_FINALE__25_09__all_scenarios_base_copy_2_Scenario_n_agents_spreadsheet[[#This Row],[purchases-norm]]-$AJ$2</f>
        <v>0.2350995024875622</v>
      </c>
      <c r="Q115">
        <f>V_3_16_FINALE__25_09__all_scenarios_base_copy_2_Scenario_n_agents_spreadsheet[[#This Row],[sust of purch]]-$AK$2</f>
        <v>0.74061031918422793</v>
      </c>
      <c r="R115">
        <f>V_3_16_FINALE__25_09__all_scenarios_base_copy_2_Scenario_n_agents_spreadsheet[[#This Row],[sust global]]-$AL$2</f>
        <v>0.69885874396881598</v>
      </c>
      <c r="S115" cm="1">
        <f t="array" ref="S115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5" cm="1">
        <f t="array" ref="T115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5" cm="1">
        <f t="array" ref="U115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5" cm="1">
        <f t="array" ref="V11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5" cm="1">
        <f t="array" ref="W11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5" cm="1">
        <f t="array" ref="X11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6" spans="1:24" x14ac:dyDescent="0.2">
      <c r="A116">
        <v>115</v>
      </c>
      <c r="B116">
        <v>10</v>
      </c>
      <c r="C116">
        <v>200</v>
      </c>
      <c r="D116" t="b">
        <v>1</v>
      </c>
      <c r="E116">
        <v>46.895522388059703</v>
      </c>
      <c r="F116">
        <v>0.23447761194029851</v>
      </c>
      <c r="G116">
        <v>0.75232654770516594</v>
      </c>
      <c r="H116">
        <v>0.69026728086419009</v>
      </c>
      <c r="I116">
        <v>0.45330717749077076</v>
      </c>
      <c r="J116">
        <v>0.99025043480002828</v>
      </c>
      <c r="K116">
        <v>17.938859178382661</v>
      </c>
      <c r="L116">
        <v>16.857593323621373</v>
      </c>
      <c r="M116">
        <v>19.308906182729199</v>
      </c>
      <c r="N116">
        <v>0.44131566988441612</v>
      </c>
      <c r="O116">
        <v>27.218905472636816</v>
      </c>
      <c r="P116">
        <f>V_3_16_FINALE__25_09__all_scenarios_base_copy_2_Scenario_n_agents_spreadsheet[[#This Row],[purchases-norm]]-$AJ$2</f>
        <v>0.23447761194029851</v>
      </c>
      <c r="Q116">
        <f>V_3_16_FINALE__25_09__all_scenarios_base_copy_2_Scenario_n_agents_spreadsheet[[#This Row],[sust of purch]]-$AK$2</f>
        <v>0.75232654770516594</v>
      </c>
      <c r="R116">
        <f>V_3_16_FINALE__25_09__all_scenarios_base_copy_2_Scenario_n_agents_spreadsheet[[#This Row],[sust global]]-$AL$2</f>
        <v>0.69026728086419009</v>
      </c>
      <c r="S116" cm="1">
        <f t="array" ref="S116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6" cm="1">
        <f t="array" ref="T116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6" cm="1">
        <f t="array" ref="U116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6" cm="1">
        <f t="array" ref="V11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6" cm="1">
        <f t="array" ref="W11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6" cm="1">
        <f t="array" ref="X11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7" spans="1:24" x14ac:dyDescent="0.2">
      <c r="A117">
        <v>116</v>
      </c>
      <c r="B117">
        <v>10</v>
      </c>
      <c r="C117">
        <v>200</v>
      </c>
      <c r="D117" t="b">
        <v>1</v>
      </c>
      <c r="E117">
        <v>48.17412935323383</v>
      </c>
      <c r="F117">
        <v>0.24087064676616915</v>
      </c>
      <c r="G117">
        <v>0.77880863243374499</v>
      </c>
      <c r="H117">
        <v>0.7122523610058914</v>
      </c>
      <c r="I117">
        <v>0.45178354248382879</v>
      </c>
      <c r="J117">
        <v>0.99187214592205963</v>
      </c>
      <c r="K117">
        <v>17.296005737978916</v>
      </c>
      <c r="L117">
        <v>15.280606645671972</v>
      </c>
      <c r="M117">
        <v>19.458967967097273</v>
      </c>
      <c r="N117">
        <v>0.48029082635333198</v>
      </c>
      <c r="O117">
        <v>29.203980099502488</v>
      </c>
      <c r="P117">
        <f>V_3_16_FINALE__25_09__all_scenarios_base_copy_2_Scenario_n_agents_spreadsheet[[#This Row],[purchases-norm]]-$AJ$2</f>
        <v>0.24087064676616915</v>
      </c>
      <c r="Q117">
        <f>V_3_16_FINALE__25_09__all_scenarios_base_copy_2_Scenario_n_agents_spreadsheet[[#This Row],[sust of purch]]-$AK$2</f>
        <v>0.77880863243374499</v>
      </c>
      <c r="R117">
        <f>V_3_16_FINALE__25_09__all_scenarios_base_copy_2_Scenario_n_agents_spreadsheet[[#This Row],[sust global]]-$AL$2</f>
        <v>0.7122523610058914</v>
      </c>
      <c r="S117" cm="1">
        <f t="array" ref="S117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7" cm="1">
        <f t="array" ref="T117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7" cm="1">
        <f t="array" ref="U117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7" cm="1">
        <f t="array" ref="V11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7" cm="1">
        <f t="array" ref="W11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7" cm="1">
        <f t="array" ref="X11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8" spans="1:24" x14ac:dyDescent="0.2">
      <c r="A118">
        <v>117</v>
      </c>
      <c r="B118">
        <v>10</v>
      </c>
      <c r="C118">
        <v>200</v>
      </c>
      <c r="D118" t="b">
        <v>1</v>
      </c>
      <c r="E118">
        <v>41.029850746268657</v>
      </c>
      <c r="F118">
        <v>0.2051492537313433</v>
      </c>
      <c r="G118">
        <v>0.7740063916465002</v>
      </c>
      <c r="H118">
        <v>0.72452865530193922</v>
      </c>
      <c r="I118">
        <v>0.4579424842880655</v>
      </c>
      <c r="J118">
        <v>0.99384147797089739</v>
      </c>
      <c r="K118">
        <v>16.787248438725424</v>
      </c>
      <c r="L118">
        <v>14.570140415292149</v>
      </c>
      <c r="M118">
        <v>19.026641298809206</v>
      </c>
      <c r="N118">
        <v>0.47143587057214797</v>
      </c>
      <c r="O118">
        <v>24.223880597014926</v>
      </c>
      <c r="P118">
        <f>V_3_16_FINALE__25_09__all_scenarios_base_copy_2_Scenario_n_agents_spreadsheet[[#This Row],[purchases-norm]]-$AJ$2</f>
        <v>0.2051492537313433</v>
      </c>
      <c r="Q118">
        <f>V_3_16_FINALE__25_09__all_scenarios_base_copy_2_Scenario_n_agents_spreadsheet[[#This Row],[sust of purch]]-$AK$2</f>
        <v>0.7740063916465002</v>
      </c>
      <c r="R118">
        <f>V_3_16_FINALE__25_09__all_scenarios_base_copy_2_Scenario_n_agents_spreadsheet[[#This Row],[sust global]]-$AL$2</f>
        <v>0.72452865530193922</v>
      </c>
      <c r="S118" cm="1">
        <f t="array" ref="S118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8" cm="1">
        <f t="array" ref="T118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8" cm="1">
        <f t="array" ref="U118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8" cm="1">
        <f t="array" ref="V11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8" cm="1">
        <f t="array" ref="W11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8" cm="1">
        <f t="array" ref="X11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19" spans="1:24" x14ac:dyDescent="0.2">
      <c r="A119">
        <v>118</v>
      </c>
      <c r="B119">
        <v>10</v>
      </c>
      <c r="C119">
        <v>200</v>
      </c>
      <c r="D119" t="b">
        <v>1</v>
      </c>
      <c r="E119">
        <v>43.990049751243781</v>
      </c>
      <c r="F119">
        <v>0.21995024875621891</v>
      </c>
      <c r="G119">
        <v>0.77567464900844452</v>
      </c>
      <c r="H119">
        <v>0.69179302350943972</v>
      </c>
      <c r="I119">
        <v>0.4543809461221614</v>
      </c>
      <c r="J119">
        <v>0.98857357082019759</v>
      </c>
      <c r="K119">
        <v>18.072231118562488</v>
      </c>
      <c r="L119">
        <v>16.840116336189546</v>
      </c>
      <c r="M119">
        <v>19.613465110217987</v>
      </c>
      <c r="N119">
        <v>0.44443344535790591</v>
      </c>
      <c r="O119">
        <v>27.482587064676618</v>
      </c>
      <c r="P119">
        <f>V_3_16_FINALE__25_09__all_scenarios_base_copy_2_Scenario_n_agents_spreadsheet[[#This Row],[purchases-norm]]-$AJ$2</f>
        <v>0.21995024875621891</v>
      </c>
      <c r="Q119">
        <f>V_3_16_FINALE__25_09__all_scenarios_base_copy_2_Scenario_n_agents_spreadsheet[[#This Row],[sust of purch]]-$AK$2</f>
        <v>0.77567464900844452</v>
      </c>
      <c r="R119">
        <f>V_3_16_FINALE__25_09__all_scenarios_base_copy_2_Scenario_n_agents_spreadsheet[[#This Row],[sust global]]-$AL$2</f>
        <v>0.69179302350943972</v>
      </c>
      <c r="S119" cm="1">
        <f t="array" ref="S119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19" cm="1">
        <f t="array" ref="T119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19" cm="1">
        <f t="array" ref="U119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19" cm="1">
        <f t="array" ref="V11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19" cm="1">
        <f t="array" ref="W11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19" cm="1">
        <f t="array" ref="X11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20" spans="1:24" x14ac:dyDescent="0.2">
      <c r="A120">
        <v>119</v>
      </c>
      <c r="B120">
        <v>10</v>
      </c>
      <c r="C120">
        <v>200</v>
      </c>
      <c r="D120" t="b">
        <v>1</v>
      </c>
      <c r="E120">
        <v>39.024875621890544</v>
      </c>
      <c r="F120">
        <v>0.19512437810945271</v>
      </c>
      <c r="G120">
        <v>0.76329426640627851</v>
      </c>
      <c r="H120">
        <v>0.71379383369297211</v>
      </c>
      <c r="I120">
        <v>0.45500587393828423</v>
      </c>
      <c r="J120">
        <v>0.99310164465250583</v>
      </c>
      <c r="K120">
        <v>17.498113294410199</v>
      </c>
      <c r="L120">
        <v>16.267195735716253</v>
      </c>
      <c r="M120">
        <v>18.835673582744686</v>
      </c>
      <c r="N120">
        <v>0.47094631468863302</v>
      </c>
      <c r="O120">
        <v>23.53233830845771</v>
      </c>
      <c r="P120">
        <f>V_3_16_FINALE__25_09__all_scenarios_base_copy_2_Scenario_n_agents_spreadsheet[[#This Row],[purchases-norm]]-$AJ$2</f>
        <v>0.19512437810945271</v>
      </c>
      <c r="Q120">
        <f>V_3_16_FINALE__25_09__all_scenarios_base_copy_2_Scenario_n_agents_spreadsheet[[#This Row],[sust of purch]]-$AK$2</f>
        <v>0.76329426640627851</v>
      </c>
      <c r="R120">
        <f>V_3_16_FINALE__25_09__all_scenarios_base_copy_2_Scenario_n_agents_spreadsheet[[#This Row],[sust global]]-$AL$2</f>
        <v>0.71379383369297211</v>
      </c>
      <c r="S120" cm="1">
        <f t="array" ref="S120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20" cm="1">
        <f t="array" ref="T120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20" cm="1">
        <f t="array" ref="U120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20" cm="1">
        <f t="array" ref="V12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20" cm="1">
        <f t="array" ref="W12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20" cm="1">
        <f t="array" ref="X12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21" spans="1:24" x14ac:dyDescent="0.2">
      <c r="A121">
        <v>120</v>
      </c>
      <c r="B121">
        <v>10</v>
      </c>
      <c r="C121">
        <v>200</v>
      </c>
      <c r="D121" t="b">
        <v>1</v>
      </c>
      <c r="E121">
        <v>35.691542288557216</v>
      </c>
      <c r="F121">
        <v>0.17845771144278608</v>
      </c>
      <c r="G121">
        <v>0.7620986259268312</v>
      </c>
      <c r="H121">
        <v>0.7143420195182032</v>
      </c>
      <c r="I121">
        <v>0.45578943739397765</v>
      </c>
      <c r="J121">
        <v>0.99594222745698191</v>
      </c>
      <c r="K121">
        <v>17.692588012316168</v>
      </c>
      <c r="L121">
        <v>16.283390811383427</v>
      </c>
      <c r="M121">
        <v>19.229147947659296</v>
      </c>
      <c r="N121">
        <v>0.46066525275212999</v>
      </c>
      <c r="O121">
        <v>21.17910447761194</v>
      </c>
      <c r="P121">
        <f>V_3_16_FINALE__25_09__all_scenarios_base_copy_2_Scenario_n_agents_spreadsheet[[#This Row],[purchases-norm]]-$AJ$2</f>
        <v>0.17845771144278608</v>
      </c>
      <c r="Q121">
        <f>V_3_16_FINALE__25_09__all_scenarios_base_copy_2_Scenario_n_agents_spreadsheet[[#This Row],[sust of purch]]-$AK$2</f>
        <v>0.7620986259268312</v>
      </c>
      <c r="R121">
        <f>V_3_16_FINALE__25_09__all_scenarios_base_copy_2_Scenario_n_agents_spreadsheet[[#This Row],[sust global]]-$AL$2</f>
        <v>0.7143420195182032</v>
      </c>
      <c r="S121" cm="1">
        <f t="array" ref="S121">STDEV(_xlfn._xlws.FILTER(P:P,(B:B=V_3_16_FINALE__25_09__all_scenarios_base_copy_2_Scenario_n_agents_spreadsheet[[#This Row],[n-companies]])*(C:C=V_3_16_FINALE__25_09__all_scenarios_base_copy_2_Scenario_n_agents_spreadsheet[[#This Row],[n-users]])))/SQRT(10)</f>
        <v>7.4286990929880352E-3</v>
      </c>
      <c r="T121" cm="1">
        <f t="array" ref="T121">STDEV(_xlfn._xlws.FILTER(Q:Q,(B:B=V_3_16_FINALE__25_09__all_scenarios_base_copy_2_Scenario_n_agents_spreadsheet[[#This Row],[n-companies]])*(C:C=V_3_16_FINALE__25_09__all_scenarios_base_copy_2_Scenario_n_agents_spreadsheet[[#This Row],[n-users]])))/SQRT(10)</f>
        <v>5.2910713461695969E-3</v>
      </c>
      <c r="U121" cm="1">
        <f t="array" ref="U121">STDEV(_xlfn._xlws.FILTER(R:R,(B:B=V_3_16_FINALE__25_09__all_scenarios_base_copy_2_Scenario_n_agents_spreadsheet[[#This Row],[n-companies]])*(C:C=V_3_16_FINALE__25_09__all_scenarios_base_copy_2_Scenario_n_agents_spreadsheet[[#This Row],[n-users]])))/SQRT(10)</f>
        <v>3.9539306502981162E-3</v>
      </c>
      <c r="V121" cm="1">
        <f t="array" ref="V12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3.3629921569608E-2</v>
      </c>
      <c r="W121" cm="1">
        <f t="array" ref="W12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6.8764707506871123E-3</v>
      </c>
      <c r="X121" cm="1">
        <f t="array" ref="X12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5.6103092776210277E-3</v>
      </c>
    </row>
    <row r="122" spans="1:24" x14ac:dyDescent="0.2">
      <c r="A122">
        <v>121</v>
      </c>
      <c r="B122">
        <v>20</v>
      </c>
      <c r="C122">
        <v>10</v>
      </c>
      <c r="D122" t="b">
        <v>1</v>
      </c>
      <c r="E122">
        <v>1.8759124087591241</v>
      </c>
      <c r="F122">
        <v>0.18759124087591242</v>
      </c>
      <c r="G122">
        <v>0.96090859060000122</v>
      </c>
      <c r="H122">
        <v>0.75590440460582708</v>
      </c>
      <c r="I122">
        <v>0.45035599543851013</v>
      </c>
      <c r="J122">
        <v>0.99438298612370724</v>
      </c>
      <c r="K122">
        <v>17.315814263244881</v>
      </c>
      <c r="L122">
        <v>15.529651410848921</v>
      </c>
      <c r="M122">
        <v>18.747582895867616</v>
      </c>
      <c r="N122">
        <v>0.56159068229519316</v>
      </c>
      <c r="O122">
        <v>1.6230769230769231</v>
      </c>
      <c r="P122">
        <f>V_3_16_FINALE__25_09__all_scenarios_base_copy_2_Scenario_n_agents_spreadsheet[[#This Row],[purchases-norm]]-$AJ$2</f>
        <v>0.18759124087591242</v>
      </c>
      <c r="Q122">
        <f>V_3_16_FINALE__25_09__all_scenarios_base_copy_2_Scenario_n_agents_spreadsheet[[#This Row],[sust of purch]]-$AK$2</f>
        <v>0.96090859060000122</v>
      </c>
      <c r="R122">
        <f>V_3_16_FINALE__25_09__all_scenarios_base_copy_2_Scenario_n_agents_spreadsheet[[#This Row],[sust global]]-$AL$2</f>
        <v>0.75590440460582708</v>
      </c>
      <c r="S122" cm="1">
        <f t="array" ref="S122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2" cm="1">
        <f t="array" ref="T122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2" cm="1">
        <f t="array" ref="U122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2" cm="1">
        <f t="array" ref="V12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2" cm="1">
        <f t="array" ref="W12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2" cm="1">
        <f t="array" ref="X12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3" spans="1:24" x14ac:dyDescent="0.2">
      <c r="A123">
        <v>122</v>
      </c>
      <c r="B123">
        <v>20</v>
      </c>
      <c r="C123">
        <v>10</v>
      </c>
      <c r="D123" t="b">
        <v>1</v>
      </c>
      <c r="E123">
        <v>2.1524390243902438</v>
      </c>
      <c r="F123">
        <v>0.21524390243902439</v>
      </c>
      <c r="G123">
        <v>0.83781281084831216</v>
      </c>
      <c r="H123">
        <v>0.76274899568022525</v>
      </c>
      <c r="I123">
        <v>0.47098492922626023</v>
      </c>
      <c r="J123">
        <v>0.99563731906297437</v>
      </c>
      <c r="K123">
        <v>17.351284171459547</v>
      </c>
      <c r="L123">
        <v>15.477161802603833</v>
      </c>
      <c r="M123">
        <v>18.878873650606415</v>
      </c>
      <c r="N123">
        <v>0.55604788192289101</v>
      </c>
      <c r="O123">
        <v>1.6597222222222223</v>
      </c>
      <c r="P123">
        <f>V_3_16_FINALE__25_09__all_scenarios_base_copy_2_Scenario_n_agents_spreadsheet[[#This Row],[purchases-norm]]-$AJ$2</f>
        <v>0.21524390243902439</v>
      </c>
      <c r="Q123">
        <f>V_3_16_FINALE__25_09__all_scenarios_base_copy_2_Scenario_n_agents_spreadsheet[[#This Row],[sust of purch]]-$AK$2</f>
        <v>0.83781281084831216</v>
      </c>
      <c r="R123">
        <f>V_3_16_FINALE__25_09__all_scenarios_base_copy_2_Scenario_n_agents_spreadsheet[[#This Row],[sust global]]-$AL$2</f>
        <v>0.76274899568022525</v>
      </c>
      <c r="S123" cm="1">
        <f t="array" ref="S123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3" cm="1">
        <f t="array" ref="T123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3" cm="1">
        <f t="array" ref="U123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3" cm="1">
        <f t="array" ref="V12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3" cm="1">
        <f t="array" ref="W12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3" cm="1">
        <f t="array" ref="X12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4" spans="1:24" x14ac:dyDescent="0.2">
      <c r="A124">
        <v>123</v>
      </c>
      <c r="B124">
        <v>20</v>
      </c>
      <c r="C124">
        <v>10</v>
      </c>
      <c r="D124" t="b">
        <v>1</v>
      </c>
      <c r="E124">
        <v>3.2580645161290325</v>
      </c>
      <c r="F124">
        <v>0.32580645161290323</v>
      </c>
      <c r="G124">
        <v>0.88977912613293275</v>
      </c>
      <c r="H124">
        <v>0.75360572036446871</v>
      </c>
      <c r="I124">
        <v>0.44591376890541812</v>
      </c>
      <c r="J124">
        <v>0.99581644100848632</v>
      </c>
      <c r="K124">
        <v>17.246192547639463</v>
      </c>
      <c r="L124">
        <v>15.426881478674174</v>
      </c>
      <c r="M124">
        <v>18.707914791016041</v>
      </c>
      <c r="N124">
        <v>0.5595103592527586</v>
      </c>
      <c r="O124">
        <v>2.4914285714285715</v>
      </c>
      <c r="P124">
        <f>V_3_16_FINALE__25_09__all_scenarios_base_copy_2_Scenario_n_agents_spreadsheet[[#This Row],[purchases-norm]]-$AJ$2</f>
        <v>0.32580645161290323</v>
      </c>
      <c r="Q124">
        <f>V_3_16_FINALE__25_09__all_scenarios_base_copy_2_Scenario_n_agents_spreadsheet[[#This Row],[sust of purch]]-$AK$2</f>
        <v>0.88977912613293275</v>
      </c>
      <c r="R124">
        <f>V_3_16_FINALE__25_09__all_scenarios_base_copy_2_Scenario_n_agents_spreadsheet[[#This Row],[sust global]]-$AL$2</f>
        <v>0.75360572036446871</v>
      </c>
      <c r="S124" cm="1">
        <f t="array" ref="S124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4" cm="1">
        <f t="array" ref="T124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4" cm="1">
        <f t="array" ref="U124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4" cm="1">
        <f t="array" ref="V12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4" cm="1">
        <f t="array" ref="W12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4" cm="1">
        <f t="array" ref="X12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5" spans="1:24" x14ac:dyDescent="0.2">
      <c r="A125">
        <v>124</v>
      </c>
      <c r="B125">
        <v>20</v>
      </c>
      <c r="C125">
        <v>10</v>
      </c>
      <c r="D125" t="b">
        <v>1</v>
      </c>
      <c r="E125">
        <v>2.7105263157894739</v>
      </c>
      <c r="F125">
        <v>0.27105263157894738</v>
      </c>
      <c r="G125">
        <v>0.92277707088384475</v>
      </c>
      <c r="H125">
        <v>0.76353539180110452</v>
      </c>
      <c r="I125">
        <v>0.46411790729513269</v>
      </c>
      <c r="J125">
        <v>0.99578942852204855</v>
      </c>
      <c r="K125">
        <v>17.366261817679405</v>
      </c>
      <c r="L125">
        <v>15.759922517461192</v>
      </c>
      <c r="M125">
        <v>18.63766426246918</v>
      </c>
      <c r="N125">
        <v>0.56312185764074985</v>
      </c>
      <c r="O125">
        <v>2.3131868131868134</v>
      </c>
      <c r="P125">
        <f>V_3_16_FINALE__25_09__all_scenarios_base_copy_2_Scenario_n_agents_spreadsheet[[#This Row],[purchases-norm]]-$AJ$2</f>
        <v>0.27105263157894738</v>
      </c>
      <c r="Q125">
        <f>V_3_16_FINALE__25_09__all_scenarios_base_copy_2_Scenario_n_agents_spreadsheet[[#This Row],[sust of purch]]-$AK$2</f>
        <v>0.92277707088384475</v>
      </c>
      <c r="R125">
        <f>V_3_16_FINALE__25_09__all_scenarios_base_copy_2_Scenario_n_agents_spreadsheet[[#This Row],[sust global]]-$AL$2</f>
        <v>0.76353539180110452</v>
      </c>
      <c r="S125" cm="1">
        <f t="array" ref="S125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5" cm="1">
        <f t="array" ref="T125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5" cm="1">
        <f t="array" ref="U125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5" cm="1">
        <f t="array" ref="V12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5" cm="1">
        <f t="array" ref="W12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5" cm="1">
        <f t="array" ref="X12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6" spans="1:24" x14ac:dyDescent="0.2">
      <c r="A126">
        <v>125</v>
      </c>
      <c r="B126">
        <v>20</v>
      </c>
      <c r="C126">
        <v>10</v>
      </c>
      <c r="D126" t="b">
        <v>1</v>
      </c>
      <c r="E126">
        <v>3.1968911917098444</v>
      </c>
      <c r="F126">
        <v>0.31968911917098441</v>
      </c>
      <c r="G126">
        <v>0.87052474914266664</v>
      </c>
      <c r="H126">
        <v>0.7528910665316918</v>
      </c>
      <c r="I126">
        <v>0.45184289999135291</v>
      </c>
      <c r="J126">
        <v>0.99508013844177956</v>
      </c>
      <c r="K126">
        <v>17.398454713937003</v>
      </c>
      <c r="L126">
        <v>15.653953967203227</v>
      </c>
      <c r="M126">
        <v>18.830346380515465</v>
      </c>
      <c r="N126">
        <v>0.55417865634325325</v>
      </c>
      <c r="O126">
        <v>2.601156069364162</v>
      </c>
      <c r="P126">
        <f>V_3_16_FINALE__25_09__all_scenarios_base_copy_2_Scenario_n_agents_spreadsheet[[#This Row],[purchases-norm]]-$AJ$2</f>
        <v>0.31968911917098441</v>
      </c>
      <c r="Q126">
        <f>V_3_16_FINALE__25_09__all_scenarios_base_copy_2_Scenario_n_agents_spreadsheet[[#This Row],[sust of purch]]-$AK$2</f>
        <v>0.87052474914266664</v>
      </c>
      <c r="R126">
        <f>V_3_16_FINALE__25_09__all_scenarios_base_copy_2_Scenario_n_agents_spreadsheet[[#This Row],[sust global]]-$AL$2</f>
        <v>0.7528910665316918</v>
      </c>
      <c r="S126" cm="1">
        <f t="array" ref="S126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6" cm="1">
        <f t="array" ref="T126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6" cm="1">
        <f t="array" ref="U126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6" cm="1">
        <f t="array" ref="V12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6" cm="1">
        <f t="array" ref="W12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6" cm="1">
        <f t="array" ref="X12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7" spans="1:24" x14ac:dyDescent="0.2">
      <c r="A127">
        <v>126</v>
      </c>
      <c r="B127">
        <v>20</v>
      </c>
      <c r="C127">
        <v>10</v>
      </c>
      <c r="D127" t="b">
        <v>1</v>
      </c>
      <c r="E127">
        <v>2.2873563218390807</v>
      </c>
      <c r="F127">
        <v>0.22873563218390808</v>
      </c>
      <c r="G127">
        <v>0.87459596358088287</v>
      </c>
      <c r="H127">
        <v>0.75740659801643506</v>
      </c>
      <c r="I127">
        <v>0.45088416021420147</v>
      </c>
      <c r="J127">
        <v>0.99480347878563413</v>
      </c>
      <c r="K127">
        <v>17.325353699990739</v>
      </c>
      <c r="L127">
        <v>15.649998378107899</v>
      </c>
      <c r="M127">
        <v>18.661249422027275</v>
      </c>
      <c r="N127">
        <v>0.56344915399392947</v>
      </c>
      <c r="O127">
        <v>1.68944099378882</v>
      </c>
      <c r="P127">
        <f>V_3_16_FINALE__25_09__all_scenarios_base_copy_2_Scenario_n_agents_spreadsheet[[#This Row],[purchases-norm]]-$AJ$2</f>
        <v>0.22873563218390808</v>
      </c>
      <c r="Q127">
        <f>V_3_16_FINALE__25_09__all_scenarios_base_copy_2_Scenario_n_agents_spreadsheet[[#This Row],[sust of purch]]-$AK$2</f>
        <v>0.87459596358088287</v>
      </c>
      <c r="R127">
        <f>V_3_16_FINALE__25_09__all_scenarios_base_copy_2_Scenario_n_agents_spreadsheet[[#This Row],[sust global]]-$AL$2</f>
        <v>0.75740659801643506</v>
      </c>
      <c r="S127" cm="1">
        <f t="array" ref="S127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7" cm="1">
        <f t="array" ref="T127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7" cm="1">
        <f t="array" ref="U127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7" cm="1">
        <f t="array" ref="V12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7" cm="1">
        <f t="array" ref="W12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7" cm="1">
        <f t="array" ref="X12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8" spans="1:24" x14ac:dyDescent="0.2">
      <c r="A128">
        <v>127</v>
      </c>
      <c r="B128">
        <v>20</v>
      </c>
      <c r="C128">
        <v>10</v>
      </c>
      <c r="D128" t="b">
        <v>1</v>
      </c>
      <c r="E128">
        <v>2.7446808510638299</v>
      </c>
      <c r="F128">
        <v>0.27446808510638299</v>
      </c>
      <c r="G128">
        <v>0.84242539102391645</v>
      </c>
      <c r="H128">
        <v>0.76624691666433487</v>
      </c>
      <c r="I128">
        <v>0.46981183196841869</v>
      </c>
      <c r="J128">
        <v>0.9958154873510614</v>
      </c>
      <c r="K128">
        <v>17.364838589763387</v>
      </c>
      <c r="L128">
        <v>15.785894430652496</v>
      </c>
      <c r="M128">
        <v>18.604887480028847</v>
      </c>
      <c r="N128">
        <v>0.56351287254564986</v>
      </c>
      <c r="O128">
        <v>2.1082802547770703</v>
      </c>
      <c r="P128">
        <f>V_3_16_FINALE__25_09__all_scenarios_base_copy_2_Scenario_n_agents_spreadsheet[[#This Row],[purchases-norm]]-$AJ$2</f>
        <v>0.27446808510638299</v>
      </c>
      <c r="Q128">
        <f>V_3_16_FINALE__25_09__all_scenarios_base_copy_2_Scenario_n_agents_spreadsheet[[#This Row],[sust of purch]]-$AK$2</f>
        <v>0.84242539102391645</v>
      </c>
      <c r="R128">
        <f>V_3_16_FINALE__25_09__all_scenarios_base_copy_2_Scenario_n_agents_spreadsheet[[#This Row],[sust global]]-$AL$2</f>
        <v>0.76624691666433487</v>
      </c>
      <c r="S128" cm="1">
        <f t="array" ref="S128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8" cm="1">
        <f t="array" ref="T128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8" cm="1">
        <f t="array" ref="U128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8" cm="1">
        <f t="array" ref="V12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8" cm="1">
        <f t="array" ref="W12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8" cm="1">
        <f t="array" ref="X12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29" spans="1:24" x14ac:dyDescent="0.2">
      <c r="A129">
        <v>128</v>
      </c>
      <c r="B129">
        <v>20</v>
      </c>
      <c r="C129">
        <v>10</v>
      </c>
      <c r="D129" t="b">
        <v>1</v>
      </c>
      <c r="E129">
        <v>2.4566473988439306</v>
      </c>
      <c r="F129">
        <v>0.24566473988439305</v>
      </c>
      <c r="G129">
        <v>0.87043228115423887</v>
      </c>
      <c r="H129">
        <v>0.75353803566341127</v>
      </c>
      <c r="I129">
        <v>0.44965934780841343</v>
      </c>
      <c r="J129">
        <v>0.99639829176558237</v>
      </c>
      <c r="K129">
        <v>17.437119703808584</v>
      </c>
      <c r="L129">
        <v>15.577608172249755</v>
      </c>
      <c r="M129">
        <v>18.941937361856283</v>
      </c>
      <c r="N129">
        <v>0.5557704197957164</v>
      </c>
      <c r="O129">
        <v>1.879746835443038</v>
      </c>
      <c r="P129">
        <f>V_3_16_FINALE__25_09__all_scenarios_base_copy_2_Scenario_n_agents_spreadsheet[[#This Row],[purchases-norm]]-$AJ$2</f>
        <v>0.24566473988439305</v>
      </c>
      <c r="Q129">
        <f>V_3_16_FINALE__25_09__all_scenarios_base_copy_2_Scenario_n_agents_spreadsheet[[#This Row],[sust of purch]]-$AK$2</f>
        <v>0.87043228115423887</v>
      </c>
      <c r="R129">
        <f>V_3_16_FINALE__25_09__all_scenarios_base_copy_2_Scenario_n_agents_spreadsheet[[#This Row],[sust global]]-$AL$2</f>
        <v>0.75353803566341127</v>
      </c>
      <c r="S129" cm="1">
        <f t="array" ref="S129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29" cm="1">
        <f t="array" ref="T129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29" cm="1">
        <f t="array" ref="U129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29" cm="1">
        <f t="array" ref="V12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29" cm="1">
        <f t="array" ref="W12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29" cm="1">
        <f t="array" ref="X12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30" spans="1:24" x14ac:dyDescent="0.2">
      <c r="A130">
        <v>129</v>
      </c>
      <c r="B130">
        <v>20</v>
      </c>
      <c r="C130">
        <v>10</v>
      </c>
      <c r="D130" t="b">
        <v>1</v>
      </c>
      <c r="E130">
        <v>3.0918367346938775</v>
      </c>
      <c r="F130">
        <v>0.30918367346938774</v>
      </c>
      <c r="G130">
        <v>0.81652072704499357</v>
      </c>
      <c r="H130">
        <v>0.76925763888908172</v>
      </c>
      <c r="I130">
        <v>0.471997291480029</v>
      </c>
      <c r="J130">
        <v>0.99661058336992536</v>
      </c>
      <c r="K130">
        <v>17.305475679634274</v>
      </c>
      <c r="L130">
        <v>15.794347704235703</v>
      </c>
      <c r="M130">
        <v>18.498623696159527</v>
      </c>
      <c r="N130">
        <v>0.56653005841604043</v>
      </c>
      <c r="O130">
        <v>2.0647058823529414</v>
      </c>
      <c r="P130">
        <f>V_3_16_FINALE__25_09__all_scenarios_base_copy_2_Scenario_n_agents_spreadsheet[[#This Row],[purchases-norm]]-$AJ$2</f>
        <v>0.30918367346938774</v>
      </c>
      <c r="Q130">
        <f>V_3_16_FINALE__25_09__all_scenarios_base_copy_2_Scenario_n_agents_spreadsheet[[#This Row],[sust of purch]]-$AK$2</f>
        <v>0.81652072704499357</v>
      </c>
      <c r="R130">
        <f>V_3_16_FINALE__25_09__all_scenarios_base_copy_2_Scenario_n_agents_spreadsheet[[#This Row],[sust global]]-$AL$2</f>
        <v>0.76925763888908172</v>
      </c>
      <c r="S130" cm="1">
        <f t="array" ref="S130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30" cm="1">
        <f t="array" ref="T130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30" cm="1">
        <f t="array" ref="U130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30" cm="1">
        <f t="array" ref="V13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30" cm="1">
        <f t="array" ref="W13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30" cm="1">
        <f t="array" ref="X13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31" spans="1:24" x14ac:dyDescent="0.2">
      <c r="A131">
        <v>130</v>
      </c>
      <c r="B131">
        <v>20</v>
      </c>
      <c r="C131">
        <v>10</v>
      </c>
      <c r="D131" t="b">
        <v>1</v>
      </c>
      <c r="E131">
        <v>3.4329896907216493</v>
      </c>
      <c r="F131">
        <v>0.34329896907216495</v>
      </c>
      <c r="G131">
        <v>0.87299990116524284</v>
      </c>
      <c r="H131">
        <v>0.75916161030164542</v>
      </c>
      <c r="I131">
        <v>0.46679673527738047</v>
      </c>
      <c r="J131">
        <v>0.99675531912337434</v>
      </c>
      <c r="K131">
        <v>17.497214058965397</v>
      </c>
      <c r="L131">
        <v>15.798907818894754</v>
      </c>
      <c r="M131">
        <v>18.90823532469302</v>
      </c>
      <c r="N131">
        <v>0.5516876528285567</v>
      </c>
      <c r="O131">
        <v>2.6448087431693987</v>
      </c>
      <c r="P131">
        <f>V_3_16_FINALE__25_09__all_scenarios_base_copy_2_Scenario_n_agents_spreadsheet[[#This Row],[purchases-norm]]-$AJ$2</f>
        <v>0.34329896907216495</v>
      </c>
      <c r="Q131">
        <f>V_3_16_FINALE__25_09__all_scenarios_base_copy_2_Scenario_n_agents_spreadsheet[[#This Row],[sust of purch]]-$AK$2</f>
        <v>0.87299990116524284</v>
      </c>
      <c r="R131">
        <f>V_3_16_FINALE__25_09__all_scenarios_base_copy_2_Scenario_n_agents_spreadsheet[[#This Row],[sust global]]-$AL$2</f>
        <v>0.75916161030164542</v>
      </c>
      <c r="S131" cm="1">
        <f t="array" ref="S131">STDEV(_xlfn._xlws.FILTER(P:P,(B:B=V_3_16_FINALE__25_09__all_scenarios_base_copy_2_Scenario_n_agents_spreadsheet[[#This Row],[n-companies]])*(C:C=V_3_16_FINALE__25_09__all_scenarios_base_copy_2_Scenario_n_agents_spreadsheet[[#This Row],[n-users]])))/SQRT(10)</f>
        <v>1.6517308958592294E-2</v>
      </c>
      <c r="T131" cm="1">
        <f t="array" ref="T131">STDEV(_xlfn._xlws.FILTER(Q:Q,(B:B=V_3_16_FINALE__25_09__all_scenarios_base_copy_2_Scenario_n_agents_spreadsheet[[#This Row],[n-companies]])*(C:C=V_3_16_FINALE__25_09__all_scenarios_base_copy_2_Scenario_n_agents_spreadsheet[[#This Row],[n-users]])))/SQRT(10)</f>
        <v>1.3242409665773457E-2</v>
      </c>
      <c r="U131" cm="1">
        <f t="array" ref="U131">STDEV(_xlfn._xlws.FILTER(R:R,(B:B=V_3_16_FINALE__25_09__all_scenarios_base_copy_2_Scenario_n_agents_spreadsheet[[#This Row],[n-companies]])*(C:C=V_3_16_FINALE__25_09__all_scenarios_base_copy_2_Scenario_n_agents_spreadsheet[[#This Row],[n-users]])))/SQRT(10)</f>
        <v>1.8224341207945078E-3</v>
      </c>
      <c r="V131" cm="1">
        <f t="array" ref="V13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6.0709008137691672E-2</v>
      </c>
      <c r="W131" cm="1">
        <f t="array" ref="W13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1.5119017475876852E-2</v>
      </c>
      <c r="X131" cm="1">
        <f t="array" ref="X13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2.399740581562732E-3</v>
      </c>
    </row>
    <row r="132" spans="1:24" x14ac:dyDescent="0.2">
      <c r="A132">
        <v>131</v>
      </c>
      <c r="B132">
        <v>20</v>
      </c>
      <c r="C132">
        <v>50</v>
      </c>
      <c r="D132" t="b">
        <v>1</v>
      </c>
      <c r="E132">
        <v>13.482587064676617</v>
      </c>
      <c r="F132">
        <v>0.26965174129353231</v>
      </c>
      <c r="G132">
        <v>0.7430655306945817</v>
      </c>
      <c r="H132">
        <v>0.73570807246630709</v>
      </c>
      <c r="I132">
        <v>0.44652247660209549</v>
      </c>
      <c r="J132">
        <v>0.9915134997758237</v>
      </c>
      <c r="K132">
        <v>17.334991060749356</v>
      </c>
      <c r="L132">
        <v>15.705870917124919</v>
      </c>
      <c r="M132">
        <v>18.79872792555723</v>
      </c>
      <c r="N132">
        <v>0.53059430859761192</v>
      </c>
      <c r="O132">
        <v>7.7114427860696519</v>
      </c>
      <c r="P132">
        <f>V_3_16_FINALE__25_09__all_scenarios_base_copy_2_Scenario_n_agents_spreadsheet[[#This Row],[purchases-norm]]-$AJ$2</f>
        <v>0.26965174129353231</v>
      </c>
      <c r="Q132">
        <f>V_3_16_FINALE__25_09__all_scenarios_base_copy_2_Scenario_n_agents_spreadsheet[[#This Row],[sust of purch]]-$AK$2</f>
        <v>0.7430655306945817</v>
      </c>
      <c r="R132">
        <f>V_3_16_FINALE__25_09__all_scenarios_base_copy_2_Scenario_n_agents_spreadsheet[[#This Row],[sust global]]-$AL$2</f>
        <v>0.73570807246630709</v>
      </c>
      <c r="S132" cm="1">
        <f t="array" ref="S132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2" cm="1">
        <f t="array" ref="T132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2" cm="1">
        <f t="array" ref="U132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2" cm="1">
        <f t="array" ref="V13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2" cm="1">
        <f t="array" ref="W13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2" cm="1">
        <f t="array" ref="X13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3" spans="1:24" x14ac:dyDescent="0.2">
      <c r="A133">
        <v>132</v>
      </c>
      <c r="B133">
        <v>20</v>
      </c>
      <c r="C133">
        <v>50</v>
      </c>
      <c r="D133" t="b">
        <v>1</v>
      </c>
      <c r="E133">
        <v>12.189054726368159</v>
      </c>
      <c r="F133">
        <v>0.24378109452736318</v>
      </c>
      <c r="G133">
        <v>0.78201051159240864</v>
      </c>
      <c r="H133">
        <v>0.74929319136721806</v>
      </c>
      <c r="I133">
        <v>0.4679425268668026</v>
      </c>
      <c r="J133">
        <v>0.99351871213140874</v>
      </c>
      <c r="K133">
        <v>17.406286639110583</v>
      </c>
      <c r="L133">
        <v>15.934991645803978</v>
      </c>
      <c r="M133">
        <v>18.701443621034151</v>
      </c>
      <c r="N133">
        <v>0.53529512487042119</v>
      </c>
      <c r="O133">
        <v>7.6865671641791042</v>
      </c>
      <c r="P133">
        <f>V_3_16_FINALE__25_09__all_scenarios_base_copy_2_Scenario_n_agents_spreadsheet[[#This Row],[purchases-norm]]-$AJ$2</f>
        <v>0.24378109452736318</v>
      </c>
      <c r="Q133">
        <f>V_3_16_FINALE__25_09__all_scenarios_base_copy_2_Scenario_n_agents_spreadsheet[[#This Row],[sust of purch]]-$AK$2</f>
        <v>0.78201051159240864</v>
      </c>
      <c r="R133">
        <f>V_3_16_FINALE__25_09__all_scenarios_base_copy_2_Scenario_n_agents_spreadsheet[[#This Row],[sust global]]-$AL$2</f>
        <v>0.74929319136721806</v>
      </c>
      <c r="S133" cm="1">
        <f t="array" ref="S133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3" cm="1">
        <f t="array" ref="T133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3" cm="1">
        <f t="array" ref="U133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3" cm="1">
        <f t="array" ref="V13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3" cm="1">
        <f t="array" ref="W13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3" cm="1">
        <f t="array" ref="X13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4" spans="1:24" x14ac:dyDescent="0.2">
      <c r="A134">
        <v>133</v>
      </c>
      <c r="B134">
        <v>20</v>
      </c>
      <c r="C134">
        <v>50</v>
      </c>
      <c r="D134" t="b">
        <v>1</v>
      </c>
      <c r="E134">
        <v>11.835820895522389</v>
      </c>
      <c r="F134">
        <v>0.23671641791044779</v>
      </c>
      <c r="G134">
        <v>0.78623132670543605</v>
      </c>
      <c r="H134">
        <v>0.74933048810371439</v>
      </c>
      <c r="I134">
        <v>0.46025234263320652</v>
      </c>
      <c r="J134">
        <v>0.99264189718555329</v>
      </c>
      <c r="K134">
        <v>17.486000271173467</v>
      </c>
      <c r="L134">
        <v>16.172235510290303</v>
      </c>
      <c r="M134">
        <v>18.626283084980724</v>
      </c>
      <c r="N134">
        <v>0.54279194197058955</v>
      </c>
      <c r="O134">
        <v>7.3084577114427862</v>
      </c>
      <c r="P134">
        <f>V_3_16_FINALE__25_09__all_scenarios_base_copy_2_Scenario_n_agents_spreadsheet[[#This Row],[purchases-norm]]-$AJ$2</f>
        <v>0.23671641791044779</v>
      </c>
      <c r="Q134">
        <f>V_3_16_FINALE__25_09__all_scenarios_base_copy_2_Scenario_n_agents_spreadsheet[[#This Row],[sust of purch]]-$AK$2</f>
        <v>0.78623132670543605</v>
      </c>
      <c r="R134">
        <f>V_3_16_FINALE__25_09__all_scenarios_base_copy_2_Scenario_n_agents_spreadsheet[[#This Row],[sust global]]-$AL$2</f>
        <v>0.74933048810371439</v>
      </c>
      <c r="S134" cm="1">
        <f t="array" ref="S134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4" cm="1">
        <f t="array" ref="T134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4" cm="1">
        <f t="array" ref="U134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4" cm="1">
        <f t="array" ref="V13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4" cm="1">
        <f t="array" ref="W13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4" cm="1">
        <f t="array" ref="X13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5" spans="1:24" x14ac:dyDescent="0.2">
      <c r="A135">
        <v>134</v>
      </c>
      <c r="B135">
        <v>20</v>
      </c>
      <c r="C135">
        <v>50</v>
      </c>
      <c r="D135" t="b">
        <v>1</v>
      </c>
      <c r="E135">
        <v>15.343283582089553</v>
      </c>
      <c r="F135">
        <v>0.30686567164179107</v>
      </c>
      <c r="G135">
        <v>0.77257690659941214</v>
      </c>
      <c r="H135">
        <v>0.74538652475009004</v>
      </c>
      <c r="I135">
        <v>0.46141796141853081</v>
      </c>
      <c r="J135">
        <v>0.99233779595123328</v>
      </c>
      <c r="K135">
        <v>17.495953176673897</v>
      </c>
      <c r="L135">
        <v>16.316899066705808</v>
      </c>
      <c r="M135">
        <v>18.54312189238302</v>
      </c>
      <c r="N135">
        <v>0.5347840478874879</v>
      </c>
      <c r="O135">
        <v>9.4228855721393039</v>
      </c>
      <c r="P135">
        <f>V_3_16_FINALE__25_09__all_scenarios_base_copy_2_Scenario_n_agents_spreadsheet[[#This Row],[purchases-norm]]-$AJ$2</f>
        <v>0.30686567164179107</v>
      </c>
      <c r="Q135">
        <f>V_3_16_FINALE__25_09__all_scenarios_base_copy_2_Scenario_n_agents_spreadsheet[[#This Row],[sust of purch]]-$AK$2</f>
        <v>0.77257690659941214</v>
      </c>
      <c r="R135">
        <f>V_3_16_FINALE__25_09__all_scenarios_base_copy_2_Scenario_n_agents_spreadsheet[[#This Row],[sust global]]-$AL$2</f>
        <v>0.74538652475009004</v>
      </c>
      <c r="S135" cm="1">
        <f t="array" ref="S135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5" cm="1">
        <f t="array" ref="T135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5" cm="1">
        <f t="array" ref="U135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5" cm="1">
        <f t="array" ref="V13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5" cm="1">
        <f t="array" ref="W13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5" cm="1">
        <f t="array" ref="X13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6" spans="1:24" x14ac:dyDescent="0.2">
      <c r="A136">
        <v>135</v>
      </c>
      <c r="B136">
        <v>20</v>
      </c>
      <c r="C136">
        <v>50</v>
      </c>
      <c r="D136" t="b">
        <v>1</v>
      </c>
      <c r="E136">
        <v>12.318407960199005</v>
      </c>
      <c r="F136">
        <v>0.24636815920398011</v>
      </c>
      <c r="G136">
        <v>0.80023423516002468</v>
      </c>
      <c r="H136">
        <v>0.74119556851382218</v>
      </c>
      <c r="I136">
        <v>0.44602506357004401</v>
      </c>
      <c r="J136">
        <v>0.99176939857590429</v>
      </c>
      <c r="K136">
        <v>17.352657525645864</v>
      </c>
      <c r="L136">
        <v>15.842452078583589</v>
      </c>
      <c r="M136">
        <v>18.665533577739161</v>
      </c>
      <c r="N136">
        <v>0.54089615706152827</v>
      </c>
      <c r="O136">
        <v>7.9402985074626864</v>
      </c>
      <c r="P136">
        <f>V_3_16_FINALE__25_09__all_scenarios_base_copy_2_Scenario_n_agents_spreadsheet[[#This Row],[purchases-norm]]-$AJ$2</f>
        <v>0.24636815920398011</v>
      </c>
      <c r="Q136">
        <f>V_3_16_FINALE__25_09__all_scenarios_base_copy_2_Scenario_n_agents_spreadsheet[[#This Row],[sust of purch]]-$AK$2</f>
        <v>0.80023423516002468</v>
      </c>
      <c r="R136">
        <f>V_3_16_FINALE__25_09__all_scenarios_base_copy_2_Scenario_n_agents_spreadsheet[[#This Row],[sust global]]-$AL$2</f>
        <v>0.74119556851382218</v>
      </c>
      <c r="S136" cm="1">
        <f t="array" ref="S136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6" cm="1">
        <f t="array" ref="T136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6" cm="1">
        <f t="array" ref="U136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6" cm="1">
        <f t="array" ref="V13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6" cm="1">
        <f t="array" ref="W13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6" cm="1">
        <f t="array" ref="X13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7" spans="1:24" x14ac:dyDescent="0.2">
      <c r="A137">
        <v>136</v>
      </c>
      <c r="B137">
        <v>20</v>
      </c>
      <c r="C137">
        <v>50</v>
      </c>
      <c r="D137" t="b">
        <v>1</v>
      </c>
      <c r="E137">
        <v>12.651741293532337</v>
      </c>
      <c r="F137">
        <v>0.25303482587064674</v>
      </c>
      <c r="G137">
        <v>0.78640396637454457</v>
      </c>
      <c r="H137">
        <v>0.74237853306259294</v>
      </c>
      <c r="I137">
        <v>0.45097112167852016</v>
      </c>
      <c r="J137">
        <v>0.99290026011282562</v>
      </c>
      <c r="K137">
        <v>17.426360540844062</v>
      </c>
      <c r="L137">
        <v>16.036450263564468</v>
      </c>
      <c r="M137">
        <v>18.646155844247339</v>
      </c>
      <c r="N137">
        <v>0.53763576263371915</v>
      </c>
      <c r="O137">
        <v>8.1044776119402986</v>
      </c>
      <c r="P137">
        <f>V_3_16_FINALE__25_09__all_scenarios_base_copy_2_Scenario_n_agents_spreadsheet[[#This Row],[purchases-norm]]-$AJ$2</f>
        <v>0.25303482587064674</v>
      </c>
      <c r="Q137">
        <f>V_3_16_FINALE__25_09__all_scenarios_base_copy_2_Scenario_n_agents_spreadsheet[[#This Row],[sust of purch]]-$AK$2</f>
        <v>0.78640396637454457</v>
      </c>
      <c r="R137">
        <f>V_3_16_FINALE__25_09__all_scenarios_base_copy_2_Scenario_n_agents_spreadsheet[[#This Row],[sust global]]-$AL$2</f>
        <v>0.74237853306259294</v>
      </c>
      <c r="S137" cm="1">
        <f t="array" ref="S137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7" cm="1">
        <f t="array" ref="T137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7" cm="1">
        <f t="array" ref="U137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7" cm="1">
        <f t="array" ref="V13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7" cm="1">
        <f t="array" ref="W13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7" cm="1">
        <f t="array" ref="X13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8" spans="1:24" x14ac:dyDescent="0.2">
      <c r="A138">
        <v>137</v>
      </c>
      <c r="B138">
        <v>20</v>
      </c>
      <c r="C138">
        <v>50</v>
      </c>
      <c r="D138" t="b">
        <v>1</v>
      </c>
      <c r="E138">
        <v>14.621890547263682</v>
      </c>
      <c r="F138">
        <v>0.29243781094527366</v>
      </c>
      <c r="G138">
        <v>0.78397587671130609</v>
      </c>
      <c r="H138">
        <v>0.73287970406485725</v>
      </c>
      <c r="I138">
        <v>0.44757635822498243</v>
      </c>
      <c r="J138">
        <v>0.99253908115815026</v>
      </c>
      <c r="K138">
        <v>17.299712947558408</v>
      </c>
      <c r="L138">
        <v>15.678563508082961</v>
      </c>
      <c r="M138">
        <v>18.804501507965387</v>
      </c>
      <c r="N138">
        <v>0.52350769247745121</v>
      </c>
      <c r="O138">
        <v>9.0597014925373127</v>
      </c>
      <c r="P138">
        <f>V_3_16_FINALE__25_09__all_scenarios_base_copy_2_Scenario_n_agents_spreadsheet[[#This Row],[purchases-norm]]-$AJ$2</f>
        <v>0.29243781094527366</v>
      </c>
      <c r="Q138">
        <f>V_3_16_FINALE__25_09__all_scenarios_base_copy_2_Scenario_n_agents_spreadsheet[[#This Row],[sust of purch]]-$AK$2</f>
        <v>0.78397587671130609</v>
      </c>
      <c r="R138">
        <f>V_3_16_FINALE__25_09__all_scenarios_base_copy_2_Scenario_n_agents_spreadsheet[[#This Row],[sust global]]-$AL$2</f>
        <v>0.73287970406485725</v>
      </c>
      <c r="S138" cm="1">
        <f t="array" ref="S138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8" cm="1">
        <f t="array" ref="T138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8" cm="1">
        <f t="array" ref="U138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8" cm="1">
        <f t="array" ref="V13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8" cm="1">
        <f t="array" ref="W13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8" cm="1">
        <f t="array" ref="X13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39" spans="1:24" x14ac:dyDescent="0.2">
      <c r="A139">
        <v>138</v>
      </c>
      <c r="B139">
        <v>20</v>
      </c>
      <c r="C139">
        <v>50</v>
      </c>
      <c r="D139" t="b">
        <v>1</v>
      </c>
      <c r="E139">
        <v>16.751243781094526</v>
      </c>
      <c r="F139">
        <v>0.33502487562189054</v>
      </c>
      <c r="G139">
        <v>0.79435500749288712</v>
      </c>
      <c r="H139">
        <v>0.74264252195935132</v>
      </c>
      <c r="I139">
        <v>0.45844317073489621</v>
      </c>
      <c r="J139">
        <v>0.99217907142712036</v>
      </c>
      <c r="K139">
        <v>17.331187409291829</v>
      </c>
      <c r="L139">
        <v>15.924030587224216</v>
      </c>
      <c r="M139">
        <v>18.597078309536926</v>
      </c>
      <c r="N139">
        <v>0.53237619449571028</v>
      </c>
      <c r="O139">
        <v>10.407960199004975</v>
      </c>
      <c r="P139">
        <f>V_3_16_FINALE__25_09__all_scenarios_base_copy_2_Scenario_n_agents_spreadsheet[[#This Row],[purchases-norm]]-$AJ$2</f>
        <v>0.33502487562189054</v>
      </c>
      <c r="Q139">
        <f>V_3_16_FINALE__25_09__all_scenarios_base_copy_2_Scenario_n_agents_spreadsheet[[#This Row],[sust of purch]]-$AK$2</f>
        <v>0.79435500749288712</v>
      </c>
      <c r="R139">
        <f>V_3_16_FINALE__25_09__all_scenarios_base_copy_2_Scenario_n_agents_spreadsheet[[#This Row],[sust global]]-$AL$2</f>
        <v>0.74264252195935132</v>
      </c>
      <c r="S139" cm="1">
        <f t="array" ref="S139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39" cm="1">
        <f t="array" ref="T139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39" cm="1">
        <f t="array" ref="U139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39" cm="1">
        <f t="array" ref="V13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39" cm="1">
        <f t="array" ref="W13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39" cm="1">
        <f t="array" ref="X13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40" spans="1:24" x14ac:dyDescent="0.2">
      <c r="A140">
        <v>139</v>
      </c>
      <c r="B140">
        <v>20</v>
      </c>
      <c r="C140">
        <v>50</v>
      </c>
      <c r="D140" t="b">
        <v>1</v>
      </c>
      <c r="E140">
        <v>10.029850746268657</v>
      </c>
      <c r="F140">
        <v>0.20059701492537316</v>
      </c>
      <c r="G140">
        <v>0.78615059219200845</v>
      </c>
      <c r="H140">
        <v>0.74418330131007493</v>
      </c>
      <c r="I140">
        <v>0.44576467128530511</v>
      </c>
      <c r="J140">
        <v>0.9914863611898006</v>
      </c>
      <c r="K140">
        <v>17.358205814007764</v>
      </c>
      <c r="L140">
        <v>15.865095503261626</v>
      </c>
      <c r="M140">
        <v>18.620630789345437</v>
      </c>
      <c r="N140">
        <v>0.5467975324250921</v>
      </c>
      <c r="O140">
        <v>6.4242424242424239</v>
      </c>
      <c r="P140">
        <f>V_3_16_FINALE__25_09__all_scenarios_base_copy_2_Scenario_n_agents_spreadsheet[[#This Row],[purchases-norm]]-$AJ$2</f>
        <v>0.20059701492537316</v>
      </c>
      <c r="Q140">
        <f>V_3_16_FINALE__25_09__all_scenarios_base_copy_2_Scenario_n_agents_spreadsheet[[#This Row],[sust of purch]]-$AK$2</f>
        <v>0.78615059219200845</v>
      </c>
      <c r="R140">
        <f>V_3_16_FINALE__25_09__all_scenarios_base_copy_2_Scenario_n_agents_spreadsheet[[#This Row],[sust global]]-$AL$2</f>
        <v>0.74418330131007493</v>
      </c>
      <c r="S140" cm="1">
        <f t="array" ref="S140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40" cm="1">
        <f t="array" ref="T140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40" cm="1">
        <f t="array" ref="U140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40" cm="1">
        <f t="array" ref="V14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40" cm="1">
        <f t="array" ref="W14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40" cm="1">
        <f t="array" ref="X14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41" spans="1:24" x14ac:dyDescent="0.2">
      <c r="A141">
        <v>140</v>
      </c>
      <c r="B141">
        <v>20</v>
      </c>
      <c r="C141">
        <v>50</v>
      </c>
      <c r="D141" t="b">
        <v>1</v>
      </c>
      <c r="E141">
        <v>17.223880597014926</v>
      </c>
      <c r="F141">
        <v>0.34447761194029852</v>
      </c>
      <c r="G141">
        <v>0.78455204701064385</v>
      </c>
      <c r="H141">
        <v>0.73714257903508218</v>
      </c>
      <c r="I141">
        <v>0.46314429244717625</v>
      </c>
      <c r="J141">
        <v>0.99368061583779344</v>
      </c>
      <c r="K141">
        <v>17.391531491040201</v>
      </c>
      <c r="L141">
        <v>15.751153110597269</v>
      </c>
      <c r="M141">
        <v>18.940811799622388</v>
      </c>
      <c r="N141">
        <v>0.51641991746740246</v>
      </c>
      <c r="O141">
        <v>11.039800995024876</v>
      </c>
      <c r="P141">
        <f>V_3_16_FINALE__25_09__all_scenarios_base_copy_2_Scenario_n_agents_spreadsheet[[#This Row],[purchases-norm]]-$AJ$2</f>
        <v>0.34447761194029852</v>
      </c>
      <c r="Q141">
        <f>V_3_16_FINALE__25_09__all_scenarios_base_copy_2_Scenario_n_agents_spreadsheet[[#This Row],[sust of purch]]-$AK$2</f>
        <v>0.78455204701064385</v>
      </c>
      <c r="R141">
        <f>V_3_16_FINALE__25_09__all_scenarios_base_copy_2_Scenario_n_agents_spreadsheet[[#This Row],[sust global]]-$AL$2</f>
        <v>0.73714257903508218</v>
      </c>
      <c r="S141" cm="1">
        <f t="array" ref="S141">STDEV(_xlfn._xlws.FILTER(P:P,(B:B=V_3_16_FINALE__25_09__all_scenarios_base_copy_2_Scenario_n_agents_spreadsheet[[#This Row],[n-companies]])*(C:C=V_3_16_FINALE__25_09__all_scenarios_base_copy_2_Scenario_n_agents_spreadsheet[[#This Row],[n-users]])))/SQRT(10)</f>
        <v>1.4534344854527306E-2</v>
      </c>
      <c r="T141" cm="1">
        <f t="array" ref="T141">STDEV(_xlfn._xlws.FILTER(Q:Q,(B:B=V_3_16_FINALE__25_09__all_scenarios_base_copy_2_Scenario_n_agents_spreadsheet[[#This Row],[n-companies]])*(C:C=V_3_16_FINALE__25_09__all_scenarios_base_copy_2_Scenario_n_agents_spreadsheet[[#This Row],[n-users]])))/SQRT(10)</f>
        <v>4.8930165906518721E-3</v>
      </c>
      <c r="U141" cm="1">
        <f t="array" ref="U141">STDEV(_xlfn._xlws.FILTER(R:R,(B:B=V_3_16_FINALE__25_09__all_scenarios_base_copy_2_Scenario_n_agents_spreadsheet[[#This Row],[n-companies]])*(C:C=V_3_16_FINALE__25_09__all_scenarios_base_copy_2_Scenario_n_agents_spreadsheet[[#This Row],[n-users]])))/SQRT(10)</f>
        <v>1.7343778816939319E-3</v>
      </c>
      <c r="V141" cm="1">
        <f t="array" ref="V14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5.3259741044264355E-2</v>
      </c>
      <c r="W141" cm="1">
        <f t="array" ref="W14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6.2574097433641925E-3</v>
      </c>
      <c r="X141" cm="1">
        <f t="array" ref="X14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2.337392243833896E-3</v>
      </c>
    </row>
    <row r="142" spans="1:24" x14ac:dyDescent="0.2">
      <c r="A142">
        <v>141</v>
      </c>
      <c r="B142">
        <v>20</v>
      </c>
      <c r="C142">
        <v>100</v>
      </c>
      <c r="D142" t="b">
        <v>1</v>
      </c>
      <c r="E142">
        <v>29.099502487562191</v>
      </c>
      <c r="F142">
        <v>0.2909950248756219</v>
      </c>
      <c r="G142">
        <v>0.78285909053454761</v>
      </c>
      <c r="H142">
        <v>0.70747298435049188</v>
      </c>
      <c r="I142">
        <v>0.44993217402146346</v>
      </c>
      <c r="J142">
        <v>0.98877534302460091</v>
      </c>
      <c r="K142">
        <v>17.50074023835122</v>
      </c>
      <c r="L142">
        <v>16.234239757175249</v>
      </c>
      <c r="M142">
        <v>18.88953181775776</v>
      </c>
      <c r="N142">
        <v>0.47794661885443679</v>
      </c>
      <c r="O142">
        <v>18.243781094527364</v>
      </c>
      <c r="P142">
        <f>V_3_16_FINALE__25_09__all_scenarios_base_copy_2_Scenario_n_agents_spreadsheet[[#This Row],[purchases-norm]]-$AJ$2</f>
        <v>0.2909950248756219</v>
      </c>
      <c r="Q142">
        <f>V_3_16_FINALE__25_09__all_scenarios_base_copy_2_Scenario_n_agents_spreadsheet[[#This Row],[sust of purch]]-$AK$2</f>
        <v>0.78285909053454761</v>
      </c>
      <c r="R142">
        <f>V_3_16_FINALE__25_09__all_scenarios_base_copy_2_Scenario_n_agents_spreadsheet[[#This Row],[sust global]]-$AL$2</f>
        <v>0.70747298435049188</v>
      </c>
      <c r="S142" cm="1">
        <f t="array" ref="S142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2" cm="1">
        <f t="array" ref="T142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2" cm="1">
        <f t="array" ref="U142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2" cm="1">
        <f t="array" ref="V14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2" cm="1">
        <f t="array" ref="W14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2" cm="1">
        <f t="array" ref="X14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3" spans="1:24" x14ac:dyDescent="0.2">
      <c r="A143">
        <v>142</v>
      </c>
      <c r="B143">
        <v>20</v>
      </c>
      <c r="C143">
        <v>100</v>
      </c>
      <c r="D143" t="b">
        <v>1</v>
      </c>
      <c r="E143">
        <v>28.393034825870647</v>
      </c>
      <c r="F143">
        <v>0.28393034825870644</v>
      </c>
      <c r="G143">
        <v>0.79190340123700809</v>
      </c>
      <c r="H143">
        <v>0.70753833088898377</v>
      </c>
      <c r="I143">
        <v>0.44516606663830205</v>
      </c>
      <c r="J143">
        <v>0.98799663108781288</v>
      </c>
      <c r="K143">
        <v>17.376153631976912</v>
      </c>
      <c r="L143">
        <v>15.941023869410328</v>
      </c>
      <c r="M143">
        <v>18.947457566461395</v>
      </c>
      <c r="N143">
        <v>0.48336167973780902</v>
      </c>
      <c r="O143">
        <v>18.039800995024876</v>
      </c>
      <c r="P143">
        <f>V_3_16_FINALE__25_09__all_scenarios_base_copy_2_Scenario_n_agents_spreadsheet[[#This Row],[purchases-norm]]-$AJ$2</f>
        <v>0.28393034825870644</v>
      </c>
      <c r="Q143">
        <f>V_3_16_FINALE__25_09__all_scenarios_base_copy_2_Scenario_n_agents_spreadsheet[[#This Row],[sust of purch]]-$AK$2</f>
        <v>0.79190340123700809</v>
      </c>
      <c r="R143">
        <f>V_3_16_FINALE__25_09__all_scenarios_base_copy_2_Scenario_n_agents_spreadsheet[[#This Row],[sust global]]-$AL$2</f>
        <v>0.70753833088898377</v>
      </c>
      <c r="S143" cm="1">
        <f t="array" ref="S143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3" cm="1">
        <f t="array" ref="T143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3" cm="1">
        <f t="array" ref="U143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3" cm="1">
        <f t="array" ref="V14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3" cm="1">
        <f t="array" ref="W14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3" cm="1">
        <f t="array" ref="X14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4" spans="1:24" x14ac:dyDescent="0.2">
      <c r="A144">
        <v>143</v>
      </c>
      <c r="B144">
        <v>20</v>
      </c>
      <c r="C144">
        <v>100</v>
      </c>
      <c r="D144" t="b">
        <v>1</v>
      </c>
      <c r="E144">
        <v>32.517412935323385</v>
      </c>
      <c r="F144">
        <v>0.32517412935323387</v>
      </c>
      <c r="G144">
        <v>0.79451558489030849</v>
      </c>
      <c r="H144">
        <v>0.71157239121103688</v>
      </c>
      <c r="I144">
        <v>0.45463350132844382</v>
      </c>
      <c r="J144">
        <v>0.98548879924992838</v>
      </c>
      <c r="K144">
        <v>17.328969573776938</v>
      </c>
      <c r="L144">
        <v>16.035289174588762</v>
      </c>
      <c r="M144">
        <v>18.728830653634674</v>
      </c>
      <c r="N144">
        <v>0.48398971107666794</v>
      </c>
      <c r="O144">
        <v>21.218905472636816</v>
      </c>
      <c r="P144">
        <f>V_3_16_FINALE__25_09__all_scenarios_base_copy_2_Scenario_n_agents_spreadsheet[[#This Row],[purchases-norm]]-$AJ$2</f>
        <v>0.32517412935323387</v>
      </c>
      <c r="Q144">
        <f>V_3_16_FINALE__25_09__all_scenarios_base_copy_2_Scenario_n_agents_spreadsheet[[#This Row],[sust of purch]]-$AK$2</f>
        <v>0.79451558489030849</v>
      </c>
      <c r="R144">
        <f>V_3_16_FINALE__25_09__all_scenarios_base_copy_2_Scenario_n_agents_spreadsheet[[#This Row],[sust global]]-$AL$2</f>
        <v>0.71157239121103688</v>
      </c>
      <c r="S144" cm="1">
        <f t="array" ref="S144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4" cm="1">
        <f t="array" ref="T144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4" cm="1">
        <f t="array" ref="U144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4" cm="1">
        <f t="array" ref="V14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4" cm="1">
        <f t="array" ref="W14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4" cm="1">
        <f t="array" ref="X14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5" spans="1:24" x14ac:dyDescent="0.2">
      <c r="A145">
        <v>144</v>
      </c>
      <c r="B145">
        <v>20</v>
      </c>
      <c r="C145">
        <v>100</v>
      </c>
      <c r="D145" t="b">
        <v>1</v>
      </c>
      <c r="E145">
        <v>28.751243781094526</v>
      </c>
      <c r="F145">
        <v>0.28751243781094526</v>
      </c>
      <c r="G145">
        <v>0.80888144227552772</v>
      </c>
      <c r="H145">
        <v>0.71627563723166843</v>
      </c>
      <c r="I145">
        <v>0.46592753253088026</v>
      </c>
      <c r="J145">
        <v>0.98929706444665166</v>
      </c>
      <c r="K145">
        <v>17.288910238881027</v>
      </c>
      <c r="L145">
        <v>15.787540145129471</v>
      </c>
      <c r="M145">
        <v>18.925728465600169</v>
      </c>
      <c r="N145">
        <v>0.47830427117193303</v>
      </c>
      <c r="O145">
        <v>19.557213930348258</v>
      </c>
      <c r="P145">
        <f>V_3_16_FINALE__25_09__all_scenarios_base_copy_2_Scenario_n_agents_spreadsheet[[#This Row],[purchases-norm]]-$AJ$2</f>
        <v>0.28751243781094526</v>
      </c>
      <c r="Q145">
        <f>V_3_16_FINALE__25_09__all_scenarios_base_copy_2_Scenario_n_agents_spreadsheet[[#This Row],[sust of purch]]-$AK$2</f>
        <v>0.80888144227552772</v>
      </c>
      <c r="R145">
        <f>V_3_16_FINALE__25_09__all_scenarios_base_copy_2_Scenario_n_agents_spreadsheet[[#This Row],[sust global]]-$AL$2</f>
        <v>0.71627563723166843</v>
      </c>
      <c r="S145" cm="1">
        <f t="array" ref="S145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5" cm="1">
        <f t="array" ref="T145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5" cm="1">
        <f t="array" ref="U145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5" cm="1">
        <f t="array" ref="V14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5" cm="1">
        <f t="array" ref="W14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5" cm="1">
        <f t="array" ref="X14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6" spans="1:24" x14ac:dyDescent="0.2">
      <c r="A146">
        <v>145</v>
      </c>
      <c r="B146">
        <v>20</v>
      </c>
      <c r="C146">
        <v>100</v>
      </c>
      <c r="D146" t="b">
        <v>1</v>
      </c>
      <c r="E146">
        <v>29.616915422885572</v>
      </c>
      <c r="F146">
        <v>0.2961691542288557</v>
      </c>
      <c r="G146">
        <v>0.7794693991399092</v>
      </c>
      <c r="H146">
        <v>0.71989012160386978</v>
      </c>
      <c r="I146">
        <v>0.4641051788477018</v>
      </c>
      <c r="J146">
        <v>0.98818723975031075</v>
      </c>
      <c r="K146">
        <v>17.408755589467713</v>
      </c>
      <c r="L146">
        <v>15.845814368154096</v>
      </c>
      <c r="M146">
        <v>19.054807600110188</v>
      </c>
      <c r="N146">
        <v>0.48802980190751888</v>
      </c>
      <c r="O146">
        <v>17.910447761194028</v>
      </c>
      <c r="P146">
        <f>V_3_16_FINALE__25_09__all_scenarios_base_copy_2_Scenario_n_agents_spreadsheet[[#This Row],[purchases-norm]]-$AJ$2</f>
        <v>0.2961691542288557</v>
      </c>
      <c r="Q146">
        <f>V_3_16_FINALE__25_09__all_scenarios_base_copy_2_Scenario_n_agents_spreadsheet[[#This Row],[sust of purch]]-$AK$2</f>
        <v>0.7794693991399092</v>
      </c>
      <c r="R146">
        <f>V_3_16_FINALE__25_09__all_scenarios_base_copy_2_Scenario_n_agents_spreadsheet[[#This Row],[sust global]]-$AL$2</f>
        <v>0.71989012160386978</v>
      </c>
      <c r="S146" cm="1">
        <f t="array" ref="S146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6" cm="1">
        <f t="array" ref="T146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6" cm="1">
        <f t="array" ref="U146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6" cm="1">
        <f t="array" ref="V14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6" cm="1">
        <f t="array" ref="W14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6" cm="1">
        <f t="array" ref="X14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7" spans="1:24" x14ac:dyDescent="0.2">
      <c r="A147">
        <v>146</v>
      </c>
      <c r="B147">
        <v>20</v>
      </c>
      <c r="C147">
        <v>100</v>
      </c>
      <c r="D147" t="b">
        <v>1</v>
      </c>
      <c r="E147">
        <v>22.910447761194028</v>
      </c>
      <c r="F147">
        <v>0.22910447761194028</v>
      </c>
      <c r="G147">
        <v>0.80444783165845601</v>
      </c>
      <c r="H147">
        <v>0.72607046400422948</v>
      </c>
      <c r="I147">
        <v>0.45670944571307204</v>
      </c>
      <c r="J147">
        <v>0.99185115403718627</v>
      </c>
      <c r="K147">
        <v>17.637318400427297</v>
      </c>
      <c r="L147">
        <v>16.28175486326105</v>
      </c>
      <c r="M147">
        <v>18.975285478988695</v>
      </c>
      <c r="N147">
        <v>0.50335910393121108</v>
      </c>
      <c r="O147">
        <v>15.194029850746269</v>
      </c>
      <c r="P147">
        <f>V_3_16_FINALE__25_09__all_scenarios_base_copy_2_Scenario_n_agents_spreadsheet[[#This Row],[purchases-norm]]-$AJ$2</f>
        <v>0.22910447761194028</v>
      </c>
      <c r="Q147">
        <f>V_3_16_FINALE__25_09__all_scenarios_base_copy_2_Scenario_n_agents_spreadsheet[[#This Row],[sust of purch]]-$AK$2</f>
        <v>0.80444783165845601</v>
      </c>
      <c r="R147">
        <f>V_3_16_FINALE__25_09__all_scenarios_base_copy_2_Scenario_n_agents_spreadsheet[[#This Row],[sust global]]-$AL$2</f>
        <v>0.72607046400422948</v>
      </c>
      <c r="S147" cm="1">
        <f t="array" ref="S147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7" cm="1">
        <f t="array" ref="T147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7" cm="1">
        <f t="array" ref="U147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7" cm="1">
        <f t="array" ref="V14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7" cm="1">
        <f t="array" ref="W14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7" cm="1">
        <f t="array" ref="X14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8" spans="1:24" x14ac:dyDescent="0.2">
      <c r="A148">
        <v>147</v>
      </c>
      <c r="B148">
        <v>20</v>
      </c>
      <c r="C148">
        <v>100</v>
      </c>
      <c r="D148" t="b">
        <v>1</v>
      </c>
      <c r="E148">
        <v>24.621890547263682</v>
      </c>
      <c r="F148">
        <v>0.24621890547263681</v>
      </c>
      <c r="G148">
        <v>0.79377685434476364</v>
      </c>
      <c r="H148">
        <v>0.72426084945945712</v>
      </c>
      <c r="I148">
        <v>0.45905206768448847</v>
      </c>
      <c r="J148">
        <v>0.98747937762988369</v>
      </c>
      <c r="K148">
        <v>17.414598140581209</v>
      </c>
      <c r="L148">
        <v>16.086390776108747</v>
      </c>
      <c r="M148">
        <v>18.737654677187432</v>
      </c>
      <c r="N148">
        <v>0.50188554942451069</v>
      </c>
      <c r="O148">
        <v>16.194029850746269</v>
      </c>
      <c r="P148">
        <f>V_3_16_FINALE__25_09__all_scenarios_base_copy_2_Scenario_n_agents_spreadsheet[[#This Row],[purchases-norm]]-$AJ$2</f>
        <v>0.24621890547263681</v>
      </c>
      <c r="Q148">
        <f>V_3_16_FINALE__25_09__all_scenarios_base_copy_2_Scenario_n_agents_spreadsheet[[#This Row],[sust of purch]]-$AK$2</f>
        <v>0.79377685434476364</v>
      </c>
      <c r="R148">
        <f>V_3_16_FINALE__25_09__all_scenarios_base_copy_2_Scenario_n_agents_spreadsheet[[#This Row],[sust global]]-$AL$2</f>
        <v>0.72426084945945712</v>
      </c>
      <c r="S148" cm="1">
        <f t="array" ref="S148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8" cm="1">
        <f t="array" ref="T148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8" cm="1">
        <f t="array" ref="U148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8" cm="1">
        <f t="array" ref="V14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8" cm="1">
        <f t="array" ref="W14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8" cm="1">
        <f t="array" ref="X14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49" spans="1:24" x14ac:dyDescent="0.2">
      <c r="A149">
        <v>148</v>
      </c>
      <c r="B149">
        <v>20</v>
      </c>
      <c r="C149">
        <v>100</v>
      </c>
      <c r="D149" t="b">
        <v>1</v>
      </c>
      <c r="E149">
        <v>22.054726368159205</v>
      </c>
      <c r="F149">
        <v>0.22054726368159205</v>
      </c>
      <c r="G149">
        <v>0.76052737280798088</v>
      </c>
      <c r="H149">
        <v>0.71199536075509351</v>
      </c>
      <c r="I149">
        <v>0.43545579547629848</v>
      </c>
      <c r="J149">
        <v>0.98933258053095352</v>
      </c>
      <c r="K149">
        <v>17.259957860109573</v>
      </c>
      <c r="L149">
        <v>15.56345099154289</v>
      </c>
      <c r="M149">
        <v>18.974958208654535</v>
      </c>
      <c r="N149">
        <v>0.49931477413336561</v>
      </c>
      <c r="O149">
        <v>13.895522388059701</v>
      </c>
      <c r="P149">
        <f>V_3_16_FINALE__25_09__all_scenarios_base_copy_2_Scenario_n_agents_spreadsheet[[#This Row],[purchases-norm]]-$AJ$2</f>
        <v>0.22054726368159205</v>
      </c>
      <c r="Q149">
        <f>V_3_16_FINALE__25_09__all_scenarios_base_copy_2_Scenario_n_agents_spreadsheet[[#This Row],[sust of purch]]-$AK$2</f>
        <v>0.76052737280798088</v>
      </c>
      <c r="R149">
        <f>V_3_16_FINALE__25_09__all_scenarios_base_copy_2_Scenario_n_agents_spreadsheet[[#This Row],[sust global]]-$AL$2</f>
        <v>0.71199536075509351</v>
      </c>
      <c r="S149" cm="1">
        <f t="array" ref="S149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49" cm="1">
        <f t="array" ref="T149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49" cm="1">
        <f t="array" ref="U149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49" cm="1">
        <f t="array" ref="V14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49" cm="1">
        <f t="array" ref="W14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49" cm="1">
        <f t="array" ref="X14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50" spans="1:24" x14ac:dyDescent="0.2">
      <c r="A150">
        <v>149</v>
      </c>
      <c r="B150">
        <v>20</v>
      </c>
      <c r="C150">
        <v>100</v>
      </c>
      <c r="D150" t="b">
        <v>1</v>
      </c>
      <c r="E150">
        <v>24.910447761194028</v>
      </c>
      <c r="F150">
        <v>0.24910447761194029</v>
      </c>
      <c r="G150">
        <v>0.77239104817811177</v>
      </c>
      <c r="H150">
        <v>0.72917922341250208</v>
      </c>
      <c r="I150">
        <v>0.46859644021797903</v>
      </c>
      <c r="J150">
        <v>0.98725933824957812</v>
      </c>
      <c r="K150">
        <v>17.370697924400915</v>
      </c>
      <c r="L150">
        <v>15.936753645376966</v>
      </c>
      <c r="M150">
        <v>18.838548607051727</v>
      </c>
      <c r="N150">
        <v>0.50239476075945921</v>
      </c>
      <c r="O150">
        <v>15.532338308457712</v>
      </c>
      <c r="P150">
        <f>V_3_16_FINALE__25_09__all_scenarios_base_copy_2_Scenario_n_agents_spreadsheet[[#This Row],[purchases-norm]]-$AJ$2</f>
        <v>0.24910447761194029</v>
      </c>
      <c r="Q150">
        <f>V_3_16_FINALE__25_09__all_scenarios_base_copy_2_Scenario_n_agents_spreadsheet[[#This Row],[sust of purch]]-$AK$2</f>
        <v>0.77239104817811177</v>
      </c>
      <c r="R150">
        <f>V_3_16_FINALE__25_09__all_scenarios_base_copy_2_Scenario_n_agents_spreadsheet[[#This Row],[sust global]]-$AL$2</f>
        <v>0.72917922341250208</v>
      </c>
      <c r="S150" cm="1">
        <f t="array" ref="S150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50" cm="1">
        <f t="array" ref="T150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50" cm="1">
        <f t="array" ref="U150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50" cm="1">
        <f t="array" ref="V15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50" cm="1">
        <f t="array" ref="W15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50" cm="1">
        <f t="array" ref="X15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51" spans="1:24" x14ac:dyDescent="0.2">
      <c r="A151">
        <v>150</v>
      </c>
      <c r="B151">
        <v>20</v>
      </c>
      <c r="C151">
        <v>100</v>
      </c>
      <c r="D151" t="b">
        <v>1</v>
      </c>
      <c r="E151">
        <v>28.472636815920399</v>
      </c>
      <c r="F151">
        <v>0.28472636815920399</v>
      </c>
      <c r="G151">
        <v>0.78851656112400303</v>
      </c>
      <c r="H151">
        <v>0.70904415527694553</v>
      </c>
      <c r="I151">
        <v>0.44815980231684149</v>
      </c>
      <c r="J151">
        <v>0.98857346851785532</v>
      </c>
      <c r="K151">
        <v>17.491381336295866</v>
      </c>
      <c r="L151">
        <v>16.25451070179793</v>
      </c>
      <c r="M151">
        <v>18.837068719530617</v>
      </c>
      <c r="N151">
        <v>0.48277497661157381</v>
      </c>
      <c r="O151">
        <v>18.46766169154229</v>
      </c>
      <c r="P151">
        <f>V_3_16_FINALE__25_09__all_scenarios_base_copy_2_Scenario_n_agents_spreadsheet[[#This Row],[purchases-norm]]-$AJ$2</f>
        <v>0.28472636815920399</v>
      </c>
      <c r="Q151">
        <f>V_3_16_FINALE__25_09__all_scenarios_base_copy_2_Scenario_n_agents_spreadsheet[[#This Row],[sust of purch]]-$AK$2</f>
        <v>0.78851656112400303</v>
      </c>
      <c r="R151">
        <f>V_3_16_FINALE__25_09__all_scenarios_base_copy_2_Scenario_n_agents_spreadsheet[[#This Row],[sust global]]-$AL$2</f>
        <v>0.70904415527694553</v>
      </c>
      <c r="S151" cm="1">
        <f t="array" ref="S151">STDEV(_xlfn._xlws.FILTER(P:P,(B:B=V_3_16_FINALE__25_09__all_scenarios_base_copy_2_Scenario_n_agents_spreadsheet[[#This Row],[n-companies]])*(C:C=V_3_16_FINALE__25_09__all_scenarios_base_copy_2_Scenario_n_agents_spreadsheet[[#This Row],[n-users]])))/SQRT(10)</f>
        <v>1.0535341807714834E-2</v>
      </c>
      <c r="T151" cm="1">
        <f t="array" ref="T151">STDEV(_xlfn._xlws.FILTER(Q:Q,(B:B=V_3_16_FINALE__25_09__all_scenarios_base_copy_2_Scenario_n_agents_spreadsheet[[#This Row],[n-companies]])*(C:C=V_3_16_FINALE__25_09__all_scenarios_base_copy_2_Scenario_n_agents_spreadsheet[[#This Row],[n-users]])))/SQRT(10)</f>
        <v>4.5883228761931048E-3</v>
      </c>
      <c r="U151" cm="1">
        <f t="array" ref="U151">STDEV(_xlfn._xlws.FILTER(R:R,(B:B=V_3_16_FINALE__25_09__all_scenarios_base_copy_2_Scenario_n_agents_spreadsheet[[#This Row],[n-companies]])*(C:C=V_3_16_FINALE__25_09__all_scenarios_base_copy_2_Scenario_n_agents_spreadsheet[[#This Row],[n-users]])))/SQRT(10)</f>
        <v>2.5512581202796398E-3</v>
      </c>
      <c r="V151" cm="1">
        <f t="array" ref="V15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3.8825905343698904E-2</v>
      </c>
      <c r="W151" cm="1">
        <f t="array" ref="W15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5.8247489932471497E-3</v>
      </c>
      <c r="X151" cm="1">
        <f t="array" ref="X15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3.5615683998688357E-3</v>
      </c>
    </row>
    <row r="152" spans="1:24" x14ac:dyDescent="0.2">
      <c r="A152">
        <v>151</v>
      </c>
      <c r="B152">
        <v>20</v>
      </c>
      <c r="C152">
        <v>200</v>
      </c>
      <c r="D152" t="b">
        <v>1</v>
      </c>
      <c r="E152">
        <v>46.407960199004975</v>
      </c>
      <c r="F152">
        <v>0.23203980099502489</v>
      </c>
      <c r="G152">
        <v>0.80012014004063658</v>
      </c>
      <c r="H152">
        <v>0.68588306744809469</v>
      </c>
      <c r="I152">
        <v>0.46668115841326563</v>
      </c>
      <c r="J152">
        <v>0.98276613368874965</v>
      </c>
      <c r="K152">
        <v>17.378175830541604</v>
      </c>
      <c r="L152">
        <v>16.15921953403954</v>
      </c>
      <c r="M152">
        <v>19.038239790228822</v>
      </c>
      <c r="N152">
        <v>0.42466573792996665</v>
      </c>
      <c r="O152">
        <v>30.587064676616915</v>
      </c>
      <c r="P152">
        <f>V_3_16_FINALE__25_09__all_scenarios_base_copy_2_Scenario_n_agents_spreadsheet[[#This Row],[purchases-norm]]-$AJ$2</f>
        <v>0.23203980099502489</v>
      </c>
      <c r="Q152">
        <f>V_3_16_FINALE__25_09__all_scenarios_base_copy_2_Scenario_n_agents_spreadsheet[[#This Row],[sust of purch]]-$AK$2</f>
        <v>0.80012014004063658</v>
      </c>
      <c r="R152">
        <f>V_3_16_FINALE__25_09__all_scenarios_base_copy_2_Scenario_n_agents_spreadsheet[[#This Row],[sust global]]-$AL$2</f>
        <v>0.68588306744809469</v>
      </c>
      <c r="S152" cm="1">
        <f t="array" ref="S152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2" cm="1">
        <f t="array" ref="T152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2" cm="1">
        <f t="array" ref="U152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2" cm="1">
        <f t="array" ref="V152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2" cm="1">
        <f t="array" ref="W152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2" cm="1">
        <f t="array" ref="X152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3" spans="1:24" x14ac:dyDescent="0.2">
      <c r="A153">
        <v>152</v>
      </c>
      <c r="B153">
        <v>20</v>
      </c>
      <c r="C153">
        <v>200</v>
      </c>
      <c r="D153" t="b">
        <v>1</v>
      </c>
      <c r="E153">
        <v>49.582089552238806</v>
      </c>
      <c r="F153">
        <v>0.24791044776119403</v>
      </c>
      <c r="G153">
        <v>0.7940451241305565</v>
      </c>
      <c r="H153">
        <v>0.68251752559518009</v>
      </c>
      <c r="I153">
        <v>0.47040366589613347</v>
      </c>
      <c r="J153">
        <v>0.97956705923121379</v>
      </c>
      <c r="K153">
        <v>17.696556962736651</v>
      </c>
      <c r="L153">
        <v>16.623828179821484</v>
      </c>
      <c r="M153">
        <v>19.200967854754357</v>
      </c>
      <c r="N153">
        <v>0.41660707490382831</v>
      </c>
      <c r="O153">
        <v>31.756218905472636</v>
      </c>
      <c r="P153">
        <f>V_3_16_FINALE__25_09__all_scenarios_base_copy_2_Scenario_n_agents_spreadsheet[[#This Row],[purchases-norm]]-$AJ$2</f>
        <v>0.24791044776119403</v>
      </c>
      <c r="Q153">
        <f>V_3_16_FINALE__25_09__all_scenarios_base_copy_2_Scenario_n_agents_spreadsheet[[#This Row],[sust of purch]]-$AK$2</f>
        <v>0.7940451241305565</v>
      </c>
      <c r="R153">
        <f>V_3_16_FINALE__25_09__all_scenarios_base_copy_2_Scenario_n_agents_spreadsheet[[#This Row],[sust global]]-$AL$2</f>
        <v>0.68251752559518009</v>
      </c>
      <c r="S153" cm="1">
        <f t="array" ref="S153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3" cm="1">
        <f t="array" ref="T153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3" cm="1">
        <f t="array" ref="U153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3" cm="1">
        <f t="array" ref="V153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3" cm="1">
        <f t="array" ref="W153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3" cm="1">
        <f t="array" ref="X153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4" spans="1:24" x14ac:dyDescent="0.2">
      <c r="A154">
        <v>153</v>
      </c>
      <c r="B154">
        <v>20</v>
      </c>
      <c r="C154">
        <v>200</v>
      </c>
      <c r="D154" t="b">
        <v>1</v>
      </c>
      <c r="E154">
        <v>53.124378109452735</v>
      </c>
      <c r="F154">
        <v>0.26562189054726365</v>
      </c>
      <c r="G154">
        <v>0.81083509096672657</v>
      </c>
      <c r="H154">
        <v>0.67212141384110191</v>
      </c>
      <c r="I154">
        <v>0.4744675313787271</v>
      </c>
      <c r="J154">
        <v>0.97784693003733636</v>
      </c>
      <c r="K154">
        <v>17.561154687478705</v>
      </c>
      <c r="L154">
        <v>16.539918397135143</v>
      </c>
      <c r="M154">
        <v>19.143758043985933</v>
      </c>
      <c r="N154">
        <v>0.39256438578728753</v>
      </c>
      <c r="O154">
        <v>35.199004975124382</v>
      </c>
      <c r="P154">
        <f>V_3_16_FINALE__25_09__all_scenarios_base_copy_2_Scenario_n_agents_spreadsheet[[#This Row],[purchases-norm]]-$AJ$2</f>
        <v>0.26562189054726365</v>
      </c>
      <c r="Q154">
        <f>V_3_16_FINALE__25_09__all_scenarios_base_copy_2_Scenario_n_agents_spreadsheet[[#This Row],[sust of purch]]-$AK$2</f>
        <v>0.81083509096672657</v>
      </c>
      <c r="R154">
        <f>V_3_16_FINALE__25_09__all_scenarios_base_copy_2_Scenario_n_agents_spreadsheet[[#This Row],[sust global]]-$AL$2</f>
        <v>0.67212141384110191</v>
      </c>
      <c r="S154" cm="1">
        <f t="array" ref="S154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4" cm="1">
        <f t="array" ref="T154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4" cm="1">
        <f t="array" ref="U154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4" cm="1">
        <f t="array" ref="V154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4" cm="1">
        <f t="array" ref="W154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4" cm="1">
        <f t="array" ref="X154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5" spans="1:24" x14ac:dyDescent="0.2">
      <c r="A155">
        <v>154</v>
      </c>
      <c r="B155">
        <v>20</v>
      </c>
      <c r="C155">
        <v>200</v>
      </c>
      <c r="D155" t="b">
        <v>1</v>
      </c>
      <c r="E155">
        <v>55.880597014925371</v>
      </c>
      <c r="F155">
        <v>0.27940298507462685</v>
      </c>
      <c r="G155">
        <v>0.8123341727773099</v>
      </c>
      <c r="H155">
        <v>0.66068014012530252</v>
      </c>
      <c r="I155">
        <v>0.46436357995015431</v>
      </c>
      <c r="J155">
        <v>0.97455630846877339</v>
      </c>
      <c r="K155">
        <v>17.746344922855933</v>
      </c>
      <c r="L155">
        <v>16.912417013700153</v>
      </c>
      <c r="M155">
        <v>19.084153882620669</v>
      </c>
      <c r="N155">
        <v>0.38477358795166861</v>
      </c>
      <c r="O155">
        <v>37.328358208955223</v>
      </c>
      <c r="P155">
        <f>V_3_16_FINALE__25_09__all_scenarios_base_copy_2_Scenario_n_agents_spreadsheet[[#This Row],[purchases-norm]]-$AJ$2</f>
        <v>0.27940298507462685</v>
      </c>
      <c r="Q155">
        <f>V_3_16_FINALE__25_09__all_scenarios_base_copy_2_Scenario_n_agents_spreadsheet[[#This Row],[sust of purch]]-$AK$2</f>
        <v>0.8123341727773099</v>
      </c>
      <c r="R155">
        <f>V_3_16_FINALE__25_09__all_scenarios_base_copy_2_Scenario_n_agents_spreadsheet[[#This Row],[sust global]]-$AL$2</f>
        <v>0.66068014012530252</v>
      </c>
      <c r="S155" cm="1">
        <f t="array" ref="S155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5" cm="1">
        <f t="array" ref="T155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5" cm="1">
        <f t="array" ref="U155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5" cm="1">
        <f t="array" ref="V155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5" cm="1">
        <f t="array" ref="W155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5" cm="1">
        <f t="array" ref="X155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6" spans="1:24" x14ac:dyDescent="0.2">
      <c r="A156">
        <v>155</v>
      </c>
      <c r="B156">
        <v>20</v>
      </c>
      <c r="C156">
        <v>200</v>
      </c>
      <c r="D156" t="b">
        <v>1</v>
      </c>
      <c r="E156">
        <v>59.686567164179102</v>
      </c>
      <c r="F156">
        <v>0.29843283582089553</v>
      </c>
      <c r="G156">
        <v>0.74074395686252292</v>
      </c>
      <c r="H156">
        <v>0.65430855190232018</v>
      </c>
      <c r="I156">
        <v>0.44805829383880058</v>
      </c>
      <c r="J156">
        <v>0.96883584170743442</v>
      </c>
      <c r="K156">
        <v>17.44798607815865</v>
      </c>
      <c r="L156">
        <v>16.236174737589224</v>
      </c>
      <c r="M156">
        <v>19.298524893916909</v>
      </c>
      <c r="N156">
        <v>0.39601932950457597</v>
      </c>
      <c r="O156">
        <v>34.288557213930346</v>
      </c>
      <c r="P156">
        <f>V_3_16_FINALE__25_09__all_scenarios_base_copy_2_Scenario_n_agents_spreadsheet[[#This Row],[purchases-norm]]-$AJ$2</f>
        <v>0.29843283582089553</v>
      </c>
      <c r="Q156">
        <f>V_3_16_FINALE__25_09__all_scenarios_base_copy_2_Scenario_n_agents_spreadsheet[[#This Row],[sust of purch]]-$AK$2</f>
        <v>0.74074395686252292</v>
      </c>
      <c r="R156">
        <f>V_3_16_FINALE__25_09__all_scenarios_base_copy_2_Scenario_n_agents_spreadsheet[[#This Row],[sust global]]-$AL$2</f>
        <v>0.65430855190232018</v>
      </c>
      <c r="S156" cm="1">
        <f t="array" ref="S156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6" cm="1">
        <f t="array" ref="T156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6" cm="1">
        <f t="array" ref="U156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6" cm="1">
        <f t="array" ref="V156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6" cm="1">
        <f t="array" ref="W156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6" cm="1">
        <f t="array" ref="X156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7" spans="1:24" x14ac:dyDescent="0.2">
      <c r="A157">
        <v>156</v>
      </c>
      <c r="B157">
        <v>20</v>
      </c>
      <c r="C157">
        <v>200</v>
      </c>
      <c r="D157" t="b">
        <v>1</v>
      </c>
      <c r="E157">
        <v>50.646766169154226</v>
      </c>
      <c r="F157">
        <v>0.25323383084577111</v>
      </c>
      <c r="G157">
        <v>0.80864975241768944</v>
      </c>
      <c r="H157">
        <v>0.6701050412263414</v>
      </c>
      <c r="I157">
        <v>0.46023904848350389</v>
      </c>
      <c r="J157">
        <v>0.97459886488715819</v>
      </c>
      <c r="K157">
        <v>17.386262858117295</v>
      </c>
      <c r="L157">
        <v>16.112153707611</v>
      </c>
      <c r="M157">
        <v>19.23495694541451</v>
      </c>
      <c r="N157">
        <v>0.406011043334921</v>
      </c>
      <c r="O157">
        <v>33.975124378109456</v>
      </c>
      <c r="P157">
        <f>V_3_16_FINALE__25_09__all_scenarios_base_copy_2_Scenario_n_agents_spreadsheet[[#This Row],[purchases-norm]]-$AJ$2</f>
        <v>0.25323383084577111</v>
      </c>
      <c r="Q157">
        <f>V_3_16_FINALE__25_09__all_scenarios_base_copy_2_Scenario_n_agents_spreadsheet[[#This Row],[sust of purch]]-$AK$2</f>
        <v>0.80864975241768944</v>
      </c>
      <c r="R157">
        <f>V_3_16_FINALE__25_09__all_scenarios_base_copy_2_Scenario_n_agents_spreadsheet[[#This Row],[sust global]]-$AL$2</f>
        <v>0.6701050412263414</v>
      </c>
      <c r="S157" cm="1">
        <f t="array" ref="S157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7" cm="1">
        <f t="array" ref="T157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7" cm="1">
        <f t="array" ref="U157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7" cm="1">
        <f t="array" ref="V157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7" cm="1">
        <f t="array" ref="W157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7" cm="1">
        <f t="array" ref="X157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8" spans="1:24" x14ac:dyDescent="0.2">
      <c r="A158">
        <v>157</v>
      </c>
      <c r="B158">
        <v>20</v>
      </c>
      <c r="C158">
        <v>200</v>
      </c>
      <c r="D158" t="b">
        <v>1</v>
      </c>
      <c r="E158">
        <v>53.417910447761194</v>
      </c>
      <c r="F158">
        <v>0.26708955223880598</v>
      </c>
      <c r="G158">
        <v>0.80223700055543756</v>
      </c>
      <c r="H158">
        <v>0.66393848943887623</v>
      </c>
      <c r="I158">
        <v>0.46158440844026899</v>
      </c>
      <c r="J158">
        <v>0.97290600171074992</v>
      </c>
      <c r="K158">
        <v>17.498103802825998</v>
      </c>
      <c r="L158">
        <v>16.438822712279613</v>
      </c>
      <c r="M158">
        <v>19.118583819884194</v>
      </c>
      <c r="N158">
        <v>0.39573890488258889</v>
      </c>
      <c r="O158">
        <v>35.243781094527364</v>
      </c>
      <c r="P158">
        <f>V_3_16_FINALE__25_09__all_scenarios_base_copy_2_Scenario_n_agents_spreadsheet[[#This Row],[purchases-norm]]-$AJ$2</f>
        <v>0.26708955223880598</v>
      </c>
      <c r="Q158">
        <f>V_3_16_FINALE__25_09__all_scenarios_base_copy_2_Scenario_n_agents_spreadsheet[[#This Row],[sust of purch]]-$AK$2</f>
        <v>0.80223700055543756</v>
      </c>
      <c r="R158">
        <f>V_3_16_FINALE__25_09__all_scenarios_base_copy_2_Scenario_n_agents_spreadsheet[[#This Row],[sust global]]-$AL$2</f>
        <v>0.66393848943887623</v>
      </c>
      <c r="S158" cm="1">
        <f t="array" ref="S158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8" cm="1">
        <f t="array" ref="T158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8" cm="1">
        <f t="array" ref="U158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8" cm="1">
        <f t="array" ref="V158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8" cm="1">
        <f t="array" ref="W158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8" cm="1">
        <f t="array" ref="X158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59" spans="1:24" x14ac:dyDescent="0.2">
      <c r="A159">
        <v>158</v>
      </c>
      <c r="B159">
        <v>20</v>
      </c>
      <c r="C159">
        <v>200</v>
      </c>
      <c r="D159" t="b">
        <v>1</v>
      </c>
      <c r="E159">
        <v>48.044776119402982</v>
      </c>
      <c r="F159">
        <v>0.24022388059701491</v>
      </c>
      <c r="G159">
        <v>0.78541993895893369</v>
      </c>
      <c r="H159">
        <v>0.67128934850744693</v>
      </c>
      <c r="I159">
        <v>0.45446107627794458</v>
      </c>
      <c r="J159">
        <v>0.97561190363313022</v>
      </c>
      <c r="K159">
        <v>17.742391359565381</v>
      </c>
      <c r="L159">
        <v>16.768723882286636</v>
      </c>
      <c r="M159">
        <v>19.110713905567199</v>
      </c>
      <c r="N159">
        <v>0.41610427371069642</v>
      </c>
      <c r="O159">
        <v>30.601990049751244</v>
      </c>
      <c r="P159">
        <f>V_3_16_FINALE__25_09__all_scenarios_base_copy_2_Scenario_n_agents_spreadsheet[[#This Row],[purchases-norm]]-$AJ$2</f>
        <v>0.24022388059701491</v>
      </c>
      <c r="Q159">
        <f>V_3_16_FINALE__25_09__all_scenarios_base_copy_2_Scenario_n_agents_spreadsheet[[#This Row],[sust of purch]]-$AK$2</f>
        <v>0.78541993895893369</v>
      </c>
      <c r="R159">
        <f>V_3_16_FINALE__25_09__all_scenarios_base_copy_2_Scenario_n_agents_spreadsheet[[#This Row],[sust global]]-$AL$2</f>
        <v>0.67128934850744693</v>
      </c>
      <c r="S159" cm="1">
        <f t="array" ref="S159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59" cm="1">
        <f t="array" ref="T159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59" cm="1">
        <f t="array" ref="U159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59" cm="1">
        <f t="array" ref="V159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59" cm="1">
        <f t="array" ref="W159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59" cm="1">
        <f t="array" ref="X159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60" spans="1:24" x14ac:dyDescent="0.2">
      <c r="A160">
        <v>159</v>
      </c>
      <c r="B160">
        <v>20</v>
      </c>
      <c r="C160">
        <v>200</v>
      </c>
      <c r="D160" t="b">
        <v>1</v>
      </c>
      <c r="E160">
        <v>56.557213930348261</v>
      </c>
      <c r="F160">
        <v>0.2827860696517413</v>
      </c>
      <c r="G160">
        <v>0.78033104427467392</v>
      </c>
      <c r="H160">
        <v>0.64663849069319623</v>
      </c>
      <c r="I160">
        <v>0.44527900085730832</v>
      </c>
      <c r="J160">
        <v>0.95836449254793532</v>
      </c>
      <c r="K160">
        <v>17.454131755850842</v>
      </c>
      <c r="L160">
        <v>16.371542020861767</v>
      </c>
      <c r="M160">
        <v>19.133491359794821</v>
      </c>
      <c r="N160">
        <v>0.3924049171361898</v>
      </c>
      <c r="O160">
        <v>36.517412935323385</v>
      </c>
      <c r="P160">
        <f>V_3_16_FINALE__25_09__all_scenarios_base_copy_2_Scenario_n_agents_spreadsheet[[#This Row],[purchases-norm]]-$AJ$2</f>
        <v>0.2827860696517413</v>
      </c>
      <c r="Q160">
        <f>V_3_16_FINALE__25_09__all_scenarios_base_copy_2_Scenario_n_agents_spreadsheet[[#This Row],[sust of purch]]-$AK$2</f>
        <v>0.78033104427467392</v>
      </c>
      <c r="R160">
        <f>V_3_16_FINALE__25_09__all_scenarios_base_copy_2_Scenario_n_agents_spreadsheet[[#This Row],[sust global]]-$AL$2</f>
        <v>0.64663849069319623</v>
      </c>
      <c r="S160" cm="1">
        <f t="array" ref="S160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60" cm="1">
        <f t="array" ref="T160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60" cm="1">
        <f t="array" ref="U160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60" cm="1">
        <f t="array" ref="V160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60" cm="1">
        <f t="array" ref="W160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60" cm="1">
        <f t="array" ref="X160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  <row r="161" spans="1:24" x14ac:dyDescent="0.2">
      <c r="A161">
        <v>160</v>
      </c>
      <c r="B161">
        <v>20</v>
      </c>
      <c r="C161">
        <v>200</v>
      </c>
      <c r="D161" t="b">
        <v>1</v>
      </c>
      <c r="E161">
        <v>51.268656716417908</v>
      </c>
      <c r="F161">
        <v>0.25634328358208952</v>
      </c>
      <c r="G161">
        <v>0.75754087501197109</v>
      </c>
      <c r="H161">
        <v>0.70049700193523945</v>
      </c>
      <c r="I161">
        <v>0.48830489691169648</v>
      </c>
      <c r="J161">
        <v>0.98606468460646202</v>
      </c>
      <c r="K161">
        <v>17.599013531738599</v>
      </c>
      <c r="L161">
        <v>16.361848308005271</v>
      </c>
      <c r="M161">
        <v>19.266004761020117</v>
      </c>
      <c r="N161">
        <v>0.42329750327295501</v>
      </c>
      <c r="O161">
        <v>28.383084577114428</v>
      </c>
      <c r="P161">
        <f>V_3_16_FINALE__25_09__all_scenarios_base_copy_2_Scenario_n_agents_spreadsheet[[#This Row],[purchases-norm]]-$AJ$2</f>
        <v>0.25634328358208952</v>
      </c>
      <c r="Q161">
        <f>V_3_16_FINALE__25_09__all_scenarios_base_copy_2_Scenario_n_agents_spreadsheet[[#This Row],[sust of purch]]-$AK$2</f>
        <v>0.75754087501197109</v>
      </c>
      <c r="R161">
        <f>V_3_16_FINALE__25_09__all_scenarios_base_copy_2_Scenario_n_agents_spreadsheet[[#This Row],[sust global]]-$AL$2</f>
        <v>0.70049700193523945</v>
      </c>
      <c r="S161" cm="1">
        <f t="array" ref="S161">STDEV(_xlfn._xlws.FILTER(P:P,(B:B=V_3_16_FINALE__25_09__all_scenarios_base_copy_2_Scenario_n_agents_spreadsheet[[#This Row],[n-companies]])*(C:C=V_3_16_FINALE__25_09__all_scenarios_base_copy_2_Scenario_n_agents_spreadsheet[[#This Row],[n-users]])))/SQRT(10)</f>
        <v>6.4803282013863499E-3</v>
      </c>
      <c r="T161" cm="1">
        <f t="array" ref="T161">STDEV(_xlfn._xlws.FILTER(Q:Q,(B:B=V_3_16_FINALE__25_09__all_scenarios_base_copy_2_Scenario_n_agents_spreadsheet[[#This Row],[n-companies]])*(C:C=V_3_16_FINALE__25_09__all_scenarios_base_copy_2_Scenario_n_agents_spreadsheet[[#This Row],[n-users]])))/SQRT(10)</f>
        <v>7.5553343841097452E-3</v>
      </c>
      <c r="U161" cm="1">
        <f t="array" ref="U161">STDEV(_xlfn._xlws.FILTER(R:R,(B:B=V_3_16_FINALE__25_09__all_scenarios_base_copy_2_Scenario_n_agents_spreadsheet[[#This Row],[n-companies]])*(C:C=V_3_16_FINALE__25_09__all_scenarios_base_copy_2_Scenario_n_agents_spreadsheet[[#This Row],[n-users]])))/SQRT(10)</f>
        <v>5.0049065453135564E-3</v>
      </c>
      <c r="V161" cm="1">
        <f t="array" ref="V161">V_3_16_FINALE__25_09__all_scenarios_base_copy_2_Scenario_n_agents_spreadsheet[[#This Row],[A unc delta purch]]/AVERAGE(ABS(_xlfn._xlws.FILTER(P:P,(B:B=V_3_16_FINALE__25_09__all_scenarios_base_copy_2_Scenario_n_agents_spreadsheet[[#This Row],[n-companies]])*(C:C=V_3_16_FINALE__25_09__all_scenarios_base_copy_2_Scenario_n_agents_spreadsheet[[#This Row],[n-users]]))))</f>
        <v>2.4704991436132615E-2</v>
      </c>
      <c r="W161" cm="1">
        <f t="array" ref="W161">V_3_16_FINALE__25_09__all_scenarios_base_copy_2_Scenario_n_agents_spreadsheet[[#This Row],[A unc delta sust of purch]]/AVERAGE(ABS(_xlfn._xlws.FILTER(Q:Q,(B:B=V_3_16_FINALE__25_09__all_scenarios_base_copy_2_Scenario_n_agents_spreadsheet[[#This Row],[n-companies]])*(C:C=V_3_16_FINALE__25_09__all_scenarios_base_copy_2_Scenario_n_agents_spreadsheet[[#This Row],[n-users]]))))</f>
        <v>9.5730971409210344E-3</v>
      </c>
      <c r="X161" cm="1">
        <f t="array" ref="X161">V_3_16_FINALE__25_09__all_scenarios_base_copy_2_Scenario_n_agents_spreadsheet[[#This Row],[A unc delta sust global]]/AVERAGE(ABS(_xlfn._xlws.FILTER(R:R,(B:B=V_3_16_FINALE__25_09__all_scenarios_base_copy_2_Scenario_n_agents_spreadsheet[[#This Row],[n-companies]])*(C:C=V_3_16_FINALE__25_09__all_scenarios_base_copy_2_Scenario_n_agents_spreadsheet[[#This Row],[n-users]]))))</f>
        <v>7.4611242708923723E-3</v>
      </c>
    </row>
  </sheetData>
  <conditionalFormatting sqref="AC43:AG44 AC45:AF4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8:AG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43:AM4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AB4:AE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FD22-54AD-934C-B9E6-72C020BA39C4}">
  <dimension ref="A1:W161"/>
  <sheetViews>
    <sheetView topLeftCell="G1" zoomScale="63" workbookViewId="0">
      <selection activeCell="W17" sqref="W17"/>
    </sheetView>
  </sheetViews>
  <sheetFormatPr baseColWidth="10" defaultColWidth="11.1640625" defaultRowHeight="16" x14ac:dyDescent="0.2"/>
  <cols>
    <col min="1" max="1" width="15.33203125" bestFit="1" customWidth="1"/>
    <col min="2" max="2" width="15.1640625" bestFit="1" customWidth="1"/>
    <col min="3" max="3" width="10.5" bestFit="1" customWidth="1"/>
    <col min="4" max="4" width="15.33203125" bestFit="1" customWidth="1"/>
    <col min="5" max="5" width="13.5" bestFit="1" customWidth="1"/>
    <col min="6" max="6" width="18.1640625" bestFit="1" customWidth="1"/>
    <col min="7" max="7" width="15.1640625" bestFit="1" customWidth="1"/>
    <col min="8" max="8" width="13.5" bestFit="1" customWidth="1"/>
    <col min="9" max="9" width="23.1640625" bestFit="1" customWidth="1"/>
    <col min="10" max="10" width="27.5" bestFit="1" customWidth="1"/>
    <col min="11" max="11" width="14.1640625" bestFit="1" customWidth="1"/>
    <col min="12" max="12" width="23.83203125" bestFit="1" customWidth="1"/>
    <col min="13" max="13" width="28.33203125" bestFit="1" customWidth="1"/>
    <col min="14" max="14" width="17" bestFit="1" customWidth="1"/>
    <col min="15" max="15" width="13.33203125" bestFit="1" customWidth="1"/>
    <col min="21" max="21" width="18.83203125" bestFit="1" customWidth="1"/>
    <col min="23" max="23" width="26.33203125" customWidth="1"/>
    <col min="24" max="24" width="24.33203125" bestFit="1" customWidth="1"/>
    <col min="25" max="25" width="22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2">
      <c r="A2">
        <v>1</v>
      </c>
      <c r="B2">
        <v>1</v>
      </c>
      <c r="C2">
        <v>10</v>
      </c>
      <c r="D2" t="b">
        <v>0</v>
      </c>
      <c r="E2">
        <v>4.6616915422885574</v>
      </c>
      <c r="F2">
        <v>0.46616915422885574</v>
      </c>
      <c r="G2">
        <v>0.42688744309088372</v>
      </c>
      <c r="H2">
        <v>0.41871983211133668</v>
      </c>
      <c r="I2">
        <v>0.41871983211133662</v>
      </c>
      <c r="J2">
        <v>0</v>
      </c>
      <c r="K2">
        <v>18.306224057766208</v>
      </c>
      <c r="L2">
        <v>18.306224057766208</v>
      </c>
      <c r="M2">
        <v>0</v>
      </c>
      <c r="N2">
        <v>0</v>
      </c>
      <c r="O2">
        <v>0</v>
      </c>
      <c r="S2">
        <v>1</v>
      </c>
      <c r="T2">
        <v>10</v>
      </c>
      <c r="U2">
        <f t="shared" ref="U2:U17" si="0">AVERAGEIFS(F:F, B:B, S2, C:C, T2)</f>
        <v>0.4625743253429821</v>
      </c>
      <c r="V2">
        <f t="shared" ref="V2:V17" si="1">AVERAGEIFS(G:G, B:B, S2, C:C, T2)</f>
        <v>0.39062036632149921</v>
      </c>
      <c r="W2">
        <f t="shared" ref="W2:W17" si="2">AVERAGEIFS(H:H, B:B, S2, C:C, T2)</f>
        <v>0.39796798141670808</v>
      </c>
    </row>
    <row r="3" spans="1:23" x14ac:dyDescent="0.2">
      <c r="A3">
        <v>2</v>
      </c>
      <c r="B3">
        <v>1</v>
      </c>
      <c r="C3">
        <v>10</v>
      </c>
      <c r="D3" t="b">
        <v>0</v>
      </c>
      <c r="E3">
        <v>5.0547263681592041</v>
      </c>
      <c r="F3">
        <v>0.50547263681592036</v>
      </c>
      <c r="G3">
        <v>0.41683564234855336</v>
      </c>
      <c r="H3">
        <v>0.40704845722020694</v>
      </c>
      <c r="I3">
        <v>0.40704845722020688</v>
      </c>
      <c r="J3">
        <v>0</v>
      </c>
      <c r="K3">
        <v>17.555588108636236</v>
      </c>
      <c r="L3">
        <v>17.555588108636236</v>
      </c>
      <c r="M3">
        <v>0</v>
      </c>
      <c r="N3">
        <v>0</v>
      </c>
      <c r="O3">
        <v>0</v>
      </c>
      <c r="S3">
        <v>1</v>
      </c>
      <c r="T3">
        <v>50</v>
      </c>
      <c r="U3">
        <f t="shared" si="0"/>
        <v>0.46547263681592044</v>
      </c>
      <c r="V3">
        <f t="shared" si="1"/>
        <v>0.42873559592351773</v>
      </c>
      <c r="W3">
        <f t="shared" si="2"/>
        <v>0.40939624190199908</v>
      </c>
    </row>
    <row r="4" spans="1:23" x14ac:dyDescent="0.2">
      <c r="A4">
        <v>3</v>
      </c>
      <c r="B4">
        <v>1</v>
      </c>
      <c r="C4">
        <v>10</v>
      </c>
      <c r="D4" t="b">
        <v>0</v>
      </c>
      <c r="E4">
        <v>5.6865671641791042</v>
      </c>
      <c r="F4">
        <v>0.56865671641791038</v>
      </c>
      <c r="G4">
        <v>0.3725990202047752</v>
      </c>
      <c r="H4">
        <v>0.37752357849227791</v>
      </c>
      <c r="I4">
        <v>0.37752357849227791</v>
      </c>
      <c r="J4">
        <v>0</v>
      </c>
      <c r="K4">
        <v>18.05006521965457</v>
      </c>
      <c r="L4">
        <v>18.050065219654567</v>
      </c>
      <c r="M4">
        <v>0</v>
      </c>
      <c r="N4">
        <v>0</v>
      </c>
      <c r="O4">
        <v>0</v>
      </c>
      <c r="S4">
        <v>1</v>
      </c>
      <c r="T4">
        <v>100</v>
      </c>
      <c r="U4">
        <f t="shared" si="0"/>
        <v>0.47045771144278614</v>
      </c>
      <c r="V4">
        <f t="shared" si="1"/>
        <v>0.43727030343703871</v>
      </c>
      <c r="W4">
        <f t="shared" si="2"/>
        <v>0.41251062905930436</v>
      </c>
    </row>
    <row r="5" spans="1:23" x14ac:dyDescent="0.2">
      <c r="A5">
        <v>4</v>
      </c>
      <c r="B5">
        <v>1</v>
      </c>
      <c r="C5">
        <v>10</v>
      </c>
      <c r="D5" t="b">
        <v>0</v>
      </c>
      <c r="E5">
        <v>4.4800000000000004</v>
      </c>
      <c r="F5">
        <v>0.44800000000000006</v>
      </c>
      <c r="G5">
        <v>0.35770663643522083</v>
      </c>
      <c r="H5">
        <v>0.37993892916233174</v>
      </c>
      <c r="I5">
        <v>0.37993892916233168</v>
      </c>
      <c r="J5">
        <v>0</v>
      </c>
      <c r="K5">
        <v>17.07021910409993</v>
      </c>
      <c r="L5">
        <v>17.07021910409993</v>
      </c>
      <c r="M5">
        <v>0</v>
      </c>
      <c r="N5">
        <v>0</v>
      </c>
      <c r="O5">
        <v>0</v>
      </c>
      <c r="S5">
        <v>1</v>
      </c>
      <c r="T5">
        <v>200</v>
      </c>
      <c r="U5">
        <f t="shared" si="0"/>
        <v>0.41953482587064672</v>
      </c>
      <c r="V5">
        <f t="shared" si="1"/>
        <v>0.42417802098078694</v>
      </c>
      <c r="W5">
        <f t="shared" si="2"/>
        <v>0.40981210495548126</v>
      </c>
    </row>
    <row r="6" spans="1:23" x14ac:dyDescent="0.2">
      <c r="A6">
        <v>5</v>
      </c>
      <c r="B6">
        <v>1</v>
      </c>
      <c r="C6">
        <v>10</v>
      </c>
      <c r="D6" t="b">
        <v>0</v>
      </c>
      <c r="E6">
        <v>4.2149999999999999</v>
      </c>
      <c r="F6">
        <v>0.42149999999999999</v>
      </c>
      <c r="G6">
        <v>0.3323420779962229</v>
      </c>
      <c r="H6">
        <v>0.36663451954633064</v>
      </c>
      <c r="I6">
        <v>0.36663451954633058</v>
      </c>
      <c r="J6">
        <v>0</v>
      </c>
      <c r="K6">
        <v>17.518825808998937</v>
      </c>
      <c r="L6">
        <v>17.518825808998937</v>
      </c>
      <c r="M6">
        <v>0</v>
      </c>
      <c r="N6">
        <v>0</v>
      </c>
      <c r="O6">
        <v>0</v>
      </c>
      <c r="S6">
        <v>5</v>
      </c>
      <c r="T6">
        <v>10</v>
      </c>
      <c r="U6">
        <f t="shared" si="0"/>
        <v>0.45774961912923418</v>
      </c>
      <c r="V6">
        <f t="shared" si="1"/>
        <v>0.44890199202351616</v>
      </c>
      <c r="W6">
        <f t="shared" si="2"/>
        <v>0.42755010879697936</v>
      </c>
    </row>
    <row r="7" spans="1:23" x14ac:dyDescent="0.2">
      <c r="A7">
        <v>6</v>
      </c>
      <c r="B7">
        <v>1</v>
      </c>
      <c r="C7">
        <v>10</v>
      </c>
      <c r="D7" t="b">
        <v>0</v>
      </c>
      <c r="E7">
        <v>4.0350000000000001</v>
      </c>
      <c r="F7">
        <v>0.40350000000000003</v>
      </c>
      <c r="G7">
        <v>0.33554483915794392</v>
      </c>
      <c r="H7">
        <v>0.36635192909740294</v>
      </c>
      <c r="I7">
        <v>0.36635192909740294</v>
      </c>
      <c r="J7">
        <v>0</v>
      </c>
      <c r="K7">
        <v>17.582388305275174</v>
      </c>
      <c r="L7">
        <v>17.582388305275174</v>
      </c>
      <c r="M7">
        <v>0</v>
      </c>
      <c r="N7">
        <v>0</v>
      </c>
      <c r="O7">
        <v>0</v>
      </c>
      <c r="S7">
        <v>5</v>
      </c>
      <c r="T7">
        <v>50</v>
      </c>
      <c r="U7">
        <f t="shared" si="0"/>
        <v>0.49509452736318404</v>
      </c>
      <c r="V7">
        <f t="shared" si="1"/>
        <v>0.44777875010204982</v>
      </c>
      <c r="W7">
        <f t="shared" si="2"/>
        <v>0.40501591402165527</v>
      </c>
    </row>
    <row r="8" spans="1:23" x14ac:dyDescent="0.2">
      <c r="A8">
        <v>7</v>
      </c>
      <c r="B8">
        <v>1</v>
      </c>
      <c r="C8">
        <v>10</v>
      </c>
      <c r="D8" t="b">
        <v>0</v>
      </c>
      <c r="E8">
        <v>4.2979797979797976</v>
      </c>
      <c r="F8">
        <v>0.42979797979797973</v>
      </c>
      <c r="G8">
        <v>0.45170141506780748</v>
      </c>
      <c r="H8">
        <v>0.44536552179208011</v>
      </c>
      <c r="I8">
        <v>0.44536552179208022</v>
      </c>
      <c r="J8">
        <v>0</v>
      </c>
      <c r="K8">
        <v>18.042341566782301</v>
      </c>
      <c r="L8">
        <v>18.042341566782294</v>
      </c>
      <c r="M8">
        <v>0</v>
      </c>
      <c r="N8">
        <v>0</v>
      </c>
      <c r="O8">
        <v>0</v>
      </c>
      <c r="S8">
        <v>5</v>
      </c>
      <c r="T8">
        <v>100</v>
      </c>
      <c r="U8">
        <f t="shared" si="0"/>
        <v>0.47367661691542284</v>
      </c>
      <c r="V8">
        <f t="shared" si="1"/>
        <v>0.45112692610906258</v>
      </c>
      <c r="W8">
        <f t="shared" si="2"/>
        <v>0.4075557279008738</v>
      </c>
    </row>
    <row r="9" spans="1:23" x14ac:dyDescent="0.2">
      <c r="A9">
        <v>8</v>
      </c>
      <c r="B9">
        <v>1</v>
      </c>
      <c r="C9">
        <v>10</v>
      </c>
      <c r="D9" t="b">
        <v>0</v>
      </c>
      <c r="E9">
        <v>4.51</v>
      </c>
      <c r="F9">
        <v>0.45099999999999996</v>
      </c>
      <c r="G9">
        <v>0.48737773164803855</v>
      </c>
      <c r="H9">
        <v>0.45911534493284739</v>
      </c>
      <c r="I9">
        <v>0.45911534493284739</v>
      </c>
      <c r="J9">
        <v>0</v>
      </c>
      <c r="K9">
        <v>17.69008380562726</v>
      </c>
      <c r="L9">
        <v>17.690083805627264</v>
      </c>
      <c r="M9">
        <v>0</v>
      </c>
      <c r="N9">
        <v>0</v>
      </c>
      <c r="O9">
        <v>0</v>
      </c>
      <c r="S9">
        <v>5</v>
      </c>
      <c r="T9">
        <v>200</v>
      </c>
      <c r="U9">
        <f t="shared" si="0"/>
        <v>0.44427611940298506</v>
      </c>
      <c r="V9">
        <f t="shared" si="1"/>
        <v>0.44208900669530699</v>
      </c>
      <c r="W9">
        <f t="shared" si="2"/>
        <v>0.41068358874852862</v>
      </c>
    </row>
    <row r="10" spans="1:23" x14ac:dyDescent="0.2">
      <c r="A10">
        <v>9</v>
      </c>
      <c r="B10">
        <v>1</v>
      </c>
      <c r="C10">
        <v>10</v>
      </c>
      <c r="D10" t="b">
        <v>0</v>
      </c>
      <c r="E10">
        <v>4.7064676616915424</v>
      </c>
      <c r="F10">
        <v>0.47064676616915424</v>
      </c>
      <c r="G10">
        <v>0.36488033491921146</v>
      </c>
      <c r="H10">
        <v>0.38428375655720709</v>
      </c>
      <c r="I10">
        <v>0.38428375655720709</v>
      </c>
      <c r="J10">
        <v>0</v>
      </c>
      <c r="K10">
        <v>17.73464371899151</v>
      </c>
      <c r="L10">
        <v>17.73464371899151</v>
      </c>
      <c r="M10">
        <v>0</v>
      </c>
      <c r="N10">
        <v>0</v>
      </c>
      <c r="O10">
        <v>0</v>
      </c>
      <c r="S10">
        <v>10</v>
      </c>
      <c r="T10">
        <v>10</v>
      </c>
      <c r="U10">
        <f t="shared" si="0"/>
        <v>0.36714108134862949</v>
      </c>
      <c r="V10">
        <f t="shared" si="1"/>
        <v>0.4698237254574219</v>
      </c>
      <c r="W10">
        <f t="shared" si="2"/>
        <v>0.43450002237253849</v>
      </c>
    </row>
    <row r="11" spans="1:23" x14ac:dyDescent="0.2">
      <c r="A11">
        <v>10</v>
      </c>
      <c r="B11">
        <v>1</v>
      </c>
      <c r="C11">
        <v>10</v>
      </c>
      <c r="D11" t="b">
        <v>0</v>
      </c>
      <c r="E11">
        <v>4.6100000000000003</v>
      </c>
      <c r="F11">
        <v>0.46100000000000002</v>
      </c>
      <c r="G11">
        <v>0.36032852234633472</v>
      </c>
      <c r="H11">
        <v>0.37469794525505956</v>
      </c>
      <c r="I11">
        <v>0.37469794525505956</v>
      </c>
      <c r="J11">
        <v>0</v>
      </c>
      <c r="K11">
        <v>17.506734531903252</v>
      </c>
      <c r="L11">
        <v>17.506734531903248</v>
      </c>
      <c r="M11">
        <v>0</v>
      </c>
      <c r="N11">
        <v>0</v>
      </c>
      <c r="O11">
        <v>0</v>
      </c>
      <c r="S11">
        <v>10</v>
      </c>
      <c r="T11">
        <v>50</v>
      </c>
      <c r="U11">
        <f t="shared" si="0"/>
        <v>0.49612003399999993</v>
      </c>
      <c r="V11">
        <f t="shared" si="1"/>
        <v>0.45804574678465421</v>
      </c>
      <c r="W11">
        <f t="shared" si="2"/>
        <v>0.41394593821810677</v>
      </c>
    </row>
    <row r="12" spans="1:23" x14ac:dyDescent="0.2">
      <c r="A12">
        <v>11</v>
      </c>
      <c r="B12">
        <v>1</v>
      </c>
      <c r="C12">
        <v>50</v>
      </c>
      <c r="D12" t="b">
        <v>0</v>
      </c>
      <c r="E12">
        <v>23.363184079601989</v>
      </c>
      <c r="F12">
        <v>0.46726368159203979</v>
      </c>
      <c r="G12">
        <v>0.43685896647581129</v>
      </c>
      <c r="H12">
        <v>0.41004202104230086</v>
      </c>
      <c r="I12">
        <v>0.41004202104230097</v>
      </c>
      <c r="J12">
        <v>0</v>
      </c>
      <c r="K12">
        <v>18.783982480270982</v>
      </c>
      <c r="L12">
        <v>18.783982480270982</v>
      </c>
      <c r="M12">
        <v>0</v>
      </c>
      <c r="N12">
        <v>0</v>
      </c>
      <c r="O12">
        <v>0</v>
      </c>
      <c r="S12">
        <v>10</v>
      </c>
      <c r="T12">
        <v>100</v>
      </c>
      <c r="U12">
        <f t="shared" si="0"/>
        <v>0.46958208955223879</v>
      </c>
      <c r="V12">
        <f t="shared" si="1"/>
        <v>0.44578148392930439</v>
      </c>
      <c r="W12">
        <f t="shared" si="2"/>
        <v>0.39956212800000002</v>
      </c>
    </row>
    <row r="13" spans="1:23" x14ac:dyDescent="0.2">
      <c r="A13">
        <v>12</v>
      </c>
      <c r="B13">
        <v>1</v>
      </c>
      <c r="C13">
        <v>50</v>
      </c>
      <c r="D13" t="b">
        <v>0</v>
      </c>
      <c r="E13">
        <v>21.870646766169155</v>
      </c>
      <c r="F13">
        <v>0.4374129353233831</v>
      </c>
      <c r="G13">
        <v>0.39716592819322027</v>
      </c>
      <c r="H13">
        <v>0.39449572888896117</v>
      </c>
      <c r="I13">
        <v>0.39449572888896117</v>
      </c>
      <c r="J13">
        <v>0</v>
      </c>
      <c r="K13">
        <v>16.695630856731892</v>
      </c>
      <c r="L13">
        <v>16.695630856731899</v>
      </c>
      <c r="M13">
        <v>0</v>
      </c>
      <c r="N13">
        <v>0</v>
      </c>
      <c r="O13">
        <v>0</v>
      </c>
      <c r="S13">
        <v>10</v>
      </c>
      <c r="T13">
        <v>200</v>
      </c>
      <c r="U13">
        <f t="shared" si="0"/>
        <v>0.43887661699999991</v>
      </c>
      <c r="V13">
        <f t="shared" si="1"/>
        <v>0.4610058583405694</v>
      </c>
      <c r="W13">
        <f t="shared" si="2"/>
        <v>0.41617107879248338</v>
      </c>
    </row>
    <row r="14" spans="1:23" x14ac:dyDescent="0.2">
      <c r="A14">
        <v>13</v>
      </c>
      <c r="B14">
        <v>1</v>
      </c>
      <c r="C14">
        <v>50</v>
      </c>
      <c r="D14" t="b">
        <v>0</v>
      </c>
      <c r="E14">
        <v>23.427860696517413</v>
      </c>
      <c r="F14">
        <v>0.46855721393034827</v>
      </c>
      <c r="G14">
        <v>0.43317257995620878</v>
      </c>
      <c r="H14">
        <v>0.41431176086029498</v>
      </c>
      <c r="I14">
        <v>0.41431176086029498</v>
      </c>
      <c r="J14">
        <v>0</v>
      </c>
      <c r="K14">
        <v>16.76768885601183</v>
      </c>
      <c r="L14">
        <v>16.76768885601183</v>
      </c>
      <c r="M14">
        <v>0</v>
      </c>
      <c r="N14">
        <v>0</v>
      </c>
      <c r="O14">
        <v>0</v>
      </c>
      <c r="S14">
        <v>20</v>
      </c>
      <c r="T14">
        <v>10</v>
      </c>
      <c r="U14">
        <f t="shared" si="0"/>
        <v>0.3806999665483935</v>
      </c>
      <c r="V14">
        <f t="shared" si="1"/>
        <v>0.46971174401131555</v>
      </c>
      <c r="W14">
        <f t="shared" si="2"/>
        <v>0.44054509050376039</v>
      </c>
    </row>
    <row r="15" spans="1:23" x14ac:dyDescent="0.2">
      <c r="A15">
        <v>14</v>
      </c>
      <c r="B15">
        <v>1</v>
      </c>
      <c r="C15">
        <v>50</v>
      </c>
      <c r="D15" t="b">
        <v>0</v>
      </c>
      <c r="E15">
        <v>23.781094527363184</v>
      </c>
      <c r="F15">
        <v>0.47562189054726367</v>
      </c>
      <c r="G15">
        <v>0.43339534394876345</v>
      </c>
      <c r="H15">
        <v>0.41075096594769933</v>
      </c>
      <c r="I15">
        <v>0.41075096594769939</v>
      </c>
      <c r="J15">
        <v>0</v>
      </c>
      <c r="K15">
        <v>16.922155294700509</v>
      </c>
      <c r="L15">
        <v>16.922155294700513</v>
      </c>
      <c r="M15">
        <v>0</v>
      </c>
      <c r="N15">
        <v>0</v>
      </c>
      <c r="O15">
        <v>0</v>
      </c>
      <c r="S15">
        <v>20</v>
      </c>
      <c r="T15">
        <v>50</v>
      </c>
      <c r="U15">
        <f t="shared" si="0"/>
        <v>0.42301492537313434</v>
      </c>
      <c r="V15">
        <f t="shared" si="1"/>
        <v>0.46208982331829473</v>
      </c>
      <c r="W15">
        <f t="shared" si="2"/>
        <v>0.42373219996352979</v>
      </c>
    </row>
    <row r="16" spans="1:23" x14ac:dyDescent="0.2">
      <c r="A16">
        <v>15</v>
      </c>
      <c r="B16">
        <v>1</v>
      </c>
      <c r="C16">
        <v>50</v>
      </c>
      <c r="D16" t="b">
        <v>0</v>
      </c>
      <c r="E16">
        <v>25.238805970149254</v>
      </c>
      <c r="F16">
        <v>0.50477611940298506</v>
      </c>
      <c r="G16">
        <v>0.41989662771659336</v>
      </c>
      <c r="H16">
        <v>0.40277053119718642</v>
      </c>
      <c r="I16">
        <v>0.40277053119718631</v>
      </c>
      <c r="J16">
        <v>0</v>
      </c>
      <c r="K16">
        <v>17.132852537631418</v>
      </c>
      <c r="L16">
        <v>17.132852537631422</v>
      </c>
      <c r="M16">
        <v>0</v>
      </c>
      <c r="N16">
        <v>0</v>
      </c>
      <c r="O16">
        <v>0</v>
      </c>
      <c r="S16">
        <v>20</v>
      </c>
      <c r="T16">
        <v>100</v>
      </c>
      <c r="U16">
        <f t="shared" si="0"/>
        <v>0.45170646766169159</v>
      </c>
      <c r="V16">
        <f t="shared" si="1"/>
        <v>0.46132513486849824</v>
      </c>
      <c r="W16">
        <f t="shared" si="2"/>
        <v>0.41413186682471076</v>
      </c>
    </row>
    <row r="17" spans="1:23" x14ac:dyDescent="0.2">
      <c r="A17">
        <v>16</v>
      </c>
      <c r="B17">
        <v>1</v>
      </c>
      <c r="C17">
        <v>50</v>
      </c>
      <c r="D17" t="b">
        <v>0</v>
      </c>
      <c r="E17">
        <v>24.149253731343283</v>
      </c>
      <c r="F17">
        <v>0.48298507462686563</v>
      </c>
      <c r="G17">
        <v>0.35811394817774694</v>
      </c>
      <c r="H17">
        <v>0.36965748836614959</v>
      </c>
      <c r="I17">
        <v>0.36965748836614976</v>
      </c>
      <c r="J17">
        <v>0</v>
      </c>
      <c r="K17">
        <v>16.261291162703316</v>
      </c>
      <c r="L17">
        <v>16.261291162703316</v>
      </c>
      <c r="M17">
        <v>0</v>
      </c>
      <c r="N17">
        <v>0</v>
      </c>
      <c r="O17">
        <v>0</v>
      </c>
      <c r="S17">
        <v>20</v>
      </c>
      <c r="T17">
        <v>200</v>
      </c>
      <c r="U17">
        <f t="shared" si="0"/>
        <v>0.4360074626865672</v>
      </c>
      <c r="V17">
        <f t="shared" si="1"/>
        <v>0.45248763657869145</v>
      </c>
      <c r="W17">
        <f t="shared" si="2"/>
        <v>0.40916757999999998</v>
      </c>
    </row>
    <row r="18" spans="1:23" x14ac:dyDescent="0.2">
      <c r="A18">
        <v>17</v>
      </c>
      <c r="B18">
        <v>1</v>
      </c>
      <c r="C18">
        <v>50</v>
      </c>
      <c r="D18" t="b">
        <v>0</v>
      </c>
      <c r="E18">
        <v>25.527363184079601</v>
      </c>
      <c r="F18">
        <v>0.51054726368159198</v>
      </c>
      <c r="G18">
        <v>0.49612786429270661</v>
      </c>
      <c r="H18">
        <v>0.44722657756993839</v>
      </c>
      <c r="I18">
        <v>0.44722657756993839</v>
      </c>
      <c r="J18">
        <v>0</v>
      </c>
      <c r="K18">
        <v>17.89490697160257</v>
      </c>
      <c r="L18">
        <v>17.894906971602563</v>
      </c>
      <c r="M18">
        <v>0</v>
      </c>
      <c r="N18">
        <v>0</v>
      </c>
      <c r="O18">
        <v>0</v>
      </c>
    </row>
    <row r="19" spans="1:23" x14ac:dyDescent="0.2">
      <c r="A19">
        <v>18</v>
      </c>
      <c r="B19">
        <v>1</v>
      </c>
      <c r="C19">
        <v>50</v>
      </c>
      <c r="D19" t="b">
        <v>0</v>
      </c>
      <c r="E19">
        <v>19</v>
      </c>
      <c r="F19">
        <v>0.38</v>
      </c>
      <c r="G19">
        <v>0.48475031722053635</v>
      </c>
      <c r="H19">
        <v>0.44275777933769334</v>
      </c>
      <c r="I19">
        <v>0.44275777933769345</v>
      </c>
      <c r="J19">
        <v>0</v>
      </c>
      <c r="K19">
        <v>17.556963064607746</v>
      </c>
      <c r="L19">
        <v>17.55696306460775</v>
      </c>
      <c r="M19">
        <v>0</v>
      </c>
      <c r="N19">
        <v>0</v>
      </c>
      <c r="O19">
        <v>0</v>
      </c>
    </row>
    <row r="20" spans="1:23" x14ac:dyDescent="0.2">
      <c r="A20">
        <v>19</v>
      </c>
      <c r="B20">
        <v>1</v>
      </c>
      <c r="C20">
        <v>50</v>
      </c>
      <c r="D20" t="b">
        <v>0</v>
      </c>
      <c r="E20">
        <v>23.074626865671643</v>
      </c>
      <c r="F20">
        <v>0.46149253731343287</v>
      </c>
      <c r="G20">
        <v>0.36025236471990052</v>
      </c>
      <c r="H20">
        <v>0.36865630521884535</v>
      </c>
      <c r="I20">
        <v>0.36865630521884529</v>
      </c>
      <c r="J20">
        <v>0</v>
      </c>
      <c r="K20">
        <v>17.469663187182814</v>
      </c>
      <c r="L20">
        <v>17.469663187182814</v>
      </c>
      <c r="M20">
        <v>0</v>
      </c>
      <c r="N20">
        <v>0</v>
      </c>
      <c r="O20">
        <v>0</v>
      </c>
    </row>
    <row r="21" spans="1:23" x14ac:dyDescent="0.2">
      <c r="A21">
        <v>20</v>
      </c>
      <c r="B21">
        <v>1</v>
      </c>
      <c r="C21">
        <v>50</v>
      </c>
      <c r="D21" t="b">
        <v>0</v>
      </c>
      <c r="E21">
        <v>23.303482587064675</v>
      </c>
      <c r="F21">
        <v>0.4660696517412935</v>
      </c>
      <c r="G21">
        <v>0.46762201853368951</v>
      </c>
      <c r="H21">
        <v>0.43329326059092127</v>
      </c>
      <c r="I21">
        <v>0.43329326059092127</v>
      </c>
      <c r="J21">
        <v>0</v>
      </c>
      <c r="K21">
        <v>18.080129278672935</v>
      </c>
      <c r="L21">
        <v>18.080129278672935</v>
      </c>
      <c r="M21">
        <v>0</v>
      </c>
      <c r="N21">
        <v>0</v>
      </c>
      <c r="O21">
        <v>0</v>
      </c>
    </row>
    <row r="22" spans="1:23" x14ac:dyDescent="0.2">
      <c r="A22">
        <v>21</v>
      </c>
      <c r="B22">
        <v>1</v>
      </c>
      <c r="C22">
        <v>100</v>
      </c>
      <c r="D22" t="b">
        <v>0</v>
      </c>
      <c r="E22">
        <v>42.17412935323383</v>
      </c>
      <c r="F22">
        <v>0.4217412935323383</v>
      </c>
      <c r="G22">
        <v>0.45567982727488404</v>
      </c>
      <c r="H22">
        <v>0.43007584749188632</v>
      </c>
      <c r="I22">
        <v>0.43007584749188621</v>
      </c>
      <c r="J22">
        <v>0</v>
      </c>
      <c r="K22">
        <v>18.352771942232561</v>
      </c>
      <c r="L22">
        <v>18.352771942232568</v>
      </c>
      <c r="M22">
        <v>0</v>
      </c>
      <c r="N22">
        <v>0</v>
      </c>
      <c r="O22">
        <v>0</v>
      </c>
    </row>
    <row r="23" spans="1:23" x14ac:dyDescent="0.2">
      <c r="A23">
        <v>22</v>
      </c>
      <c r="B23">
        <v>1</v>
      </c>
      <c r="C23">
        <v>100</v>
      </c>
      <c r="D23" t="b">
        <v>0</v>
      </c>
      <c r="E23">
        <v>46.368159203980099</v>
      </c>
      <c r="F23">
        <v>0.46368159203980097</v>
      </c>
      <c r="G23">
        <v>0.35840112594260121</v>
      </c>
      <c r="H23">
        <v>0.36851256239962371</v>
      </c>
      <c r="I23">
        <v>0.36851256239962371</v>
      </c>
      <c r="J23">
        <v>0</v>
      </c>
      <c r="K23">
        <v>17.460942708385808</v>
      </c>
      <c r="L23">
        <v>17.460942708385815</v>
      </c>
      <c r="M23">
        <v>0</v>
      </c>
      <c r="N23">
        <v>0</v>
      </c>
      <c r="O23">
        <v>0</v>
      </c>
    </row>
    <row r="24" spans="1:23" x14ac:dyDescent="0.2">
      <c r="A24">
        <v>23</v>
      </c>
      <c r="B24">
        <v>1</v>
      </c>
      <c r="C24">
        <v>100</v>
      </c>
      <c r="D24" t="b">
        <v>0</v>
      </c>
      <c r="E24">
        <v>46.706467661691541</v>
      </c>
      <c r="F24">
        <v>0.46706467661691542</v>
      </c>
      <c r="G24">
        <v>0.48940242991993343</v>
      </c>
      <c r="H24">
        <v>0.42588498621723486</v>
      </c>
      <c r="I24">
        <v>0.42588498621723492</v>
      </c>
      <c r="J24">
        <v>0</v>
      </c>
      <c r="K24">
        <v>17.626692398467888</v>
      </c>
      <c r="L24">
        <v>17.626692398467892</v>
      </c>
      <c r="M24">
        <v>0</v>
      </c>
      <c r="N24">
        <v>0</v>
      </c>
      <c r="O24">
        <v>0</v>
      </c>
    </row>
    <row r="25" spans="1:23" x14ac:dyDescent="0.2">
      <c r="A25">
        <v>24</v>
      </c>
      <c r="B25">
        <v>1</v>
      </c>
      <c r="C25">
        <v>100</v>
      </c>
      <c r="D25" t="b">
        <v>0</v>
      </c>
      <c r="E25">
        <v>42.646766169154226</v>
      </c>
      <c r="F25">
        <v>0.42646766169154227</v>
      </c>
      <c r="G25">
        <v>0.44566835824495898</v>
      </c>
      <c r="H25">
        <v>0.41809042753474451</v>
      </c>
      <c r="I25">
        <v>0.41809042753474446</v>
      </c>
      <c r="J25">
        <v>0</v>
      </c>
      <c r="K25">
        <v>16.562865744602817</v>
      </c>
      <c r="L25">
        <v>16.562865744602817</v>
      </c>
      <c r="M25">
        <v>0</v>
      </c>
      <c r="N25">
        <v>0</v>
      </c>
      <c r="O25">
        <v>0</v>
      </c>
    </row>
    <row r="26" spans="1:23" x14ac:dyDescent="0.2">
      <c r="A26">
        <v>25</v>
      </c>
      <c r="B26">
        <v>1</v>
      </c>
      <c r="C26">
        <v>100</v>
      </c>
      <c r="D26" t="b">
        <v>0</v>
      </c>
      <c r="E26">
        <v>54.437810945273633</v>
      </c>
      <c r="F26">
        <v>0.54437810945273635</v>
      </c>
      <c r="G26">
        <v>0.48656051959574376</v>
      </c>
      <c r="H26">
        <v>0.43864095277917758</v>
      </c>
      <c r="I26">
        <v>0.43864095277917742</v>
      </c>
      <c r="J26">
        <v>0</v>
      </c>
      <c r="K26">
        <v>16.434674196754223</v>
      </c>
      <c r="L26">
        <v>16.434674196754226</v>
      </c>
      <c r="M26">
        <v>0</v>
      </c>
      <c r="N26">
        <v>0</v>
      </c>
      <c r="O26">
        <v>0</v>
      </c>
    </row>
    <row r="27" spans="1:23" x14ac:dyDescent="0.2">
      <c r="A27">
        <v>26</v>
      </c>
      <c r="B27">
        <v>1</v>
      </c>
      <c r="C27">
        <v>100</v>
      </c>
      <c r="D27" t="b">
        <v>0</v>
      </c>
      <c r="E27">
        <v>44.333333333333336</v>
      </c>
      <c r="F27">
        <v>0.44333333333333336</v>
      </c>
      <c r="G27">
        <v>0.39138009776326982</v>
      </c>
      <c r="H27">
        <v>0.39473656135656787</v>
      </c>
      <c r="I27">
        <v>0.39473656135656765</v>
      </c>
      <c r="J27">
        <v>0</v>
      </c>
      <c r="K27">
        <v>16.32846941144221</v>
      </c>
      <c r="L27">
        <v>16.32846941144221</v>
      </c>
      <c r="M27">
        <v>0</v>
      </c>
      <c r="N27">
        <v>0</v>
      </c>
      <c r="O27">
        <v>0</v>
      </c>
    </row>
    <row r="28" spans="1:23" x14ac:dyDescent="0.2">
      <c r="A28">
        <v>27</v>
      </c>
      <c r="B28">
        <v>1</v>
      </c>
      <c r="C28">
        <v>100</v>
      </c>
      <c r="D28" t="b">
        <v>0</v>
      </c>
      <c r="E28">
        <v>48.915422885572141</v>
      </c>
      <c r="F28">
        <v>0.48915422885572141</v>
      </c>
      <c r="G28">
        <v>0.40708597285342391</v>
      </c>
      <c r="H28">
        <v>0.39587085204255901</v>
      </c>
      <c r="I28">
        <v>0.39587085204255895</v>
      </c>
      <c r="J28">
        <v>0</v>
      </c>
      <c r="K28">
        <v>16.91273652991886</v>
      </c>
      <c r="L28">
        <v>16.912736529918853</v>
      </c>
      <c r="M28">
        <v>0</v>
      </c>
      <c r="N28">
        <v>0</v>
      </c>
      <c r="O28">
        <v>0</v>
      </c>
    </row>
    <row r="29" spans="1:23" x14ac:dyDescent="0.2">
      <c r="A29">
        <v>28</v>
      </c>
      <c r="B29">
        <v>1</v>
      </c>
      <c r="C29">
        <v>100</v>
      </c>
      <c r="D29" t="b">
        <v>0</v>
      </c>
      <c r="E29">
        <v>45.547263681592042</v>
      </c>
      <c r="F29">
        <v>0.45547263681592043</v>
      </c>
      <c r="G29">
        <v>0.44716933986567198</v>
      </c>
      <c r="H29">
        <v>0.4150312275075459</v>
      </c>
      <c r="I29">
        <v>0.41503122750754573</v>
      </c>
      <c r="J29">
        <v>0</v>
      </c>
      <c r="K29">
        <v>18.861524184649422</v>
      </c>
      <c r="L29">
        <v>18.861524184649419</v>
      </c>
      <c r="M29">
        <v>0</v>
      </c>
      <c r="N29">
        <v>0</v>
      </c>
      <c r="O29">
        <v>0</v>
      </c>
    </row>
    <row r="30" spans="1:23" x14ac:dyDescent="0.2">
      <c r="A30">
        <v>29</v>
      </c>
      <c r="B30">
        <v>1</v>
      </c>
      <c r="C30">
        <v>100</v>
      </c>
      <c r="D30" t="b">
        <v>0</v>
      </c>
      <c r="E30">
        <v>48.019900497512438</v>
      </c>
      <c r="F30">
        <v>0.48019900497512435</v>
      </c>
      <c r="G30">
        <v>0.4058759443908419</v>
      </c>
      <c r="H30">
        <v>0.39684771313171818</v>
      </c>
      <c r="I30">
        <v>0.39684771313171818</v>
      </c>
      <c r="J30">
        <v>0</v>
      </c>
      <c r="K30">
        <v>17.612670134583489</v>
      </c>
      <c r="L30">
        <v>17.612670134583489</v>
      </c>
      <c r="M30">
        <v>0</v>
      </c>
      <c r="N30">
        <v>0</v>
      </c>
      <c r="O30">
        <v>0</v>
      </c>
    </row>
    <row r="31" spans="1:23" x14ac:dyDescent="0.2">
      <c r="A31">
        <v>30</v>
      </c>
      <c r="B31">
        <v>1</v>
      </c>
      <c r="C31">
        <v>100</v>
      </c>
      <c r="D31" t="b">
        <v>0</v>
      </c>
      <c r="E31">
        <v>51.308457711442784</v>
      </c>
      <c r="F31">
        <v>0.5130845771144279</v>
      </c>
      <c r="G31">
        <v>0.48547941851905813</v>
      </c>
      <c r="H31">
        <v>0.44141516013198484</v>
      </c>
      <c r="I31">
        <v>0.44141516013198467</v>
      </c>
      <c r="J31">
        <v>0</v>
      </c>
      <c r="K31">
        <v>16.608279654426621</v>
      </c>
      <c r="L31">
        <v>16.608279654426617</v>
      </c>
      <c r="M31">
        <v>0</v>
      </c>
      <c r="N31">
        <v>0</v>
      </c>
      <c r="O31">
        <v>0</v>
      </c>
    </row>
    <row r="32" spans="1:23" x14ac:dyDescent="0.2">
      <c r="A32">
        <v>31</v>
      </c>
      <c r="B32">
        <v>1</v>
      </c>
      <c r="C32">
        <v>200</v>
      </c>
      <c r="D32" t="b">
        <v>0</v>
      </c>
      <c r="E32">
        <v>79.144278606965173</v>
      </c>
      <c r="F32">
        <v>0.39572139303482584</v>
      </c>
      <c r="G32">
        <v>0.36626529256399831</v>
      </c>
      <c r="H32">
        <v>0.37737258565726606</v>
      </c>
      <c r="I32">
        <v>0.377372585657266</v>
      </c>
      <c r="J32">
        <v>0</v>
      </c>
      <c r="K32">
        <v>19.028100789074614</v>
      </c>
      <c r="L32">
        <v>19.028100789074617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>
        <v>1</v>
      </c>
      <c r="C33">
        <v>200</v>
      </c>
      <c r="D33" t="b">
        <v>0</v>
      </c>
      <c r="E33">
        <v>80.567164179104481</v>
      </c>
      <c r="F33">
        <v>0.40283582089552239</v>
      </c>
      <c r="G33">
        <v>0.41363798836066679</v>
      </c>
      <c r="H33">
        <v>0.40209605548061833</v>
      </c>
      <c r="I33">
        <v>0.40209605548061844</v>
      </c>
      <c r="J33">
        <v>0</v>
      </c>
      <c r="K33">
        <v>17.727330757652599</v>
      </c>
      <c r="L33">
        <v>17.727330757652602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>
        <v>1</v>
      </c>
      <c r="C34">
        <v>200</v>
      </c>
      <c r="D34" t="b">
        <v>0</v>
      </c>
      <c r="E34">
        <v>86.462686567164184</v>
      </c>
      <c r="F34">
        <v>0.43231343283582091</v>
      </c>
      <c r="G34">
        <v>0.46946852543082634</v>
      </c>
      <c r="H34">
        <v>0.43720052944531435</v>
      </c>
      <c r="I34">
        <v>0.43720052944531429</v>
      </c>
      <c r="J34">
        <v>0</v>
      </c>
      <c r="K34">
        <v>16.45939543401499</v>
      </c>
      <c r="L34">
        <v>16.459395434014983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>
        <v>1</v>
      </c>
      <c r="C35">
        <v>200</v>
      </c>
      <c r="D35" t="b">
        <v>0</v>
      </c>
      <c r="E35">
        <v>81.870646766169159</v>
      </c>
      <c r="F35">
        <v>0.40935323383084582</v>
      </c>
      <c r="G35">
        <v>0.47584885948582412</v>
      </c>
      <c r="H35">
        <v>0.43502145917028812</v>
      </c>
      <c r="I35">
        <v>0.43502145917028806</v>
      </c>
      <c r="J35">
        <v>0</v>
      </c>
      <c r="K35">
        <v>18.115160320259776</v>
      </c>
      <c r="L35">
        <v>18.115160320259779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>
        <v>1</v>
      </c>
      <c r="C36">
        <v>200</v>
      </c>
      <c r="D36" t="b">
        <v>0</v>
      </c>
      <c r="E36">
        <v>80.353233830845767</v>
      </c>
      <c r="F36">
        <v>0.40176616915422886</v>
      </c>
      <c r="G36">
        <v>0.50574729839629207</v>
      </c>
      <c r="H36">
        <v>0.46440840510668407</v>
      </c>
      <c r="I36">
        <v>0.46440840510668385</v>
      </c>
      <c r="J36">
        <v>0</v>
      </c>
      <c r="K36">
        <v>18.890740939096943</v>
      </c>
      <c r="L36">
        <v>18.890740939096943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>
        <v>1</v>
      </c>
      <c r="C37">
        <v>200</v>
      </c>
      <c r="D37" t="b">
        <v>0</v>
      </c>
      <c r="E37">
        <v>90.208955223880594</v>
      </c>
      <c r="F37">
        <v>0.45104477611940297</v>
      </c>
      <c r="G37">
        <v>0.36112277031520862</v>
      </c>
      <c r="H37">
        <v>0.37364281981837116</v>
      </c>
      <c r="I37">
        <v>0.37364281981837111</v>
      </c>
      <c r="J37">
        <v>0</v>
      </c>
      <c r="K37">
        <v>18.011230902175864</v>
      </c>
      <c r="L37">
        <v>18.011230902175868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>
        <v>1</v>
      </c>
      <c r="C38">
        <v>200</v>
      </c>
      <c r="D38" t="b">
        <v>0</v>
      </c>
      <c r="E38">
        <v>90.099502487562191</v>
      </c>
      <c r="F38">
        <v>0.45049751243781094</v>
      </c>
      <c r="G38">
        <v>0.39255379875947843</v>
      </c>
      <c r="H38">
        <v>0.3975072104110407</v>
      </c>
      <c r="I38">
        <v>0.39750721041104076</v>
      </c>
      <c r="J38">
        <v>0</v>
      </c>
      <c r="K38">
        <v>17.747191891429686</v>
      </c>
      <c r="L38">
        <v>17.747191891429683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>
        <v>1</v>
      </c>
      <c r="C39">
        <v>200</v>
      </c>
      <c r="D39" t="b">
        <v>0</v>
      </c>
      <c r="E39">
        <v>88.975124378109456</v>
      </c>
      <c r="F39">
        <v>0.4448756218905473</v>
      </c>
      <c r="G39">
        <v>0.34631842730118662</v>
      </c>
      <c r="H39">
        <v>0.36299656903482719</v>
      </c>
      <c r="I39">
        <v>0.36299656903482708</v>
      </c>
      <c r="J39">
        <v>0</v>
      </c>
      <c r="K39">
        <v>17.2263579516889</v>
      </c>
      <c r="L39">
        <v>17.2263579516889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>
        <v>1</v>
      </c>
      <c r="C40">
        <v>200</v>
      </c>
      <c r="D40" t="b">
        <v>0</v>
      </c>
      <c r="E40">
        <v>84.631840796019901</v>
      </c>
      <c r="F40">
        <v>0.42315920398009949</v>
      </c>
      <c r="G40">
        <v>0.39542380931697724</v>
      </c>
      <c r="H40">
        <v>0.39322723632900741</v>
      </c>
      <c r="I40">
        <v>0.39322723632900758</v>
      </c>
      <c r="J40">
        <v>0</v>
      </c>
      <c r="K40">
        <v>16.54499821010992</v>
      </c>
      <c r="L40">
        <v>16.544998210109913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>
        <v>1</v>
      </c>
      <c r="C41">
        <v>200</v>
      </c>
      <c r="D41" t="b">
        <v>0</v>
      </c>
      <c r="E41">
        <v>76.756218905472636</v>
      </c>
      <c r="F41">
        <v>0.3837810945273632</v>
      </c>
      <c r="G41">
        <v>0.51539343987741137</v>
      </c>
      <c r="H41">
        <v>0.45464817910139488</v>
      </c>
      <c r="I41">
        <v>0.45464817910139493</v>
      </c>
      <c r="J41">
        <v>0</v>
      </c>
      <c r="K41">
        <v>18.195988626719686</v>
      </c>
      <c r="L41">
        <v>18.195988626719689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>
        <v>5</v>
      </c>
      <c r="C42">
        <v>10</v>
      </c>
      <c r="D42" t="b">
        <v>0</v>
      </c>
      <c r="E42">
        <v>4.3980099502487562</v>
      </c>
      <c r="F42">
        <v>0.43980099502487563</v>
      </c>
      <c r="G42">
        <v>0.46598026203975823</v>
      </c>
      <c r="H42">
        <v>0.43924787605185939</v>
      </c>
      <c r="I42">
        <v>0.43924787605185939</v>
      </c>
      <c r="J42">
        <v>0</v>
      </c>
      <c r="K42">
        <v>16.589591684497318</v>
      </c>
      <c r="L42">
        <v>16.589591684497314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>
        <v>5</v>
      </c>
      <c r="C43">
        <v>10</v>
      </c>
      <c r="D43" t="b">
        <v>0</v>
      </c>
      <c r="E43">
        <v>4.3134328358208958</v>
      </c>
      <c r="F43">
        <v>0.43134328358208956</v>
      </c>
      <c r="G43">
        <v>0.44454825835136119</v>
      </c>
      <c r="H43">
        <v>0.43290471877109399</v>
      </c>
      <c r="I43">
        <v>0.43290471877109399</v>
      </c>
      <c r="J43">
        <v>0</v>
      </c>
      <c r="K43">
        <v>16.650215323324005</v>
      </c>
      <c r="L43">
        <v>16.650215323324005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>
        <v>5</v>
      </c>
      <c r="C44">
        <v>10</v>
      </c>
      <c r="D44" t="b">
        <v>0</v>
      </c>
      <c r="E44">
        <v>4.375</v>
      </c>
      <c r="F44">
        <v>0.4375</v>
      </c>
      <c r="G44">
        <v>0.45371700256296515</v>
      </c>
      <c r="H44">
        <v>0.42914891922920612</v>
      </c>
      <c r="I44">
        <v>0.42914891922920612</v>
      </c>
      <c r="J44">
        <v>0</v>
      </c>
      <c r="K44">
        <v>16.377363808079483</v>
      </c>
      <c r="L44">
        <v>16.37736380807948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>
        <v>5</v>
      </c>
      <c r="C45">
        <v>10</v>
      </c>
      <c r="D45" t="b">
        <v>0</v>
      </c>
      <c r="E45">
        <v>4.9651741293532341</v>
      </c>
      <c r="F45">
        <v>0.49651741293532342</v>
      </c>
      <c r="G45">
        <v>0.45246832477325361</v>
      </c>
      <c r="H45">
        <v>0.39740428183330456</v>
      </c>
      <c r="I45">
        <v>0.39740428183330456</v>
      </c>
      <c r="J45">
        <v>0</v>
      </c>
      <c r="K45">
        <v>16.672280251526022</v>
      </c>
      <c r="L45">
        <v>16.672280251526022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>
        <v>5</v>
      </c>
      <c r="C46">
        <v>10</v>
      </c>
      <c r="D46" t="b">
        <v>0</v>
      </c>
      <c r="E46">
        <v>2.9736842105263159</v>
      </c>
      <c r="F46">
        <v>0.29736842105263162</v>
      </c>
      <c r="G46">
        <v>0.46037568809572327</v>
      </c>
      <c r="H46">
        <v>0.44381133440712323</v>
      </c>
      <c r="I46">
        <v>0.44381133440712334</v>
      </c>
      <c r="J46">
        <v>0</v>
      </c>
      <c r="K46">
        <v>16.257156683632154</v>
      </c>
      <c r="L46">
        <v>16.257156683632147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>
        <v>5</v>
      </c>
      <c r="C47">
        <v>10</v>
      </c>
      <c r="D47" t="b">
        <v>0</v>
      </c>
      <c r="E47">
        <v>4.9950248756218905</v>
      </c>
      <c r="F47">
        <v>0.49950248756218907</v>
      </c>
      <c r="G47">
        <v>0.39025044495706124</v>
      </c>
      <c r="H47">
        <v>0.39703110127601848</v>
      </c>
      <c r="I47">
        <v>0.39703110127601848</v>
      </c>
      <c r="J47">
        <v>0</v>
      </c>
      <c r="K47">
        <v>16.614883442966764</v>
      </c>
      <c r="L47">
        <v>16.614883442966761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>
        <v>5</v>
      </c>
      <c r="C48">
        <v>10</v>
      </c>
      <c r="D48" t="b">
        <v>0</v>
      </c>
      <c r="E48">
        <v>5.5820895522388057</v>
      </c>
      <c r="F48">
        <v>0.55820895522388059</v>
      </c>
      <c r="G48">
        <v>0.46659719403060529</v>
      </c>
      <c r="H48">
        <v>0.43222200988858867</v>
      </c>
      <c r="I48">
        <v>0.43222200988858861</v>
      </c>
      <c r="J48">
        <v>0</v>
      </c>
      <c r="K48">
        <v>17.149035591645323</v>
      </c>
      <c r="L48">
        <v>17.149035591645326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>
        <v>5</v>
      </c>
      <c r="C49">
        <v>10</v>
      </c>
      <c r="D49" t="b">
        <v>0</v>
      </c>
      <c r="E49">
        <v>5.4825870646766166</v>
      </c>
      <c r="F49">
        <v>0.54825870646766162</v>
      </c>
      <c r="G49">
        <v>0.44353335650427944</v>
      </c>
      <c r="H49">
        <v>0.45405707955302566</v>
      </c>
      <c r="I49">
        <v>0.45405707955302554</v>
      </c>
      <c r="J49">
        <v>0</v>
      </c>
      <c r="K49">
        <v>16.630096504734794</v>
      </c>
      <c r="L49">
        <v>16.630096504734794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>
        <v>5</v>
      </c>
      <c r="C50">
        <v>10</v>
      </c>
      <c r="D50" t="b">
        <v>0</v>
      </c>
      <c r="E50">
        <v>4.4626865671641793</v>
      </c>
      <c r="F50">
        <v>0.44626865671641791</v>
      </c>
      <c r="G50">
        <v>0.46426308504314634</v>
      </c>
      <c r="H50">
        <v>0.42341147860965617</v>
      </c>
      <c r="I50">
        <v>0.42341147860965622</v>
      </c>
      <c r="J50">
        <v>0</v>
      </c>
      <c r="K50">
        <v>16.250880231467722</v>
      </c>
      <c r="L50">
        <v>16.250880231467718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>
        <v>5</v>
      </c>
      <c r="C51">
        <v>10</v>
      </c>
      <c r="D51" t="b">
        <v>0</v>
      </c>
      <c r="E51">
        <v>4.2272727272727275</v>
      </c>
      <c r="F51">
        <v>0.42272727272727273</v>
      </c>
      <c r="G51">
        <v>0.44728630387700791</v>
      </c>
      <c r="H51">
        <v>0.42626228834991797</v>
      </c>
      <c r="I51">
        <v>0.42626228834991792</v>
      </c>
      <c r="J51">
        <v>0</v>
      </c>
      <c r="K51">
        <v>16.168596910147315</v>
      </c>
      <c r="L51">
        <v>16.168596910147315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>
        <v>5</v>
      </c>
      <c r="C52">
        <v>50</v>
      </c>
      <c r="D52" t="b">
        <v>0</v>
      </c>
      <c r="E52">
        <v>23.273631840796021</v>
      </c>
      <c r="F52">
        <v>0.46547263681592044</v>
      </c>
      <c r="G52">
        <v>0.43549252382370202</v>
      </c>
      <c r="H52">
        <v>0.39956056846056565</v>
      </c>
      <c r="I52">
        <v>0.3995605684605657</v>
      </c>
      <c r="J52">
        <v>0</v>
      </c>
      <c r="K52">
        <v>17.481179739496383</v>
      </c>
      <c r="L52">
        <v>17.481179739496387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>
        <v>5</v>
      </c>
      <c r="C53">
        <v>50</v>
      </c>
      <c r="D53" t="b">
        <v>0</v>
      </c>
      <c r="E53">
        <v>23.631840796019901</v>
      </c>
      <c r="F53">
        <v>0.47263681592039802</v>
      </c>
      <c r="G53">
        <v>0.46234456511217192</v>
      </c>
      <c r="H53">
        <v>0.38950360339744472</v>
      </c>
      <c r="I53">
        <v>0.38950360339744461</v>
      </c>
      <c r="J53">
        <v>0</v>
      </c>
      <c r="K53">
        <v>17.032144959438764</v>
      </c>
      <c r="L53">
        <v>17.032144959438767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>
        <v>5</v>
      </c>
      <c r="C54">
        <v>50</v>
      </c>
      <c r="D54" t="b">
        <v>0</v>
      </c>
      <c r="E54">
        <v>26.28855721393035</v>
      </c>
      <c r="F54">
        <v>0.52577114427860705</v>
      </c>
      <c r="G54">
        <v>0.45630416757170977</v>
      </c>
      <c r="H54">
        <v>0.41101125338448224</v>
      </c>
      <c r="I54">
        <v>0.41101125338448236</v>
      </c>
      <c r="J54">
        <v>0</v>
      </c>
      <c r="K54">
        <v>17.27340895890767</v>
      </c>
      <c r="L54">
        <v>17.27340895890767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>
        <v>5</v>
      </c>
      <c r="C55">
        <v>50</v>
      </c>
      <c r="D55" t="b">
        <v>0</v>
      </c>
      <c r="E55">
        <v>21.636815920398011</v>
      </c>
      <c r="F55">
        <v>0.43273631840796023</v>
      </c>
      <c r="G55">
        <v>0.45917288445335908</v>
      </c>
      <c r="H55">
        <v>0.42422172676765763</v>
      </c>
      <c r="I55">
        <v>0.42422172676765751</v>
      </c>
      <c r="J55">
        <v>0</v>
      </c>
      <c r="K55">
        <v>17.307706024817058</v>
      </c>
      <c r="L55">
        <v>17.307706024817058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>
        <v>5</v>
      </c>
      <c r="C56">
        <v>50</v>
      </c>
      <c r="D56" t="b">
        <v>0</v>
      </c>
      <c r="E56">
        <v>25.597014925373134</v>
      </c>
      <c r="F56">
        <v>0.5119402985074627</v>
      </c>
      <c r="G56">
        <v>0.41347431456599182</v>
      </c>
      <c r="H56">
        <v>0.388388704580582</v>
      </c>
      <c r="I56">
        <v>0.388388704580582</v>
      </c>
      <c r="J56">
        <v>0</v>
      </c>
      <c r="K56">
        <v>17.591080471427979</v>
      </c>
      <c r="L56">
        <v>17.591080471427983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>
        <v>5</v>
      </c>
      <c r="C57">
        <v>50</v>
      </c>
      <c r="D57" t="b">
        <v>0</v>
      </c>
      <c r="E57">
        <v>26.517412935323382</v>
      </c>
      <c r="F57">
        <v>0.53034825870646762</v>
      </c>
      <c r="G57">
        <v>0.45992401526208032</v>
      </c>
      <c r="H57">
        <v>0.41367944175361948</v>
      </c>
      <c r="I57">
        <v>0.41367944175361954</v>
      </c>
      <c r="J57">
        <v>0</v>
      </c>
      <c r="K57">
        <v>17.08310237782085</v>
      </c>
      <c r="L57">
        <v>17.08310237782085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>
        <v>5</v>
      </c>
      <c r="C58">
        <v>50</v>
      </c>
      <c r="D58" t="b">
        <v>0</v>
      </c>
      <c r="E58">
        <v>23.039800995024876</v>
      </c>
      <c r="F58">
        <v>0.46079601990049751</v>
      </c>
      <c r="G58">
        <v>0.45369588431020907</v>
      </c>
      <c r="H58">
        <v>0.4077378061934665</v>
      </c>
      <c r="I58">
        <v>0.40773780619346661</v>
      </c>
      <c r="J58">
        <v>0</v>
      </c>
      <c r="K58">
        <v>17.218899728774947</v>
      </c>
      <c r="L58">
        <v>17.21889972877495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>
        <v>5</v>
      </c>
      <c r="C59">
        <v>50</v>
      </c>
      <c r="D59" t="b">
        <v>0</v>
      </c>
      <c r="E59">
        <v>25.681592039800996</v>
      </c>
      <c r="F59">
        <v>0.51363184079601998</v>
      </c>
      <c r="G59">
        <v>0.41971888342132191</v>
      </c>
      <c r="H59">
        <v>0.38820974647494516</v>
      </c>
      <c r="I59">
        <v>0.38820974647494505</v>
      </c>
      <c r="J59">
        <v>0</v>
      </c>
      <c r="K59">
        <v>17.498433177305927</v>
      </c>
      <c r="L59">
        <v>17.498433177305927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>
        <v>5</v>
      </c>
      <c r="C60">
        <v>50</v>
      </c>
      <c r="D60" t="b">
        <v>0</v>
      </c>
      <c r="E60">
        <v>26.437810945273633</v>
      </c>
      <c r="F60">
        <v>0.52875621890547264</v>
      </c>
      <c r="G60">
        <v>0.47783006856483812</v>
      </c>
      <c r="H60">
        <v>0.42092690724920562</v>
      </c>
      <c r="I60">
        <v>0.42092690724920562</v>
      </c>
      <c r="J60">
        <v>0</v>
      </c>
      <c r="K60">
        <v>17.043699780631187</v>
      </c>
      <c r="L60">
        <v>17.043699780631187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>
        <v>5</v>
      </c>
      <c r="C61">
        <v>50</v>
      </c>
      <c r="D61" t="b">
        <v>0</v>
      </c>
      <c r="E61">
        <v>25.442786069651742</v>
      </c>
      <c r="F61">
        <v>0.50885572139303481</v>
      </c>
      <c r="G61">
        <v>0.43983019393511358</v>
      </c>
      <c r="H61">
        <v>0.40691938195458366</v>
      </c>
      <c r="I61">
        <v>0.40691938195458366</v>
      </c>
      <c r="J61">
        <v>0</v>
      </c>
      <c r="K61">
        <v>17.193539504992298</v>
      </c>
      <c r="L61">
        <v>17.193539504992298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>
        <v>5</v>
      </c>
      <c r="C62">
        <v>100</v>
      </c>
      <c r="D62" t="b">
        <v>0</v>
      </c>
      <c r="E62">
        <v>53.855721393034827</v>
      </c>
      <c r="F62">
        <v>0.53855721393034828</v>
      </c>
      <c r="G62">
        <v>0.41694473538910076</v>
      </c>
      <c r="H62">
        <v>0.39331349805862287</v>
      </c>
      <c r="I62">
        <v>0.39331349805862309</v>
      </c>
      <c r="J62">
        <v>0</v>
      </c>
      <c r="K62">
        <v>17.730097817755375</v>
      </c>
      <c r="L62">
        <v>17.730097817755372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>
        <v>5</v>
      </c>
      <c r="C63">
        <v>100</v>
      </c>
      <c r="D63" t="b">
        <v>0</v>
      </c>
      <c r="E63">
        <v>46.522388059701491</v>
      </c>
      <c r="F63">
        <v>0.46522388059701492</v>
      </c>
      <c r="G63">
        <v>0.43864997709851661</v>
      </c>
      <c r="H63">
        <v>0.39890619559047641</v>
      </c>
      <c r="I63">
        <v>0.39890619559047641</v>
      </c>
      <c r="J63">
        <v>0</v>
      </c>
      <c r="K63">
        <v>17.466399657222428</v>
      </c>
      <c r="L63">
        <v>17.466399657222425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>
        <v>5</v>
      </c>
      <c r="C64">
        <v>100</v>
      </c>
      <c r="D64" t="b">
        <v>0</v>
      </c>
      <c r="E64">
        <v>42.592039800995025</v>
      </c>
      <c r="F64">
        <v>0.42592039800995024</v>
      </c>
      <c r="G64">
        <v>0.4433151893803628</v>
      </c>
      <c r="H64">
        <v>0.41000396361120189</v>
      </c>
      <c r="I64">
        <v>0.41000396361120212</v>
      </c>
      <c r="J64">
        <v>0</v>
      </c>
      <c r="K64">
        <v>17.304453446802071</v>
      </c>
      <c r="L64">
        <v>17.304453446802068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>
        <v>5</v>
      </c>
      <c r="C65">
        <v>100</v>
      </c>
      <c r="D65" t="b">
        <v>0</v>
      </c>
      <c r="E65">
        <v>51.880597014925371</v>
      </c>
      <c r="F65">
        <v>0.51880597014925367</v>
      </c>
      <c r="G65">
        <v>0.48217404254837565</v>
      </c>
      <c r="H65">
        <v>0.41469403196854537</v>
      </c>
      <c r="I65">
        <v>0.41469403196854537</v>
      </c>
      <c r="J65">
        <v>0</v>
      </c>
      <c r="K65">
        <v>16.949499052427768</v>
      </c>
      <c r="L65">
        <v>16.949499052427765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>
        <v>5</v>
      </c>
      <c r="C66">
        <v>100</v>
      </c>
      <c r="D66" t="b">
        <v>0</v>
      </c>
      <c r="E66">
        <v>45.019900497512438</v>
      </c>
      <c r="F66">
        <v>0.45019900497512438</v>
      </c>
      <c r="G66">
        <v>0.44824846731329032</v>
      </c>
      <c r="H66">
        <v>0.4117119346922673</v>
      </c>
      <c r="I66">
        <v>0.4117119346922673</v>
      </c>
      <c r="J66">
        <v>0</v>
      </c>
      <c r="K66">
        <v>17.626083334152693</v>
      </c>
      <c r="L66">
        <v>17.626083334152693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>
        <v>5</v>
      </c>
      <c r="C67">
        <v>100</v>
      </c>
      <c r="D67" t="b">
        <v>0</v>
      </c>
      <c r="E67">
        <v>49.293532338308459</v>
      </c>
      <c r="F67">
        <v>0.4929353233830846</v>
      </c>
      <c r="G67">
        <v>0.44994457213424116</v>
      </c>
      <c r="H67">
        <v>0.39955706463155133</v>
      </c>
      <c r="I67">
        <v>0.39955706463155133</v>
      </c>
      <c r="J67">
        <v>0</v>
      </c>
      <c r="K67">
        <v>17.608582567953892</v>
      </c>
      <c r="L67">
        <v>17.608582567953889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>
        <v>5</v>
      </c>
      <c r="C68">
        <v>100</v>
      </c>
      <c r="D68" t="b">
        <v>0</v>
      </c>
      <c r="E68">
        <v>46.457711442786071</v>
      </c>
      <c r="F68">
        <v>0.4645771144278607</v>
      </c>
      <c r="G68">
        <v>0.47914200793457545</v>
      </c>
      <c r="H68">
        <v>0.40987561535524158</v>
      </c>
      <c r="I68">
        <v>0.40987561535524158</v>
      </c>
      <c r="J68">
        <v>0</v>
      </c>
      <c r="K68">
        <v>17.559626971409866</v>
      </c>
      <c r="L68">
        <v>17.559626971409863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>
        <v>5</v>
      </c>
      <c r="C69">
        <v>100</v>
      </c>
      <c r="D69" t="b">
        <v>0</v>
      </c>
      <c r="E69">
        <v>47.900497512437809</v>
      </c>
      <c r="F69">
        <v>0.47900497512437812</v>
      </c>
      <c r="G69">
        <v>0.44829851706429108</v>
      </c>
      <c r="H69">
        <v>0.40428816627215891</v>
      </c>
      <c r="I69">
        <v>0.40428816627215891</v>
      </c>
      <c r="J69">
        <v>0</v>
      </c>
      <c r="K69">
        <v>17.55869275987294</v>
      </c>
      <c r="L69">
        <v>17.558692759872937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>
        <v>5</v>
      </c>
      <c r="C70">
        <v>100</v>
      </c>
      <c r="D70" t="b">
        <v>0</v>
      </c>
      <c r="E70">
        <v>44.776119402985074</v>
      </c>
      <c r="F70">
        <v>0.44776119402985076</v>
      </c>
      <c r="G70">
        <v>0.43478582514093911</v>
      </c>
      <c r="H70">
        <v>0.40755802841925015</v>
      </c>
      <c r="I70">
        <v>0.40755802841925015</v>
      </c>
      <c r="J70">
        <v>0</v>
      </c>
      <c r="K70">
        <v>17.472889107870838</v>
      </c>
      <c r="L70">
        <v>17.472889107870838</v>
      </c>
      <c r="M70">
        <v>0</v>
      </c>
      <c r="N70">
        <v>0</v>
      </c>
      <c r="O70">
        <v>0</v>
      </c>
    </row>
    <row r="71" spans="1:15" x14ac:dyDescent="0.2">
      <c r="A71">
        <v>70</v>
      </c>
      <c r="B71">
        <v>5</v>
      </c>
      <c r="C71">
        <v>100</v>
      </c>
      <c r="D71" t="b">
        <v>0</v>
      </c>
      <c r="E71">
        <v>45.378109452736318</v>
      </c>
      <c r="F71">
        <v>0.4537810945273632</v>
      </c>
      <c r="G71">
        <v>0.46976592708693193</v>
      </c>
      <c r="H71">
        <v>0.42564878040942261</v>
      </c>
      <c r="I71">
        <v>0.4256487804094225</v>
      </c>
      <c r="J71">
        <v>0</v>
      </c>
      <c r="K71">
        <v>17.540323706871526</v>
      </c>
      <c r="L71">
        <v>17.540323706871529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>
        <v>5</v>
      </c>
      <c r="C72">
        <v>200</v>
      </c>
      <c r="D72" t="b">
        <v>0</v>
      </c>
      <c r="E72">
        <v>91.920398009950247</v>
      </c>
      <c r="F72">
        <v>0.45960199004975122</v>
      </c>
      <c r="G72">
        <v>0.48837921436428083</v>
      </c>
      <c r="H72">
        <v>0.43555684824163349</v>
      </c>
      <c r="I72">
        <v>0.43555684824163343</v>
      </c>
      <c r="J72">
        <v>0</v>
      </c>
      <c r="K72">
        <v>17.309554024258276</v>
      </c>
      <c r="L72">
        <v>17.309554024258283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>
        <v>5</v>
      </c>
      <c r="C73">
        <v>200</v>
      </c>
      <c r="D73" t="b">
        <v>0</v>
      </c>
      <c r="E73">
        <v>87.582089552238813</v>
      </c>
      <c r="F73">
        <v>0.43791044776119409</v>
      </c>
      <c r="G73">
        <v>0.46191754580329081</v>
      </c>
      <c r="H73">
        <v>0.42880766320973324</v>
      </c>
      <c r="I73">
        <v>0.42880766320973324</v>
      </c>
      <c r="J73">
        <v>0</v>
      </c>
      <c r="K73">
        <v>18.028206456834795</v>
      </c>
      <c r="L73">
        <v>18.028206456834798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>
        <v>5</v>
      </c>
      <c r="C74">
        <v>200</v>
      </c>
      <c r="D74" t="b">
        <v>0</v>
      </c>
      <c r="E74">
        <v>91.711442786069654</v>
      </c>
      <c r="F74">
        <v>0.45855721393034826</v>
      </c>
      <c r="G74">
        <v>0.44670624458847369</v>
      </c>
      <c r="H74">
        <v>0.41412584391614055</v>
      </c>
      <c r="I74">
        <v>0.4141258439161406</v>
      </c>
      <c r="J74">
        <v>0</v>
      </c>
      <c r="K74">
        <v>17.758611366541963</v>
      </c>
      <c r="L74">
        <v>17.758611366541963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>
        <v>5</v>
      </c>
      <c r="C75">
        <v>200</v>
      </c>
      <c r="D75" t="b">
        <v>0</v>
      </c>
      <c r="E75">
        <v>83.233830845771138</v>
      </c>
      <c r="F75">
        <v>0.4161691542288557</v>
      </c>
      <c r="G75">
        <v>0.39540585413496315</v>
      </c>
      <c r="H75">
        <v>0.38591813786748025</v>
      </c>
      <c r="I75">
        <v>0.38591813786748025</v>
      </c>
      <c r="J75">
        <v>0</v>
      </c>
      <c r="K75">
        <v>18.397109062593692</v>
      </c>
      <c r="L75">
        <v>18.397109062593692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>
        <v>5</v>
      </c>
      <c r="C76">
        <v>200</v>
      </c>
      <c r="D76" t="b">
        <v>0</v>
      </c>
      <c r="E76">
        <v>101.33333333333333</v>
      </c>
      <c r="F76">
        <v>0.5066666666666666</v>
      </c>
      <c r="G76">
        <v>0.41206089516762701</v>
      </c>
      <c r="H76">
        <v>0.39632859265020798</v>
      </c>
      <c r="I76">
        <v>0.39632859265020798</v>
      </c>
      <c r="J76">
        <v>0</v>
      </c>
      <c r="K76">
        <v>17.360293397388219</v>
      </c>
      <c r="L76">
        <v>17.360293397388219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>
        <v>5</v>
      </c>
      <c r="C77">
        <v>200</v>
      </c>
      <c r="D77" t="b">
        <v>0</v>
      </c>
      <c r="E77">
        <v>89.721393034825866</v>
      </c>
      <c r="F77">
        <v>0.44860696517412935</v>
      </c>
      <c r="G77">
        <v>0.42222262005625188</v>
      </c>
      <c r="H77">
        <v>0.39710413492333929</v>
      </c>
      <c r="I77">
        <v>0.39710413492333935</v>
      </c>
      <c r="J77">
        <v>0</v>
      </c>
      <c r="K77">
        <v>16.846546581446937</v>
      </c>
      <c r="L77">
        <v>16.846546581446937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>
        <v>5</v>
      </c>
      <c r="C78">
        <v>200</v>
      </c>
      <c r="D78" t="b">
        <v>0</v>
      </c>
      <c r="E78">
        <v>85.373134328358205</v>
      </c>
      <c r="F78">
        <v>0.42686567164179101</v>
      </c>
      <c r="G78">
        <v>0.43891953633157288</v>
      </c>
      <c r="H78">
        <v>0.41912513990298522</v>
      </c>
      <c r="I78">
        <v>0.41912513990298522</v>
      </c>
      <c r="J78">
        <v>0</v>
      </c>
      <c r="K78">
        <v>17.347883400669048</v>
      </c>
      <c r="L78">
        <v>17.347883400669051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>
        <v>5</v>
      </c>
      <c r="C79">
        <v>200</v>
      </c>
      <c r="D79" t="b">
        <v>0</v>
      </c>
      <c r="E79">
        <v>89.910447761194035</v>
      </c>
      <c r="F79">
        <v>0.44955223880597017</v>
      </c>
      <c r="G79">
        <v>0.44370541094819438</v>
      </c>
      <c r="H79">
        <v>0.40582392913512244</v>
      </c>
      <c r="I79">
        <v>0.4058239291351225</v>
      </c>
      <c r="J79">
        <v>0</v>
      </c>
      <c r="K79">
        <v>17.080498310770032</v>
      </c>
      <c r="L79">
        <v>17.080498310770029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>
        <v>5</v>
      </c>
      <c r="C80">
        <v>200</v>
      </c>
      <c r="D80" t="b">
        <v>0</v>
      </c>
      <c r="E80">
        <v>85.756218905472636</v>
      </c>
      <c r="F80">
        <v>0.42878109452736318</v>
      </c>
      <c r="G80">
        <v>0.45049668000713533</v>
      </c>
      <c r="H80">
        <v>0.40464341360729816</v>
      </c>
      <c r="I80">
        <v>0.40464341360729805</v>
      </c>
      <c r="J80">
        <v>0</v>
      </c>
      <c r="K80">
        <v>16.689372077846251</v>
      </c>
      <c r="L80">
        <v>16.689372077846258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>
        <v>5</v>
      </c>
      <c r="C81">
        <v>200</v>
      </c>
      <c r="D81" t="b">
        <v>0</v>
      </c>
      <c r="E81">
        <v>82.009950248756212</v>
      </c>
      <c r="F81">
        <v>0.41004975124378107</v>
      </c>
      <c r="G81">
        <v>0.46107606555128061</v>
      </c>
      <c r="H81">
        <v>0.41940218403134594</v>
      </c>
      <c r="I81">
        <v>0.41940218403134599</v>
      </c>
      <c r="J81">
        <v>0</v>
      </c>
      <c r="K81">
        <v>17.116698786703282</v>
      </c>
      <c r="L81">
        <v>17.116698786703289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>
        <v>10</v>
      </c>
      <c r="C82">
        <v>10</v>
      </c>
      <c r="D82" t="b">
        <v>0</v>
      </c>
      <c r="E82">
        <v>4.0854271356783922</v>
      </c>
      <c r="F82">
        <v>0.40854271356783922</v>
      </c>
      <c r="G82">
        <v>0.49209010041711515</v>
      </c>
      <c r="H82">
        <v>0.44012670061929282</v>
      </c>
      <c r="I82">
        <v>0.44012670061929288</v>
      </c>
      <c r="J82">
        <v>0</v>
      </c>
      <c r="K82">
        <v>15.767712599379687</v>
      </c>
      <c r="L82">
        <v>15.767712599379683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>
        <v>10</v>
      </c>
      <c r="C83">
        <v>10</v>
      </c>
      <c r="D83" t="b">
        <v>0</v>
      </c>
      <c r="E83">
        <v>3.7236180904522613</v>
      </c>
      <c r="F83">
        <v>0.37236180904522614</v>
      </c>
      <c r="G83">
        <v>0.5189614342664739</v>
      </c>
      <c r="H83">
        <v>0.43379068725182202</v>
      </c>
      <c r="I83">
        <v>0.43379068725182213</v>
      </c>
      <c r="J83">
        <v>0</v>
      </c>
      <c r="K83">
        <v>15.714978526470253</v>
      </c>
      <c r="L83">
        <v>15.714978526470253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>
        <v>10</v>
      </c>
      <c r="C84">
        <v>10</v>
      </c>
      <c r="D84" t="b">
        <v>0</v>
      </c>
      <c r="E84">
        <v>4.6119402985074629</v>
      </c>
      <c r="F84">
        <v>0.46119402985074631</v>
      </c>
      <c r="G84">
        <v>0.44327518946837763</v>
      </c>
      <c r="H84">
        <v>0.44751691090258799</v>
      </c>
      <c r="I84">
        <v>0.44751691090258799</v>
      </c>
      <c r="J84">
        <v>0</v>
      </c>
      <c r="K84">
        <v>15.935006736047104</v>
      </c>
      <c r="L84">
        <v>15.935006736047102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>
        <v>10</v>
      </c>
      <c r="C85">
        <v>10</v>
      </c>
      <c r="D85" t="b">
        <v>0</v>
      </c>
      <c r="E85">
        <v>3.2564102564102564</v>
      </c>
      <c r="F85">
        <v>0.32564102564102565</v>
      </c>
      <c r="G85">
        <v>0.4899476894962419</v>
      </c>
      <c r="H85">
        <v>0.44593412389433557</v>
      </c>
      <c r="I85">
        <v>0.44593412389433545</v>
      </c>
      <c r="J85">
        <v>0</v>
      </c>
      <c r="K85">
        <v>15.778711124333512</v>
      </c>
      <c r="L85">
        <v>15.778711124333512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>
        <v>10</v>
      </c>
      <c r="C86">
        <v>10</v>
      </c>
      <c r="D86" t="b">
        <v>0</v>
      </c>
      <c r="E86">
        <v>3.3571428571428572</v>
      </c>
      <c r="F86">
        <v>0.33571428571428574</v>
      </c>
      <c r="G86">
        <v>0.49804680552924979</v>
      </c>
      <c r="H86">
        <v>0.43658729467655216</v>
      </c>
      <c r="I86">
        <v>0.43658729467655216</v>
      </c>
      <c r="J86">
        <v>0</v>
      </c>
      <c r="K86">
        <v>16.097008503493328</v>
      </c>
      <c r="L86">
        <v>16.097008503493331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>
        <v>10</v>
      </c>
      <c r="C87">
        <v>10</v>
      </c>
      <c r="D87" t="b">
        <v>0</v>
      </c>
      <c r="E87">
        <v>2.9521276595744679</v>
      </c>
      <c r="F87">
        <v>0.29521276595744678</v>
      </c>
      <c r="G87">
        <v>0.40890353763434967</v>
      </c>
      <c r="H87">
        <v>0.41820711025427915</v>
      </c>
      <c r="I87">
        <v>0.41820711025427909</v>
      </c>
      <c r="J87">
        <v>0</v>
      </c>
      <c r="K87">
        <v>16.029176945675228</v>
      </c>
      <c r="L87">
        <v>16.029176945675228</v>
      </c>
      <c r="M87">
        <v>0</v>
      </c>
      <c r="N87">
        <v>0</v>
      </c>
      <c r="O87">
        <v>0</v>
      </c>
    </row>
    <row r="88" spans="1:15" x14ac:dyDescent="0.2">
      <c r="A88">
        <v>87</v>
      </c>
      <c r="B88">
        <v>10</v>
      </c>
      <c r="C88">
        <v>10</v>
      </c>
      <c r="D88" t="b">
        <v>0</v>
      </c>
      <c r="E88">
        <v>3.7939698492462313</v>
      </c>
      <c r="F88">
        <v>0.37939698492462315</v>
      </c>
      <c r="G88">
        <v>0.46995955943328821</v>
      </c>
      <c r="H88">
        <v>0.44149018078359692</v>
      </c>
      <c r="I88">
        <v>0.44149018078359686</v>
      </c>
      <c r="J88">
        <v>0</v>
      </c>
      <c r="K88">
        <v>15.948724323675878</v>
      </c>
      <c r="L88">
        <v>15.948724323675878</v>
      </c>
      <c r="M88">
        <v>0</v>
      </c>
      <c r="N88">
        <v>0</v>
      </c>
      <c r="O88">
        <v>0</v>
      </c>
    </row>
    <row r="89" spans="1:15" x14ac:dyDescent="0.2">
      <c r="A89">
        <v>88</v>
      </c>
      <c r="B89">
        <v>10</v>
      </c>
      <c r="C89">
        <v>10</v>
      </c>
      <c r="D89" t="b">
        <v>0</v>
      </c>
      <c r="E89">
        <v>3.443877551020408</v>
      </c>
      <c r="F89">
        <v>0.34438775510204078</v>
      </c>
      <c r="G89">
        <v>0.48493214662039197</v>
      </c>
      <c r="H89">
        <v>0.42328964507272759</v>
      </c>
      <c r="I89">
        <v>0.42328964507272754</v>
      </c>
      <c r="J89">
        <v>0</v>
      </c>
      <c r="K89">
        <v>15.677148557540805</v>
      </c>
      <c r="L89">
        <v>15.677148557540805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>
        <v>10</v>
      </c>
      <c r="C90">
        <v>10</v>
      </c>
      <c r="D90" t="b">
        <v>0</v>
      </c>
      <c r="E90">
        <v>3.4292929292929295</v>
      </c>
      <c r="F90">
        <v>0.34292929292929297</v>
      </c>
      <c r="G90">
        <v>0.41864178507302091</v>
      </c>
      <c r="H90">
        <v>0.41158108414382344</v>
      </c>
      <c r="I90">
        <v>0.41158108414382344</v>
      </c>
      <c r="J90">
        <v>0</v>
      </c>
      <c r="K90">
        <v>15.707228106676254</v>
      </c>
      <c r="L90">
        <v>15.707228106676254</v>
      </c>
      <c r="M90">
        <v>0</v>
      </c>
      <c r="N90">
        <v>0</v>
      </c>
      <c r="O90">
        <v>0</v>
      </c>
    </row>
    <row r="91" spans="1:15" x14ac:dyDescent="0.2">
      <c r="A91">
        <v>90</v>
      </c>
      <c r="B91">
        <v>10</v>
      </c>
      <c r="C91">
        <v>10</v>
      </c>
      <c r="D91" t="b">
        <v>0</v>
      </c>
      <c r="E91">
        <v>4.0603015075376883</v>
      </c>
      <c r="F91">
        <v>0.4060301507537688</v>
      </c>
      <c r="G91">
        <v>0.47347900663570969</v>
      </c>
      <c r="H91">
        <v>0.44647648612636703</v>
      </c>
      <c r="I91">
        <v>0.44647648612636703</v>
      </c>
      <c r="J91">
        <v>0</v>
      </c>
      <c r="K91">
        <v>16.119959150700581</v>
      </c>
      <c r="L91">
        <v>16.119959150700581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>
        <v>10</v>
      </c>
      <c r="C92">
        <v>50</v>
      </c>
      <c r="D92" t="b">
        <v>0</v>
      </c>
      <c r="E92">
        <v>24.373134328358208</v>
      </c>
      <c r="F92">
        <v>0.53112501000000001</v>
      </c>
      <c r="G92">
        <v>0.42958226442756731</v>
      </c>
      <c r="H92">
        <v>0.40001265668385738</v>
      </c>
      <c r="I92">
        <v>0.40001265668385749</v>
      </c>
      <c r="J92">
        <v>0</v>
      </c>
      <c r="K92">
        <v>17.041231288676038</v>
      </c>
      <c r="L92">
        <v>17.041231288676041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>
        <v>10</v>
      </c>
      <c r="C93">
        <v>50</v>
      </c>
      <c r="D93" t="b">
        <v>0</v>
      </c>
      <c r="E93">
        <v>24.890547263681594</v>
      </c>
      <c r="F93">
        <v>0.54147327000000001</v>
      </c>
      <c r="G93">
        <v>0.4547955839459969</v>
      </c>
      <c r="H93">
        <v>0.41413893233609655</v>
      </c>
      <c r="I93">
        <v>0.41413893233609639</v>
      </c>
      <c r="J93">
        <v>0</v>
      </c>
      <c r="K93">
        <v>17.212185730476808</v>
      </c>
      <c r="L93">
        <v>17.212185730476804</v>
      </c>
      <c r="M93">
        <v>0</v>
      </c>
      <c r="N93">
        <v>0</v>
      </c>
      <c r="O93">
        <v>0</v>
      </c>
    </row>
    <row r="94" spans="1:15" x14ac:dyDescent="0.2">
      <c r="A94">
        <v>93</v>
      </c>
      <c r="B94">
        <v>10</v>
      </c>
      <c r="C94">
        <v>50</v>
      </c>
      <c r="D94" t="b">
        <v>0</v>
      </c>
      <c r="E94">
        <v>17.661691542288558</v>
      </c>
      <c r="F94">
        <v>0.39689615</v>
      </c>
      <c r="G94">
        <v>0.479831126787094</v>
      </c>
      <c r="H94">
        <v>0.43566268309784739</v>
      </c>
      <c r="I94">
        <v>0.43566268309784734</v>
      </c>
      <c r="J94">
        <v>0</v>
      </c>
      <c r="K94">
        <v>16.817268273677534</v>
      </c>
      <c r="L94">
        <v>16.817268273677527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>
        <v>10</v>
      </c>
      <c r="C95">
        <v>50</v>
      </c>
      <c r="D95" t="b">
        <v>0</v>
      </c>
      <c r="E95">
        <v>17.194029850746269</v>
      </c>
      <c r="F95">
        <v>0.38754292000000001</v>
      </c>
      <c r="G95">
        <v>0.44734758646115713</v>
      </c>
      <c r="H95">
        <v>0.41099867797421802</v>
      </c>
      <c r="I95">
        <v>0.41099867797421807</v>
      </c>
      <c r="J95">
        <v>0</v>
      </c>
      <c r="K95">
        <v>16.938946788684945</v>
      </c>
      <c r="L95">
        <v>16.938946788684945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>
        <v>10</v>
      </c>
      <c r="C96">
        <v>50</v>
      </c>
      <c r="D96" t="b">
        <v>0</v>
      </c>
      <c r="E96">
        <v>18.751243781094526</v>
      </c>
      <c r="F96">
        <v>0.41868719999999998</v>
      </c>
      <c r="G96">
        <v>0.45554496072039069</v>
      </c>
      <c r="H96">
        <v>0.41229783795652442</v>
      </c>
      <c r="I96">
        <v>0.41229783795652442</v>
      </c>
      <c r="J96">
        <v>0</v>
      </c>
      <c r="K96">
        <v>16.865711709516525</v>
      </c>
      <c r="L96">
        <v>16.865711709516518</v>
      </c>
      <c r="M96">
        <v>0</v>
      </c>
      <c r="N96">
        <v>0</v>
      </c>
      <c r="O96">
        <v>0</v>
      </c>
    </row>
    <row r="97" spans="1:15" x14ac:dyDescent="0.2">
      <c r="A97">
        <v>96</v>
      </c>
      <c r="B97">
        <v>10</v>
      </c>
      <c r="C97">
        <v>50</v>
      </c>
      <c r="D97" t="b">
        <v>0</v>
      </c>
      <c r="E97">
        <v>22.776119402985074</v>
      </c>
      <c r="F97">
        <v>0.49918470999999998</v>
      </c>
      <c r="G97">
        <v>0.46677446938571732</v>
      </c>
      <c r="H97">
        <v>0.41233750406038139</v>
      </c>
      <c r="I97">
        <v>0.41233750406038144</v>
      </c>
      <c r="J97">
        <v>0</v>
      </c>
      <c r="K97">
        <v>17.292288783858705</v>
      </c>
      <c r="L97">
        <v>17.292288783858705</v>
      </c>
      <c r="M97">
        <v>0</v>
      </c>
      <c r="N97">
        <v>0</v>
      </c>
      <c r="O97">
        <v>0</v>
      </c>
    </row>
    <row r="98" spans="1:15" x14ac:dyDescent="0.2">
      <c r="A98">
        <v>97</v>
      </c>
      <c r="B98">
        <v>10</v>
      </c>
      <c r="C98">
        <v>50</v>
      </c>
      <c r="D98" t="b">
        <v>0</v>
      </c>
      <c r="E98">
        <v>26.477611940298509</v>
      </c>
      <c r="F98">
        <v>0.57321456000000004</v>
      </c>
      <c r="G98">
        <v>0.45895263197905012</v>
      </c>
      <c r="H98">
        <v>0.41024816206597087</v>
      </c>
      <c r="I98">
        <v>0.41024816206597087</v>
      </c>
      <c r="J98">
        <v>0</v>
      </c>
      <c r="K98">
        <v>16.702197331113805</v>
      </c>
      <c r="L98">
        <v>16.702197331113805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>
        <v>10</v>
      </c>
      <c r="C99">
        <v>50</v>
      </c>
      <c r="D99" t="b">
        <v>0</v>
      </c>
      <c r="E99">
        <v>25.656716417910449</v>
      </c>
      <c r="F99">
        <v>0.55679665</v>
      </c>
      <c r="G99">
        <v>0.44717723221803662</v>
      </c>
      <c r="H99">
        <v>0.40084657842671689</v>
      </c>
      <c r="I99">
        <v>0.40084657842671689</v>
      </c>
      <c r="J99">
        <v>0</v>
      </c>
      <c r="K99">
        <v>16.930237153552476</v>
      </c>
      <c r="L99">
        <v>16.930237153552476</v>
      </c>
      <c r="M99">
        <v>0</v>
      </c>
      <c r="N99">
        <v>0</v>
      </c>
      <c r="O99">
        <v>0</v>
      </c>
    </row>
    <row r="100" spans="1:15" x14ac:dyDescent="0.2">
      <c r="A100">
        <v>99</v>
      </c>
      <c r="B100">
        <v>10</v>
      </c>
      <c r="C100">
        <v>50</v>
      </c>
      <c r="D100" t="b">
        <v>0</v>
      </c>
      <c r="E100">
        <v>23.119402985074625</v>
      </c>
      <c r="F100">
        <v>0.50605038000000002</v>
      </c>
      <c r="G100">
        <v>0.46689438751396201</v>
      </c>
      <c r="H100">
        <v>0.42878289005550047</v>
      </c>
      <c r="I100">
        <v>0.42878289005550047</v>
      </c>
      <c r="J100">
        <v>0</v>
      </c>
      <c r="K100">
        <v>16.815386387574044</v>
      </c>
      <c r="L100">
        <v>16.815386387574044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>
        <v>10</v>
      </c>
      <c r="C101">
        <v>50</v>
      </c>
      <c r="D101" t="b">
        <v>0</v>
      </c>
      <c r="E101">
        <v>25.328358208955223</v>
      </c>
      <c r="F101">
        <v>0.55022948999999999</v>
      </c>
      <c r="G101">
        <v>0.47355722440756903</v>
      </c>
      <c r="H101">
        <v>0.41413345952395431</v>
      </c>
      <c r="I101">
        <v>0.41413345952395436</v>
      </c>
      <c r="J101">
        <v>0</v>
      </c>
      <c r="K101">
        <v>17.043487573860624</v>
      </c>
      <c r="L101">
        <v>17.043487573860631</v>
      </c>
      <c r="M101">
        <v>0</v>
      </c>
      <c r="N101">
        <v>0</v>
      </c>
      <c r="O101">
        <v>0</v>
      </c>
    </row>
    <row r="102" spans="1:15" x14ac:dyDescent="0.2">
      <c r="A102">
        <v>101</v>
      </c>
      <c r="B102">
        <v>10</v>
      </c>
      <c r="C102">
        <v>100</v>
      </c>
      <c r="D102" t="b">
        <v>0</v>
      </c>
      <c r="E102">
        <v>48.756218905472636</v>
      </c>
      <c r="F102">
        <v>0.48756218905472637</v>
      </c>
      <c r="G102">
        <v>0.43001403294884794</v>
      </c>
      <c r="H102">
        <v>0.39245785999999999</v>
      </c>
      <c r="I102">
        <v>0.39995785552793695</v>
      </c>
      <c r="J102">
        <v>0</v>
      </c>
      <c r="K102">
        <v>17.410402093404137</v>
      </c>
      <c r="L102">
        <v>17.410402093404134</v>
      </c>
      <c r="M102">
        <v>0</v>
      </c>
      <c r="N102">
        <v>0</v>
      </c>
      <c r="O102">
        <v>0</v>
      </c>
    </row>
    <row r="103" spans="1:15" x14ac:dyDescent="0.2">
      <c r="A103">
        <v>102</v>
      </c>
      <c r="B103">
        <v>10</v>
      </c>
      <c r="C103">
        <v>100</v>
      </c>
      <c r="D103" t="b">
        <v>0</v>
      </c>
      <c r="E103">
        <v>41.736318407960198</v>
      </c>
      <c r="F103">
        <v>0.41736318407960199</v>
      </c>
      <c r="G103">
        <v>0.45300123136524012</v>
      </c>
      <c r="H103">
        <v>0.39997233999999998</v>
      </c>
      <c r="I103">
        <v>0.40747234072041294</v>
      </c>
      <c r="J103">
        <v>0</v>
      </c>
      <c r="K103">
        <v>17.467803904017202</v>
      </c>
      <c r="L103">
        <v>17.467803904017206</v>
      </c>
      <c r="M103">
        <v>0</v>
      </c>
      <c r="N103">
        <v>0</v>
      </c>
      <c r="O103">
        <v>0</v>
      </c>
    </row>
    <row r="104" spans="1:15" x14ac:dyDescent="0.2">
      <c r="A104">
        <v>103</v>
      </c>
      <c r="B104">
        <v>10</v>
      </c>
      <c r="C104">
        <v>100</v>
      </c>
      <c r="D104" t="b">
        <v>0</v>
      </c>
      <c r="E104">
        <v>46.054726368159201</v>
      </c>
      <c r="F104">
        <v>0.46054726368159199</v>
      </c>
      <c r="G104">
        <v>0.45388378291422349</v>
      </c>
      <c r="H104">
        <v>0.40547116</v>
      </c>
      <c r="I104">
        <v>0.41297115547940288</v>
      </c>
      <c r="J104">
        <v>0</v>
      </c>
      <c r="K104">
        <v>17.33824479943625</v>
      </c>
      <c r="L104">
        <v>17.338244799436254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>
        <v>10</v>
      </c>
      <c r="C105">
        <v>100</v>
      </c>
      <c r="D105" t="b">
        <v>0</v>
      </c>
      <c r="E105">
        <v>45.39303482587065</v>
      </c>
      <c r="F105">
        <v>0.45393034825870648</v>
      </c>
      <c r="G105">
        <v>0.42716892779783966</v>
      </c>
      <c r="H105">
        <v>0.38716258999999997</v>
      </c>
      <c r="I105">
        <v>0.39466258717231145</v>
      </c>
      <c r="J105">
        <v>0</v>
      </c>
      <c r="K105">
        <v>17.243573446956653</v>
      </c>
      <c r="L105">
        <v>17.243573446956649</v>
      </c>
      <c r="M105">
        <v>0</v>
      </c>
      <c r="N105">
        <v>0</v>
      </c>
      <c r="O105">
        <v>0</v>
      </c>
    </row>
    <row r="106" spans="1:15" x14ac:dyDescent="0.2">
      <c r="A106">
        <v>105</v>
      </c>
      <c r="B106">
        <v>10</v>
      </c>
      <c r="C106">
        <v>100</v>
      </c>
      <c r="D106" t="b">
        <v>0</v>
      </c>
      <c r="E106">
        <v>44.64179104477612</v>
      </c>
      <c r="F106">
        <v>0.44641791044776119</v>
      </c>
      <c r="G106">
        <v>0.45612500194574779</v>
      </c>
      <c r="H106">
        <v>0.40386823999999999</v>
      </c>
      <c r="I106">
        <v>0.41136824168833375</v>
      </c>
      <c r="J106">
        <v>0</v>
      </c>
      <c r="K106">
        <v>17.187955550915547</v>
      </c>
      <c r="L106">
        <v>17.187955550915543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>
        <v>10</v>
      </c>
      <c r="C107">
        <v>100</v>
      </c>
      <c r="D107" t="b">
        <v>0</v>
      </c>
      <c r="E107">
        <v>51.218905472636813</v>
      </c>
      <c r="F107">
        <v>0.51218905472636811</v>
      </c>
      <c r="G107">
        <v>0.44248017279688778</v>
      </c>
      <c r="H107">
        <v>0.40312182000000002</v>
      </c>
      <c r="I107">
        <v>0.41062181699329542</v>
      </c>
      <c r="J107">
        <v>0</v>
      </c>
      <c r="K107">
        <v>17.648524189768171</v>
      </c>
      <c r="L107">
        <v>17.648524189768171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>
        <v>10</v>
      </c>
      <c r="C108">
        <v>100</v>
      </c>
      <c r="D108" t="b">
        <v>0</v>
      </c>
      <c r="E108">
        <v>48.761194029850749</v>
      </c>
      <c r="F108">
        <v>0.48761194029850752</v>
      </c>
      <c r="G108">
        <v>0.44157326508964584</v>
      </c>
      <c r="H108">
        <v>0.39242663999999999</v>
      </c>
      <c r="I108">
        <v>0.39992663741042545</v>
      </c>
      <c r="J108">
        <v>0</v>
      </c>
      <c r="K108">
        <v>17.194951177691788</v>
      </c>
      <c r="L108">
        <v>17.194951177691792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>
        <v>10</v>
      </c>
      <c r="C109">
        <v>100</v>
      </c>
      <c r="D109" t="b">
        <v>0</v>
      </c>
      <c r="E109">
        <v>51.348258706467661</v>
      </c>
      <c r="F109">
        <v>0.51348258706467664</v>
      </c>
      <c r="G109">
        <v>0.45620484593637584</v>
      </c>
      <c r="H109">
        <v>0.40843344999999998</v>
      </c>
      <c r="I109">
        <v>0.41593344526991832</v>
      </c>
      <c r="J109">
        <v>0</v>
      </c>
      <c r="K109">
        <v>17.543304034149823</v>
      </c>
      <c r="L109">
        <v>17.543304034149816</v>
      </c>
      <c r="M109">
        <v>0</v>
      </c>
      <c r="N109">
        <v>0</v>
      </c>
      <c r="O109">
        <v>0</v>
      </c>
    </row>
    <row r="110" spans="1:15" x14ac:dyDescent="0.2">
      <c r="A110">
        <v>109</v>
      </c>
      <c r="B110">
        <v>10</v>
      </c>
      <c r="C110">
        <v>100</v>
      </c>
      <c r="D110" t="b">
        <v>0</v>
      </c>
      <c r="E110">
        <v>45.64179104477612</v>
      </c>
      <c r="F110">
        <v>0.4564179104477612</v>
      </c>
      <c r="G110">
        <v>0.4518417425188398</v>
      </c>
      <c r="H110">
        <v>0.40371357000000002</v>
      </c>
      <c r="I110">
        <v>0.41121357296974048</v>
      </c>
      <c r="J110">
        <v>0</v>
      </c>
      <c r="K110">
        <v>17.490215991867391</v>
      </c>
      <c r="L110">
        <v>17.490215991867395</v>
      </c>
      <c r="M110">
        <v>0</v>
      </c>
      <c r="N110">
        <v>0</v>
      </c>
      <c r="O110">
        <v>0</v>
      </c>
    </row>
    <row r="111" spans="1:15" x14ac:dyDescent="0.2">
      <c r="A111">
        <v>110</v>
      </c>
      <c r="B111">
        <v>10</v>
      </c>
      <c r="C111">
        <v>100</v>
      </c>
      <c r="D111" t="b">
        <v>0</v>
      </c>
      <c r="E111">
        <v>46.029850746268657</v>
      </c>
      <c r="F111">
        <v>0.46029850746268658</v>
      </c>
      <c r="G111">
        <v>0.44552183597939593</v>
      </c>
      <c r="H111">
        <v>0.39899361</v>
      </c>
      <c r="I111">
        <v>0.40649360907768806</v>
      </c>
      <c r="J111">
        <v>0</v>
      </c>
      <c r="K111">
        <v>17.528253833617505</v>
      </c>
      <c r="L111">
        <v>17.528253833617505</v>
      </c>
      <c r="M111">
        <v>0</v>
      </c>
      <c r="N111">
        <v>0</v>
      </c>
      <c r="O111">
        <v>0</v>
      </c>
    </row>
    <row r="112" spans="1:15" x14ac:dyDescent="0.2">
      <c r="A112">
        <v>111</v>
      </c>
      <c r="B112">
        <v>10</v>
      </c>
      <c r="C112">
        <v>200</v>
      </c>
      <c r="D112" t="b">
        <v>0</v>
      </c>
      <c r="E112">
        <v>86.014925373134332</v>
      </c>
      <c r="F112">
        <v>0.42427462999999999</v>
      </c>
      <c r="G112">
        <v>0.45717608524064368</v>
      </c>
      <c r="H112">
        <v>0.40780747870901241</v>
      </c>
      <c r="I112">
        <v>0.40780747870901235</v>
      </c>
      <c r="J112">
        <v>0</v>
      </c>
      <c r="K112">
        <v>17.495112286703058</v>
      </c>
      <c r="L112">
        <v>17.495112286703051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>
        <v>10</v>
      </c>
      <c r="C113">
        <v>200</v>
      </c>
      <c r="D113" t="b">
        <v>0</v>
      </c>
      <c r="E113">
        <v>93.358208955223887</v>
      </c>
      <c r="F113">
        <v>0.46099104000000002</v>
      </c>
      <c r="G113">
        <v>0.45262275058971685</v>
      </c>
      <c r="H113">
        <v>0.42058614504068642</v>
      </c>
      <c r="I113">
        <v>0.42058614504068664</v>
      </c>
      <c r="J113">
        <v>0</v>
      </c>
      <c r="K113">
        <v>17.598001314307215</v>
      </c>
      <c r="L113">
        <v>17.598001314307215</v>
      </c>
      <c r="M113">
        <v>0</v>
      </c>
      <c r="N113">
        <v>0</v>
      </c>
      <c r="O113">
        <v>0</v>
      </c>
    </row>
    <row r="114" spans="1:15" x14ac:dyDescent="0.2">
      <c r="A114">
        <v>113</v>
      </c>
      <c r="B114">
        <v>10</v>
      </c>
      <c r="C114">
        <v>200</v>
      </c>
      <c r="D114" t="b">
        <v>0</v>
      </c>
      <c r="E114">
        <v>88.472636815920396</v>
      </c>
      <c r="F114">
        <v>0.43656318</v>
      </c>
      <c r="G114">
        <v>0.47471749307820982</v>
      </c>
      <c r="H114">
        <v>0.41887640087846212</v>
      </c>
      <c r="I114">
        <v>0.41887640087846212</v>
      </c>
      <c r="J114">
        <v>0</v>
      </c>
      <c r="K114">
        <v>17.459837335895386</v>
      </c>
      <c r="L114">
        <v>17.459837335895386</v>
      </c>
      <c r="M114">
        <v>0</v>
      </c>
      <c r="N114">
        <v>0</v>
      </c>
      <c r="O114">
        <v>0</v>
      </c>
    </row>
    <row r="115" spans="1:15" x14ac:dyDescent="0.2">
      <c r="A115">
        <v>114</v>
      </c>
      <c r="B115">
        <v>10</v>
      </c>
      <c r="C115">
        <v>200</v>
      </c>
      <c r="D115" t="b">
        <v>0</v>
      </c>
      <c r="E115">
        <v>88.004975124378106</v>
      </c>
      <c r="F115">
        <v>0.43422487999999998</v>
      </c>
      <c r="G115">
        <v>0.4488069894214311</v>
      </c>
      <c r="H115">
        <v>0.41176268025201523</v>
      </c>
      <c r="I115">
        <v>0.41176268025201512</v>
      </c>
      <c r="J115">
        <v>0</v>
      </c>
      <c r="K115">
        <v>17.48328710026631</v>
      </c>
      <c r="L115">
        <v>17.483287100266299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>
        <v>10</v>
      </c>
      <c r="C116">
        <v>200</v>
      </c>
      <c r="D116" t="b">
        <v>0</v>
      </c>
      <c r="E116">
        <v>93.995024875621894</v>
      </c>
      <c r="F116">
        <v>0.46417512</v>
      </c>
      <c r="G116">
        <v>0.47042724520270524</v>
      </c>
      <c r="H116">
        <v>0.42628415090864125</v>
      </c>
      <c r="I116">
        <v>0.42628415090864108</v>
      </c>
      <c r="J116">
        <v>0</v>
      </c>
      <c r="K116">
        <v>17.395959958567218</v>
      </c>
      <c r="L116">
        <v>17.395959958567222</v>
      </c>
      <c r="M116">
        <v>0</v>
      </c>
      <c r="N116">
        <v>0</v>
      </c>
      <c r="O116">
        <v>0</v>
      </c>
    </row>
    <row r="117" spans="1:15" x14ac:dyDescent="0.2">
      <c r="A117">
        <v>116</v>
      </c>
      <c r="B117">
        <v>10</v>
      </c>
      <c r="C117">
        <v>200</v>
      </c>
      <c r="D117" t="b">
        <v>0</v>
      </c>
      <c r="E117">
        <v>94.293532338308452</v>
      </c>
      <c r="F117">
        <v>0.46566765999999998</v>
      </c>
      <c r="G117">
        <v>0.4616857369497408</v>
      </c>
      <c r="H117">
        <v>0.42362332640627903</v>
      </c>
      <c r="I117">
        <v>0.42362332640627914</v>
      </c>
      <c r="J117">
        <v>0</v>
      </c>
      <c r="K117">
        <v>17.568758613169123</v>
      </c>
      <c r="L117">
        <v>17.56875861316912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>
        <v>10</v>
      </c>
      <c r="C118">
        <v>200</v>
      </c>
      <c r="D118" t="b">
        <v>0</v>
      </c>
      <c r="E118">
        <v>85.129353233830841</v>
      </c>
      <c r="F118">
        <v>0.41984676999999998</v>
      </c>
      <c r="G118">
        <v>0.44377588548787972</v>
      </c>
      <c r="H118">
        <v>0.40511392411782715</v>
      </c>
      <c r="I118">
        <v>0.40511392411782693</v>
      </c>
      <c r="J118">
        <v>0</v>
      </c>
      <c r="K118">
        <v>17.411558787107303</v>
      </c>
      <c r="L118">
        <v>17.411558787107293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>
        <v>10</v>
      </c>
      <c r="C119">
        <v>200</v>
      </c>
      <c r="D119" t="b">
        <v>0</v>
      </c>
      <c r="E119">
        <v>86.582089552238813</v>
      </c>
      <c r="F119">
        <v>0.42711044999999997</v>
      </c>
      <c r="G119">
        <v>0.47749588720337888</v>
      </c>
      <c r="H119">
        <v>0.41779598289779885</v>
      </c>
      <c r="I119">
        <v>0.41779598289779885</v>
      </c>
      <c r="J119">
        <v>0</v>
      </c>
      <c r="K119">
        <v>17.465495495202067</v>
      </c>
      <c r="L119">
        <v>17.465495495202067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>
        <v>10</v>
      </c>
      <c r="C120">
        <v>200</v>
      </c>
      <c r="D120" t="b">
        <v>0</v>
      </c>
      <c r="E120">
        <v>80.577114427860693</v>
      </c>
      <c r="F120">
        <v>0.39708557</v>
      </c>
      <c r="G120">
        <v>0.46584738801616038</v>
      </c>
      <c r="H120">
        <v>0.41369001756140189</v>
      </c>
      <c r="I120">
        <v>0.41369001756140189</v>
      </c>
      <c r="J120">
        <v>0</v>
      </c>
      <c r="K120">
        <v>17.516226660871403</v>
      </c>
      <c r="L120">
        <v>17.5162266608714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>
        <v>10</v>
      </c>
      <c r="C121">
        <v>200</v>
      </c>
      <c r="D121" t="b">
        <v>0</v>
      </c>
      <c r="E121">
        <v>92.925373134328353</v>
      </c>
      <c r="F121">
        <v>0.45882687</v>
      </c>
      <c r="G121">
        <v>0.45750312221582773</v>
      </c>
      <c r="H121">
        <v>0.41617068115270939</v>
      </c>
      <c r="I121">
        <v>0.41617068115270944</v>
      </c>
      <c r="J121">
        <v>0</v>
      </c>
      <c r="K121">
        <v>17.553160522635643</v>
      </c>
      <c r="L121">
        <v>17.553160522635643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>
        <v>20</v>
      </c>
      <c r="C122">
        <v>10</v>
      </c>
      <c r="D122" t="b">
        <v>0</v>
      </c>
      <c r="E122">
        <v>4.5</v>
      </c>
      <c r="F122">
        <v>0.45</v>
      </c>
      <c r="G122">
        <v>0.49236300003248779</v>
      </c>
      <c r="H122">
        <v>0.44086459251330828</v>
      </c>
      <c r="I122">
        <v>0.44086459251330828</v>
      </c>
      <c r="J122">
        <v>0</v>
      </c>
      <c r="K122">
        <v>15.818178180761366</v>
      </c>
      <c r="L122">
        <v>15.818178180761361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>
        <v>20</v>
      </c>
      <c r="C123">
        <v>10</v>
      </c>
      <c r="D123" t="b">
        <v>0</v>
      </c>
      <c r="E123">
        <v>3.6180904522613067</v>
      </c>
      <c r="F123">
        <v>0.36180904522613067</v>
      </c>
      <c r="G123">
        <v>0.47466753295523545</v>
      </c>
      <c r="H123">
        <v>0.43613281314364272</v>
      </c>
      <c r="I123">
        <v>0.43613281314364266</v>
      </c>
      <c r="J123">
        <v>0</v>
      </c>
      <c r="K123">
        <v>15.541931440156151</v>
      </c>
      <c r="L123">
        <v>15.541931440156153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>
        <v>20</v>
      </c>
      <c r="C124">
        <v>10</v>
      </c>
      <c r="D124" t="b">
        <v>0</v>
      </c>
      <c r="E124">
        <v>3.2717948717948717</v>
      </c>
      <c r="F124">
        <v>0.32717948717948719</v>
      </c>
      <c r="G124">
        <v>0.45775648446896577</v>
      </c>
      <c r="H124">
        <v>0.45858230281453555</v>
      </c>
      <c r="I124">
        <v>0.45858230281453544</v>
      </c>
      <c r="J124">
        <v>0</v>
      </c>
      <c r="K124">
        <v>15.70742963392653</v>
      </c>
      <c r="L124">
        <v>15.707429633926543</v>
      </c>
      <c r="M124">
        <v>0</v>
      </c>
      <c r="N124">
        <v>0</v>
      </c>
      <c r="O124">
        <v>0</v>
      </c>
    </row>
    <row r="125" spans="1:15" x14ac:dyDescent="0.2">
      <c r="A125">
        <v>124</v>
      </c>
      <c r="B125">
        <v>20</v>
      </c>
      <c r="C125">
        <v>10</v>
      </c>
      <c r="D125" t="b">
        <v>0</v>
      </c>
      <c r="E125">
        <v>3.442211055276382</v>
      </c>
      <c r="F125">
        <v>0.34422110552763818</v>
      </c>
      <c r="G125">
        <v>0.46614383485444805</v>
      </c>
      <c r="H125">
        <v>0.43733762248368074</v>
      </c>
      <c r="I125">
        <v>0.43733762248368085</v>
      </c>
      <c r="J125">
        <v>0</v>
      </c>
      <c r="K125">
        <v>15.636786682519926</v>
      </c>
      <c r="L125">
        <v>15.63678668251992</v>
      </c>
      <c r="M125">
        <v>0</v>
      </c>
      <c r="N125">
        <v>0</v>
      </c>
      <c r="O125">
        <v>0</v>
      </c>
    </row>
    <row r="126" spans="1:15" x14ac:dyDescent="0.2">
      <c r="A126">
        <v>125</v>
      </c>
      <c r="B126">
        <v>20</v>
      </c>
      <c r="C126">
        <v>10</v>
      </c>
      <c r="D126" t="b">
        <v>0</v>
      </c>
      <c r="E126">
        <v>4.6313131313131315</v>
      </c>
      <c r="F126">
        <v>0.46313131313131317</v>
      </c>
      <c r="G126">
        <v>0.44067154613568854</v>
      </c>
      <c r="H126">
        <v>0.44173503642951611</v>
      </c>
      <c r="I126">
        <v>0.44173503642951617</v>
      </c>
      <c r="J126">
        <v>0</v>
      </c>
      <c r="K126">
        <v>15.829850133725063</v>
      </c>
      <c r="L126">
        <v>15.829850133725062</v>
      </c>
      <c r="M126">
        <v>0</v>
      </c>
      <c r="N126">
        <v>0</v>
      </c>
      <c r="O126">
        <v>0</v>
      </c>
    </row>
    <row r="127" spans="1:15" x14ac:dyDescent="0.2">
      <c r="A127">
        <v>126</v>
      </c>
      <c r="B127">
        <v>20</v>
      </c>
      <c r="C127">
        <v>10</v>
      </c>
      <c r="D127" t="b">
        <v>0</v>
      </c>
      <c r="E127">
        <v>3.6180904522613067</v>
      </c>
      <c r="F127">
        <v>0.36180904522613067</v>
      </c>
      <c r="G127">
        <v>0.46064630076414048</v>
      </c>
      <c r="H127">
        <v>0.45322302370795198</v>
      </c>
      <c r="I127">
        <v>0.45322302370795203</v>
      </c>
      <c r="J127">
        <v>0</v>
      </c>
      <c r="K127">
        <v>15.878278468425057</v>
      </c>
      <c r="L127">
        <v>15.878278468425055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>
        <v>20</v>
      </c>
      <c r="C128">
        <v>10</v>
      </c>
      <c r="D128" t="b">
        <v>0</v>
      </c>
      <c r="E128">
        <v>2.8097826086956523</v>
      </c>
      <c r="F128">
        <v>0.28097826086956523</v>
      </c>
      <c r="G128">
        <v>0.47878575641078119</v>
      </c>
      <c r="H128">
        <v>0.43633996772811146</v>
      </c>
      <c r="I128">
        <v>0.43633996772811134</v>
      </c>
      <c r="J128">
        <v>0</v>
      </c>
      <c r="K128">
        <v>15.80666727628399</v>
      </c>
      <c r="L128">
        <v>15.806667276283985</v>
      </c>
      <c r="M128">
        <v>0</v>
      </c>
      <c r="N128">
        <v>0</v>
      </c>
      <c r="O128">
        <v>0</v>
      </c>
    </row>
    <row r="129" spans="1:15" x14ac:dyDescent="0.2">
      <c r="A129">
        <v>128</v>
      </c>
      <c r="B129">
        <v>20</v>
      </c>
      <c r="C129">
        <v>10</v>
      </c>
      <c r="D129" t="b">
        <v>0</v>
      </c>
      <c r="E129">
        <v>3.641025641025641</v>
      </c>
      <c r="F129">
        <v>0.36410256410256409</v>
      </c>
      <c r="G129">
        <v>0.48944407011695257</v>
      </c>
      <c r="H129">
        <v>0.45101969939941394</v>
      </c>
      <c r="I129">
        <v>0.45101969939941405</v>
      </c>
      <c r="J129">
        <v>0</v>
      </c>
      <c r="K129">
        <v>15.952060534461292</v>
      </c>
      <c r="L129">
        <v>15.952060534461296</v>
      </c>
      <c r="M129">
        <v>0</v>
      </c>
      <c r="N129">
        <v>0</v>
      </c>
      <c r="O129">
        <v>0</v>
      </c>
    </row>
    <row r="130" spans="1:15" x14ac:dyDescent="0.2">
      <c r="A130">
        <v>129</v>
      </c>
      <c r="B130">
        <v>20</v>
      </c>
      <c r="C130">
        <v>10</v>
      </c>
      <c r="D130" t="b">
        <v>0</v>
      </c>
      <c r="E130">
        <v>4.2763819095477391</v>
      </c>
      <c r="F130">
        <v>0.4276381909547739</v>
      </c>
      <c r="G130">
        <v>0.46363429183553678</v>
      </c>
      <c r="H130">
        <v>0.43234240194885404</v>
      </c>
      <c r="I130">
        <v>0.43234240194885404</v>
      </c>
      <c r="J130">
        <v>0</v>
      </c>
      <c r="K130">
        <v>15.833622013216933</v>
      </c>
      <c r="L130">
        <v>15.833622013216933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>
        <v>20</v>
      </c>
      <c r="C131">
        <v>10</v>
      </c>
      <c r="D131" t="b">
        <v>0</v>
      </c>
      <c r="E131">
        <v>4.2613065326633164</v>
      </c>
      <c r="F131">
        <v>0.42613065326633165</v>
      </c>
      <c r="G131">
        <v>0.47300462253891828</v>
      </c>
      <c r="H131">
        <v>0.41787344486858957</v>
      </c>
      <c r="I131">
        <v>0.41787344486858941</v>
      </c>
      <c r="J131">
        <v>0</v>
      </c>
      <c r="K131">
        <v>15.672680200572458</v>
      </c>
      <c r="L131">
        <v>15.672680200572456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>
        <v>20</v>
      </c>
      <c r="C132">
        <v>50</v>
      </c>
      <c r="D132" t="b">
        <v>0</v>
      </c>
      <c r="E132">
        <v>19.248756218905474</v>
      </c>
      <c r="F132">
        <v>0.38497512437810949</v>
      </c>
      <c r="G132">
        <v>0.47379085521683456</v>
      </c>
      <c r="H132">
        <v>0.43619449120439296</v>
      </c>
      <c r="I132">
        <v>0.43619449120439302</v>
      </c>
      <c r="J132">
        <v>0</v>
      </c>
      <c r="K132">
        <v>16.330166420455019</v>
      </c>
      <c r="L132">
        <v>16.330166420455019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>
        <v>20</v>
      </c>
      <c r="C133">
        <v>50</v>
      </c>
      <c r="D133" t="b">
        <v>0</v>
      </c>
      <c r="E133">
        <v>21.800995024875622</v>
      </c>
      <c r="F133">
        <v>0.43601990049751244</v>
      </c>
      <c r="G133">
        <v>0.45951290703422276</v>
      </c>
      <c r="H133">
        <v>0.40639986572619963</v>
      </c>
      <c r="I133">
        <v>0.40639986572619963</v>
      </c>
      <c r="J133">
        <v>0</v>
      </c>
      <c r="K133">
        <v>16.626883683901244</v>
      </c>
      <c r="L133">
        <v>16.626883683901251</v>
      </c>
      <c r="M133">
        <v>0</v>
      </c>
      <c r="N133">
        <v>0</v>
      </c>
      <c r="O133">
        <v>0</v>
      </c>
    </row>
    <row r="134" spans="1:15" x14ac:dyDescent="0.2">
      <c r="A134">
        <v>133</v>
      </c>
      <c r="B134">
        <v>20</v>
      </c>
      <c r="C134">
        <v>50</v>
      </c>
      <c r="D134" t="b">
        <v>0</v>
      </c>
      <c r="E134">
        <v>22.905472636815919</v>
      </c>
      <c r="F134">
        <v>0.45810945273631837</v>
      </c>
      <c r="G134">
        <v>0.47148914137704406</v>
      </c>
      <c r="H134">
        <v>0.42522272029317137</v>
      </c>
      <c r="I134">
        <v>0.42522272029317149</v>
      </c>
      <c r="J134">
        <v>0</v>
      </c>
      <c r="K134">
        <v>16.67020500451212</v>
      </c>
      <c r="L134">
        <v>16.670205004512116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>
        <v>20</v>
      </c>
      <c r="C135">
        <v>50</v>
      </c>
      <c r="D135" t="b">
        <v>0</v>
      </c>
      <c r="E135">
        <v>24.746268656716417</v>
      </c>
      <c r="F135">
        <v>0.49492537313432833</v>
      </c>
      <c r="G135">
        <v>0.47061767471235172</v>
      </c>
      <c r="H135">
        <v>0.43034776241385608</v>
      </c>
      <c r="I135">
        <v>0.43034776241385614</v>
      </c>
      <c r="J135">
        <v>0</v>
      </c>
      <c r="K135">
        <v>16.678026872961745</v>
      </c>
      <c r="L135">
        <v>16.678026872961738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>
        <v>20</v>
      </c>
      <c r="C136">
        <v>50</v>
      </c>
      <c r="D136" t="b">
        <v>0</v>
      </c>
      <c r="E136">
        <v>23.248756218905474</v>
      </c>
      <c r="F136">
        <v>0.46497512437810945</v>
      </c>
      <c r="G136">
        <v>0.44125849470287776</v>
      </c>
      <c r="H136">
        <v>0.41904319220022501</v>
      </c>
      <c r="I136">
        <v>0.4190431922002249</v>
      </c>
      <c r="J136">
        <v>0</v>
      </c>
      <c r="K136">
        <v>16.790198132124956</v>
      </c>
      <c r="L136">
        <v>16.790198132124956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>
        <v>20</v>
      </c>
      <c r="C137">
        <v>50</v>
      </c>
      <c r="D137" t="b">
        <v>0</v>
      </c>
      <c r="E137">
        <v>21.28358208955224</v>
      </c>
      <c r="F137">
        <v>0.42567164179104483</v>
      </c>
      <c r="G137">
        <v>0.46948279860677783</v>
      </c>
      <c r="H137">
        <v>0.43078390716838344</v>
      </c>
      <c r="I137">
        <v>0.43078390716838322</v>
      </c>
      <c r="J137">
        <v>0</v>
      </c>
      <c r="K137">
        <v>16.580908695944281</v>
      </c>
      <c r="L137">
        <v>16.580908695944284</v>
      </c>
      <c r="M137">
        <v>0</v>
      </c>
      <c r="N137">
        <v>0</v>
      </c>
      <c r="O137">
        <v>0</v>
      </c>
    </row>
    <row r="138" spans="1:15" x14ac:dyDescent="0.2">
      <c r="A138">
        <v>137</v>
      </c>
      <c r="B138">
        <v>20</v>
      </c>
      <c r="C138">
        <v>50</v>
      </c>
      <c r="D138" t="b">
        <v>0</v>
      </c>
      <c r="E138">
        <v>20.363184079601989</v>
      </c>
      <c r="F138">
        <v>0.40726368159203979</v>
      </c>
      <c r="G138">
        <v>0.46350129597268125</v>
      </c>
      <c r="H138">
        <v>0.42776933640953807</v>
      </c>
      <c r="I138">
        <v>0.42776933640953813</v>
      </c>
      <c r="J138">
        <v>0</v>
      </c>
      <c r="K138">
        <v>16.329312174355387</v>
      </c>
      <c r="L138">
        <v>16.329312174355383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>
        <v>20</v>
      </c>
      <c r="C139">
        <v>50</v>
      </c>
      <c r="D139" t="b">
        <v>0</v>
      </c>
      <c r="E139">
        <v>18.35323383084577</v>
      </c>
      <c r="F139">
        <v>0.36706467661691539</v>
      </c>
      <c r="G139">
        <v>0.45270260381227861</v>
      </c>
      <c r="H139">
        <v>0.42261422103792262</v>
      </c>
      <c r="I139">
        <v>0.42261422103792284</v>
      </c>
      <c r="J139">
        <v>0</v>
      </c>
      <c r="K139">
        <v>16.457146058800138</v>
      </c>
      <c r="L139">
        <v>16.457146058800138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>
        <v>20</v>
      </c>
      <c r="C140">
        <v>50</v>
      </c>
      <c r="D140" t="b">
        <v>0</v>
      </c>
      <c r="E140">
        <v>19.054726368159205</v>
      </c>
      <c r="F140">
        <v>0.38109452736318411</v>
      </c>
      <c r="G140">
        <v>0.45449799449164818</v>
      </c>
      <c r="H140">
        <v>0.4075428852434565</v>
      </c>
      <c r="I140">
        <v>0.4075428852434565</v>
      </c>
      <c r="J140">
        <v>0</v>
      </c>
      <c r="K140">
        <v>16.391581471561128</v>
      </c>
      <c r="L140">
        <v>16.391581471561128</v>
      </c>
      <c r="M140">
        <v>0</v>
      </c>
      <c r="N140">
        <v>0</v>
      </c>
      <c r="O140">
        <v>0</v>
      </c>
    </row>
    <row r="141" spans="1:15" x14ac:dyDescent="0.2">
      <c r="A141">
        <v>140</v>
      </c>
      <c r="B141">
        <v>20</v>
      </c>
      <c r="C141">
        <v>50</v>
      </c>
      <c r="D141" t="b">
        <v>0</v>
      </c>
      <c r="E141">
        <v>20.502487562189053</v>
      </c>
      <c r="F141">
        <v>0.41004975124378107</v>
      </c>
      <c r="G141">
        <v>0.46404446725622978</v>
      </c>
      <c r="H141">
        <v>0.4314036179381518</v>
      </c>
      <c r="I141">
        <v>0.43140361793815163</v>
      </c>
      <c r="J141">
        <v>0</v>
      </c>
      <c r="K141">
        <v>16.508247620619819</v>
      </c>
      <c r="L141">
        <v>16.508247620619816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>
        <v>20</v>
      </c>
      <c r="C142">
        <v>100</v>
      </c>
      <c r="D142" t="b">
        <v>0</v>
      </c>
      <c r="E142">
        <v>45.656716417910445</v>
      </c>
      <c r="F142">
        <v>0.45656716417910448</v>
      </c>
      <c r="G142">
        <v>0.47448278028690749</v>
      </c>
      <c r="H142">
        <v>0.41947140943585176</v>
      </c>
      <c r="I142">
        <v>0.41947140943585176</v>
      </c>
      <c r="J142">
        <v>0</v>
      </c>
      <c r="K142">
        <v>16.6551218067465</v>
      </c>
      <c r="L142">
        <v>16.655121806746504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>
        <v>20</v>
      </c>
      <c r="C143">
        <v>100</v>
      </c>
      <c r="D143" t="b">
        <v>0</v>
      </c>
      <c r="E143">
        <v>46.611940298507463</v>
      </c>
      <c r="F143">
        <v>0.46611940298507465</v>
      </c>
      <c r="G143">
        <v>0.4579874792381029</v>
      </c>
      <c r="H143">
        <v>0.40121001213030694</v>
      </c>
      <c r="I143">
        <v>0.40121001213030699</v>
      </c>
      <c r="J143">
        <v>0</v>
      </c>
      <c r="K143">
        <v>16.586100840536663</v>
      </c>
      <c r="L143">
        <v>16.586100840536663</v>
      </c>
      <c r="M143">
        <v>0</v>
      </c>
      <c r="N143">
        <v>0</v>
      </c>
      <c r="O143">
        <v>0</v>
      </c>
    </row>
    <row r="144" spans="1:15" x14ac:dyDescent="0.2">
      <c r="A144">
        <v>143</v>
      </c>
      <c r="B144">
        <v>20</v>
      </c>
      <c r="C144">
        <v>100</v>
      </c>
      <c r="D144" t="b">
        <v>0</v>
      </c>
      <c r="E144">
        <v>38.069651741293534</v>
      </c>
      <c r="F144">
        <v>0.38069651741293531</v>
      </c>
      <c r="G144">
        <v>0.46223557939265264</v>
      </c>
      <c r="H144">
        <v>0.4084082122636149</v>
      </c>
      <c r="I144">
        <v>0.40840821226361496</v>
      </c>
      <c r="J144">
        <v>0</v>
      </c>
      <c r="K144">
        <v>16.724048698320594</v>
      </c>
      <c r="L144">
        <v>16.724048698320594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>
        <v>20</v>
      </c>
      <c r="C145">
        <v>100</v>
      </c>
      <c r="D145" t="b">
        <v>0</v>
      </c>
      <c r="E145">
        <v>43.875621890547265</v>
      </c>
      <c r="F145">
        <v>0.43875621890547267</v>
      </c>
      <c r="G145">
        <v>0.45188558029798903</v>
      </c>
      <c r="H145">
        <v>0.40896225460123736</v>
      </c>
      <c r="I145">
        <v>0.40896225460123731</v>
      </c>
      <c r="J145">
        <v>0</v>
      </c>
      <c r="K145">
        <v>16.717785372247384</v>
      </c>
      <c r="L145">
        <v>16.717785372247384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>
        <v>20</v>
      </c>
      <c r="C146">
        <v>100</v>
      </c>
      <c r="D146" t="b">
        <v>0</v>
      </c>
      <c r="E146">
        <v>49.024875621890544</v>
      </c>
      <c r="F146">
        <v>0.49024875621890546</v>
      </c>
      <c r="G146">
        <v>0.4653272150074666</v>
      </c>
      <c r="H146">
        <v>0.42064737414492348</v>
      </c>
      <c r="I146">
        <v>0.42064737414492354</v>
      </c>
      <c r="J146">
        <v>0</v>
      </c>
      <c r="K146">
        <v>16.752193673387826</v>
      </c>
      <c r="L146">
        <v>16.752193673387826</v>
      </c>
      <c r="M146">
        <v>0</v>
      </c>
      <c r="N146">
        <v>0</v>
      </c>
      <c r="O146">
        <v>0</v>
      </c>
    </row>
    <row r="147" spans="1:15" x14ac:dyDescent="0.2">
      <c r="A147">
        <v>146</v>
      </c>
      <c r="B147">
        <v>20</v>
      </c>
      <c r="C147">
        <v>100</v>
      </c>
      <c r="D147" t="b">
        <v>0</v>
      </c>
      <c r="E147">
        <v>47.024875621890544</v>
      </c>
      <c r="F147">
        <v>0.47024875621890544</v>
      </c>
      <c r="G147">
        <v>0.44410529466666671</v>
      </c>
      <c r="H147">
        <v>0.40929496440025909</v>
      </c>
      <c r="I147">
        <v>0.40929496440025892</v>
      </c>
      <c r="J147">
        <v>0</v>
      </c>
      <c r="K147">
        <v>16.731614138955013</v>
      </c>
      <c r="L147">
        <v>16.73161413895501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>
        <v>20</v>
      </c>
      <c r="C148">
        <v>100</v>
      </c>
      <c r="D148" t="b">
        <v>0</v>
      </c>
      <c r="E148">
        <v>47.726368159203979</v>
      </c>
      <c r="F148">
        <v>0.4772636815920398</v>
      </c>
      <c r="G148">
        <v>0.46573235513304628</v>
      </c>
      <c r="H148">
        <v>0.41911287055316671</v>
      </c>
      <c r="I148">
        <v>0.41911287055316671</v>
      </c>
      <c r="J148">
        <v>0</v>
      </c>
      <c r="K148">
        <v>16.608716445518191</v>
      </c>
      <c r="L148">
        <v>16.608716445518187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>
        <v>20</v>
      </c>
      <c r="C149">
        <v>100</v>
      </c>
      <c r="D149" t="b">
        <v>0</v>
      </c>
      <c r="E149">
        <v>43.980099502487562</v>
      </c>
      <c r="F149">
        <v>0.43980099502487563</v>
      </c>
      <c r="G149">
        <v>0.45779461421278944</v>
      </c>
      <c r="H149">
        <v>0.40609678941653499</v>
      </c>
      <c r="I149">
        <v>0.40609678941653499</v>
      </c>
      <c r="J149">
        <v>0</v>
      </c>
      <c r="K149">
        <v>16.435854170257784</v>
      </c>
      <c r="L149">
        <v>16.435854170257784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>
        <v>20</v>
      </c>
      <c r="C150">
        <v>100</v>
      </c>
      <c r="D150" t="b">
        <v>0</v>
      </c>
      <c r="E150">
        <v>43.726368159203979</v>
      </c>
      <c r="F150">
        <v>0.43726368159203977</v>
      </c>
      <c r="G150">
        <v>0.46498346944482388</v>
      </c>
      <c r="H150">
        <v>0.42263903621956966</v>
      </c>
      <c r="I150">
        <v>0.42263903621956966</v>
      </c>
      <c r="J150">
        <v>0</v>
      </c>
      <c r="K150">
        <v>16.656298741990184</v>
      </c>
      <c r="L150">
        <v>16.656298741990184</v>
      </c>
      <c r="M150">
        <v>0</v>
      </c>
      <c r="N150">
        <v>0</v>
      </c>
      <c r="O150">
        <v>0</v>
      </c>
    </row>
    <row r="151" spans="1:15" x14ac:dyDescent="0.2">
      <c r="A151">
        <v>150</v>
      </c>
      <c r="B151">
        <v>20</v>
      </c>
      <c r="C151">
        <v>100</v>
      </c>
      <c r="D151" t="b">
        <v>0</v>
      </c>
      <c r="E151">
        <v>46.009950248756219</v>
      </c>
      <c r="F151">
        <v>0.46009950248756221</v>
      </c>
      <c r="G151">
        <v>0.4687169810045379</v>
      </c>
      <c r="H151">
        <v>0.42547574508164271</v>
      </c>
      <c r="I151">
        <v>0.42547574508164265</v>
      </c>
      <c r="J151">
        <v>0</v>
      </c>
      <c r="K151">
        <v>17.006517363328705</v>
      </c>
      <c r="L151">
        <v>17.006517363328705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>
        <v>20</v>
      </c>
      <c r="C152">
        <v>200</v>
      </c>
      <c r="D152" t="b">
        <v>0</v>
      </c>
      <c r="E152">
        <v>78.2139303482587</v>
      </c>
      <c r="F152">
        <v>0.39106965174129349</v>
      </c>
      <c r="G152">
        <v>0.43764532556337121</v>
      </c>
      <c r="H152">
        <v>0.40245671999999999</v>
      </c>
      <c r="I152">
        <v>0.40565672367772398</v>
      </c>
      <c r="J152">
        <v>0</v>
      </c>
      <c r="K152">
        <v>17.42533721258544</v>
      </c>
      <c r="L152">
        <v>17.425337212585443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>
        <v>20</v>
      </c>
      <c r="C153">
        <v>200</v>
      </c>
      <c r="D153" t="b">
        <v>0</v>
      </c>
      <c r="E153">
        <v>68.477611940298502</v>
      </c>
      <c r="F153">
        <v>0.3423880597014925</v>
      </c>
      <c r="G153">
        <v>0.46831445421491646</v>
      </c>
      <c r="H153">
        <v>0.41881949000000002</v>
      </c>
      <c r="I153">
        <v>0.42201948869128963</v>
      </c>
      <c r="J153">
        <v>0</v>
      </c>
      <c r="K153">
        <v>17.061370338851606</v>
      </c>
      <c r="L153">
        <v>17.061370338851606</v>
      </c>
      <c r="M153">
        <v>0</v>
      </c>
      <c r="N153">
        <v>0</v>
      </c>
      <c r="O153">
        <v>0</v>
      </c>
    </row>
    <row r="154" spans="1:15" x14ac:dyDescent="0.2">
      <c r="A154">
        <v>153</v>
      </c>
      <c r="B154">
        <v>20</v>
      </c>
      <c r="C154">
        <v>200</v>
      </c>
      <c r="D154" t="b">
        <v>0</v>
      </c>
      <c r="E154">
        <v>86.587064676616919</v>
      </c>
      <c r="F154">
        <v>0.4329353233830846</v>
      </c>
      <c r="G154">
        <v>0.45713147435099843</v>
      </c>
      <c r="H154">
        <v>0.41281994999999999</v>
      </c>
      <c r="I154">
        <v>0.4160199512025658</v>
      </c>
      <c r="J154">
        <v>0</v>
      </c>
      <c r="K154">
        <v>17.389764239911738</v>
      </c>
      <c r="L154">
        <v>17.389764239911738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>
        <v>20</v>
      </c>
      <c r="C155">
        <v>200</v>
      </c>
      <c r="D155" t="b">
        <v>0</v>
      </c>
      <c r="E155">
        <v>89.880597014925371</v>
      </c>
      <c r="F155">
        <v>0.44940298507462684</v>
      </c>
      <c r="G155">
        <v>0.46399356614232579</v>
      </c>
      <c r="H155">
        <v>0.41254394</v>
      </c>
      <c r="I155">
        <v>0.41574393854196706</v>
      </c>
      <c r="J155">
        <v>0</v>
      </c>
      <c r="K155">
        <v>17.37827260921966</v>
      </c>
      <c r="L155">
        <v>17.378272609219664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>
        <v>20</v>
      </c>
      <c r="C156">
        <v>200</v>
      </c>
      <c r="D156" t="b">
        <v>0</v>
      </c>
      <c r="E156">
        <v>91.616915422885569</v>
      </c>
      <c r="F156">
        <v>0.45808457711442785</v>
      </c>
      <c r="G156">
        <v>0.45329798530388216</v>
      </c>
      <c r="H156">
        <v>0.4078078</v>
      </c>
      <c r="I156">
        <v>0.41100780318569974</v>
      </c>
      <c r="J156">
        <v>0</v>
      </c>
      <c r="K156">
        <v>17.307260743175547</v>
      </c>
      <c r="L156">
        <v>17.307260743175547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>
        <v>20</v>
      </c>
      <c r="C157">
        <v>200</v>
      </c>
      <c r="D157" t="b">
        <v>0</v>
      </c>
      <c r="E157">
        <v>97.21890547263682</v>
      </c>
      <c r="F157">
        <v>0.48609452736318409</v>
      </c>
      <c r="G157">
        <v>0.44252222672603031</v>
      </c>
      <c r="H157">
        <v>0.40302849000000002</v>
      </c>
      <c r="I157">
        <v>0.40622849275736744</v>
      </c>
      <c r="J157">
        <v>0</v>
      </c>
      <c r="K157">
        <v>17.229018485636892</v>
      </c>
      <c r="L157">
        <v>17.229018485636896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>
        <v>20</v>
      </c>
      <c r="C158">
        <v>200</v>
      </c>
      <c r="D158" t="b">
        <v>0</v>
      </c>
      <c r="E158">
        <v>96.925373134328353</v>
      </c>
      <c r="F158">
        <v>0.48462686567164176</v>
      </c>
      <c r="G158">
        <v>0.44855613655218535</v>
      </c>
      <c r="H158">
        <v>0.40733657000000001</v>
      </c>
      <c r="I158">
        <v>0.41053657128938653</v>
      </c>
      <c r="J158">
        <v>0</v>
      </c>
      <c r="K158">
        <v>17.314553541915497</v>
      </c>
      <c r="L158">
        <v>17.314553541915505</v>
      </c>
      <c r="M158">
        <v>0</v>
      </c>
      <c r="N158">
        <v>0</v>
      </c>
      <c r="O158">
        <v>0</v>
      </c>
    </row>
    <row r="159" spans="1:15" x14ac:dyDescent="0.2">
      <c r="A159">
        <v>158</v>
      </c>
      <c r="B159">
        <v>20</v>
      </c>
      <c r="C159">
        <v>200</v>
      </c>
      <c r="D159" t="b">
        <v>0</v>
      </c>
      <c r="E159">
        <v>76.96517412935323</v>
      </c>
      <c r="F159">
        <v>0.38482587064676615</v>
      </c>
      <c r="G159">
        <v>0.44460547390441874</v>
      </c>
      <c r="H159">
        <v>0.40211517000000002</v>
      </c>
      <c r="I159">
        <v>0.40531516881376944</v>
      </c>
      <c r="J159">
        <v>0</v>
      </c>
      <c r="K159">
        <v>17.508483879957438</v>
      </c>
      <c r="L159">
        <v>17.508483879957442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>
        <v>20</v>
      </c>
      <c r="C160">
        <v>200</v>
      </c>
      <c r="D160" t="b">
        <v>0</v>
      </c>
      <c r="E160">
        <v>99.383084577114431</v>
      </c>
      <c r="F160">
        <v>0.49691542288557217</v>
      </c>
      <c r="G160">
        <v>0.44947549799091829</v>
      </c>
      <c r="H160">
        <v>0.41059209000000002</v>
      </c>
      <c r="I160">
        <v>0.41379209062810784</v>
      </c>
      <c r="J160">
        <v>0</v>
      </c>
      <c r="K160">
        <v>17.43461961892546</v>
      </c>
      <c r="L160">
        <v>17.434619618925449</v>
      </c>
      <c r="M160">
        <v>0</v>
      </c>
      <c r="N160">
        <v>0</v>
      </c>
      <c r="O160">
        <v>0</v>
      </c>
    </row>
    <row r="161" spans="1:15" x14ac:dyDescent="0.2">
      <c r="A161">
        <v>160</v>
      </c>
      <c r="B161">
        <v>20</v>
      </c>
      <c r="C161">
        <v>200</v>
      </c>
      <c r="D161" t="b">
        <v>0</v>
      </c>
      <c r="E161">
        <v>86.746268656716424</v>
      </c>
      <c r="F161">
        <v>0.43373134328358209</v>
      </c>
      <c r="G161">
        <v>0.45933422503786792</v>
      </c>
      <c r="H161">
        <v>0.41415558000000002</v>
      </c>
      <c r="I161">
        <v>0.41735557859756484</v>
      </c>
      <c r="J161">
        <v>0</v>
      </c>
      <c r="K161">
        <v>17.023548265741468</v>
      </c>
      <c r="L161">
        <v>17.023548265741461</v>
      </c>
      <c r="M161">
        <v>0</v>
      </c>
      <c r="N161">
        <v>0</v>
      </c>
      <c r="O16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F6A9-DBB5-D244-9317-7076A207F331}">
  <dimension ref="A1:AL161"/>
  <sheetViews>
    <sheetView tabSelected="1" topLeftCell="Q1" zoomScale="75" workbookViewId="0">
      <selection activeCell="AC1" sqref="AC1"/>
    </sheetView>
  </sheetViews>
  <sheetFormatPr baseColWidth="10" defaultColWidth="11.1640625" defaultRowHeight="16" x14ac:dyDescent="0.2"/>
  <cols>
    <col min="6" max="6" width="14.33203125" bestFit="1" customWidth="1"/>
    <col min="8" max="8" width="13.33203125" bestFit="1" customWidth="1"/>
    <col min="9" max="9" width="14.33203125" bestFit="1" customWidth="1"/>
    <col min="10" max="10" width="16.33203125" bestFit="1" customWidth="1"/>
    <col min="11" max="11" width="14.5" bestFit="1" customWidth="1"/>
    <col min="12" max="12" width="15.33203125" bestFit="1" customWidth="1"/>
    <col min="13" max="13" width="21.5" bestFit="1" customWidth="1"/>
    <col min="14" max="14" width="20" bestFit="1" customWidth="1"/>
    <col min="15" max="15" width="21" bestFit="1" customWidth="1"/>
    <col min="16" max="16" width="27.1640625" bestFit="1" customWidth="1"/>
    <col min="17" max="17" width="24.83203125" bestFit="1" customWidth="1"/>
    <col min="18" max="18" width="18.1640625" customWidth="1"/>
    <col min="19" max="19" width="12.1640625" customWidth="1"/>
    <col min="20" max="20" width="34.6640625" bestFit="1" customWidth="1"/>
    <col min="21" max="21" width="16" bestFit="1" customWidth="1"/>
    <col min="22" max="22" width="16.6640625" customWidth="1"/>
    <col min="23" max="23" width="13.6640625" customWidth="1"/>
    <col min="24" max="24" width="12.33203125" customWidth="1"/>
    <col min="25" max="25" width="10.5" bestFit="1" customWidth="1"/>
    <col min="26" max="26" width="12.1640625" customWidth="1"/>
    <col min="29" max="29" width="18.6640625" bestFit="1" customWidth="1"/>
    <col min="30" max="30" width="24.33203125" bestFit="1" customWidth="1"/>
    <col min="31" max="31" width="22.6640625" bestFit="1" customWidth="1"/>
    <col min="34" max="34" width="24.5" customWidth="1"/>
  </cols>
  <sheetData>
    <row r="1" spans="1:34" x14ac:dyDescent="0.2">
      <c r="A1" s="14" t="s">
        <v>0</v>
      </c>
      <c r="B1" s="15" t="s">
        <v>1</v>
      </c>
      <c r="C1" s="15" t="s">
        <v>2</v>
      </c>
      <c r="D1" s="15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4" t="s">
        <v>18</v>
      </c>
      <c r="J1" s="15" t="s">
        <v>19</v>
      </c>
      <c r="K1" s="15" t="s">
        <v>20</v>
      </c>
      <c r="L1" s="15" t="s">
        <v>21</v>
      </c>
      <c r="M1" s="14" t="s">
        <v>22</v>
      </c>
      <c r="N1" s="15" t="s">
        <v>23</v>
      </c>
      <c r="O1" s="15" t="s">
        <v>24</v>
      </c>
      <c r="P1" s="15" t="s">
        <v>26</v>
      </c>
      <c r="Q1" s="14" t="s">
        <v>25</v>
      </c>
      <c r="T1" s="1" t="s">
        <v>36</v>
      </c>
      <c r="U1" s="1" t="s">
        <v>17</v>
      </c>
      <c r="AC1" t="s">
        <v>40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">
      <c r="A2" s="12">
        <v>1</v>
      </c>
      <c r="B2" s="10">
        <v>1</v>
      </c>
      <c r="C2" s="10">
        <v>10</v>
      </c>
      <c r="D2" s="10" t="b">
        <v>0</v>
      </c>
      <c r="E2" s="10">
        <v>4.6616915422885574</v>
      </c>
      <c r="F2" s="10">
        <v>0.46616915422885574</v>
      </c>
      <c r="G2" s="10">
        <v>0.42688744309088372</v>
      </c>
      <c r="H2" s="10">
        <v>0.41871983211133668</v>
      </c>
      <c r="I2" s="10" cm="1">
        <f t="array" ref="I2">F2 - INDEX(AF:AF, MATCH(1, ($AD:$AD=$B2) * ($AE:$AE=$C2), 0))</f>
        <v>3.5948288858736466E-3</v>
      </c>
      <c r="J2" s="10" cm="1">
        <f t="array" ref="J2">G2 - INDEX(AG:AG, MATCH(1, ($AD:$AD=$B2) * ($AE:$AE=$C2), 0))</f>
        <v>3.626707676938451E-2</v>
      </c>
      <c r="K2" s="10" cm="1">
        <f t="array" ref="K2">H2 - INDEX(AH:AH, MATCH(1, ($AD:$AD=$B2) * ($AE:$AE=$C2), 0))</f>
        <v>2.0751850694628593E-2</v>
      </c>
      <c r="L2" s="10" cm="1">
        <f t="array" ref="L2">I2 - INDEX(AI:AI, MATCH(1, ($AD:$AD=$B2) * ($AE:$AE=$C2), 0))</f>
        <v>3.5948288858736466E-3</v>
      </c>
      <c r="M2" s="10" cm="1">
        <f t="array" ref="M2">J2 - INDEX(AJ:AJ, MATCH(1, ($AD:$AD=$B2) * ($AE:$AE=$C2), 0))</f>
        <v>3.626707676938451E-2</v>
      </c>
      <c r="N2" s="10" cm="1">
        <f t="array" ref="N2">K2 - INDEX(AK:AK, MATCH(1, ($AD:$AD=$B2) * ($AE:$AE=$C2), 0))</f>
        <v>2.0751850694628593E-2</v>
      </c>
      <c r="O2" s="10" cm="1">
        <f t="array" ref="O2">L2 - INDEX(AL:AL, MATCH(1, ($AD:$AD=$B2) * ($AE:$AE=$C2), 0))</f>
        <v>3.5948288858736466E-3</v>
      </c>
      <c r="P2" s="10" cm="1">
        <f t="array" ref="P2">M2 - INDEX(AM:AM, MATCH(1, ($AD:$AD=$B2) * ($AE:$AE=$C2), 0))</f>
        <v>3.626707676938451E-2</v>
      </c>
      <c r="Q2" s="10" cm="1">
        <f t="array" ref="Q2">N2 - INDEX(AN:AN, MATCH(1, ($AD:$AD=$B2) * ($AE:$AE=$C2), 0))</f>
        <v>2.0751850694628593E-2</v>
      </c>
      <c r="T2" s="1" t="s">
        <v>15</v>
      </c>
      <c r="U2">
        <v>10</v>
      </c>
      <c r="V2">
        <v>50</v>
      </c>
      <c r="W2">
        <v>100</v>
      </c>
      <c r="X2">
        <v>200</v>
      </c>
      <c r="Y2" t="s">
        <v>16</v>
      </c>
      <c r="AD2">
        <v>1</v>
      </c>
      <c r="AE2">
        <v>10</v>
      </c>
      <c r="AF2">
        <v>0.4625743253429821</v>
      </c>
      <c r="AG2">
        <v>0.39062036632149921</v>
      </c>
      <c r="AH2">
        <v>0.39796798141670808</v>
      </c>
    </row>
    <row r="3" spans="1:34" x14ac:dyDescent="0.2">
      <c r="A3" s="13">
        <v>2</v>
      </c>
      <c r="B3" s="11">
        <v>1</v>
      </c>
      <c r="C3" s="11">
        <v>10</v>
      </c>
      <c r="D3" s="11" t="b">
        <v>0</v>
      </c>
      <c r="E3" s="11">
        <v>5.0547263681592041</v>
      </c>
      <c r="F3" s="11">
        <v>0.50547263681592036</v>
      </c>
      <c r="G3" s="11">
        <v>0.41683564234855336</v>
      </c>
      <c r="H3" s="11">
        <v>0.40704845722020694</v>
      </c>
      <c r="I3" s="11" cm="1">
        <f t="array" ref="I3">F3 - INDEX(AF:AF, MATCH(1, ($AD:$AD=$B3) * ($AE:$AE=$C3), 0))</f>
        <v>4.2898311472938266E-2</v>
      </c>
      <c r="J3" s="11" cm="1">
        <f t="array" ref="J3">G3 - INDEX(AG:AG, MATCH(1, ($AD:$AD=$B3) * ($AE:$AE=$C3), 0))</f>
        <v>2.6215276027054146E-2</v>
      </c>
      <c r="K3" s="11" cm="1">
        <f t="array" ref="K3">H3 - INDEX(AH:AH, MATCH(1, ($AD:$AD=$B3) * ($AE:$AE=$C3), 0))</f>
        <v>9.0804758034988553E-3</v>
      </c>
      <c r="L3" s="11" cm="1">
        <f t="array" ref="L3">I3 - INDEX(AI:AI, MATCH(1, ($AD:$AD=$B3) * ($AE:$AE=$C3), 0))</f>
        <v>4.2898311472938266E-2</v>
      </c>
      <c r="M3" s="11" cm="1">
        <f t="array" ref="M3">J3 - INDEX(AJ:AJ, MATCH(1, ($AD:$AD=$B3) * ($AE:$AE=$C3), 0))</f>
        <v>2.6215276027054146E-2</v>
      </c>
      <c r="N3" s="11" cm="1">
        <f t="array" ref="N3">K3 - INDEX(AK:AK, MATCH(1, ($AD:$AD=$B3) * ($AE:$AE=$C3), 0))</f>
        <v>9.0804758034988553E-3</v>
      </c>
      <c r="O3" s="11" cm="1">
        <f t="array" ref="O3">L3 - INDEX(AL:AL, MATCH(1, ($AD:$AD=$B3) * ($AE:$AE=$C3), 0))</f>
        <v>4.2898311472938266E-2</v>
      </c>
      <c r="P3" s="11" cm="1">
        <f t="array" ref="P3">M3 - INDEX(AM:AM, MATCH(1, ($AD:$AD=$B3) * ($AE:$AE=$C3), 0))</f>
        <v>2.6215276027054146E-2</v>
      </c>
      <c r="Q3" s="11" cm="1">
        <f t="array" ref="Q3">N3 - INDEX(AN:AN, MATCH(1, ($AD:$AD=$B3) * ($AE:$AE=$C3), 0))</f>
        <v>9.0804758034988553E-3</v>
      </c>
      <c r="T3" s="2">
        <v>1</v>
      </c>
      <c r="U3">
        <v>7.3049000214250093E-2</v>
      </c>
      <c r="V3">
        <v>-9.0318407960199035E-2</v>
      </c>
      <c r="W3">
        <v>-8.892039800995033E-2</v>
      </c>
      <c r="X3">
        <v>-0.12380845771144273</v>
      </c>
      <c r="Y3">
        <v>-5.7499565866835502E-2</v>
      </c>
      <c r="AD3">
        <v>1</v>
      </c>
      <c r="AE3">
        <v>50</v>
      </c>
      <c r="AF3">
        <v>0.46547263681592044</v>
      </c>
      <c r="AG3">
        <v>0.42873559592351773</v>
      </c>
      <c r="AH3">
        <v>0.40939624190199908</v>
      </c>
    </row>
    <row r="4" spans="1:34" x14ac:dyDescent="0.2">
      <c r="A4" s="12">
        <v>3</v>
      </c>
      <c r="B4" s="10">
        <v>1</v>
      </c>
      <c r="C4" s="10">
        <v>10</v>
      </c>
      <c r="D4" s="10" t="b">
        <v>0</v>
      </c>
      <c r="E4" s="10">
        <v>5.6865671641791042</v>
      </c>
      <c r="F4" s="10">
        <v>0.56865671641791038</v>
      </c>
      <c r="G4" s="10">
        <v>0.3725990202047752</v>
      </c>
      <c r="H4" s="10">
        <v>0.37752357849227791</v>
      </c>
      <c r="I4" s="10" cm="1">
        <f t="array" ref="I4">F4 - INDEX(AF:AF, MATCH(1, ($AD:$AD=$B4) * ($AE:$AE=$C4), 0))</f>
        <v>0.10608239107492828</v>
      </c>
      <c r="J4" s="10" cm="1">
        <f t="array" ref="J4">G4 - INDEX(AG:AG, MATCH(1, ($AD:$AD=$B4) * ($AE:$AE=$C4), 0))</f>
        <v>-1.8021346116724013E-2</v>
      </c>
      <c r="K4" s="10" cm="1">
        <f t="array" ref="K4">H4 - INDEX(AH:AH, MATCH(1, ($AD:$AD=$B4) * ($AE:$AE=$C4), 0))</f>
        <v>-2.0444402924430172E-2</v>
      </c>
      <c r="L4" s="10" cm="1">
        <f t="array" ref="L4">I4 - INDEX(AI:AI, MATCH(1, ($AD:$AD=$B4) * ($AE:$AE=$C4), 0))</f>
        <v>0.10608239107492828</v>
      </c>
      <c r="M4" s="10" cm="1">
        <f t="array" ref="M4">J4 - INDEX(AJ:AJ, MATCH(1, ($AD:$AD=$B4) * ($AE:$AE=$C4), 0))</f>
        <v>-1.8021346116724013E-2</v>
      </c>
      <c r="N4" s="10" cm="1">
        <f t="array" ref="N4">K4 - INDEX(AK:AK, MATCH(1, ($AD:$AD=$B4) * ($AE:$AE=$C4), 0))</f>
        <v>-2.0444402924430172E-2</v>
      </c>
      <c r="O4" s="10" cm="1">
        <f t="array" ref="O4">L4 - INDEX(AL:AL, MATCH(1, ($AD:$AD=$B4) * ($AE:$AE=$C4), 0))</f>
        <v>0.10608239107492828</v>
      </c>
      <c r="P4" s="10" cm="1">
        <f t="array" ref="P4">M4 - INDEX(AM:AM, MATCH(1, ($AD:$AD=$B4) * ($AE:$AE=$C4), 0))</f>
        <v>-1.8021346116724013E-2</v>
      </c>
      <c r="Q4" s="10" cm="1">
        <f t="array" ref="Q4">N4 - INDEX(AN:AN, MATCH(1, ($AD:$AD=$B4) * ($AE:$AE=$C4), 0))</f>
        <v>-2.0444402924430172E-2</v>
      </c>
      <c r="T4" s="2">
        <v>5</v>
      </c>
      <c r="U4">
        <v>-0.17656358136282008</v>
      </c>
      <c r="V4">
        <v>-0.21304477611940292</v>
      </c>
      <c r="W4">
        <v>-0.21988059701492535</v>
      </c>
      <c r="X4">
        <v>-0.22361691542288553</v>
      </c>
      <c r="Y4">
        <v>-0.20827646748000844</v>
      </c>
      <c r="Z4">
        <f>AVERAGE(V4:X4)</f>
        <v>-0.2188474295190713</v>
      </c>
      <c r="AD4">
        <v>1</v>
      </c>
      <c r="AE4">
        <v>100</v>
      </c>
      <c r="AF4">
        <v>0.47045771144278614</v>
      </c>
      <c r="AG4">
        <v>0.43727030343703871</v>
      </c>
      <c r="AH4">
        <v>0.41251062905930436</v>
      </c>
    </row>
    <row r="5" spans="1:34" x14ac:dyDescent="0.2">
      <c r="A5" s="13">
        <v>4</v>
      </c>
      <c r="B5" s="11">
        <v>1</v>
      </c>
      <c r="C5" s="11">
        <v>10</v>
      </c>
      <c r="D5" s="11" t="b">
        <v>0</v>
      </c>
      <c r="E5" s="11">
        <v>4.4800000000000004</v>
      </c>
      <c r="F5" s="11">
        <v>0.44800000000000006</v>
      </c>
      <c r="G5" s="11">
        <v>0.35770663643522083</v>
      </c>
      <c r="H5" s="11">
        <v>0.37993892916233174</v>
      </c>
      <c r="I5" s="11" cm="1">
        <f t="array" ref="I5">F5 - INDEX(AF:AF, MATCH(1, ($AD:$AD=$B5) * ($AE:$AE=$C5), 0))</f>
        <v>-1.4574325342982031E-2</v>
      </c>
      <c r="J5" s="11" cm="1">
        <f t="array" ref="J5">G5 - INDEX(AG:AG, MATCH(1, ($AD:$AD=$B5) * ($AE:$AE=$C5), 0))</f>
        <v>-3.2913729886278387E-2</v>
      </c>
      <c r="K5" s="11" cm="1">
        <f t="array" ref="K5">H5 - INDEX(AH:AH, MATCH(1, ($AD:$AD=$B5) * ($AE:$AE=$C5), 0))</f>
        <v>-1.8029052254376343E-2</v>
      </c>
      <c r="L5" s="11" cm="1">
        <f t="array" ref="L5">I5 - INDEX(AI:AI, MATCH(1, ($AD:$AD=$B5) * ($AE:$AE=$C5), 0))</f>
        <v>-1.4574325342982031E-2</v>
      </c>
      <c r="M5" s="11" cm="1">
        <f t="array" ref="M5">J5 - INDEX(AJ:AJ, MATCH(1, ($AD:$AD=$B5) * ($AE:$AE=$C5), 0))</f>
        <v>-3.2913729886278387E-2</v>
      </c>
      <c r="N5" s="11" cm="1">
        <f t="array" ref="N5">K5 - INDEX(AK:AK, MATCH(1, ($AD:$AD=$B5) * ($AE:$AE=$C5), 0))</f>
        <v>-1.8029052254376343E-2</v>
      </c>
      <c r="O5" s="11" cm="1">
        <f t="array" ref="O5">L5 - INDEX(AL:AL, MATCH(1, ($AD:$AD=$B5) * ($AE:$AE=$C5), 0))</f>
        <v>-1.4574325342982031E-2</v>
      </c>
      <c r="P5" s="11" cm="1">
        <f t="array" ref="P5">M5 - INDEX(AM:AM, MATCH(1, ($AD:$AD=$B5) * ($AE:$AE=$C5), 0))</f>
        <v>-3.2913729886278387E-2</v>
      </c>
      <c r="Q5" s="11" cm="1">
        <f t="array" ref="Q5">N5 - INDEX(AN:AN, MATCH(1, ($AD:$AD=$B5) * ($AE:$AE=$C5), 0))</f>
        <v>-1.8029052254376343E-2</v>
      </c>
      <c r="T5" s="2">
        <v>10</v>
      </c>
      <c r="U5">
        <v>-9.9639016473501096E-2</v>
      </c>
      <c r="V5">
        <v>-0.20788122902985076</v>
      </c>
      <c r="W5">
        <v>-0.19142288557213927</v>
      </c>
      <c r="X5">
        <v>-0.21798109452736308</v>
      </c>
      <c r="Y5">
        <v>-0.17923105640071357</v>
      </c>
      <c r="Z5">
        <f t="shared" ref="Z5:Z6" si="0">AVERAGE(V5:X5)</f>
        <v>-0.20576173637645101</v>
      </c>
      <c r="AD5">
        <v>1</v>
      </c>
      <c r="AE5">
        <v>200</v>
      </c>
      <c r="AF5">
        <v>0.41953482587064672</v>
      </c>
      <c r="AG5">
        <v>0.42417802098078694</v>
      </c>
      <c r="AH5">
        <v>0.40981210495548126</v>
      </c>
    </row>
    <row r="6" spans="1:34" x14ac:dyDescent="0.2">
      <c r="A6" s="12">
        <v>5</v>
      </c>
      <c r="B6" s="10">
        <v>1</v>
      </c>
      <c r="C6" s="10">
        <v>10</v>
      </c>
      <c r="D6" s="10" t="b">
        <v>0</v>
      </c>
      <c r="E6" s="10">
        <v>4.2149999999999999</v>
      </c>
      <c r="F6" s="10">
        <v>0.42149999999999999</v>
      </c>
      <c r="G6" s="10">
        <v>0.3323420779962229</v>
      </c>
      <c r="H6" s="10">
        <v>0.36663451954633064</v>
      </c>
      <c r="I6" s="10" cm="1">
        <f t="array" ref="I6">F6 - INDEX(AF:AF, MATCH(1, ($AD:$AD=$B6) * ($AE:$AE=$C6), 0))</f>
        <v>-4.107432534298211E-2</v>
      </c>
      <c r="J6" s="10" cm="1">
        <f t="array" ref="J6">G6 - INDEX(AG:AG, MATCH(1, ($AD:$AD=$B6) * ($AE:$AE=$C6), 0))</f>
        <v>-5.8278288325276317E-2</v>
      </c>
      <c r="K6" s="10" cm="1">
        <f t="array" ref="K6">H6 - INDEX(AH:AH, MATCH(1, ($AD:$AD=$B6) * ($AE:$AE=$C6), 0))</f>
        <v>-3.1333461870377444E-2</v>
      </c>
      <c r="L6" s="10" cm="1">
        <f t="array" ref="L6">I6 - INDEX(AI:AI, MATCH(1, ($AD:$AD=$B6) * ($AE:$AE=$C6), 0))</f>
        <v>-4.107432534298211E-2</v>
      </c>
      <c r="M6" s="10" cm="1">
        <f t="array" ref="M6">J6 - INDEX(AJ:AJ, MATCH(1, ($AD:$AD=$B6) * ($AE:$AE=$C6), 0))</f>
        <v>-5.8278288325276317E-2</v>
      </c>
      <c r="N6" s="10" cm="1">
        <f t="array" ref="N6">K6 - INDEX(AK:AK, MATCH(1, ($AD:$AD=$B6) * ($AE:$AE=$C6), 0))</f>
        <v>-3.1333461870377444E-2</v>
      </c>
      <c r="O6" s="10" cm="1">
        <f t="array" ref="O6">L6 - INDEX(AL:AL, MATCH(1, ($AD:$AD=$B6) * ($AE:$AE=$C6), 0))</f>
        <v>-4.107432534298211E-2</v>
      </c>
      <c r="P6" s="10" cm="1">
        <f t="array" ref="P6">M6 - INDEX(AM:AM, MATCH(1, ($AD:$AD=$B6) * ($AE:$AE=$C6), 0))</f>
        <v>-5.8278288325276317E-2</v>
      </c>
      <c r="Q6" s="10" cm="1">
        <f t="array" ref="Q6">N6 - INDEX(AN:AN, MATCH(1, ($AD:$AD=$B6) * ($AE:$AE=$C6), 0))</f>
        <v>-3.1333461870377444E-2</v>
      </c>
      <c r="T6" s="2">
        <v>20</v>
      </c>
      <c r="U6">
        <v>-0.10862652200899263</v>
      </c>
      <c r="V6">
        <v>-0.20522528361194028</v>
      </c>
      <c r="W6">
        <v>-0.18035820895522395</v>
      </c>
      <c r="X6">
        <v>-0.17369900497512442</v>
      </c>
      <c r="Y6">
        <v>-0.16697725488782031</v>
      </c>
      <c r="Z6">
        <f t="shared" si="0"/>
        <v>-0.18642749918076287</v>
      </c>
      <c r="AD6">
        <v>5</v>
      </c>
      <c r="AE6">
        <v>10</v>
      </c>
      <c r="AF6">
        <v>0.45774961912923418</v>
      </c>
      <c r="AG6">
        <v>0.44890199202351616</v>
      </c>
      <c r="AH6">
        <v>0.42755010879697936</v>
      </c>
    </row>
    <row r="7" spans="1:34" x14ac:dyDescent="0.2">
      <c r="A7" s="13">
        <v>6</v>
      </c>
      <c r="B7" s="11">
        <v>1</v>
      </c>
      <c r="C7" s="11">
        <v>10</v>
      </c>
      <c r="D7" s="11" t="b">
        <v>0</v>
      </c>
      <c r="E7" s="11">
        <v>4.0350000000000001</v>
      </c>
      <c r="F7" s="11">
        <v>0.40350000000000003</v>
      </c>
      <c r="G7" s="11">
        <v>0.33554483915794392</v>
      </c>
      <c r="H7" s="11">
        <v>0.36635192909740294</v>
      </c>
      <c r="I7" s="11" cm="1">
        <f t="array" ref="I7">F7 - INDEX(AF:AF, MATCH(1, ($AD:$AD=$B7) * ($AE:$AE=$C7), 0))</f>
        <v>-5.907432534298207E-2</v>
      </c>
      <c r="J7" s="11" cm="1">
        <f t="array" ref="J7">G7 - INDEX(AG:AG, MATCH(1, ($AD:$AD=$B7) * ($AE:$AE=$C7), 0))</f>
        <v>-5.5075527163555293E-2</v>
      </c>
      <c r="K7" s="11" cm="1">
        <f t="array" ref="K7">H7 - INDEX(AH:AH, MATCH(1, ($AD:$AD=$B7) * ($AE:$AE=$C7), 0))</f>
        <v>-3.1616052319305143E-2</v>
      </c>
      <c r="L7" s="11" cm="1">
        <f t="array" ref="L7">I7 - INDEX(AI:AI, MATCH(1, ($AD:$AD=$B7) * ($AE:$AE=$C7), 0))</f>
        <v>-5.907432534298207E-2</v>
      </c>
      <c r="M7" s="11" cm="1">
        <f t="array" ref="M7">J7 - INDEX(AJ:AJ, MATCH(1, ($AD:$AD=$B7) * ($AE:$AE=$C7), 0))</f>
        <v>-5.5075527163555293E-2</v>
      </c>
      <c r="N7" s="11" cm="1">
        <f t="array" ref="N7">K7 - INDEX(AK:AK, MATCH(1, ($AD:$AD=$B7) * ($AE:$AE=$C7), 0))</f>
        <v>-3.1616052319305143E-2</v>
      </c>
      <c r="O7" s="11" cm="1">
        <f t="array" ref="O7">L7 - INDEX(AL:AL, MATCH(1, ($AD:$AD=$B7) * ($AE:$AE=$C7), 0))</f>
        <v>-5.907432534298207E-2</v>
      </c>
      <c r="P7" s="11" cm="1">
        <f t="array" ref="P7">M7 - INDEX(AM:AM, MATCH(1, ($AD:$AD=$B7) * ($AE:$AE=$C7), 0))</f>
        <v>-5.5075527163555293E-2</v>
      </c>
      <c r="Q7" s="11" cm="1">
        <f t="array" ref="Q7">N7 - INDEX(AN:AN, MATCH(1, ($AD:$AD=$B7) * ($AE:$AE=$C7), 0))</f>
        <v>-3.1616052319305143E-2</v>
      </c>
      <c r="T7" s="2" t="s">
        <v>16</v>
      </c>
      <c r="U7">
        <v>-7.7945029907765945E-2</v>
      </c>
      <c r="V7">
        <v>-0.17911742418034826</v>
      </c>
      <c r="W7">
        <v>-0.17014552238805974</v>
      </c>
      <c r="X7">
        <v>-0.1847763681592039</v>
      </c>
      <c r="Y7">
        <v>-0.15299608615884447</v>
      </c>
      <c r="AD7">
        <v>5</v>
      </c>
      <c r="AE7">
        <v>50</v>
      </c>
      <c r="AF7">
        <v>0.49509452736318404</v>
      </c>
      <c r="AG7">
        <v>0.44777875010204982</v>
      </c>
      <c r="AH7">
        <v>0.40501591402165527</v>
      </c>
    </row>
    <row r="8" spans="1:34" x14ac:dyDescent="0.2">
      <c r="A8" s="12">
        <v>7</v>
      </c>
      <c r="B8" s="10">
        <v>1</v>
      </c>
      <c r="C8" s="10">
        <v>10</v>
      </c>
      <c r="D8" s="10" t="b">
        <v>0</v>
      </c>
      <c r="E8" s="10">
        <v>4.2979797979797976</v>
      </c>
      <c r="F8" s="10">
        <v>0.42979797979797973</v>
      </c>
      <c r="G8" s="10">
        <v>0.45170141506780748</v>
      </c>
      <c r="H8" s="10">
        <v>0.44536552179208011</v>
      </c>
      <c r="I8" s="10" cm="1">
        <f t="array" ref="I8">F8 - INDEX(AF:AF, MATCH(1, ($AD:$AD=$B8) * ($AE:$AE=$C8), 0))</f>
        <v>-3.2776345545002361E-2</v>
      </c>
      <c r="J8" s="10" cm="1">
        <f t="array" ref="J8">G8 - INDEX(AG:AG, MATCH(1, ($AD:$AD=$B8) * ($AE:$AE=$C8), 0))</f>
        <v>6.1081048746308264E-2</v>
      </c>
      <c r="K8" s="10" cm="1">
        <f t="array" ref="K8">H8 - INDEX(AH:AH, MATCH(1, ($AD:$AD=$B8) * ($AE:$AE=$C8), 0))</f>
        <v>4.7397540375372027E-2</v>
      </c>
      <c r="L8" s="10" cm="1">
        <f t="array" ref="L8">I8 - INDEX(AI:AI, MATCH(1, ($AD:$AD=$B8) * ($AE:$AE=$C8), 0))</f>
        <v>-3.2776345545002361E-2</v>
      </c>
      <c r="M8" s="10" cm="1">
        <f t="array" ref="M8">J8 - INDEX(AJ:AJ, MATCH(1, ($AD:$AD=$B8) * ($AE:$AE=$C8), 0))</f>
        <v>6.1081048746308264E-2</v>
      </c>
      <c r="N8" s="10" cm="1">
        <f t="array" ref="N8">K8 - INDEX(AK:AK, MATCH(1, ($AD:$AD=$B8) * ($AE:$AE=$C8), 0))</f>
        <v>4.7397540375372027E-2</v>
      </c>
      <c r="O8" s="10" cm="1">
        <f t="array" ref="O8">L8 - INDEX(AL:AL, MATCH(1, ($AD:$AD=$B8) * ($AE:$AE=$C8), 0))</f>
        <v>-3.2776345545002361E-2</v>
      </c>
      <c r="P8" s="10" cm="1">
        <f t="array" ref="P8">M8 - INDEX(AM:AM, MATCH(1, ($AD:$AD=$B8) * ($AE:$AE=$C8), 0))</f>
        <v>6.1081048746308264E-2</v>
      </c>
      <c r="Q8" s="10" cm="1">
        <f t="array" ref="Q8">N8 - INDEX(AN:AN, MATCH(1, ($AD:$AD=$B8) * ($AE:$AE=$C8), 0))</f>
        <v>4.7397540375372027E-2</v>
      </c>
      <c r="V8">
        <f>AVERAGE(V4:V6)</f>
        <v>-0.20871709625373133</v>
      </c>
      <c r="W8">
        <f t="shared" ref="W8:X8" si="1">AVERAGE(W4:W6)</f>
        <v>-0.1972205638474295</v>
      </c>
      <c r="X8">
        <f t="shared" si="1"/>
        <v>-0.20509900497512434</v>
      </c>
      <c r="AD8">
        <v>5</v>
      </c>
      <c r="AE8">
        <v>100</v>
      </c>
      <c r="AF8">
        <v>0.47367661691542284</v>
      </c>
      <c r="AG8">
        <v>0.45112692610906258</v>
      </c>
      <c r="AH8">
        <v>0.4075557279008738</v>
      </c>
    </row>
    <row r="9" spans="1:34" x14ac:dyDescent="0.2">
      <c r="A9" s="13">
        <v>8</v>
      </c>
      <c r="B9" s="11">
        <v>1</v>
      </c>
      <c r="C9" s="11">
        <v>10</v>
      </c>
      <c r="D9" s="11" t="b">
        <v>0</v>
      </c>
      <c r="E9" s="11">
        <v>4.51</v>
      </c>
      <c r="F9" s="11">
        <v>0.45099999999999996</v>
      </c>
      <c r="G9" s="11">
        <v>0.48737773164803855</v>
      </c>
      <c r="H9" s="11">
        <v>0.45911534493284739</v>
      </c>
      <c r="I9" s="11" cm="1">
        <f t="array" ref="I9">F9 - INDEX(AF:AF, MATCH(1, ($AD:$AD=$B9) * ($AE:$AE=$C9), 0))</f>
        <v>-1.1574325342982139E-2</v>
      </c>
      <c r="J9" s="11" cm="1">
        <f t="array" ref="J9">G9 - INDEX(AG:AG, MATCH(1, ($AD:$AD=$B9) * ($AE:$AE=$C9), 0))</f>
        <v>9.6757365326539335E-2</v>
      </c>
      <c r="K9" s="11" cm="1">
        <f t="array" ref="K9">H9 - INDEX(AH:AH, MATCH(1, ($AD:$AD=$B9) * ($AE:$AE=$C9), 0))</f>
        <v>6.1147363516139308E-2</v>
      </c>
      <c r="L9" s="11" cm="1">
        <f t="array" ref="L9">I9 - INDEX(AI:AI, MATCH(1, ($AD:$AD=$B9) * ($AE:$AE=$C9), 0))</f>
        <v>-1.1574325342982139E-2</v>
      </c>
      <c r="M9" s="11" cm="1">
        <f t="array" ref="M9">J9 - INDEX(AJ:AJ, MATCH(1, ($AD:$AD=$B9) * ($AE:$AE=$C9), 0))</f>
        <v>9.6757365326539335E-2</v>
      </c>
      <c r="N9" s="11" cm="1">
        <f t="array" ref="N9">K9 - INDEX(AK:AK, MATCH(1, ($AD:$AD=$B9) * ($AE:$AE=$C9), 0))</f>
        <v>6.1147363516139308E-2</v>
      </c>
      <c r="O9" s="11" cm="1">
        <f t="array" ref="O9">L9 - INDEX(AL:AL, MATCH(1, ($AD:$AD=$B9) * ($AE:$AE=$C9), 0))</f>
        <v>-1.1574325342982139E-2</v>
      </c>
      <c r="P9" s="11" cm="1">
        <f t="array" ref="P9">M9 - INDEX(AM:AM, MATCH(1, ($AD:$AD=$B9) * ($AE:$AE=$C9), 0))</f>
        <v>9.6757365326539335E-2</v>
      </c>
      <c r="Q9" s="11" cm="1">
        <f t="array" ref="Q9">N9 - INDEX(AN:AN, MATCH(1, ($AD:$AD=$B9) * ($AE:$AE=$C9), 0))</f>
        <v>6.1147363516139308E-2</v>
      </c>
      <c r="AD9">
        <v>5</v>
      </c>
      <c r="AE9">
        <v>200</v>
      </c>
      <c r="AF9">
        <v>0.44427611940298506</v>
      </c>
      <c r="AG9">
        <v>0.44208900669530699</v>
      </c>
      <c r="AH9">
        <v>0.41068358874852862</v>
      </c>
    </row>
    <row r="10" spans="1:34" x14ac:dyDescent="0.2">
      <c r="A10" s="12">
        <v>9</v>
      </c>
      <c r="B10" s="10">
        <v>1</v>
      </c>
      <c r="C10" s="10">
        <v>10</v>
      </c>
      <c r="D10" s="10" t="b">
        <v>0</v>
      </c>
      <c r="E10" s="10">
        <v>4.7064676616915424</v>
      </c>
      <c r="F10" s="10">
        <v>0.47064676616915424</v>
      </c>
      <c r="G10" s="10">
        <v>0.36488033491921146</v>
      </c>
      <c r="H10" s="10">
        <v>0.38428375655720709</v>
      </c>
      <c r="I10" s="10" cm="1">
        <f t="array" ref="I10">F10 - INDEX(AF:AF, MATCH(1, ($AD:$AD=$B10) * ($AE:$AE=$C10), 0))</f>
        <v>8.0724408261721448E-3</v>
      </c>
      <c r="J10" s="10" cm="1">
        <f t="array" ref="J10">G10 - INDEX(AG:AG, MATCH(1, ($AD:$AD=$B10) * ($AE:$AE=$C10), 0))</f>
        <v>-2.5740031402287755E-2</v>
      </c>
      <c r="K10" s="10" cm="1">
        <f t="array" ref="K10">H10 - INDEX(AH:AH, MATCH(1, ($AD:$AD=$B10) * ($AE:$AE=$C10), 0))</f>
        <v>-1.3684224859500993E-2</v>
      </c>
      <c r="L10" s="10" cm="1">
        <f t="array" ref="L10">I10 - INDEX(AI:AI, MATCH(1, ($AD:$AD=$B10) * ($AE:$AE=$C10), 0))</f>
        <v>8.0724408261721448E-3</v>
      </c>
      <c r="M10" s="10" cm="1">
        <f t="array" ref="M10">J10 - INDEX(AJ:AJ, MATCH(1, ($AD:$AD=$B10) * ($AE:$AE=$C10), 0))</f>
        <v>-2.5740031402287755E-2</v>
      </c>
      <c r="N10" s="10" cm="1">
        <f t="array" ref="N10">K10 - INDEX(AK:AK, MATCH(1, ($AD:$AD=$B10) * ($AE:$AE=$C10), 0))</f>
        <v>-1.3684224859500993E-2</v>
      </c>
      <c r="O10" s="10" cm="1">
        <f t="array" ref="O10">L10 - INDEX(AL:AL, MATCH(1, ($AD:$AD=$B10) * ($AE:$AE=$C10), 0))</f>
        <v>8.0724408261721448E-3</v>
      </c>
      <c r="P10" s="10" cm="1">
        <f t="array" ref="P10">M10 - INDEX(AM:AM, MATCH(1, ($AD:$AD=$B10) * ($AE:$AE=$C10), 0))</f>
        <v>-2.5740031402287755E-2</v>
      </c>
      <c r="Q10" s="10" cm="1">
        <f t="array" ref="Q10">N10 - INDEX(AN:AN, MATCH(1, ($AD:$AD=$B10) * ($AE:$AE=$C10), 0))</f>
        <v>-1.3684224859500993E-2</v>
      </c>
      <c r="T10" s="1" t="s">
        <v>37</v>
      </c>
      <c r="U10" s="1" t="s">
        <v>17</v>
      </c>
      <c r="AD10">
        <v>10</v>
      </c>
      <c r="AE10">
        <v>10</v>
      </c>
      <c r="AF10">
        <v>0.36714108134862949</v>
      </c>
      <c r="AG10">
        <v>0.4698237254574219</v>
      </c>
      <c r="AH10">
        <v>0.43450002237253849</v>
      </c>
    </row>
    <row r="11" spans="1:34" x14ac:dyDescent="0.2">
      <c r="A11" s="13">
        <v>10</v>
      </c>
      <c r="B11" s="11">
        <v>1</v>
      </c>
      <c r="C11" s="11">
        <v>10</v>
      </c>
      <c r="D11" s="11" t="b">
        <v>0</v>
      </c>
      <c r="E11" s="11">
        <v>4.6100000000000003</v>
      </c>
      <c r="F11" s="11">
        <v>0.46100000000000002</v>
      </c>
      <c r="G11" s="11">
        <v>0.36032852234633472</v>
      </c>
      <c r="H11" s="11">
        <v>0.37469794525505956</v>
      </c>
      <c r="I11" s="11" cm="1">
        <f t="array" ref="I11">F11 - INDEX(AF:AF, MATCH(1, ($AD:$AD=$B11) * ($AE:$AE=$C11), 0))</f>
        <v>-1.5743253429820747E-3</v>
      </c>
      <c r="J11" s="11" cm="1">
        <f t="array" ref="J11">G11 - INDEX(AG:AG, MATCH(1, ($AD:$AD=$B11) * ($AE:$AE=$C11), 0))</f>
        <v>-3.029184397516449E-2</v>
      </c>
      <c r="K11" s="11" cm="1">
        <f t="array" ref="K11">H11 - INDEX(AH:AH, MATCH(1, ($AD:$AD=$B11) * ($AE:$AE=$C11), 0))</f>
        <v>-2.3270036161648522E-2</v>
      </c>
      <c r="L11" s="11" cm="1">
        <f t="array" ref="L11">I11 - INDEX(AI:AI, MATCH(1, ($AD:$AD=$B11) * ($AE:$AE=$C11), 0))</f>
        <v>-1.5743253429820747E-3</v>
      </c>
      <c r="M11" s="11" cm="1">
        <f t="array" ref="M11">J11 - INDEX(AJ:AJ, MATCH(1, ($AD:$AD=$B11) * ($AE:$AE=$C11), 0))</f>
        <v>-3.029184397516449E-2</v>
      </c>
      <c r="N11" s="11" cm="1">
        <f t="array" ref="N11">K11 - INDEX(AK:AK, MATCH(1, ($AD:$AD=$B11) * ($AE:$AE=$C11), 0))</f>
        <v>-2.3270036161648522E-2</v>
      </c>
      <c r="O11" s="11" cm="1">
        <f t="array" ref="O11">L11 - INDEX(AL:AL, MATCH(1, ($AD:$AD=$B11) * ($AE:$AE=$C11), 0))</f>
        <v>-1.5743253429820747E-3</v>
      </c>
      <c r="P11" s="11" cm="1">
        <f t="array" ref="P11">M11 - INDEX(AM:AM, MATCH(1, ($AD:$AD=$B11) * ($AE:$AE=$C11), 0))</f>
        <v>-3.029184397516449E-2</v>
      </c>
      <c r="Q11" s="11" cm="1">
        <f t="array" ref="Q11">N11 - INDEX(AN:AN, MATCH(1, ($AD:$AD=$B11) * ($AE:$AE=$C11), 0))</f>
        <v>-2.3270036161648522E-2</v>
      </c>
      <c r="T11" s="1" t="s">
        <v>15</v>
      </c>
      <c r="U11">
        <v>10</v>
      </c>
      <c r="V11">
        <v>50</v>
      </c>
      <c r="W11">
        <v>100</v>
      </c>
      <c r="X11">
        <v>200</v>
      </c>
      <c r="Y11" t="s">
        <v>16</v>
      </c>
      <c r="AD11">
        <v>10</v>
      </c>
      <c r="AE11">
        <v>50</v>
      </c>
      <c r="AF11">
        <v>0.49612003500000001</v>
      </c>
      <c r="AG11">
        <v>0.45804574678465421</v>
      </c>
      <c r="AH11">
        <v>0.41394593821810677</v>
      </c>
    </row>
    <row r="12" spans="1:34" x14ac:dyDescent="0.2">
      <c r="A12" s="12">
        <v>11</v>
      </c>
      <c r="B12" s="10">
        <v>1</v>
      </c>
      <c r="C12" s="10">
        <v>50</v>
      </c>
      <c r="D12" s="10" t="b">
        <v>0</v>
      </c>
      <c r="E12" s="10">
        <v>23.363184079601989</v>
      </c>
      <c r="F12" s="10">
        <v>0.46726368159203979</v>
      </c>
      <c r="G12" s="10">
        <v>0.43685896647581129</v>
      </c>
      <c r="H12" s="10">
        <v>0.41004202104230086</v>
      </c>
      <c r="I12" s="10" cm="1">
        <f t="array" ref="I12">F12 - INDEX(AF:AF, MATCH(1, ($AD:$AD=$B12) * ($AE:$AE=$C12), 0))</f>
        <v>1.7910447761193549E-3</v>
      </c>
      <c r="J12" s="10" cm="1">
        <f t="array" ref="J12">G12 - INDEX(AG:AG, MATCH(1, ($AD:$AD=$B12) * ($AE:$AE=$C12), 0))</f>
        <v>8.1233705522935629E-3</v>
      </c>
      <c r="K12" s="10" cm="1">
        <f t="array" ref="K12">H12 - INDEX(AH:AH, MATCH(1, ($AD:$AD=$B12) * ($AE:$AE=$C12), 0))</f>
        <v>6.4577914030178318E-4</v>
      </c>
      <c r="L12" s="10" cm="1">
        <f t="array" ref="L12">I12 - INDEX(AI:AI, MATCH(1, ($AD:$AD=$B12) * ($AE:$AE=$C12), 0))</f>
        <v>1.7910447761193549E-3</v>
      </c>
      <c r="M12" s="10" cm="1">
        <f t="array" ref="M12">J12 - INDEX(AJ:AJ, MATCH(1, ($AD:$AD=$B12) * ($AE:$AE=$C12), 0))</f>
        <v>8.1233705522935629E-3</v>
      </c>
      <c r="N12" s="10" cm="1">
        <f t="array" ref="N12">K12 - INDEX(AK:AK, MATCH(1, ($AD:$AD=$B12) * ($AE:$AE=$C12), 0))</f>
        <v>6.4577914030178318E-4</v>
      </c>
      <c r="O12" s="10" cm="1">
        <f t="array" ref="O12">L12 - INDEX(AL:AL, MATCH(1, ($AD:$AD=$B12) * ($AE:$AE=$C12), 0))</f>
        <v>1.7910447761193549E-3</v>
      </c>
      <c r="P12" s="10" cm="1">
        <f t="array" ref="P12">M12 - INDEX(AM:AM, MATCH(1, ($AD:$AD=$B12) * ($AE:$AE=$C12), 0))</f>
        <v>8.1233705522935629E-3</v>
      </c>
      <c r="Q12" s="10" cm="1">
        <f t="array" ref="Q12">N12 - INDEX(AN:AN, MATCH(1, ($AD:$AD=$B12) * ($AE:$AE=$C12), 0))</f>
        <v>6.4577914030178318E-4</v>
      </c>
      <c r="T12" s="2">
        <v>1</v>
      </c>
      <c r="U12">
        <v>6.2228012390694309E-2</v>
      </c>
      <c r="V12">
        <v>0.24431107653055961</v>
      </c>
      <c r="W12">
        <v>0.25263686250161277</v>
      </c>
      <c r="X12">
        <v>0.38821554517051948</v>
      </c>
      <c r="Y12">
        <v>0.23684787414834654</v>
      </c>
      <c r="AD12">
        <v>10</v>
      </c>
      <c r="AE12">
        <v>100</v>
      </c>
      <c r="AF12">
        <v>0.46958208955223879</v>
      </c>
      <c r="AG12">
        <v>0.44578148392930439</v>
      </c>
      <c r="AH12">
        <v>0.399562126230947</v>
      </c>
    </row>
    <row r="13" spans="1:34" x14ac:dyDescent="0.2">
      <c r="A13" s="13">
        <v>12</v>
      </c>
      <c r="B13" s="11">
        <v>1</v>
      </c>
      <c r="C13" s="11">
        <v>50</v>
      </c>
      <c r="D13" s="11" t="b">
        <v>0</v>
      </c>
      <c r="E13" s="11">
        <v>21.870646766169155</v>
      </c>
      <c r="F13" s="11">
        <v>0.4374129353233831</v>
      </c>
      <c r="G13" s="11">
        <v>0.39716592819322027</v>
      </c>
      <c r="H13" s="11">
        <v>0.39449572888896117</v>
      </c>
      <c r="I13" s="11" cm="1">
        <f t="array" ref="I13">F13 - INDEX(AF:AF, MATCH(1, ($AD:$AD=$B13) * ($AE:$AE=$C13), 0))</f>
        <v>-2.8059701492537337E-2</v>
      </c>
      <c r="J13" s="11" cm="1">
        <f t="array" ref="J13">G13 - INDEX(AG:AG, MATCH(1, ($AD:$AD=$B13) * ($AE:$AE=$C13), 0))</f>
        <v>-3.1569667730297457E-2</v>
      </c>
      <c r="K13" s="11" cm="1">
        <f t="array" ref="K13">H13 - INDEX(AH:AH, MATCH(1, ($AD:$AD=$B13) * ($AE:$AE=$C13), 0))</f>
        <v>-1.4900513013037908E-2</v>
      </c>
      <c r="L13" s="11" cm="1">
        <f t="array" ref="L13">I13 - INDEX(AI:AI, MATCH(1, ($AD:$AD=$B13) * ($AE:$AE=$C13), 0))</f>
        <v>-2.8059701492537337E-2</v>
      </c>
      <c r="M13" s="11" cm="1">
        <f t="array" ref="M13">J13 - INDEX(AJ:AJ, MATCH(1, ($AD:$AD=$B13) * ($AE:$AE=$C13), 0))</f>
        <v>-3.1569667730297457E-2</v>
      </c>
      <c r="N13" s="11" cm="1">
        <f t="array" ref="N13">K13 - INDEX(AK:AK, MATCH(1, ($AD:$AD=$B13) * ($AE:$AE=$C13), 0))</f>
        <v>-1.4900513013037908E-2</v>
      </c>
      <c r="O13" s="11" cm="1">
        <f t="array" ref="O13">L13 - INDEX(AL:AL, MATCH(1, ($AD:$AD=$B13) * ($AE:$AE=$C13), 0))</f>
        <v>-2.8059701492537337E-2</v>
      </c>
      <c r="P13" s="11" cm="1">
        <f t="array" ref="P13">M13 - INDEX(AM:AM, MATCH(1, ($AD:$AD=$B13) * ($AE:$AE=$C13), 0))</f>
        <v>-3.1569667730297457E-2</v>
      </c>
      <c r="Q13" s="11" cm="1">
        <f t="array" ref="Q13">N13 - INDEX(AN:AN, MATCH(1, ($AD:$AD=$B13) * ($AE:$AE=$C13), 0))</f>
        <v>-1.4900513013037908E-2</v>
      </c>
      <c r="T13" s="2">
        <v>5</v>
      </c>
      <c r="U13">
        <v>0.39187454774622527</v>
      </c>
      <c r="V13">
        <v>0.31876687932335701</v>
      </c>
      <c r="W13">
        <v>0.32263512129451055</v>
      </c>
      <c r="X13">
        <v>0.37857977928596798</v>
      </c>
      <c r="Y13">
        <v>0.35296408191251522</v>
      </c>
      <c r="Z13">
        <f>AVERAGE(V13:X13)</f>
        <v>0.33999392663461186</v>
      </c>
      <c r="AD13">
        <v>10</v>
      </c>
      <c r="AE13">
        <v>200</v>
      </c>
      <c r="AF13">
        <v>0.43887661691542301</v>
      </c>
      <c r="AG13">
        <v>0.4610058583405694</v>
      </c>
      <c r="AH13">
        <v>0.41617107879248338</v>
      </c>
    </row>
    <row r="14" spans="1:34" x14ac:dyDescent="0.2">
      <c r="A14" s="12">
        <v>13</v>
      </c>
      <c r="B14" s="10">
        <v>1</v>
      </c>
      <c r="C14" s="10">
        <v>50</v>
      </c>
      <c r="D14" s="10" t="b">
        <v>0</v>
      </c>
      <c r="E14" s="10">
        <v>23.427860696517413</v>
      </c>
      <c r="F14" s="10">
        <v>0.46855721393034827</v>
      </c>
      <c r="G14" s="10">
        <v>0.43317257995620878</v>
      </c>
      <c r="H14" s="10">
        <v>0.41431176086029498</v>
      </c>
      <c r="I14" s="10" cm="1">
        <f t="array" ref="I14">F14 - INDEX(AF:AF, MATCH(1, ($AD:$AD=$B14) * ($AE:$AE=$C14), 0))</f>
        <v>3.0845771144278333E-3</v>
      </c>
      <c r="J14" s="10" cm="1">
        <f t="array" ref="J14">G14 - INDEX(AG:AG, MATCH(1, ($AD:$AD=$B14) * ($AE:$AE=$C14), 0))</f>
        <v>4.4369840326910492E-3</v>
      </c>
      <c r="K14" s="10" cm="1">
        <f t="array" ref="K14">H14 - INDEX(AH:AH, MATCH(1, ($AD:$AD=$B14) * ($AE:$AE=$C14), 0))</f>
        <v>4.9155189582958947E-3</v>
      </c>
      <c r="L14" s="10" cm="1">
        <f t="array" ref="L14">I14 - INDEX(AI:AI, MATCH(1, ($AD:$AD=$B14) * ($AE:$AE=$C14), 0))</f>
        <v>3.0845771144278333E-3</v>
      </c>
      <c r="M14" s="10" cm="1">
        <f t="array" ref="M14">J14 - INDEX(AJ:AJ, MATCH(1, ($AD:$AD=$B14) * ($AE:$AE=$C14), 0))</f>
        <v>4.4369840326910492E-3</v>
      </c>
      <c r="N14" s="10" cm="1">
        <f t="array" ref="N14">K14 - INDEX(AK:AK, MATCH(1, ($AD:$AD=$B14) * ($AE:$AE=$C14), 0))</f>
        <v>4.9155189582958947E-3</v>
      </c>
      <c r="O14" s="10" cm="1">
        <f t="array" ref="O14">L14 - INDEX(AL:AL, MATCH(1, ($AD:$AD=$B14) * ($AE:$AE=$C14), 0))</f>
        <v>3.0845771144278333E-3</v>
      </c>
      <c r="P14" s="10" cm="1">
        <f t="array" ref="P14">M14 - INDEX(AM:AM, MATCH(1, ($AD:$AD=$B14) * ($AE:$AE=$C14), 0))</f>
        <v>4.4369840326910492E-3</v>
      </c>
      <c r="Q14" s="10" cm="1">
        <f t="array" ref="Q14">N14 - INDEX(AN:AN, MATCH(1, ($AD:$AD=$B14) * ($AE:$AE=$C14), 0))</f>
        <v>4.9155189582958947E-3</v>
      </c>
      <c r="T14" s="2">
        <v>10</v>
      </c>
      <c r="U14">
        <v>0.41829480150326015</v>
      </c>
      <c r="V14">
        <v>0.33575394386652418</v>
      </c>
      <c r="W14">
        <v>0.34022748187686352</v>
      </c>
      <c r="X14">
        <v>0.30843991377165858</v>
      </c>
      <c r="Y14">
        <v>0.35067903525457667</v>
      </c>
      <c r="Z14">
        <f t="shared" ref="Z14:Z15" si="2">AVERAGE(V14:X14)</f>
        <v>0.32814044650501545</v>
      </c>
      <c r="AD14">
        <v>20</v>
      </c>
      <c r="AE14">
        <v>10</v>
      </c>
      <c r="AF14">
        <v>0.3806999665483935</v>
      </c>
      <c r="AG14">
        <v>0.46971174401131555</v>
      </c>
      <c r="AH14">
        <v>0.44054509050376039</v>
      </c>
    </row>
    <row r="15" spans="1:34" x14ac:dyDescent="0.2">
      <c r="A15" s="13">
        <v>14</v>
      </c>
      <c r="B15" s="11">
        <v>1</v>
      </c>
      <c r="C15" s="11">
        <v>50</v>
      </c>
      <c r="D15" s="11" t="b">
        <v>0</v>
      </c>
      <c r="E15" s="11">
        <v>23.781094527363184</v>
      </c>
      <c r="F15" s="11">
        <v>0.47562189054726367</v>
      </c>
      <c r="G15" s="11">
        <v>0.43339534394876345</v>
      </c>
      <c r="H15" s="11">
        <v>0.41075096594769933</v>
      </c>
      <c r="I15" s="11" cm="1">
        <f t="array" ref="I15">F15 - INDEX(AF:AF, MATCH(1, ($AD:$AD=$B15) * ($AE:$AE=$C15), 0))</f>
        <v>1.0149253731343233E-2</v>
      </c>
      <c r="J15" s="11" cm="1">
        <f t="array" ref="J15">G15 - INDEX(AG:AG, MATCH(1, ($AD:$AD=$B15) * ($AE:$AE=$C15), 0))</f>
        <v>4.6597480252457135E-3</v>
      </c>
      <c r="K15" s="11" cm="1">
        <f t="array" ref="K15">H15 - INDEX(AH:AH, MATCH(1, ($AD:$AD=$B15) * ($AE:$AE=$C15), 0))</f>
        <v>1.3547240457002507E-3</v>
      </c>
      <c r="L15" s="11" cm="1">
        <f t="array" ref="L15">I15 - INDEX(AI:AI, MATCH(1, ($AD:$AD=$B15) * ($AE:$AE=$C15), 0))</f>
        <v>1.0149253731343233E-2</v>
      </c>
      <c r="M15" s="11" cm="1">
        <f t="array" ref="M15">J15 - INDEX(AJ:AJ, MATCH(1, ($AD:$AD=$B15) * ($AE:$AE=$C15), 0))</f>
        <v>4.6597480252457135E-3</v>
      </c>
      <c r="N15" s="11" cm="1">
        <f t="array" ref="N15">K15 - INDEX(AK:AK, MATCH(1, ($AD:$AD=$B15) * ($AE:$AE=$C15), 0))</f>
        <v>1.3547240457002507E-3</v>
      </c>
      <c r="O15" s="11" cm="1">
        <f t="array" ref="O15">L15 - INDEX(AL:AL, MATCH(1, ($AD:$AD=$B15) * ($AE:$AE=$C15), 0))</f>
        <v>1.0149253731343233E-2</v>
      </c>
      <c r="P15" s="11" cm="1">
        <f t="array" ref="P15">M15 - INDEX(AM:AM, MATCH(1, ($AD:$AD=$B15) * ($AE:$AE=$C15), 0))</f>
        <v>4.6597480252457135E-3</v>
      </c>
      <c r="Q15" s="11" cm="1">
        <f t="array" ref="Q15">N15 - INDEX(AN:AN, MATCH(1, ($AD:$AD=$B15) * ($AE:$AE=$C15), 0))</f>
        <v>1.3547240457002507E-3</v>
      </c>
      <c r="T15" s="2">
        <v>20</v>
      </c>
      <c r="U15">
        <v>0.40616591714638767</v>
      </c>
      <c r="V15">
        <v>0.31986577673503058</v>
      </c>
      <c r="W15">
        <v>0.32640372375056337</v>
      </c>
      <c r="X15">
        <v>0.33673807302095438</v>
      </c>
      <c r="Y15">
        <v>0.34729337266323407</v>
      </c>
      <c r="Z15">
        <f t="shared" si="2"/>
        <v>0.32766919116884946</v>
      </c>
      <c r="AD15">
        <v>20</v>
      </c>
      <c r="AE15">
        <v>50</v>
      </c>
      <c r="AF15">
        <v>0.47812080600000001</v>
      </c>
      <c r="AG15">
        <v>0.46208982331829473</v>
      </c>
      <c r="AH15">
        <v>0.42373219996352979</v>
      </c>
    </row>
    <row r="16" spans="1:34" x14ac:dyDescent="0.2">
      <c r="A16" s="12">
        <v>15</v>
      </c>
      <c r="B16" s="10">
        <v>1</v>
      </c>
      <c r="C16" s="10">
        <v>50</v>
      </c>
      <c r="D16" s="10" t="b">
        <v>0</v>
      </c>
      <c r="E16" s="10">
        <v>25.238805970149254</v>
      </c>
      <c r="F16" s="10">
        <v>0.50477611940298506</v>
      </c>
      <c r="G16" s="10">
        <v>0.41989662771659336</v>
      </c>
      <c r="H16" s="10">
        <v>0.40277053119718642</v>
      </c>
      <c r="I16" s="10" cm="1">
        <f t="array" ref="I16">F16 - INDEX(AF:AF, MATCH(1, ($AD:$AD=$B16) * ($AE:$AE=$C16), 0))</f>
        <v>3.930348258706462E-2</v>
      </c>
      <c r="J16" s="10" cm="1">
        <f t="array" ref="J16">G16 - INDEX(AG:AG, MATCH(1, ($AD:$AD=$B16) * ($AE:$AE=$C16), 0))</f>
        <v>-8.8389682069243691E-3</v>
      </c>
      <c r="K16" s="10" cm="1">
        <f t="array" ref="K16">H16 - INDEX(AH:AH, MATCH(1, ($AD:$AD=$B16) * ($AE:$AE=$C16), 0))</f>
        <v>-6.6257107048126596E-3</v>
      </c>
      <c r="L16" s="10" cm="1">
        <f t="array" ref="L16">I16 - INDEX(AI:AI, MATCH(1, ($AD:$AD=$B16) * ($AE:$AE=$C16), 0))</f>
        <v>3.930348258706462E-2</v>
      </c>
      <c r="M16" s="10" cm="1">
        <f t="array" ref="M16">J16 - INDEX(AJ:AJ, MATCH(1, ($AD:$AD=$B16) * ($AE:$AE=$C16), 0))</f>
        <v>-8.8389682069243691E-3</v>
      </c>
      <c r="N16" s="10" cm="1">
        <f t="array" ref="N16">K16 - INDEX(AK:AK, MATCH(1, ($AD:$AD=$B16) * ($AE:$AE=$C16), 0))</f>
        <v>-6.6257107048126596E-3</v>
      </c>
      <c r="O16" s="10" cm="1">
        <f t="array" ref="O16">L16 - INDEX(AL:AL, MATCH(1, ($AD:$AD=$B16) * ($AE:$AE=$C16), 0))</f>
        <v>3.930348258706462E-2</v>
      </c>
      <c r="P16" s="10" cm="1">
        <f t="array" ref="P16">M16 - INDEX(AM:AM, MATCH(1, ($AD:$AD=$B16) * ($AE:$AE=$C16), 0))</f>
        <v>-8.8389682069243691E-3</v>
      </c>
      <c r="Q16" s="10" cm="1">
        <f t="array" ref="Q16">N16 - INDEX(AN:AN, MATCH(1, ($AD:$AD=$B16) * ($AE:$AE=$C16), 0))</f>
        <v>-6.6257107048126596E-3</v>
      </c>
      <c r="T16" s="2" t="s">
        <v>16</v>
      </c>
      <c r="U16">
        <v>0.31964081969664193</v>
      </c>
      <c r="V16">
        <v>0.30467441911386783</v>
      </c>
      <c r="W16">
        <v>0.31047579735588759</v>
      </c>
      <c r="X16">
        <v>0.35299332781227521</v>
      </c>
      <c r="Y16">
        <v>0.32194609099466814</v>
      </c>
      <c r="AD16">
        <v>20</v>
      </c>
      <c r="AE16">
        <v>100</v>
      </c>
      <c r="AF16">
        <v>0.45170646766169159</v>
      </c>
      <c r="AG16">
        <v>0.46132513486849824</v>
      </c>
      <c r="AH16">
        <v>0.41413186682471076</v>
      </c>
    </row>
    <row r="17" spans="1:38" x14ac:dyDescent="0.2">
      <c r="A17" s="13">
        <v>16</v>
      </c>
      <c r="B17" s="11">
        <v>1</v>
      </c>
      <c r="C17" s="11">
        <v>50</v>
      </c>
      <c r="D17" s="11" t="b">
        <v>0</v>
      </c>
      <c r="E17" s="11">
        <v>24.149253731343283</v>
      </c>
      <c r="F17" s="11">
        <v>0.48298507462686563</v>
      </c>
      <c r="G17" s="11">
        <v>0.35811394817774694</v>
      </c>
      <c r="H17" s="11">
        <v>0.36965748836614959</v>
      </c>
      <c r="I17" s="11" cm="1">
        <f t="array" ref="I17">F17 - INDEX(AF:AF, MATCH(1, ($AD:$AD=$B17) * ($AE:$AE=$C17), 0))</f>
        <v>1.7512437810945192E-2</v>
      </c>
      <c r="J17" s="11" cm="1">
        <f t="array" ref="J17">G17 - INDEX(AG:AG, MATCH(1, ($AD:$AD=$B17) * ($AE:$AE=$C17), 0))</f>
        <v>-7.0621647745770788E-2</v>
      </c>
      <c r="K17" s="11" cm="1">
        <f t="array" ref="K17">H17 - INDEX(AH:AH, MATCH(1, ($AD:$AD=$B17) * ($AE:$AE=$C17), 0))</f>
        <v>-3.9738753535849491E-2</v>
      </c>
      <c r="L17" s="11" cm="1">
        <f t="array" ref="L17">I17 - INDEX(AI:AI, MATCH(1, ($AD:$AD=$B17) * ($AE:$AE=$C17), 0))</f>
        <v>1.7512437810945192E-2</v>
      </c>
      <c r="M17" s="11" cm="1">
        <f t="array" ref="M17">J17 - INDEX(AJ:AJ, MATCH(1, ($AD:$AD=$B17) * ($AE:$AE=$C17), 0))</f>
        <v>-7.0621647745770788E-2</v>
      </c>
      <c r="N17" s="11" cm="1">
        <f t="array" ref="N17">K17 - INDEX(AK:AK, MATCH(1, ($AD:$AD=$B17) * ($AE:$AE=$C17), 0))</f>
        <v>-3.9738753535849491E-2</v>
      </c>
      <c r="O17" s="11" cm="1">
        <f t="array" ref="O17">L17 - INDEX(AL:AL, MATCH(1, ($AD:$AD=$B17) * ($AE:$AE=$C17), 0))</f>
        <v>1.7512437810945192E-2</v>
      </c>
      <c r="P17" s="11" cm="1">
        <f t="array" ref="P17">M17 - INDEX(AM:AM, MATCH(1, ($AD:$AD=$B17) * ($AE:$AE=$C17), 0))</f>
        <v>-7.0621647745770788E-2</v>
      </c>
      <c r="Q17" s="11" cm="1">
        <f t="array" ref="Q17">N17 - INDEX(AN:AN, MATCH(1, ($AD:$AD=$B17) * ($AE:$AE=$C17), 0))</f>
        <v>-3.9738753535849491E-2</v>
      </c>
      <c r="V17">
        <f>AVERAGE(V13:V15)</f>
        <v>0.32479553330830391</v>
      </c>
      <c r="W17">
        <f t="shared" ref="W17:X17" si="3">AVERAGE(W13:W15)</f>
        <v>0.32975544230731246</v>
      </c>
      <c r="X17">
        <f t="shared" si="3"/>
        <v>0.34125258869286029</v>
      </c>
      <c r="AD17">
        <v>20</v>
      </c>
      <c r="AE17">
        <v>200</v>
      </c>
      <c r="AF17">
        <v>0.4360074626865672</v>
      </c>
      <c r="AG17">
        <v>0.45248763657869145</v>
      </c>
      <c r="AH17">
        <v>0.40916758073854398</v>
      </c>
    </row>
    <row r="18" spans="1:38" x14ac:dyDescent="0.2">
      <c r="A18" s="12">
        <v>17</v>
      </c>
      <c r="B18" s="10">
        <v>1</v>
      </c>
      <c r="C18" s="10">
        <v>50</v>
      </c>
      <c r="D18" s="10" t="b">
        <v>0</v>
      </c>
      <c r="E18" s="10">
        <v>25.527363184079601</v>
      </c>
      <c r="F18" s="10">
        <v>0.51054726368159198</v>
      </c>
      <c r="G18" s="10">
        <v>0.49612786429270661</v>
      </c>
      <c r="H18" s="10">
        <v>0.44722657756993839</v>
      </c>
      <c r="I18" s="10" cm="1">
        <f t="array" ref="I18">F18 - INDEX(AF:AF, MATCH(1, ($AD:$AD=$B18) * ($AE:$AE=$C18), 0))</f>
        <v>4.5074626865671541E-2</v>
      </c>
      <c r="J18" s="10" cm="1">
        <f t="array" ref="J18">G18 - INDEX(AG:AG, MATCH(1, ($AD:$AD=$B18) * ($AE:$AE=$C18), 0))</f>
        <v>6.7392268369188879E-2</v>
      </c>
      <c r="K18" s="10" cm="1">
        <f t="array" ref="K18">H18 - INDEX(AH:AH, MATCH(1, ($AD:$AD=$B18) * ($AE:$AE=$C18), 0))</f>
        <v>3.7830335667939308E-2</v>
      </c>
      <c r="L18" s="10" cm="1">
        <f t="array" ref="L18">I18 - INDEX(AI:AI, MATCH(1, ($AD:$AD=$B18) * ($AE:$AE=$C18), 0))</f>
        <v>4.5074626865671541E-2</v>
      </c>
      <c r="M18" s="10" cm="1">
        <f t="array" ref="M18">J18 - INDEX(AJ:AJ, MATCH(1, ($AD:$AD=$B18) * ($AE:$AE=$C18), 0))</f>
        <v>6.7392268369188879E-2</v>
      </c>
      <c r="N18" s="10" cm="1">
        <f t="array" ref="N18">K18 - INDEX(AK:AK, MATCH(1, ($AD:$AD=$B18) * ($AE:$AE=$C18), 0))</f>
        <v>3.7830335667939308E-2</v>
      </c>
      <c r="O18" s="10" cm="1">
        <f t="array" ref="O18">L18 - INDEX(AL:AL, MATCH(1, ($AD:$AD=$B18) * ($AE:$AE=$C18), 0))</f>
        <v>4.5074626865671541E-2</v>
      </c>
      <c r="P18" s="10" cm="1">
        <f t="array" ref="P18">M18 - INDEX(AM:AM, MATCH(1, ($AD:$AD=$B18) * ($AE:$AE=$C18), 0))</f>
        <v>6.7392268369188879E-2</v>
      </c>
      <c r="Q18" s="10" cm="1">
        <f t="array" ref="Q18">N18 - INDEX(AN:AN, MATCH(1, ($AD:$AD=$B18) * ($AE:$AE=$C18), 0))</f>
        <v>3.7830335667939308E-2</v>
      </c>
    </row>
    <row r="19" spans="1:38" x14ac:dyDescent="0.2">
      <c r="A19" s="13">
        <v>18</v>
      </c>
      <c r="B19" s="11">
        <v>1</v>
      </c>
      <c r="C19" s="11">
        <v>50</v>
      </c>
      <c r="D19" s="11" t="b">
        <v>0</v>
      </c>
      <c r="E19" s="11">
        <v>19</v>
      </c>
      <c r="F19" s="11">
        <v>0.38</v>
      </c>
      <c r="G19" s="11">
        <v>0.48475031722053635</v>
      </c>
      <c r="H19" s="11">
        <v>0.44275777933769334</v>
      </c>
      <c r="I19" s="11" cm="1">
        <f t="array" ref="I19">F19 - INDEX(AF:AF, MATCH(1, ($AD:$AD=$B19) * ($AE:$AE=$C19), 0))</f>
        <v>-8.5472636815920433E-2</v>
      </c>
      <c r="J19" s="11" cm="1">
        <f t="array" ref="J19">G19 - INDEX(AG:AG, MATCH(1, ($AD:$AD=$B19) * ($AE:$AE=$C19), 0))</f>
        <v>5.6014721297018621E-2</v>
      </c>
      <c r="K19" s="11" cm="1">
        <f t="array" ref="K19">H19 - INDEX(AH:AH, MATCH(1, ($AD:$AD=$B19) * ($AE:$AE=$C19), 0))</f>
        <v>3.3361537435694255E-2</v>
      </c>
      <c r="L19" s="11" cm="1">
        <f t="array" ref="L19">I19 - INDEX(AI:AI, MATCH(1, ($AD:$AD=$B19) * ($AE:$AE=$C19), 0))</f>
        <v>-8.5472636815920433E-2</v>
      </c>
      <c r="M19" s="11" cm="1">
        <f t="array" ref="M19">J19 - INDEX(AJ:AJ, MATCH(1, ($AD:$AD=$B19) * ($AE:$AE=$C19), 0))</f>
        <v>5.6014721297018621E-2</v>
      </c>
      <c r="N19" s="11" cm="1">
        <f t="array" ref="N19">K19 - INDEX(AK:AK, MATCH(1, ($AD:$AD=$B19) * ($AE:$AE=$C19), 0))</f>
        <v>3.3361537435694255E-2</v>
      </c>
      <c r="O19" s="11" cm="1">
        <f t="array" ref="O19">L19 - INDEX(AL:AL, MATCH(1, ($AD:$AD=$B19) * ($AE:$AE=$C19), 0))</f>
        <v>-8.5472636815920433E-2</v>
      </c>
      <c r="P19" s="11" cm="1">
        <f t="array" ref="P19">M19 - INDEX(AM:AM, MATCH(1, ($AD:$AD=$B19) * ($AE:$AE=$C19), 0))</f>
        <v>5.6014721297018621E-2</v>
      </c>
      <c r="Q19" s="11" cm="1">
        <f t="array" ref="Q19">N19 - INDEX(AN:AN, MATCH(1, ($AD:$AD=$B19) * ($AE:$AE=$C19), 0))</f>
        <v>3.3361537435694255E-2</v>
      </c>
      <c r="T19" s="1" t="s">
        <v>38</v>
      </c>
      <c r="U19" s="1" t="s">
        <v>17</v>
      </c>
    </row>
    <row r="20" spans="1:38" x14ac:dyDescent="0.2">
      <c r="A20" s="12">
        <v>19</v>
      </c>
      <c r="B20" s="10">
        <v>1</v>
      </c>
      <c r="C20" s="10">
        <v>50</v>
      </c>
      <c r="D20" s="10" t="b">
        <v>0</v>
      </c>
      <c r="E20" s="10">
        <v>23.074626865671643</v>
      </c>
      <c r="F20" s="10">
        <v>0.46149253731343287</v>
      </c>
      <c r="G20" s="10">
        <v>0.36025236471990052</v>
      </c>
      <c r="H20" s="10">
        <v>0.36865630521884535</v>
      </c>
      <c r="I20" s="10" cm="1">
        <f t="array" ref="I20">F20 - INDEX(AF:AF, MATCH(1, ($AD:$AD=$B20) * ($AE:$AE=$C20), 0))</f>
        <v>-3.9800995024875663E-3</v>
      </c>
      <c r="J20" s="10" cm="1">
        <f t="array" ref="J20">G20 - INDEX(AG:AG, MATCH(1, ($AD:$AD=$B20) * ($AE:$AE=$C20), 0))</f>
        <v>-6.8483231203617212E-2</v>
      </c>
      <c r="K20" s="10" cm="1">
        <f t="array" ref="K20">H20 - INDEX(AH:AH, MATCH(1, ($AD:$AD=$B20) * ($AE:$AE=$C20), 0))</f>
        <v>-4.0739936683153732E-2</v>
      </c>
      <c r="L20" s="10" cm="1">
        <f t="array" ref="L20">I20 - INDEX(AI:AI, MATCH(1, ($AD:$AD=$B20) * ($AE:$AE=$C20), 0))</f>
        <v>-3.9800995024875663E-3</v>
      </c>
      <c r="M20" s="10" cm="1">
        <f t="array" ref="M20">J20 - INDEX(AJ:AJ, MATCH(1, ($AD:$AD=$B20) * ($AE:$AE=$C20), 0))</f>
        <v>-6.8483231203617212E-2</v>
      </c>
      <c r="N20" s="10" cm="1">
        <f t="array" ref="N20">K20 - INDEX(AK:AK, MATCH(1, ($AD:$AD=$B20) * ($AE:$AE=$C20), 0))</f>
        <v>-4.0739936683153732E-2</v>
      </c>
      <c r="O20" s="10" cm="1">
        <f t="array" ref="O20">L20 - INDEX(AL:AL, MATCH(1, ($AD:$AD=$B20) * ($AE:$AE=$C20), 0))</f>
        <v>-3.9800995024875663E-3</v>
      </c>
      <c r="P20" s="10" cm="1">
        <f t="array" ref="P20">M20 - INDEX(AM:AM, MATCH(1, ($AD:$AD=$B20) * ($AE:$AE=$C20), 0))</f>
        <v>-6.8483231203617212E-2</v>
      </c>
      <c r="Q20" s="10" cm="1">
        <f t="array" ref="Q20">N20 - INDEX(AN:AN, MATCH(1, ($AD:$AD=$B20) * ($AE:$AE=$C20), 0))</f>
        <v>-4.0739936683153732E-2</v>
      </c>
      <c r="T20" s="1" t="s">
        <v>15</v>
      </c>
      <c r="U20">
        <v>10</v>
      </c>
      <c r="V20">
        <v>50</v>
      </c>
      <c r="W20">
        <v>100</v>
      </c>
      <c r="X20">
        <v>200</v>
      </c>
      <c r="Y20" t="s">
        <v>16</v>
      </c>
    </row>
    <row r="21" spans="1:38" x14ac:dyDescent="0.2">
      <c r="A21" s="13">
        <v>20</v>
      </c>
      <c r="B21" s="11">
        <v>1</v>
      </c>
      <c r="C21" s="11">
        <v>50</v>
      </c>
      <c r="D21" s="11" t="b">
        <v>0</v>
      </c>
      <c r="E21" s="11">
        <v>23.303482587064675</v>
      </c>
      <c r="F21" s="11">
        <v>0.4660696517412935</v>
      </c>
      <c r="G21" s="11">
        <v>0.46762201853368951</v>
      </c>
      <c r="H21" s="11">
        <v>0.43329326059092127</v>
      </c>
      <c r="I21" s="11" cm="1">
        <f t="array" ref="I21">F21 - INDEX(AF:AF, MATCH(1, ($AD:$AD=$B21) * ($AE:$AE=$C21), 0))</f>
        <v>5.9701492537306278E-4</v>
      </c>
      <c r="J21" s="11" cm="1">
        <f t="array" ref="J21">G21 - INDEX(AG:AG, MATCH(1, ($AD:$AD=$B21) * ($AE:$AE=$C21), 0))</f>
        <v>3.8886422610171778E-2</v>
      </c>
      <c r="K21" s="11" cm="1">
        <f t="array" ref="K21">H21 - INDEX(AH:AH, MATCH(1, ($AD:$AD=$B21) * ($AE:$AE=$C21), 0))</f>
        <v>2.3897018688922189E-2</v>
      </c>
      <c r="L21" s="11" cm="1">
        <f t="array" ref="L21">I21 - INDEX(AI:AI, MATCH(1, ($AD:$AD=$B21) * ($AE:$AE=$C21), 0))</f>
        <v>5.9701492537306278E-4</v>
      </c>
      <c r="M21" s="11" cm="1">
        <f t="array" ref="M21">J21 - INDEX(AJ:AJ, MATCH(1, ($AD:$AD=$B21) * ($AE:$AE=$C21), 0))</f>
        <v>3.8886422610171778E-2</v>
      </c>
      <c r="N21" s="11" cm="1">
        <f t="array" ref="N21">K21 - INDEX(AK:AK, MATCH(1, ($AD:$AD=$B21) * ($AE:$AE=$C21), 0))</f>
        <v>2.3897018688922189E-2</v>
      </c>
      <c r="O21" s="11" cm="1">
        <f t="array" ref="O21">L21 - INDEX(AL:AL, MATCH(1, ($AD:$AD=$B21) * ($AE:$AE=$C21), 0))</f>
        <v>5.9701492537306278E-4</v>
      </c>
      <c r="P21" s="11" cm="1">
        <f t="array" ref="P21">M21 - INDEX(AM:AM, MATCH(1, ($AD:$AD=$B21) * ($AE:$AE=$C21), 0))</f>
        <v>3.8886422610171778E-2</v>
      </c>
      <c r="Q21" s="11" cm="1">
        <f t="array" ref="Q21">N21 - INDEX(AN:AN, MATCH(1, ($AD:$AD=$B21) * ($AE:$AE=$C21), 0))</f>
        <v>2.3897018688922189E-2</v>
      </c>
      <c r="T21" s="2">
        <v>1</v>
      </c>
      <c r="U21">
        <v>4.8443024177848348E-2</v>
      </c>
      <c r="V21">
        <v>0.18034140357490708</v>
      </c>
      <c r="W21">
        <v>0.19855993955837686</v>
      </c>
      <c r="X21">
        <v>0.25940664012518677</v>
      </c>
      <c r="Y21">
        <v>0.17168775185907975</v>
      </c>
    </row>
    <row r="22" spans="1:38" x14ac:dyDescent="0.2">
      <c r="A22" s="12">
        <v>21</v>
      </c>
      <c r="B22" s="10">
        <v>1</v>
      </c>
      <c r="C22" s="10">
        <v>100</v>
      </c>
      <c r="D22" s="10" t="b">
        <v>0</v>
      </c>
      <c r="E22" s="10">
        <v>42.17412935323383</v>
      </c>
      <c r="F22" s="10">
        <v>0.4217412935323383</v>
      </c>
      <c r="G22" s="10">
        <v>0.45567982727488404</v>
      </c>
      <c r="H22" s="10">
        <v>0.43007584749188632</v>
      </c>
      <c r="I22" s="10" cm="1">
        <f t="array" ref="I22">F22 - INDEX(AF:AF, MATCH(1, ($AD:$AD=$B22) * ($AE:$AE=$C22), 0))</f>
        <v>-4.871641791044784E-2</v>
      </c>
      <c r="J22" s="10" cm="1">
        <f t="array" ref="J22">G22 - INDEX(AG:AG, MATCH(1, ($AD:$AD=$B22) * ($AE:$AE=$C22), 0))</f>
        <v>1.8409523837845332E-2</v>
      </c>
      <c r="K22" s="10" cm="1">
        <f t="array" ref="K22">H22 - INDEX(AH:AH, MATCH(1, ($AD:$AD=$B22) * ($AE:$AE=$C22), 0))</f>
        <v>1.7565218432581964E-2</v>
      </c>
      <c r="L22" s="10" cm="1">
        <f t="array" ref="L22">I22 - INDEX(AI:AI, MATCH(1, ($AD:$AD=$B22) * ($AE:$AE=$C22), 0))</f>
        <v>-4.871641791044784E-2</v>
      </c>
      <c r="M22" s="10" cm="1">
        <f t="array" ref="M22">J22 - INDEX(AJ:AJ, MATCH(1, ($AD:$AD=$B22) * ($AE:$AE=$C22), 0))</f>
        <v>1.8409523837845332E-2</v>
      </c>
      <c r="N22" s="10" cm="1">
        <f t="array" ref="N22">K22 - INDEX(AK:AK, MATCH(1, ($AD:$AD=$B22) * ($AE:$AE=$C22), 0))</f>
        <v>1.7565218432581964E-2</v>
      </c>
      <c r="O22" s="10" cm="1">
        <f t="array" ref="O22">L22 - INDEX(AL:AL, MATCH(1, ($AD:$AD=$B22) * ($AE:$AE=$C22), 0))</f>
        <v>-4.871641791044784E-2</v>
      </c>
      <c r="P22" s="10" cm="1">
        <f t="array" ref="P22">M22 - INDEX(AM:AM, MATCH(1, ($AD:$AD=$B22) * ($AE:$AE=$C22), 0))</f>
        <v>1.8409523837845332E-2</v>
      </c>
      <c r="Q22" s="10" cm="1">
        <f t="array" ref="Q22">N22 - INDEX(AN:AN, MATCH(1, ($AD:$AD=$B22) * ($AE:$AE=$C22), 0))</f>
        <v>1.7565218432581964E-2</v>
      </c>
      <c r="T22" s="2">
        <v>5</v>
      </c>
      <c r="U22">
        <v>0.29366300827284303</v>
      </c>
      <c r="V22">
        <v>0.22311047885761451</v>
      </c>
      <c r="W22">
        <v>0.26360386125003721</v>
      </c>
      <c r="X22">
        <v>0.26764833030814134</v>
      </c>
      <c r="Y22">
        <v>0.26200641967215893</v>
      </c>
      <c r="Z22">
        <f>AVERAGE(V22:X22)</f>
        <v>0.25145422347193103</v>
      </c>
      <c r="AL22" s="9"/>
    </row>
    <row r="23" spans="1:38" x14ac:dyDescent="0.2">
      <c r="A23" s="13">
        <v>22</v>
      </c>
      <c r="B23" s="11">
        <v>1</v>
      </c>
      <c r="C23" s="11">
        <v>100</v>
      </c>
      <c r="D23" s="11" t="b">
        <v>0</v>
      </c>
      <c r="E23" s="11">
        <v>46.368159203980099</v>
      </c>
      <c r="F23" s="11">
        <v>0.46368159203980097</v>
      </c>
      <c r="G23" s="11">
        <v>0.35840112594260121</v>
      </c>
      <c r="H23" s="11">
        <v>0.36851256239962371</v>
      </c>
      <c r="I23" s="11" cm="1">
        <f t="array" ref="I23">F23 - INDEX(AF:AF, MATCH(1, ($AD:$AD=$B23) * ($AE:$AE=$C23), 0))</f>
        <v>-6.7761194029851701E-3</v>
      </c>
      <c r="J23" s="11" cm="1">
        <f t="array" ref="J23">G23 - INDEX(AG:AG, MATCH(1, ($AD:$AD=$B23) * ($AE:$AE=$C23), 0))</f>
        <v>-7.8869177494437503E-2</v>
      </c>
      <c r="K23" s="11" cm="1">
        <f t="array" ref="K23">H23 - INDEX(AH:AH, MATCH(1, ($AD:$AD=$B23) * ($AE:$AE=$C23), 0))</f>
        <v>-4.3998066659680646E-2</v>
      </c>
      <c r="L23" s="11" cm="1">
        <f t="array" ref="L23">I23 - INDEX(AI:AI, MATCH(1, ($AD:$AD=$B23) * ($AE:$AE=$C23), 0))</f>
        <v>-6.7761194029851701E-3</v>
      </c>
      <c r="M23" s="11" cm="1">
        <f t="array" ref="M23">J23 - INDEX(AJ:AJ, MATCH(1, ($AD:$AD=$B23) * ($AE:$AE=$C23), 0))</f>
        <v>-7.8869177494437503E-2</v>
      </c>
      <c r="N23" s="11" cm="1">
        <f t="array" ref="N23">K23 - INDEX(AK:AK, MATCH(1, ($AD:$AD=$B23) * ($AE:$AE=$C23), 0))</f>
        <v>-4.3998066659680646E-2</v>
      </c>
      <c r="O23" s="11" cm="1">
        <f t="array" ref="O23">L23 - INDEX(AL:AL, MATCH(1, ($AD:$AD=$B23) * ($AE:$AE=$C23), 0))</f>
        <v>-6.7761194029851701E-3</v>
      </c>
      <c r="P23" s="11" cm="1">
        <f t="array" ref="P23">M23 - INDEX(AM:AM, MATCH(1, ($AD:$AD=$B23) * ($AE:$AE=$C23), 0))</f>
        <v>-7.8869177494437503E-2</v>
      </c>
      <c r="Q23" s="11" cm="1">
        <f t="array" ref="Q23">N23 - INDEX(AN:AN, MATCH(1, ($AD:$AD=$B23) * ($AE:$AE=$C23), 0))</f>
        <v>-4.3998066659680646E-2</v>
      </c>
      <c r="T23" s="2">
        <v>10</v>
      </c>
      <c r="U23">
        <v>0.30620708078188275</v>
      </c>
      <c r="V23">
        <v>0.2906685609311751</v>
      </c>
      <c r="W23">
        <v>0.27941814943420767</v>
      </c>
      <c r="X23">
        <v>0.28859054033428339</v>
      </c>
      <c r="Y23">
        <v>0.29122108287038728</v>
      </c>
      <c r="Z23">
        <f t="shared" ref="Z23:Z24" si="4">AVERAGE(V23:X23)</f>
        <v>0.28622575023322211</v>
      </c>
    </row>
    <row r="24" spans="1:38" x14ac:dyDescent="0.2">
      <c r="A24" s="12">
        <v>23</v>
      </c>
      <c r="B24" s="10">
        <v>1</v>
      </c>
      <c r="C24" s="10">
        <v>100</v>
      </c>
      <c r="D24" s="10" t="b">
        <v>0</v>
      </c>
      <c r="E24" s="10">
        <v>46.706467661691541</v>
      </c>
      <c r="F24" s="10">
        <v>0.46706467661691542</v>
      </c>
      <c r="G24" s="10">
        <v>0.48940242991993343</v>
      </c>
      <c r="H24" s="10">
        <v>0.42588498621723486</v>
      </c>
      <c r="I24" s="10" cm="1">
        <f t="array" ref="I24">F24 - INDEX(AF:AF, MATCH(1, ($AD:$AD=$B24) * ($AE:$AE=$C24), 0))</f>
        <v>-3.3930348258707221E-3</v>
      </c>
      <c r="J24" s="10" cm="1">
        <f t="array" ref="J24">G24 - INDEX(AG:AG, MATCH(1, ($AD:$AD=$B24) * ($AE:$AE=$C24), 0))</f>
        <v>5.2132126482894725E-2</v>
      </c>
      <c r="K24" s="10" cm="1">
        <f t="array" ref="K24">H24 - INDEX(AH:AH, MATCH(1, ($AD:$AD=$B24) * ($AE:$AE=$C24), 0))</f>
        <v>1.3374357157930505E-2</v>
      </c>
      <c r="L24" s="10" cm="1">
        <f t="array" ref="L24">I24 - INDEX(AI:AI, MATCH(1, ($AD:$AD=$B24) * ($AE:$AE=$C24), 0))</f>
        <v>-3.3930348258707221E-3</v>
      </c>
      <c r="M24" s="10" cm="1">
        <f t="array" ref="M24">J24 - INDEX(AJ:AJ, MATCH(1, ($AD:$AD=$B24) * ($AE:$AE=$C24), 0))</f>
        <v>5.2132126482894725E-2</v>
      </c>
      <c r="N24" s="10" cm="1">
        <f t="array" ref="N24">K24 - INDEX(AK:AK, MATCH(1, ($AD:$AD=$B24) * ($AE:$AE=$C24), 0))</f>
        <v>1.3374357157930505E-2</v>
      </c>
      <c r="O24" s="10" cm="1">
        <f t="array" ref="O24">L24 - INDEX(AL:AL, MATCH(1, ($AD:$AD=$B24) * ($AE:$AE=$C24), 0))</f>
        <v>-3.3930348258707221E-3</v>
      </c>
      <c r="P24" s="10" cm="1">
        <f t="array" ref="P24">M24 - INDEX(AM:AM, MATCH(1, ($AD:$AD=$B24) * ($AE:$AE=$C24), 0))</f>
        <v>5.2132126482894725E-2</v>
      </c>
      <c r="Q24" s="10" cm="1">
        <f t="array" ref="Q24">N24 - INDEX(AN:AN, MATCH(1, ($AD:$AD=$B24) * ($AE:$AE=$C24), 0))</f>
        <v>1.3374357157930505E-2</v>
      </c>
      <c r="T24" s="2">
        <v>20</v>
      </c>
      <c r="U24">
        <v>0.31888454734806221</v>
      </c>
      <c r="V24">
        <v>0.31828184849978125</v>
      </c>
      <c r="W24">
        <v>0.30219808499471706</v>
      </c>
      <c r="X24">
        <v>0.29018559615859402</v>
      </c>
      <c r="Y24">
        <v>0.30738751925028857</v>
      </c>
      <c r="Z24">
        <f t="shared" si="4"/>
        <v>0.30355517655103076</v>
      </c>
    </row>
    <row r="25" spans="1:38" x14ac:dyDescent="0.2">
      <c r="A25" s="13">
        <v>24</v>
      </c>
      <c r="B25" s="11">
        <v>1</v>
      </c>
      <c r="C25" s="11">
        <v>100</v>
      </c>
      <c r="D25" s="11" t="b">
        <v>0</v>
      </c>
      <c r="E25" s="11">
        <v>42.646766169154226</v>
      </c>
      <c r="F25" s="11">
        <v>0.42646766169154227</v>
      </c>
      <c r="G25" s="11">
        <v>0.44566835824495898</v>
      </c>
      <c r="H25" s="11">
        <v>0.41809042753474451</v>
      </c>
      <c r="I25" s="11" cm="1">
        <f t="array" ref="I25">F25 - INDEX(AF:AF, MATCH(1, ($AD:$AD=$B25) * ($AE:$AE=$C25), 0))</f>
        <v>-4.3990049751243876E-2</v>
      </c>
      <c r="J25" s="11" cm="1">
        <f t="array" ref="J25">G25 - INDEX(AG:AG, MATCH(1, ($AD:$AD=$B25) * ($AE:$AE=$C25), 0))</f>
        <v>8.3980548079202744E-3</v>
      </c>
      <c r="K25" s="11" cm="1">
        <f t="array" ref="K25">H25 - INDEX(AH:AH, MATCH(1, ($AD:$AD=$B25) * ($AE:$AE=$C25), 0))</f>
        <v>5.5797984754401564E-3</v>
      </c>
      <c r="L25" s="11" cm="1">
        <f t="array" ref="L25">I25 - INDEX(AI:AI, MATCH(1, ($AD:$AD=$B25) * ($AE:$AE=$C25), 0))</f>
        <v>-4.3990049751243876E-2</v>
      </c>
      <c r="M25" s="11" cm="1">
        <f t="array" ref="M25">J25 - INDEX(AJ:AJ, MATCH(1, ($AD:$AD=$B25) * ($AE:$AE=$C25), 0))</f>
        <v>8.3980548079202744E-3</v>
      </c>
      <c r="N25" s="11" cm="1">
        <f t="array" ref="N25">K25 - INDEX(AK:AK, MATCH(1, ($AD:$AD=$B25) * ($AE:$AE=$C25), 0))</f>
        <v>5.5797984754401564E-3</v>
      </c>
      <c r="O25" s="11" cm="1">
        <f t="array" ref="O25">L25 - INDEX(AL:AL, MATCH(1, ($AD:$AD=$B25) * ($AE:$AE=$C25), 0))</f>
        <v>-4.3990049751243876E-2</v>
      </c>
      <c r="P25" s="11" cm="1">
        <f t="array" ref="P25">M25 - INDEX(AM:AM, MATCH(1, ($AD:$AD=$B25) * ($AE:$AE=$C25), 0))</f>
        <v>8.3980548079202744E-3</v>
      </c>
      <c r="Q25" s="11" cm="1">
        <f t="array" ref="Q25">N25 - INDEX(AN:AN, MATCH(1, ($AD:$AD=$B25) * ($AE:$AE=$C25), 0))</f>
        <v>5.5797984754401564E-3</v>
      </c>
      <c r="T25" s="2" t="s">
        <v>16</v>
      </c>
      <c r="U25">
        <v>0.24179941514515907</v>
      </c>
      <c r="V25">
        <v>0.25310057296586946</v>
      </c>
      <c r="W25">
        <v>0.26094500880933458</v>
      </c>
      <c r="X25">
        <v>0.27645777673155136</v>
      </c>
      <c r="Y25">
        <v>0.25807569341297859</v>
      </c>
    </row>
    <row r="26" spans="1:38" x14ac:dyDescent="0.2">
      <c r="A26" s="12">
        <v>25</v>
      </c>
      <c r="B26" s="10">
        <v>1</v>
      </c>
      <c r="C26" s="10">
        <v>100</v>
      </c>
      <c r="D26" s="10" t="b">
        <v>0</v>
      </c>
      <c r="E26" s="10">
        <v>54.437810945273633</v>
      </c>
      <c r="F26" s="10">
        <v>0.54437810945273635</v>
      </c>
      <c r="G26" s="10">
        <v>0.48656051959574376</v>
      </c>
      <c r="H26" s="10">
        <v>0.43864095277917758</v>
      </c>
      <c r="I26" s="10" cm="1">
        <f t="array" ref="I26">F26 - INDEX(AF:AF, MATCH(1, ($AD:$AD=$B26) * ($AE:$AE=$C26), 0))</f>
        <v>7.3920398009950206E-2</v>
      </c>
      <c r="J26" s="10" cm="1">
        <f t="array" ref="J26">G26 - INDEX(AG:AG, MATCH(1, ($AD:$AD=$B26) * ($AE:$AE=$C26), 0))</f>
        <v>4.9290216158705047E-2</v>
      </c>
      <c r="K26" s="10" cm="1">
        <f t="array" ref="K26">H26 - INDEX(AH:AH, MATCH(1, ($AD:$AD=$B26) * ($AE:$AE=$C26), 0))</f>
        <v>2.6130323719873227E-2</v>
      </c>
      <c r="L26" s="10" cm="1">
        <f t="array" ref="L26">I26 - INDEX(AI:AI, MATCH(1, ($AD:$AD=$B26) * ($AE:$AE=$C26), 0))</f>
        <v>7.3920398009950206E-2</v>
      </c>
      <c r="M26" s="10" cm="1">
        <f t="array" ref="M26">J26 - INDEX(AJ:AJ, MATCH(1, ($AD:$AD=$B26) * ($AE:$AE=$C26), 0))</f>
        <v>4.9290216158705047E-2</v>
      </c>
      <c r="N26" s="10" cm="1">
        <f t="array" ref="N26">K26 - INDEX(AK:AK, MATCH(1, ($AD:$AD=$B26) * ($AE:$AE=$C26), 0))</f>
        <v>2.6130323719873227E-2</v>
      </c>
      <c r="O26" s="10" cm="1">
        <f t="array" ref="O26">L26 - INDEX(AL:AL, MATCH(1, ($AD:$AD=$B26) * ($AE:$AE=$C26), 0))</f>
        <v>7.3920398009950206E-2</v>
      </c>
      <c r="P26" s="10" cm="1">
        <f t="array" ref="P26">M26 - INDEX(AM:AM, MATCH(1, ($AD:$AD=$B26) * ($AE:$AE=$C26), 0))</f>
        <v>4.9290216158705047E-2</v>
      </c>
      <c r="Q26" s="10" cm="1">
        <f t="array" ref="Q26">N26 - INDEX(AN:AN, MATCH(1, ($AD:$AD=$B26) * ($AE:$AE=$C26), 0))</f>
        <v>2.6130323719873227E-2</v>
      </c>
      <c r="V26">
        <f>AVERAGE(V22:V24)</f>
        <v>0.27735362942952363</v>
      </c>
      <c r="W26">
        <f t="shared" ref="W26:X26" si="5">AVERAGE(W22:W24)</f>
        <v>0.2817400318929873</v>
      </c>
      <c r="X26">
        <f t="shared" si="5"/>
        <v>0.28214148893367291</v>
      </c>
    </row>
    <row r="27" spans="1:38" x14ac:dyDescent="0.2">
      <c r="A27" s="13">
        <v>26</v>
      </c>
      <c r="B27" s="11">
        <v>1</v>
      </c>
      <c r="C27" s="11">
        <v>100</v>
      </c>
      <c r="D27" s="11" t="b">
        <v>0</v>
      </c>
      <c r="E27" s="11">
        <v>44.333333333333336</v>
      </c>
      <c r="F27" s="11">
        <v>0.44333333333333336</v>
      </c>
      <c r="G27" s="11">
        <v>0.39138009776326982</v>
      </c>
      <c r="H27" s="11">
        <v>0.39473656135656787</v>
      </c>
      <c r="I27" s="11" cm="1">
        <f t="array" ref="I27">F27 - INDEX(AF:AF, MATCH(1, ($AD:$AD=$B27) * ($AE:$AE=$C27), 0))</f>
        <v>-2.7124378109452785E-2</v>
      </c>
      <c r="J27" s="11" cm="1">
        <f t="array" ref="J27">G27 - INDEX(AG:AG, MATCH(1, ($AD:$AD=$B27) * ($AE:$AE=$C27), 0))</f>
        <v>-4.5890205673768891E-2</v>
      </c>
      <c r="K27" s="11" cm="1">
        <f t="array" ref="K27">H27 - INDEX(AH:AH, MATCH(1, ($AD:$AD=$B27) * ($AE:$AE=$C27), 0))</f>
        <v>-1.7774067702736485E-2</v>
      </c>
      <c r="L27" s="11" cm="1">
        <f t="array" ref="L27">I27 - INDEX(AI:AI, MATCH(1, ($AD:$AD=$B27) * ($AE:$AE=$C27), 0))</f>
        <v>-2.7124378109452785E-2</v>
      </c>
      <c r="M27" s="11" cm="1">
        <f t="array" ref="M27">J27 - INDEX(AJ:AJ, MATCH(1, ($AD:$AD=$B27) * ($AE:$AE=$C27), 0))</f>
        <v>-4.5890205673768891E-2</v>
      </c>
      <c r="N27" s="11" cm="1">
        <f t="array" ref="N27">K27 - INDEX(AK:AK, MATCH(1, ($AD:$AD=$B27) * ($AE:$AE=$C27), 0))</f>
        <v>-1.7774067702736485E-2</v>
      </c>
      <c r="O27" s="11" cm="1">
        <f t="array" ref="O27">L27 - INDEX(AL:AL, MATCH(1, ($AD:$AD=$B27) * ($AE:$AE=$C27), 0))</f>
        <v>-2.7124378109452785E-2</v>
      </c>
      <c r="P27" s="11" cm="1">
        <f t="array" ref="P27">M27 - INDEX(AM:AM, MATCH(1, ($AD:$AD=$B27) * ($AE:$AE=$C27), 0))</f>
        <v>-4.5890205673768891E-2</v>
      </c>
      <c r="Q27" s="11" cm="1">
        <f t="array" ref="Q27">N27 - INDEX(AN:AN, MATCH(1, ($AD:$AD=$B27) * ($AE:$AE=$C27), 0))</f>
        <v>-1.7774067702736485E-2</v>
      </c>
    </row>
    <row r="28" spans="1:38" x14ac:dyDescent="0.2">
      <c r="A28" s="12">
        <v>27</v>
      </c>
      <c r="B28" s="10">
        <v>1</v>
      </c>
      <c r="C28" s="10">
        <v>100</v>
      </c>
      <c r="D28" s="10" t="b">
        <v>0</v>
      </c>
      <c r="E28" s="10">
        <v>48.915422885572141</v>
      </c>
      <c r="F28" s="10">
        <v>0.48915422885572141</v>
      </c>
      <c r="G28" s="10">
        <v>0.40708597285342391</v>
      </c>
      <c r="H28" s="10">
        <v>0.39587085204255901</v>
      </c>
      <c r="I28" s="10" cm="1">
        <f t="array" ref="I28">F28 - INDEX(AF:AF, MATCH(1, ($AD:$AD=$B28) * ($AE:$AE=$C28), 0))</f>
        <v>1.8696517412935265E-2</v>
      </c>
      <c r="J28" s="10" cm="1">
        <f t="array" ref="J28">G28 - INDEX(AG:AG, MATCH(1, ($AD:$AD=$B28) * ($AE:$AE=$C28), 0))</f>
        <v>-3.0184330583614805E-2</v>
      </c>
      <c r="K28" s="10" cm="1">
        <f t="array" ref="K28">H28 - INDEX(AH:AH, MATCH(1, ($AD:$AD=$B28) * ($AE:$AE=$C28), 0))</f>
        <v>-1.663977701674535E-2</v>
      </c>
      <c r="L28" s="10" cm="1">
        <f t="array" ref="L28">I28 - INDEX(AI:AI, MATCH(1, ($AD:$AD=$B28) * ($AE:$AE=$C28), 0))</f>
        <v>1.8696517412935265E-2</v>
      </c>
      <c r="M28" s="10" cm="1">
        <f t="array" ref="M28">J28 - INDEX(AJ:AJ, MATCH(1, ($AD:$AD=$B28) * ($AE:$AE=$C28), 0))</f>
        <v>-3.0184330583614805E-2</v>
      </c>
      <c r="N28" s="10" cm="1">
        <f t="array" ref="N28">K28 - INDEX(AK:AK, MATCH(1, ($AD:$AD=$B28) * ($AE:$AE=$C28), 0))</f>
        <v>-1.663977701674535E-2</v>
      </c>
      <c r="O28" s="10" cm="1">
        <f t="array" ref="O28">L28 - INDEX(AL:AL, MATCH(1, ($AD:$AD=$B28) * ($AE:$AE=$C28), 0))</f>
        <v>1.8696517412935265E-2</v>
      </c>
      <c r="P28" s="10" cm="1">
        <f t="array" ref="P28">M28 - INDEX(AM:AM, MATCH(1, ($AD:$AD=$B28) * ($AE:$AE=$C28), 0))</f>
        <v>-3.0184330583614805E-2</v>
      </c>
      <c r="Q28" s="10" cm="1">
        <f t="array" ref="Q28">N28 - INDEX(AN:AN, MATCH(1, ($AD:$AD=$B28) * ($AE:$AE=$C28), 0))</f>
        <v>-1.663977701674535E-2</v>
      </c>
    </row>
    <row r="29" spans="1:38" x14ac:dyDescent="0.2">
      <c r="A29" s="13">
        <v>28</v>
      </c>
      <c r="B29" s="11">
        <v>1</v>
      </c>
      <c r="C29" s="11">
        <v>100</v>
      </c>
      <c r="D29" s="11" t="b">
        <v>0</v>
      </c>
      <c r="E29" s="11">
        <v>45.547263681592042</v>
      </c>
      <c r="F29" s="11">
        <v>0.45547263681592043</v>
      </c>
      <c r="G29" s="11">
        <v>0.44716933986567198</v>
      </c>
      <c r="H29" s="11">
        <v>0.4150312275075459</v>
      </c>
      <c r="I29" s="11" cm="1">
        <f t="array" ref="I29">F29 - INDEX(AF:AF, MATCH(1, ($AD:$AD=$B29) * ($AE:$AE=$C29), 0))</f>
        <v>-1.4985074626865713E-2</v>
      </c>
      <c r="J29" s="11" cm="1">
        <f t="array" ref="J29">G29 - INDEX(AG:AG, MATCH(1, ($AD:$AD=$B29) * ($AE:$AE=$C29), 0))</f>
        <v>9.8990364286332677E-3</v>
      </c>
      <c r="K29" s="11" cm="1">
        <f t="array" ref="K29">H29 - INDEX(AH:AH, MATCH(1, ($AD:$AD=$B29) * ($AE:$AE=$C29), 0))</f>
        <v>2.52059844824154E-3</v>
      </c>
      <c r="L29" s="11" cm="1">
        <f t="array" ref="L29">I29 - INDEX(AI:AI, MATCH(1, ($AD:$AD=$B29) * ($AE:$AE=$C29), 0))</f>
        <v>-1.4985074626865713E-2</v>
      </c>
      <c r="M29" s="11" cm="1">
        <f t="array" ref="M29">J29 - INDEX(AJ:AJ, MATCH(1, ($AD:$AD=$B29) * ($AE:$AE=$C29), 0))</f>
        <v>9.8990364286332677E-3</v>
      </c>
      <c r="N29" s="11" cm="1">
        <f t="array" ref="N29">K29 - INDEX(AK:AK, MATCH(1, ($AD:$AD=$B29) * ($AE:$AE=$C29), 0))</f>
        <v>2.52059844824154E-3</v>
      </c>
      <c r="O29" s="11" cm="1">
        <f t="array" ref="O29">L29 - INDEX(AL:AL, MATCH(1, ($AD:$AD=$B29) * ($AE:$AE=$C29), 0))</f>
        <v>-1.4985074626865713E-2</v>
      </c>
      <c r="P29" s="11" cm="1">
        <f t="array" ref="P29">M29 - INDEX(AM:AM, MATCH(1, ($AD:$AD=$B29) * ($AE:$AE=$C29), 0))</f>
        <v>9.8990364286332677E-3</v>
      </c>
      <c r="Q29" s="11" cm="1">
        <f t="array" ref="Q29">N29 - INDEX(AN:AN, MATCH(1, ($AD:$AD=$B29) * ($AE:$AE=$C29), 0))</f>
        <v>2.52059844824154E-3</v>
      </c>
    </row>
    <row r="30" spans="1:38" x14ac:dyDescent="0.2">
      <c r="A30" s="12">
        <v>29</v>
      </c>
      <c r="B30" s="10">
        <v>1</v>
      </c>
      <c r="C30" s="10">
        <v>100</v>
      </c>
      <c r="D30" s="10" t="b">
        <v>0</v>
      </c>
      <c r="E30" s="10">
        <v>48.019900497512438</v>
      </c>
      <c r="F30" s="10">
        <v>0.48019900497512435</v>
      </c>
      <c r="G30" s="10">
        <v>0.4058759443908419</v>
      </c>
      <c r="H30" s="10">
        <v>0.39684771313171818</v>
      </c>
      <c r="I30" s="10" cm="1">
        <f t="array" ref="I30">F30 - INDEX(AF:AF, MATCH(1, ($AD:$AD=$B30) * ($AE:$AE=$C30), 0))</f>
        <v>9.7412935323382133E-3</v>
      </c>
      <c r="J30" s="10" cm="1">
        <f t="array" ref="J30">G30 - INDEX(AG:AG, MATCH(1, ($AD:$AD=$B30) * ($AE:$AE=$C30), 0))</f>
        <v>-3.1394359046196807E-2</v>
      </c>
      <c r="K30" s="10" cm="1">
        <f t="array" ref="K30">H30 - INDEX(AH:AH, MATCH(1, ($AD:$AD=$B30) * ($AE:$AE=$C30), 0))</f>
        <v>-1.5662915927586174E-2</v>
      </c>
      <c r="L30" s="10" cm="1">
        <f t="array" ref="L30">I30 - INDEX(AI:AI, MATCH(1, ($AD:$AD=$B30) * ($AE:$AE=$C30), 0))</f>
        <v>9.7412935323382133E-3</v>
      </c>
      <c r="M30" s="10" cm="1">
        <f t="array" ref="M30">J30 - INDEX(AJ:AJ, MATCH(1, ($AD:$AD=$B30) * ($AE:$AE=$C30), 0))</f>
        <v>-3.1394359046196807E-2</v>
      </c>
      <c r="N30" s="10" cm="1">
        <f t="array" ref="N30">K30 - INDEX(AK:AK, MATCH(1, ($AD:$AD=$B30) * ($AE:$AE=$C30), 0))</f>
        <v>-1.5662915927586174E-2</v>
      </c>
      <c r="O30" s="10" cm="1">
        <f t="array" ref="O30">L30 - INDEX(AL:AL, MATCH(1, ($AD:$AD=$B30) * ($AE:$AE=$C30), 0))</f>
        <v>9.7412935323382133E-3</v>
      </c>
      <c r="P30" s="10" cm="1">
        <f t="array" ref="P30">M30 - INDEX(AM:AM, MATCH(1, ($AD:$AD=$B30) * ($AE:$AE=$C30), 0))</f>
        <v>-3.1394359046196807E-2</v>
      </c>
      <c r="Q30" s="10" cm="1">
        <f t="array" ref="Q30">N30 - INDEX(AN:AN, MATCH(1, ($AD:$AD=$B30) * ($AE:$AE=$C30), 0))</f>
        <v>-1.5662915927586174E-2</v>
      </c>
    </row>
    <row r="31" spans="1:38" x14ac:dyDescent="0.2">
      <c r="A31" s="13">
        <v>30</v>
      </c>
      <c r="B31" s="11">
        <v>1</v>
      </c>
      <c r="C31" s="11">
        <v>100</v>
      </c>
      <c r="D31" s="11" t="b">
        <v>0</v>
      </c>
      <c r="E31" s="11">
        <v>51.308457711442784</v>
      </c>
      <c r="F31" s="11">
        <v>0.5130845771144279</v>
      </c>
      <c r="G31" s="11">
        <v>0.48547941851905813</v>
      </c>
      <c r="H31" s="11">
        <v>0.44141516013198484</v>
      </c>
      <c r="I31" s="11" cm="1">
        <f t="array" ref="I31">F31 - INDEX(AF:AF, MATCH(1, ($AD:$AD=$B31) * ($AE:$AE=$C31), 0))</f>
        <v>4.2626865671641756E-2</v>
      </c>
      <c r="J31" s="11" cm="1">
        <f t="array" ref="J31">G31 - INDEX(AG:AG, MATCH(1, ($AD:$AD=$B31) * ($AE:$AE=$C31), 0))</f>
        <v>4.8209115082019416E-2</v>
      </c>
      <c r="K31" s="11" cm="1">
        <f t="array" ref="K31">H31 - INDEX(AH:AH, MATCH(1, ($AD:$AD=$B31) * ($AE:$AE=$C31), 0))</f>
        <v>2.8904531072680484E-2</v>
      </c>
      <c r="L31" s="11" cm="1">
        <f t="array" ref="L31">I31 - INDEX(AI:AI, MATCH(1, ($AD:$AD=$B31) * ($AE:$AE=$C31), 0))</f>
        <v>4.2626865671641756E-2</v>
      </c>
      <c r="M31" s="11" cm="1">
        <f t="array" ref="M31">J31 - INDEX(AJ:AJ, MATCH(1, ($AD:$AD=$B31) * ($AE:$AE=$C31), 0))</f>
        <v>4.8209115082019416E-2</v>
      </c>
      <c r="N31" s="11" cm="1">
        <f t="array" ref="N31">K31 - INDEX(AK:AK, MATCH(1, ($AD:$AD=$B31) * ($AE:$AE=$C31), 0))</f>
        <v>2.8904531072680484E-2</v>
      </c>
      <c r="O31" s="11" cm="1">
        <f t="array" ref="O31">L31 - INDEX(AL:AL, MATCH(1, ($AD:$AD=$B31) * ($AE:$AE=$C31), 0))</f>
        <v>4.2626865671641756E-2</v>
      </c>
      <c r="P31" s="11" cm="1">
        <f t="array" ref="P31">M31 - INDEX(AM:AM, MATCH(1, ($AD:$AD=$B31) * ($AE:$AE=$C31), 0))</f>
        <v>4.8209115082019416E-2</v>
      </c>
      <c r="Q31" s="11" cm="1">
        <f t="array" ref="Q31">N31 - INDEX(AN:AN, MATCH(1, ($AD:$AD=$B31) * ($AE:$AE=$C31), 0))</f>
        <v>2.8904531072680484E-2</v>
      </c>
    </row>
    <row r="32" spans="1:38" x14ac:dyDescent="0.2">
      <c r="A32" s="12">
        <v>31</v>
      </c>
      <c r="B32" s="10">
        <v>1</v>
      </c>
      <c r="C32" s="10">
        <v>200</v>
      </c>
      <c r="D32" s="10" t="b">
        <v>0</v>
      </c>
      <c r="E32" s="10">
        <v>79.144278606965173</v>
      </c>
      <c r="F32" s="10">
        <v>0.39572139303482584</v>
      </c>
      <c r="G32" s="10">
        <v>0.36626529256399831</v>
      </c>
      <c r="H32" s="10">
        <v>0.37737258565726606</v>
      </c>
      <c r="I32" s="10" cm="1">
        <f t="array" ref="I32">F32 - INDEX(AF:AF, MATCH(1, ($AD:$AD=$B32) * ($AE:$AE=$C32), 0))</f>
        <v>-2.381343283582088E-2</v>
      </c>
      <c r="J32" s="10" cm="1">
        <f t="array" ref="J32">G32 - INDEX(AG:AG, MATCH(1, ($AD:$AD=$B32) * ($AE:$AE=$C32), 0))</f>
        <v>-5.7912728416788628E-2</v>
      </c>
      <c r="K32" s="10" cm="1">
        <f t="array" ref="K32">H32 - INDEX(AH:AH, MATCH(1, ($AD:$AD=$B32) * ($AE:$AE=$C32), 0))</f>
        <v>-3.2439519298215203E-2</v>
      </c>
      <c r="L32" s="10" cm="1">
        <f t="array" ref="L32">I32 - INDEX(AI:AI, MATCH(1, ($AD:$AD=$B32) * ($AE:$AE=$C32), 0))</f>
        <v>-2.381343283582088E-2</v>
      </c>
      <c r="M32" s="10" cm="1">
        <f t="array" ref="M32">J32 - INDEX(AJ:AJ, MATCH(1, ($AD:$AD=$B32) * ($AE:$AE=$C32), 0))</f>
        <v>-5.7912728416788628E-2</v>
      </c>
      <c r="N32" s="10" cm="1">
        <f t="array" ref="N32">K32 - INDEX(AK:AK, MATCH(1, ($AD:$AD=$B32) * ($AE:$AE=$C32), 0))</f>
        <v>-3.2439519298215203E-2</v>
      </c>
      <c r="O32" s="10" cm="1">
        <f t="array" ref="O32">L32 - INDEX(AL:AL, MATCH(1, ($AD:$AD=$B32) * ($AE:$AE=$C32), 0))</f>
        <v>-2.381343283582088E-2</v>
      </c>
      <c r="P32" s="10" cm="1">
        <f t="array" ref="P32">M32 - INDEX(AM:AM, MATCH(1, ($AD:$AD=$B32) * ($AE:$AE=$C32), 0))</f>
        <v>-5.7912728416788628E-2</v>
      </c>
      <c r="Q32" s="10" cm="1">
        <f t="array" ref="Q32">N32 - INDEX(AN:AN, MATCH(1, ($AD:$AD=$B32) * ($AE:$AE=$C32), 0))</f>
        <v>-3.2439519298215203E-2</v>
      </c>
      <c r="T32" s="1" t="s">
        <v>27</v>
      </c>
      <c r="U32" s="1" t="s">
        <v>17</v>
      </c>
    </row>
    <row r="33" spans="1:27" x14ac:dyDescent="0.2">
      <c r="A33" s="13">
        <v>32</v>
      </c>
      <c r="B33" s="11">
        <v>1</v>
      </c>
      <c r="C33" s="11">
        <v>200</v>
      </c>
      <c r="D33" s="11" t="b">
        <v>0</v>
      </c>
      <c r="E33" s="11">
        <v>80.567164179104481</v>
      </c>
      <c r="F33" s="11">
        <v>0.40283582089552239</v>
      </c>
      <c r="G33" s="11">
        <v>0.41363798836066679</v>
      </c>
      <c r="H33" s="11">
        <v>0.40209605548061833</v>
      </c>
      <c r="I33" s="11" cm="1">
        <f t="array" ref="I33">F33 - INDEX(AF:AF, MATCH(1, ($AD:$AD=$B33) * ($AE:$AE=$C33), 0))</f>
        <v>-1.6699004975124332E-2</v>
      </c>
      <c r="J33" s="11" cm="1">
        <f t="array" ref="J33">G33 - INDEX(AG:AG, MATCH(1, ($AD:$AD=$B33) * ($AE:$AE=$C33), 0))</f>
        <v>-1.0540032620120154E-2</v>
      </c>
      <c r="K33" s="11" cm="1">
        <f t="array" ref="K33">H33 - INDEX(AH:AH, MATCH(1, ($AD:$AD=$B33) * ($AE:$AE=$C33), 0))</f>
        <v>-7.7160494748629294E-3</v>
      </c>
      <c r="L33" s="11" cm="1">
        <f t="array" ref="L33">I33 - INDEX(AI:AI, MATCH(1, ($AD:$AD=$B33) * ($AE:$AE=$C33), 0))</f>
        <v>-1.6699004975124332E-2</v>
      </c>
      <c r="M33" s="11" cm="1">
        <f t="array" ref="M33">J33 - INDEX(AJ:AJ, MATCH(1, ($AD:$AD=$B33) * ($AE:$AE=$C33), 0))</f>
        <v>-1.0540032620120154E-2</v>
      </c>
      <c r="N33" s="11" cm="1">
        <f t="array" ref="N33">K33 - INDEX(AK:AK, MATCH(1, ($AD:$AD=$B33) * ($AE:$AE=$C33), 0))</f>
        <v>-7.7160494748629294E-3</v>
      </c>
      <c r="O33" s="11" cm="1">
        <f t="array" ref="O33">L33 - INDEX(AL:AL, MATCH(1, ($AD:$AD=$B33) * ($AE:$AE=$C33), 0))</f>
        <v>-1.6699004975124332E-2</v>
      </c>
      <c r="P33" s="11" cm="1">
        <f t="array" ref="P33">M33 - INDEX(AM:AM, MATCH(1, ($AD:$AD=$B33) * ($AE:$AE=$C33), 0))</f>
        <v>-1.0540032620120154E-2</v>
      </c>
      <c r="Q33" s="11" cm="1">
        <f t="array" ref="Q33">N33 - INDEX(AN:AN, MATCH(1, ($AD:$AD=$B33) * ($AE:$AE=$C33), 0))</f>
        <v>-7.7160494748629294E-3</v>
      </c>
      <c r="T33" s="1" t="s">
        <v>15</v>
      </c>
      <c r="U33">
        <v>10</v>
      </c>
      <c r="V33">
        <v>50</v>
      </c>
      <c r="W33">
        <v>100</v>
      </c>
      <c r="X33">
        <v>200</v>
      </c>
      <c r="Y33" t="s">
        <v>16</v>
      </c>
      <c r="AA33" s="5"/>
    </row>
    <row r="34" spans="1:27" x14ac:dyDescent="0.2">
      <c r="A34" s="12">
        <v>33</v>
      </c>
      <c r="B34" s="10">
        <v>1</v>
      </c>
      <c r="C34" s="10">
        <v>200</v>
      </c>
      <c r="D34" s="10" t="b">
        <v>0</v>
      </c>
      <c r="E34" s="10">
        <v>86.462686567164184</v>
      </c>
      <c r="F34" s="10">
        <v>0.43231343283582091</v>
      </c>
      <c r="G34" s="10">
        <v>0.46946852543082634</v>
      </c>
      <c r="H34" s="10">
        <v>0.43720052944531435</v>
      </c>
      <c r="I34" s="10" cm="1">
        <f t="array" ref="I34">F34 - INDEX(AF:AF, MATCH(1, ($AD:$AD=$B34) * ($AE:$AE=$C34), 0))</f>
        <v>1.2778606965174188E-2</v>
      </c>
      <c r="J34" s="10" cm="1">
        <f t="array" ref="J34">G34 - INDEX(AG:AG, MATCH(1, ($AD:$AD=$B34) * ($AE:$AE=$C34), 0))</f>
        <v>4.5290504450039404E-2</v>
      </c>
      <c r="K34" s="10" cm="1">
        <f t="array" ref="K34">H34 - INDEX(AH:AH, MATCH(1, ($AD:$AD=$B34) * ($AE:$AE=$C34), 0))</f>
        <v>2.7388424489833085E-2</v>
      </c>
      <c r="L34" s="10" cm="1">
        <f t="array" ref="L34">I34 - INDEX(AI:AI, MATCH(1, ($AD:$AD=$B34) * ($AE:$AE=$C34), 0))</f>
        <v>1.2778606965174188E-2</v>
      </c>
      <c r="M34" s="10" cm="1">
        <f t="array" ref="M34">J34 - INDEX(AJ:AJ, MATCH(1, ($AD:$AD=$B34) * ($AE:$AE=$C34), 0))</f>
        <v>4.5290504450039404E-2</v>
      </c>
      <c r="N34" s="10" cm="1">
        <f t="array" ref="N34">K34 - INDEX(AK:AK, MATCH(1, ($AD:$AD=$B34) * ($AE:$AE=$C34), 0))</f>
        <v>2.7388424489833085E-2</v>
      </c>
      <c r="O34" s="10" cm="1">
        <f t="array" ref="O34">L34 - INDEX(AL:AL, MATCH(1, ($AD:$AD=$B34) * ($AE:$AE=$C34), 0))</f>
        <v>1.2778606965174188E-2</v>
      </c>
      <c r="P34" s="10" cm="1">
        <f t="array" ref="P34">M34 - INDEX(AM:AM, MATCH(1, ($AD:$AD=$B34) * ($AE:$AE=$C34), 0))</f>
        <v>4.5290504450039404E-2</v>
      </c>
      <c r="Q34" s="10" cm="1">
        <f t="array" ref="Q34">N34 - INDEX(AN:AN, MATCH(1, ($AD:$AD=$B34) * ($AE:$AE=$C34), 0))</f>
        <v>2.7388424489833085E-2</v>
      </c>
      <c r="T34" s="2">
        <v>1</v>
      </c>
      <c r="U34" s="5">
        <v>0.29757259685400911</v>
      </c>
      <c r="V34" s="5">
        <v>0.22344116477182827</v>
      </c>
      <c r="W34" s="5">
        <v>0.24310994956968196</v>
      </c>
      <c r="X34" s="5">
        <v>0.18128387850828245</v>
      </c>
      <c r="Y34" s="5">
        <v>0.23635189742595034</v>
      </c>
      <c r="Z34" s="5"/>
      <c r="AA34" s="5"/>
    </row>
    <row r="35" spans="1:27" x14ac:dyDescent="0.2">
      <c r="A35" s="13">
        <v>34</v>
      </c>
      <c r="B35" s="11">
        <v>1</v>
      </c>
      <c r="C35" s="11">
        <v>200</v>
      </c>
      <c r="D35" s="11" t="b">
        <v>0</v>
      </c>
      <c r="E35" s="11">
        <v>81.870646766169159</v>
      </c>
      <c r="F35" s="11">
        <v>0.40935323383084582</v>
      </c>
      <c r="G35" s="11">
        <v>0.47584885948582412</v>
      </c>
      <c r="H35" s="11">
        <v>0.43502145917028812</v>
      </c>
      <c r="I35" s="11" cm="1">
        <f t="array" ref="I35">F35 - INDEX(AF:AF, MATCH(1, ($AD:$AD=$B35) * ($AE:$AE=$C35), 0))</f>
        <v>-1.0181592039800902E-2</v>
      </c>
      <c r="J35" s="11" cm="1">
        <f t="array" ref="J35">G35 - INDEX(AG:AG, MATCH(1, ($AD:$AD=$B35) * ($AE:$AE=$C35), 0))</f>
        <v>5.1670838505037175E-2</v>
      </c>
      <c r="K35" s="11" cm="1">
        <f t="array" ref="K35">H35 - INDEX(AH:AH, MATCH(1, ($AD:$AD=$B35) * ($AE:$AE=$C35), 0))</f>
        <v>2.5209354214806856E-2</v>
      </c>
      <c r="L35" s="11" cm="1">
        <f t="array" ref="L35">I35 - INDEX(AI:AI, MATCH(1, ($AD:$AD=$B35) * ($AE:$AE=$C35), 0))</f>
        <v>-1.0181592039800902E-2</v>
      </c>
      <c r="M35" s="11" cm="1">
        <f t="array" ref="M35">J35 - INDEX(AJ:AJ, MATCH(1, ($AD:$AD=$B35) * ($AE:$AE=$C35), 0))</f>
        <v>5.1670838505037175E-2</v>
      </c>
      <c r="N35" s="11" cm="1">
        <f t="array" ref="N35">K35 - INDEX(AK:AK, MATCH(1, ($AD:$AD=$B35) * ($AE:$AE=$C35), 0))</f>
        <v>2.5209354214806856E-2</v>
      </c>
      <c r="O35" s="11" cm="1">
        <f t="array" ref="O35">L35 - INDEX(AL:AL, MATCH(1, ($AD:$AD=$B35) * ($AE:$AE=$C35), 0))</f>
        <v>-1.0181592039800902E-2</v>
      </c>
      <c r="P35" s="11" cm="1">
        <f t="array" ref="P35">M35 - INDEX(AM:AM, MATCH(1, ($AD:$AD=$B35) * ($AE:$AE=$C35), 0))</f>
        <v>5.1670838505037175E-2</v>
      </c>
      <c r="Q35" s="11" cm="1">
        <f t="array" ref="Q35">N35 - INDEX(AN:AN, MATCH(1, ($AD:$AD=$B35) * ($AE:$AE=$C35), 0))</f>
        <v>2.5209354214806856E-2</v>
      </c>
      <c r="T35" s="2">
        <v>5</v>
      </c>
      <c r="U35" s="5">
        <v>8.5011388175495334E-2</v>
      </c>
      <c r="V35" s="5">
        <v>4.5831467642593472E-2</v>
      </c>
      <c r="W35" s="5">
        <v>6.5678467695620371E-2</v>
      </c>
      <c r="X35" s="5">
        <v>6.2687993284569116E-2</v>
      </c>
      <c r="Y35" s="5">
        <v>6.4802329199569603E-2</v>
      </c>
      <c r="Z35" s="5">
        <f>AVERAGE(V35:X35)</f>
        <v>5.8065976207594322E-2</v>
      </c>
      <c r="AA35" s="5"/>
    </row>
    <row r="36" spans="1:27" x14ac:dyDescent="0.2">
      <c r="A36" s="12">
        <v>35</v>
      </c>
      <c r="B36" s="10">
        <v>1</v>
      </c>
      <c r="C36" s="10">
        <v>200</v>
      </c>
      <c r="D36" s="10" t="b">
        <v>0</v>
      </c>
      <c r="E36" s="10">
        <v>80.353233830845767</v>
      </c>
      <c r="F36" s="10">
        <v>0.40176616915422886</v>
      </c>
      <c r="G36" s="10">
        <v>0.50574729839629207</v>
      </c>
      <c r="H36" s="10">
        <v>0.46440840510668407</v>
      </c>
      <c r="I36" s="10" cm="1">
        <f t="array" ref="I36">F36 - INDEX(AF:AF, MATCH(1, ($AD:$AD=$B36) * ($AE:$AE=$C36), 0))</f>
        <v>-1.7768656716417863E-2</v>
      </c>
      <c r="J36" s="10" cm="1">
        <f t="array" ref="J36">G36 - INDEX(AG:AG, MATCH(1, ($AD:$AD=$B36) * ($AE:$AE=$C36), 0))</f>
        <v>8.1569277415505126E-2</v>
      </c>
      <c r="K36" s="10" cm="1">
        <f t="array" ref="K36">H36 - INDEX(AH:AH, MATCH(1, ($AD:$AD=$B36) * ($AE:$AE=$C36), 0))</f>
        <v>5.4596300151202815E-2</v>
      </c>
      <c r="L36" s="10" cm="1">
        <f t="array" ref="L36">I36 - INDEX(AI:AI, MATCH(1, ($AD:$AD=$B36) * ($AE:$AE=$C36), 0))</f>
        <v>-1.7768656716417863E-2</v>
      </c>
      <c r="M36" s="10" cm="1">
        <f t="array" ref="M36">J36 - INDEX(AJ:AJ, MATCH(1, ($AD:$AD=$B36) * ($AE:$AE=$C36), 0))</f>
        <v>8.1569277415505126E-2</v>
      </c>
      <c r="N36" s="10" cm="1">
        <f t="array" ref="N36">K36 - INDEX(AK:AK, MATCH(1, ($AD:$AD=$B36) * ($AE:$AE=$C36), 0))</f>
        <v>5.4596300151202815E-2</v>
      </c>
      <c r="O36" s="10" cm="1">
        <f t="array" ref="O36">L36 - INDEX(AL:AL, MATCH(1, ($AD:$AD=$B36) * ($AE:$AE=$C36), 0))</f>
        <v>-1.7768656716417863E-2</v>
      </c>
      <c r="P36" s="10" cm="1">
        <f t="array" ref="P36">M36 - INDEX(AM:AM, MATCH(1, ($AD:$AD=$B36) * ($AE:$AE=$C36), 0))</f>
        <v>8.1569277415505126E-2</v>
      </c>
      <c r="Q36" s="10" cm="1">
        <f t="array" ref="Q36">N36 - INDEX(AN:AN, MATCH(1, ($AD:$AD=$B36) * ($AE:$AE=$C36), 0))</f>
        <v>5.4596300151202815E-2</v>
      </c>
      <c r="T36" s="2">
        <v>10</v>
      </c>
      <c r="U36" s="5">
        <v>0.17067895968372301</v>
      </c>
      <c r="V36" s="5">
        <v>8.2746928174104409E-2</v>
      </c>
      <c r="W36" s="5">
        <v>4.5059389966192763E-2</v>
      </c>
      <c r="X36" s="5">
        <v>3.4079556803286663E-2</v>
      </c>
      <c r="Y36" s="5">
        <v>8.3141208656826768E-2</v>
      </c>
      <c r="Z36" s="5">
        <f>AVERAGE(V36:X36)</f>
        <v>5.3961958314527943E-2</v>
      </c>
      <c r="AA36" s="5"/>
    </row>
    <row r="37" spans="1:27" x14ac:dyDescent="0.2">
      <c r="A37" s="13">
        <v>36</v>
      </c>
      <c r="B37" s="11">
        <v>1</v>
      </c>
      <c r="C37" s="11">
        <v>200</v>
      </c>
      <c r="D37" s="11" t="b">
        <v>0</v>
      </c>
      <c r="E37" s="11">
        <v>90.208955223880594</v>
      </c>
      <c r="F37" s="11">
        <v>0.45104477611940297</v>
      </c>
      <c r="G37" s="11">
        <v>0.36112277031520862</v>
      </c>
      <c r="H37" s="11">
        <v>0.37364281981837116</v>
      </c>
      <c r="I37" s="11" cm="1">
        <f t="array" ref="I37">F37 - INDEX(AF:AF, MATCH(1, ($AD:$AD=$B37) * ($AE:$AE=$C37), 0))</f>
        <v>3.1509950248756247E-2</v>
      </c>
      <c r="J37" s="11" cm="1">
        <f t="array" ref="J37">G37 - INDEX(AG:AG, MATCH(1, ($AD:$AD=$B37) * ($AE:$AE=$C37), 0))</f>
        <v>-6.3055250665578322E-2</v>
      </c>
      <c r="K37" s="11" cm="1">
        <f t="array" ref="K37">H37 - INDEX(AH:AH, MATCH(1, ($AD:$AD=$B37) * ($AE:$AE=$C37), 0))</f>
        <v>-3.6169285137110097E-2</v>
      </c>
      <c r="L37" s="11" cm="1">
        <f t="array" ref="L37">I37 - INDEX(AI:AI, MATCH(1, ($AD:$AD=$B37) * ($AE:$AE=$C37), 0))</f>
        <v>3.1509950248756247E-2</v>
      </c>
      <c r="M37" s="11" cm="1">
        <f t="array" ref="M37">J37 - INDEX(AJ:AJ, MATCH(1, ($AD:$AD=$B37) * ($AE:$AE=$C37), 0))</f>
        <v>-6.3055250665578322E-2</v>
      </c>
      <c r="N37" s="11" cm="1">
        <f t="array" ref="N37">K37 - INDEX(AK:AK, MATCH(1, ($AD:$AD=$B37) * ($AE:$AE=$C37), 0))</f>
        <v>-3.6169285137110097E-2</v>
      </c>
      <c r="O37" s="11" cm="1">
        <f t="array" ref="O37">L37 - INDEX(AL:AL, MATCH(1, ($AD:$AD=$B37) * ($AE:$AE=$C37), 0))</f>
        <v>3.1509950248756247E-2</v>
      </c>
      <c r="P37" s="11" cm="1">
        <f t="array" ref="P37">M37 - INDEX(AM:AM, MATCH(1, ($AD:$AD=$B37) * ($AE:$AE=$C37), 0))</f>
        <v>-6.3055250665578322E-2</v>
      </c>
      <c r="Q37" s="11" cm="1">
        <f t="array" ref="Q37">N37 - INDEX(AN:AN, MATCH(1, ($AD:$AD=$B37) * ($AE:$AE=$C37), 0))</f>
        <v>-3.6169285137110097E-2</v>
      </c>
      <c r="T37" s="2">
        <v>20</v>
      </c>
      <c r="U37" s="5">
        <v>0.15205594962549698</v>
      </c>
      <c r="V37" s="5">
        <v>7.0821414392634771E-2</v>
      </c>
      <c r="W37" s="5">
        <v>5.8413431075545183E-2</v>
      </c>
      <c r="X37" s="5">
        <v>3.7307802668843024E-2</v>
      </c>
      <c r="Y37" s="5">
        <v>7.9649649440630049E-2</v>
      </c>
      <c r="Z37" s="5">
        <f>AVERAGE(V37:X37)</f>
        <v>5.5514216045674324E-2</v>
      </c>
    </row>
    <row r="38" spans="1:27" x14ac:dyDescent="0.2">
      <c r="A38" s="12">
        <v>37</v>
      </c>
      <c r="B38" s="10">
        <v>1</v>
      </c>
      <c r="C38" s="10">
        <v>200</v>
      </c>
      <c r="D38" s="10" t="b">
        <v>0</v>
      </c>
      <c r="E38" s="10">
        <v>90.099502487562191</v>
      </c>
      <c r="F38" s="10">
        <v>0.45049751243781094</v>
      </c>
      <c r="G38" s="10">
        <v>0.39255379875947843</v>
      </c>
      <c r="H38" s="10">
        <v>0.3975072104110407</v>
      </c>
      <c r="I38" s="10" cm="1">
        <f t="array" ref="I38">F38 - INDEX(AF:AF, MATCH(1, ($AD:$AD=$B38) * ($AE:$AE=$C38), 0))</f>
        <v>3.0962686567164222E-2</v>
      </c>
      <c r="J38" s="10" cm="1">
        <f t="array" ref="J38">G38 - INDEX(AG:AG, MATCH(1, ($AD:$AD=$B38) * ($AE:$AE=$C38), 0))</f>
        <v>-3.1624222221308507E-2</v>
      </c>
      <c r="K38" s="10" cm="1">
        <f t="array" ref="K38">H38 - INDEX(AH:AH, MATCH(1, ($AD:$AD=$B38) * ($AE:$AE=$C38), 0))</f>
        <v>-1.2304894544440559E-2</v>
      </c>
      <c r="L38" s="10" cm="1">
        <f t="array" ref="L38">I38 - INDEX(AI:AI, MATCH(1, ($AD:$AD=$B38) * ($AE:$AE=$C38), 0))</f>
        <v>3.0962686567164222E-2</v>
      </c>
      <c r="M38" s="10" cm="1">
        <f t="array" ref="M38">J38 - INDEX(AJ:AJ, MATCH(1, ($AD:$AD=$B38) * ($AE:$AE=$C38), 0))</f>
        <v>-3.1624222221308507E-2</v>
      </c>
      <c r="N38" s="10" cm="1">
        <f t="array" ref="N38">K38 - INDEX(AK:AK, MATCH(1, ($AD:$AD=$B38) * ($AE:$AE=$C38), 0))</f>
        <v>-1.2304894544440559E-2</v>
      </c>
      <c r="O38" s="10" cm="1">
        <f t="array" ref="O38">L38 - INDEX(AL:AL, MATCH(1, ($AD:$AD=$B38) * ($AE:$AE=$C38), 0))</f>
        <v>3.0962686567164222E-2</v>
      </c>
      <c r="P38" s="10" cm="1">
        <f t="array" ref="P38">M38 - INDEX(AM:AM, MATCH(1, ($AD:$AD=$B38) * ($AE:$AE=$C38), 0))</f>
        <v>-3.1624222221308507E-2</v>
      </c>
      <c r="Q38" s="10" cm="1">
        <f t="array" ref="Q38">N38 - INDEX(AN:AN, MATCH(1, ($AD:$AD=$B38) * ($AE:$AE=$C38), 0))</f>
        <v>-1.2304894544440559E-2</v>
      </c>
      <c r="T38" s="2" t="s">
        <v>16</v>
      </c>
      <c r="U38" s="5">
        <v>0.17632972358468124</v>
      </c>
      <c r="V38" s="5">
        <v>0.10571024374529019</v>
      </c>
      <c r="W38" s="5">
        <v>0.10306530957676015</v>
      </c>
      <c r="X38" s="5">
        <v>7.8839807816245389E-2</v>
      </c>
      <c r="Y38" s="5">
        <v>0.11598627118074419</v>
      </c>
    </row>
    <row r="39" spans="1:27" x14ac:dyDescent="0.2">
      <c r="A39" s="13">
        <v>38</v>
      </c>
      <c r="B39" s="11">
        <v>1</v>
      </c>
      <c r="C39" s="11">
        <v>200</v>
      </c>
      <c r="D39" s="11" t="b">
        <v>0</v>
      </c>
      <c r="E39" s="11">
        <v>88.975124378109456</v>
      </c>
      <c r="F39" s="11">
        <v>0.4448756218905473</v>
      </c>
      <c r="G39" s="11">
        <v>0.34631842730118662</v>
      </c>
      <c r="H39" s="11">
        <v>0.36299656903482719</v>
      </c>
      <c r="I39" s="11" cm="1">
        <f t="array" ref="I39">F39 - INDEX(AF:AF, MATCH(1, ($AD:$AD=$B39) * ($AE:$AE=$C39), 0))</f>
        <v>2.534079601990058E-2</v>
      </c>
      <c r="J39" s="11" cm="1">
        <f t="array" ref="J39">G39 - INDEX(AG:AG, MATCH(1, ($AD:$AD=$B39) * ($AE:$AE=$C39), 0))</f>
        <v>-7.7859593679600325E-2</v>
      </c>
      <c r="K39" s="11" cm="1">
        <f t="array" ref="K39">H39 - INDEX(AH:AH, MATCH(1, ($AD:$AD=$B39) * ($AE:$AE=$C39), 0))</f>
        <v>-4.6815535920654072E-2</v>
      </c>
      <c r="L39" s="11" cm="1">
        <f t="array" ref="L39">I39 - INDEX(AI:AI, MATCH(1, ($AD:$AD=$B39) * ($AE:$AE=$C39), 0))</f>
        <v>2.534079601990058E-2</v>
      </c>
      <c r="M39" s="11" cm="1">
        <f t="array" ref="M39">J39 - INDEX(AJ:AJ, MATCH(1, ($AD:$AD=$B39) * ($AE:$AE=$C39), 0))</f>
        <v>-7.7859593679600325E-2</v>
      </c>
      <c r="N39" s="11" cm="1">
        <f t="array" ref="N39">K39 - INDEX(AK:AK, MATCH(1, ($AD:$AD=$B39) * ($AE:$AE=$C39), 0))</f>
        <v>-4.6815535920654072E-2</v>
      </c>
      <c r="O39" s="11" cm="1">
        <f t="array" ref="O39">L39 - INDEX(AL:AL, MATCH(1, ($AD:$AD=$B39) * ($AE:$AE=$C39), 0))</f>
        <v>2.534079601990058E-2</v>
      </c>
      <c r="P39" s="11" cm="1">
        <f t="array" ref="P39">M39 - INDEX(AM:AM, MATCH(1, ($AD:$AD=$B39) * ($AE:$AE=$C39), 0))</f>
        <v>-7.7859593679600325E-2</v>
      </c>
      <c r="Q39" s="11" cm="1">
        <f t="array" ref="Q39">N39 - INDEX(AN:AN, MATCH(1, ($AD:$AD=$B39) * ($AE:$AE=$C39), 0))</f>
        <v>-4.6815535920654072E-2</v>
      </c>
      <c r="U39" s="5"/>
      <c r="V39" s="5">
        <f>AVERAGE(V35:V37)</f>
        <v>6.6466603403110891E-2</v>
      </c>
      <c r="W39" s="5">
        <f>AVERAGE(W35:W37)</f>
        <v>5.6383762912452763E-2</v>
      </c>
      <c r="X39" s="5">
        <f>AVERAGE(X35:X37)</f>
        <v>4.4691784252232934E-2</v>
      </c>
    </row>
    <row r="40" spans="1:27" x14ac:dyDescent="0.2">
      <c r="A40" s="12">
        <v>39</v>
      </c>
      <c r="B40" s="10">
        <v>1</v>
      </c>
      <c r="C40" s="10">
        <v>200</v>
      </c>
      <c r="D40" s="10" t="b">
        <v>0</v>
      </c>
      <c r="E40" s="10">
        <v>84.631840796019901</v>
      </c>
      <c r="F40" s="10">
        <v>0.42315920398009949</v>
      </c>
      <c r="G40" s="10">
        <v>0.39542380931697724</v>
      </c>
      <c r="H40" s="10">
        <v>0.39322723632900741</v>
      </c>
      <c r="I40" s="10" cm="1">
        <f t="array" ref="I40">F40 - INDEX(AF:AF, MATCH(1, ($AD:$AD=$B40) * ($AE:$AE=$C40), 0))</f>
        <v>3.6243781094527638E-3</v>
      </c>
      <c r="J40" s="10" cm="1">
        <f t="array" ref="J40">G40 - INDEX(AG:AG, MATCH(1, ($AD:$AD=$B40) * ($AE:$AE=$C40), 0))</f>
        <v>-2.8754211663809703E-2</v>
      </c>
      <c r="K40" s="10" cm="1">
        <f t="array" ref="K40">H40 - INDEX(AH:AH, MATCH(1, ($AD:$AD=$B40) * ($AE:$AE=$C40), 0))</f>
        <v>-1.6584868626473848E-2</v>
      </c>
      <c r="L40" s="10" cm="1">
        <f t="array" ref="L40">I40 - INDEX(AI:AI, MATCH(1, ($AD:$AD=$B40) * ($AE:$AE=$C40), 0))</f>
        <v>3.6243781094527638E-3</v>
      </c>
      <c r="M40" s="10" cm="1">
        <f t="array" ref="M40">J40 - INDEX(AJ:AJ, MATCH(1, ($AD:$AD=$B40) * ($AE:$AE=$C40), 0))</f>
        <v>-2.8754211663809703E-2</v>
      </c>
      <c r="N40" s="10" cm="1">
        <f t="array" ref="N40">K40 - INDEX(AK:AK, MATCH(1, ($AD:$AD=$B40) * ($AE:$AE=$C40), 0))</f>
        <v>-1.6584868626473848E-2</v>
      </c>
      <c r="O40" s="10" cm="1">
        <f t="array" ref="O40">L40 - INDEX(AL:AL, MATCH(1, ($AD:$AD=$B40) * ($AE:$AE=$C40), 0))</f>
        <v>3.6243781094527638E-3</v>
      </c>
      <c r="P40" s="10" cm="1">
        <f t="array" ref="P40">M40 - INDEX(AM:AM, MATCH(1, ($AD:$AD=$B40) * ($AE:$AE=$C40), 0))</f>
        <v>-2.8754211663809703E-2</v>
      </c>
      <c r="Q40" s="10" cm="1">
        <f t="array" ref="Q40">N40 - INDEX(AN:AN, MATCH(1, ($AD:$AD=$B40) * ($AE:$AE=$C40), 0))</f>
        <v>-1.6584868626473848E-2</v>
      </c>
    </row>
    <row r="41" spans="1:27" x14ac:dyDescent="0.2">
      <c r="A41" s="13">
        <v>40</v>
      </c>
      <c r="B41" s="11">
        <v>1</v>
      </c>
      <c r="C41" s="11">
        <v>200</v>
      </c>
      <c r="D41" s="11" t="b">
        <v>0</v>
      </c>
      <c r="E41" s="11">
        <v>76.756218905472636</v>
      </c>
      <c r="F41" s="11">
        <v>0.3837810945273632</v>
      </c>
      <c r="G41" s="11">
        <v>0.51539343987741137</v>
      </c>
      <c r="H41" s="11">
        <v>0.45464817910139488</v>
      </c>
      <c r="I41" s="11" cm="1">
        <f t="array" ref="I41">F41 - INDEX(AF:AF, MATCH(1, ($AD:$AD=$B41) * ($AE:$AE=$C41), 0))</f>
        <v>-3.5753731343283524E-2</v>
      </c>
      <c r="J41" s="11" cm="1">
        <f t="array" ref="J41">G41 - INDEX(AG:AG, MATCH(1, ($AD:$AD=$B41) * ($AE:$AE=$C41), 0))</f>
        <v>9.1215418896624434E-2</v>
      </c>
      <c r="K41" s="11" cm="1">
        <f t="array" ref="K41">H41 - INDEX(AH:AH, MATCH(1, ($AD:$AD=$B41) * ($AE:$AE=$C41), 0))</f>
        <v>4.4836074145913618E-2</v>
      </c>
      <c r="L41" s="11" cm="1">
        <f t="array" ref="L41">I41 - INDEX(AI:AI, MATCH(1, ($AD:$AD=$B41) * ($AE:$AE=$C41), 0))</f>
        <v>-3.5753731343283524E-2</v>
      </c>
      <c r="M41" s="11" cm="1">
        <f t="array" ref="M41">J41 - INDEX(AJ:AJ, MATCH(1, ($AD:$AD=$B41) * ($AE:$AE=$C41), 0))</f>
        <v>9.1215418896624434E-2</v>
      </c>
      <c r="N41" s="11" cm="1">
        <f t="array" ref="N41">K41 - INDEX(AK:AK, MATCH(1, ($AD:$AD=$B41) * ($AE:$AE=$C41), 0))</f>
        <v>4.4836074145913618E-2</v>
      </c>
      <c r="O41" s="11" cm="1">
        <f t="array" ref="O41">L41 - INDEX(AL:AL, MATCH(1, ($AD:$AD=$B41) * ($AE:$AE=$C41), 0))</f>
        <v>-3.5753731343283524E-2</v>
      </c>
      <c r="P41" s="11" cm="1">
        <f t="array" ref="P41">M41 - INDEX(AM:AM, MATCH(1, ($AD:$AD=$B41) * ($AE:$AE=$C41), 0))</f>
        <v>9.1215418896624434E-2</v>
      </c>
      <c r="Q41" s="11" cm="1">
        <f t="array" ref="Q41">N41 - INDEX(AN:AN, MATCH(1, ($AD:$AD=$B41) * ($AE:$AE=$C41), 0))</f>
        <v>4.4836074145913618E-2</v>
      </c>
      <c r="T41" s="1" t="s">
        <v>28</v>
      </c>
      <c r="U41" s="1" t="s">
        <v>17</v>
      </c>
    </row>
    <row r="42" spans="1:27" x14ac:dyDescent="0.2">
      <c r="A42" s="12">
        <v>41</v>
      </c>
      <c r="B42" s="10">
        <v>5</v>
      </c>
      <c r="C42" s="10">
        <v>10</v>
      </c>
      <c r="D42" s="10" t="b">
        <v>0</v>
      </c>
      <c r="E42" s="10">
        <v>4.3980099502487562</v>
      </c>
      <c r="F42" s="10">
        <v>0.43980099502487563</v>
      </c>
      <c r="G42" s="10">
        <v>0.46598026203975823</v>
      </c>
      <c r="H42" s="10">
        <v>0.43924787605185939</v>
      </c>
      <c r="I42" s="10" cm="1">
        <f t="array" ref="I42">F42 - INDEX(AF:AF, MATCH(1, ($AD:$AD=$B42) * ($AE:$AE=$C42), 0))</f>
        <v>-1.7948624104358546E-2</v>
      </c>
      <c r="J42" s="10" cm="1">
        <f t="array" ref="J42">G42 - INDEX(AG:AG, MATCH(1, ($AD:$AD=$B42) * ($AE:$AE=$C42), 0))</f>
        <v>1.707827001624207E-2</v>
      </c>
      <c r="K42" s="10" cm="1">
        <f t="array" ref="K42">H42 - INDEX(AH:AH, MATCH(1, ($AD:$AD=$B42) * ($AE:$AE=$C42), 0))</f>
        <v>1.1697767254880032E-2</v>
      </c>
      <c r="L42" s="10" cm="1">
        <f t="array" ref="L42">I42 - INDEX(AI:AI, MATCH(1, ($AD:$AD=$B42) * ($AE:$AE=$C42), 0))</f>
        <v>-1.7948624104358546E-2</v>
      </c>
      <c r="M42" s="10" cm="1">
        <f t="array" ref="M42">J42 - INDEX(AJ:AJ, MATCH(1, ($AD:$AD=$B42) * ($AE:$AE=$C42), 0))</f>
        <v>1.707827001624207E-2</v>
      </c>
      <c r="N42" s="10" cm="1">
        <f t="array" ref="N42">K42 - INDEX(AK:AK, MATCH(1, ($AD:$AD=$B42) * ($AE:$AE=$C42), 0))</f>
        <v>1.1697767254880032E-2</v>
      </c>
      <c r="O42" s="10" cm="1">
        <f t="array" ref="O42">L42 - INDEX(AL:AL, MATCH(1, ($AD:$AD=$B42) * ($AE:$AE=$C42), 0))</f>
        <v>-1.7948624104358546E-2</v>
      </c>
      <c r="P42" s="10" cm="1">
        <f t="array" ref="P42">M42 - INDEX(AM:AM, MATCH(1, ($AD:$AD=$B42) * ($AE:$AE=$C42), 0))</f>
        <v>1.707827001624207E-2</v>
      </c>
      <c r="Q42" s="10" cm="1">
        <f t="array" ref="Q42">N42 - INDEX(AN:AN, MATCH(1, ($AD:$AD=$B42) * ($AE:$AE=$C42), 0))</f>
        <v>1.1697767254880032E-2</v>
      </c>
      <c r="T42" s="1" t="s">
        <v>15</v>
      </c>
      <c r="U42">
        <v>10</v>
      </c>
      <c r="V42">
        <v>50</v>
      </c>
      <c r="W42">
        <v>100</v>
      </c>
      <c r="X42">
        <v>200</v>
      </c>
      <c r="Y42" t="s">
        <v>16</v>
      </c>
    </row>
    <row r="43" spans="1:27" x14ac:dyDescent="0.2">
      <c r="A43" s="13">
        <v>42</v>
      </c>
      <c r="B43" s="11">
        <v>5</v>
      </c>
      <c r="C43" s="11">
        <v>10</v>
      </c>
      <c r="D43" s="11" t="b">
        <v>0</v>
      </c>
      <c r="E43" s="11">
        <v>4.3134328358208958</v>
      </c>
      <c r="F43" s="11">
        <v>0.43134328358208956</v>
      </c>
      <c r="G43" s="11">
        <v>0.44454825835136119</v>
      </c>
      <c r="H43" s="11">
        <v>0.43290471877109399</v>
      </c>
      <c r="I43" s="11" cm="1">
        <f t="array" ref="I43">F43 - INDEX(AF:AF, MATCH(1, ($AD:$AD=$B43) * ($AE:$AE=$C43), 0))</f>
        <v>-2.640633554714461E-2</v>
      </c>
      <c r="J43" s="11" cm="1">
        <f t="array" ref="J43">G43 - INDEX(AG:AG, MATCH(1, ($AD:$AD=$B43) * ($AE:$AE=$C43), 0))</f>
        <v>-4.3537336721549691E-3</v>
      </c>
      <c r="K43" s="11" cm="1">
        <f t="array" ref="K43">H43 - INDEX(AH:AH, MATCH(1, ($AD:$AD=$B43) * ($AE:$AE=$C43), 0))</f>
        <v>5.3546099741146325E-3</v>
      </c>
      <c r="L43" s="11" cm="1">
        <f t="array" ref="L43">I43 - INDEX(AI:AI, MATCH(1, ($AD:$AD=$B43) * ($AE:$AE=$C43), 0))</f>
        <v>-2.640633554714461E-2</v>
      </c>
      <c r="M43" s="11" cm="1">
        <f t="array" ref="M43">J43 - INDEX(AJ:AJ, MATCH(1, ($AD:$AD=$B43) * ($AE:$AE=$C43), 0))</f>
        <v>-4.3537336721549691E-3</v>
      </c>
      <c r="N43" s="11" cm="1">
        <f t="array" ref="N43">K43 - INDEX(AK:AK, MATCH(1, ($AD:$AD=$B43) * ($AE:$AE=$C43), 0))</f>
        <v>5.3546099741146325E-3</v>
      </c>
      <c r="O43" s="11" cm="1">
        <f t="array" ref="O43">L43 - INDEX(AL:AL, MATCH(1, ($AD:$AD=$B43) * ($AE:$AE=$C43), 0))</f>
        <v>-2.640633554714461E-2</v>
      </c>
      <c r="P43" s="11" cm="1">
        <f t="array" ref="P43">M43 - INDEX(AM:AM, MATCH(1, ($AD:$AD=$B43) * ($AE:$AE=$C43), 0))</f>
        <v>-4.3537336721549691E-3</v>
      </c>
      <c r="Q43" s="11" cm="1">
        <f t="array" ref="Q43">N43 - INDEX(AN:AN, MATCH(1, ($AD:$AD=$B43) * ($AE:$AE=$C43), 0))</f>
        <v>5.3546099741146325E-3</v>
      </c>
      <c r="T43" s="2">
        <v>1</v>
      </c>
      <c r="U43" s="5">
        <v>0.30638172462277119</v>
      </c>
      <c r="V43" s="5">
        <v>0.13698050609154475</v>
      </c>
      <c r="W43" s="5">
        <v>0.13103456112648598</v>
      </c>
      <c r="X43" s="5">
        <v>0.12741410663266123</v>
      </c>
      <c r="Y43" s="5">
        <v>0.17545272461836575</v>
      </c>
      <c r="Z43" s="5"/>
    </row>
    <row r="44" spans="1:27" x14ac:dyDescent="0.2">
      <c r="A44" s="12">
        <v>43</v>
      </c>
      <c r="B44" s="10">
        <v>5</v>
      </c>
      <c r="C44" s="10">
        <v>10</v>
      </c>
      <c r="D44" s="10" t="b">
        <v>0</v>
      </c>
      <c r="E44" s="10">
        <v>4.375</v>
      </c>
      <c r="F44" s="10">
        <v>0.4375</v>
      </c>
      <c r="G44" s="10">
        <v>0.45371700256296515</v>
      </c>
      <c r="H44" s="10">
        <v>0.42914891922920612</v>
      </c>
      <c r="I44" s="10" cm="1">
        <f t="array" ref="I44">F44 - INDEX(AF:AF, MATCH(1, ($AD:$AD=$B44) * ($AE:$AE=$C44), 0))</f>
        <v>-2.0249619129234175E-2</v>
      </c>
      <c r="J44" s="10" cm="1">
        <f t="array" ref="J44">G44 - INDEX(AG:AG, MATCH(1, ($AD:$AD=$B44) * ($AE:$AE=$C44), 0))</f>
        <v>4.8150105394489939E-3</v>
      </c>
      <c r="K44" s="10" cm="1">
        <f t="array" ref="K44">H44 - INDEX(AH:AH, MATCH(1, ($AD:$AD=$B44) * ($AE:$AE=$C44), 0))</f>
        <v>1.5988104322267604E-3</v>
      </c>
      <c r="L44" s="10" cm="1">
        <f t="array" ref="L44">I44 - INDEX(AI:AI, MATCH(1, ($AD:$AD=$B44) * ($AE:$AE=$C44), 0))</f>
        <v>-2.0249619129234175E-2</v>
      </c>
      <c r="M44" s="10" cm="1">
        <f t="array" ref="M44">J44 - INDEX(AJ:AJ, MATCH(1, ($AD:$AD=$B44) * ($AE:$AE=$C44), 0))</f>
        <v>4.8150105394489939E-3</v>
      </c>
      <c r="N44" s="10" cm="1">
        <f t="array" ref="N44">K44 - INDEX(AK:AK, MATCH(1, ($AD:$AD=$B44) * ($AE:$AE=$C44), 0))</f>
        <v>1.5988104322267604E-3</v>
      </c>
      <c r="O44" s="10" cm="1">
        <f t="array" ref="O44">L44 - INDEX(AL:AL, MATCH(1, ($AD:$AD=$B44) * ($AE:$AE=$C44), 0))</f>
        <v>-2.0249619129234175E-2</v>
      </c>
      <c r="P44" s="10" cm="1">
        <f t="array" ref="P44">M44 - INDEX(AM:AM, MATCH(1, ($AD:$AD=$B44) * ($AE:$AE=$C44), 0))</f>
        <v>4.8150105394489939E-3</v>
      </c>
      <c r="Q44" s="10" cm="1">
        <f t="array" ref="Q44">N44 - INDEX(AN:AN, MATCH(1, ($AD:$AD=$B44) * ($AE:$AE=$C44), 0))</f>
        <v>1.5988104322267604E-3</v>
      </c>
      <c r="T44" s="2">
        <v>5</v>
      </c>
      <c r="U44" s="5">
        <v>4.2970944730318587E-2</v>
      </c>
      <c r="V44" s="5">
        <v>2.3708495755420191E-2</v>
      </c>
      <c r="W44" s="5">
        <v>6.8259459208118364E-2</v>
      </c>
      <c r="X44" s="5">
        <v>7.5068151776890094E-2</v>
      </c>
      <c r="Y44" s="5">
        <v>5.2501762867686798E-2</v>
      </c>
      <c r="Z44" s="5">
        <f>AVERAGE(V44:X44)</f>
        <v>5.5678702246809549E-2</v>
      </c>
    </row>
    <row r="45" spans="1:27" x14ac:dyDescent="0.2">
      <c r="A45" s="13">
        <v>44</v>
      </c>
      <c r="B45" s="11">
        <v>5</v>
      </c>
      <c r="C45" s="11">
        <v>10</v>
      </c>
      <c r="D45" s="11" t="b">
        <v>0</v>
      </c>
      <c r="E45" s="11">
        <v>4.9651741293532341</v>
      </c>
      <c r="F45" s="11">
        <v>0.49651741293532342</v>
      </c>
      <c r="G45" s="11">
        <v>0.45246832477325361</v>
      </c>
      <c r="H45" s="11">
        <v>0.39740428183330456</v>
      </c>
      <c r="I45" s="11" cm="1">
        <f t="array" ref="I45">F45 - INDEX(AF:AF, MATCH(1, ($AD:$AD=$B45) * ($AE:$AE=$C45), 0))</f>
        <v>3.8767793806089246E-2</v>
      </c>
      <c r="J45" s="11" cm="1">
        <f t="array" ref="J45">G45 - INDEX(AG:AG, MATCH(1, ($AD:$AD=$B45) * ($AE:$AE=$C45), 0))</f>
        <v>3.5663327497374442E-3</v>
      </c>
      <c r="K45" s="11" cm="1">
        <f t="array" ref="K45">H45 - INDEX(AH:AH, MATCH(1, ($AD:$AD=$B45) * ($AE:$AE=$C45), 0))</f>
        <v>-3.0145826963674793E-2</v>
      </c>
      <c r="L45" s="11" cm="1">
        <f t="array" ref="L45">I45 - INDEX(AI:AI, MATCH(1, ($AD:$AD=$B45) * ($AE:$AE=$C45), 0))</f>
        <v>3.8767793806089246E-2</v>
      </c>
      <c r="M45" s="11" cm="1">
        <f t="array" ref="M45">J45 - INDEX(AJ:AJ, MATCH(1, ($AD:$AD=$B45) * ($AE:$AE=$C45), 0))</f>
        <v>3.5663327497374442E-3</v>
      </c>
      <c r="N45" s="11" cm="1">
        <f t="array" ref="N45">K45 - INDEX(AK:AK, MATCH(1, ($AD:$AD=$B45) * ($AE:$AE=$C45), 0))</f>
        <v>-3.0145826963674793E-2</v>
      </c>
      <c r="O45" s="11" cm="1">
        <f t="array" ref="O45">L45 - INDEX(AL:AL, MATCH(1, ($AD:$AD=$B45) * ($AE:$AE=$C45), 0))</f>
        <v>3.8767793806089246E-2</v>
      </c>
      <c r="P45" s="11" cm="1">
        <f t="array" ref="P45">M45 - INDEX(AM:AM, MATCH(1, ($AD:$AD=$B45) * ($AE:$AE=$C45), 0))</f>
        <v>3.5663327497374442E-3</v>
      </c>
      <c r="Q45" s="11" cm="1">
        <f t="array" ref="Q45">N45 - INDEX(AN:AN, MATCH(1, ($AD:$AD=$B45) * ($AE:$AE=$C45), 0))</f>
        <v>-3.0145826963674793E-2</v>
      </c>
      <c r="T45" s="2">
        <v>10</v>
      </c>
      <c r="U45" s="5">
        <v>4.7989938732540822E-2</v>
      </c>
      <c r="V45" s="5">
        <v>1.6529492578861275E-2</v>
      </c>
      <c r="W45" s="5">
        <v>1.7971673922774514E-2</v>
      </c>
      <c r="X45" s="5">
        <v>1.7154301729206924E-2</v>
      </c>
      <c r="Y45" s="5">
        <v>2.49113517408459E-2</v>
      </c>
      <c r="Z45" s="5">
        <f>AVERAGE(V45:X45)</f>
        <v>1.7218489410280906E-2</v>
      </c>
    </row>
    <row r="46" spans="1:27" x14ac:dyDescent="0.2">
      <c r="A46" s="12">
        <v>45</v>
      </c>
      <c r="B46" s="10">
        <v>5</v>
      </c>
      <c r="C46" s="10">
        <v>10</v>
      </c>
      <c r="D46" s="10" t="b">
        <v>0</v>
      </c>
      <c r="E46" s="10">
        <v>2.9736842105263159</v>
      </c>
      <c r="F46" s="10">
        <v>0.29736842105263162</v>
      </c>
      <c r="G46" s="10">
        <v>0.46037568809572327</v>
      </c>
      <c r="H46" s="10">
        <v>0.44381133440712323</v>
      </c>
      <c r="I46" s="10" cm="1">
        <f t="array" ref="I46">F46 - INDEX(AF:AF, MATCH(1, ($AD:$AD=$B46) * ($AE:$AE=$C46), 0))</f>
        <v>-0.16038119807660256</v>
      </c>
      <c r="J46" s="10" cm="1">
        <f t="array" ref="J46">G46 - INDEX(AG:AG, MATCH(1, ($AD:$AD=$B46) * ($AE:$AE=$C46), 0))</f>
        <v>1.1473696072207107E-2</v>
      </c>
      <c r="K46" s="10" cm="1">
        <f t="array" ref="K46">H46 - INDEX(AH:AH, MATCH(1, ($AD:$AD=$B46) * ($AE:$AE=$C46), 0))</f>
        <v>1.626122561014387E-2</v>
      </c>
      <c r="L46" s="10" cm="1">
        <f t="array" ref="L46">I46 - INDEX(AI:AI, MATCH(1, ($AD:$AD=$B46) * ($AE:$AE=$C46), 0))</f>
        <v>-0.16038119807660256</v>
      </c>
      <c r="M46" s="10" cm="1">
        <f t="array" ref="M46">J46 - INDEX(AJ:AJ, MATCH(1, ($AD:$AD=$B46) * ($AE:$AE=$C46), 0))</f>
        <v>1.1473696072207107E-2</v>
      </c>
      <c r="N46" s="10" cm="1">
        <f t="array" ref="N46">K46 - INDEX(AK:AK, MATCH(1, ($AD:$AD=$B46) * ($AE:$AE=$C46), 0))</f>
        <v>1.626122561014387E-2</v>
      </c>
      <c r="O46" s="10" cm="1">
        <f t="array" ref="O46">L46 - INDEX(AL:AL, MATCH(1, ($AD:$AD=$B46) * ($AE:$AE=$C46), 0))</f>
        <v>-0.16038119807660256</v>
      </c>
      <c r="P46" s="10" cm="1">
        <f t="array" ref="P46">M46 - INDEX(AM:AM, MATCH(1, ($AD:$AD=$B46) * ($AE:$AE=$C46), 0))</f>
        <v>1.1473696072207107E-2</v>
      </c>
      <c r="Q46" s="10" cm="1">
        <f t="array" ref="Q46">N46 - INDEX(AN:AN, MATCH(1, ($AD:$AD=$B46) * ($AE:$AE=$C46), 0))</f>
        <v>1.626122561014387E-2</v>
      </c>
      <c r="T46" s="2">
        <v>20</v>
      </c>
      <c r="U46" s="5">
        <v>3.2603448755156653E-2</v>
      </c>
      <c r="V46" s="5">
        <v>1.5297093176382958E-2</v>
      </c>
      <c r="W46" s="5">
        <v>1.4057201380764533E-2</v>
      </c>
      <c r="X46" s="5">
        <v>2.2436828471248026E-2</v>
      </c>
      <c r="Y46" s="5">
        <v>2.1098642945888042E-2</v>
      </c>
      <c r="Z46" s="5">
        <f t="shared" ref="Z46" si="6">AVERAGE(V46:X46)</f>
        <v>1.7263707676131838E-2</v>
      </c>
    </row>
    <row r="47" spans="1:27" x14ac:dyDescent="0.2">
      <c r="A47" s="13">
        <v>46</v>
      </c>
      <c r="B47" s="11">
        <v>5</v>
      </c>
      <c r="C47" s="11">
        <v>10</v>
      </c>
      <c r="D47" s="11" t="b">
        <v>0</v>
      </c>
      <c r="E47" s="11">
        <v>4.9950248756218905</v>
      </c>
      <c r="F47" s="11">
        <v>0.49950248756218907</v>
      </c>
      <c r="G47" s="11">
        <v>0.39025044495706124</v>
      </c>
      <c r="H47" s="11">
        <v>0.39703110127601848</v>
      </c>
      <c r="I47" s="11" cm="1">
        <f t="array" ref="I47">F47 - INDEX(AF:AF, MATCH(1, ($AD:$AD=$B47) * ($AE:$AE=$C47), 0))</f>
        <v>4.1752868432954893E-2</v>
      </c>
      <c r="J47" s="11" cm="1">
        <f t="array" ref="J47">G47 - INDEX(AG:AG, MATCH(1, ($AD:$AD=$B47) * ($AE:$AE=$C47), 0))</f>
        <v>-5.8651547066454923E-2</v>
      </c>
      <c r="K47" s="11" cm="1">
        <f t="array" ref="K47">H47 - INDEX(AH:AH, MATCH(1, ($AD:$AD=$B47) * ($AE:$AE=$C47), 0))</f>
        <v>-3.0519007520960872E-2</v>
      </c>
      <c r="L47" s="11" cm="1">
        <f t="array" ref="L47">I47 - INDEX(AI:AI, MATCH(1, ($AD:$AD=$B47) * ($AE:$AE=$C47), 0))</f>
        <v>4.1752868432954893E-2</v>
      </c>
      <c r="M47" s="11" cm="1">
        <f t="array" ref="M47">J47 - INDEX(AJ:AJ, MATCH(1, ($AD:$AD=$B47) * ($AE:$AE=$C47), 0))</f>
        <v>-5.8651547066454923E-2</v>
      </c>
      <c r="N47" s="11" cm="1">
        <f t="array" ref="N47">K47 - INDEX(AK:AK, MATCH(1, ($AD:$AD=$B47) * ($AE:$AE=$C47), 0))</f>
        <v>-3.0519007520960872E-2</v>
      </c>
      <c r="O47" s="11" cm="1">
        <f t="array" ref="O47">L47 - INDEX(AL:AL, MATCH(1, ($AD:$AD=$B47) * ($AE:$AE=$C47), 0))</f>
        <v>4.1752868432954893E-2</v>
      </c>
      <c r="P47" s="11" cm="1">
        <f t="array" ref="P47">M47 - INDEX(AM:AM, MATCH(1, ($AD:$AD=$B47) * ($AE:$AE=$C47), 0))</f>
        <v>-5.8651547066454923E-2</v>
      </c>
      <c r="Q47" s="11" cm="1">
        <f t="array" ref="Q47">N47 - INDEX(AN:AN, MATCH(1, ($AD:$AD=$B47) * ($AE:$AE=$C47), 0))</f>
        <v>-3.0519007520960872E-2</v>
      </c>
      <c r="T47" s="2" t="s">
        <v>16</v>
      </c>
      <c r="U47" s="5">
        <v>0.10748651421019675</v>
      </c>
      <c r="V47" s="5">
        <v>4.8128896900552269E-2</v>
      </c>
      <c r="W47" s="5">
        <v>5.7830723909535899E-2</v>
      </c>
      <c r="X47" s="5">
        <v>6.0518347152501581E-2</v>
      </c>
      <c r="Y47" s="5">
        <v>6.8491120543196629E-2</v>
      </c>
    </row>
    <row r="48" spans="1:27" x14ac:dyDescent="0.2">
      <c r="A48" s="12">
        <v>47</v>
      </c>
      <c r="B48" s="10">
        <v>5</v>
      </c>
      <c r="C48" s="10">
        <v>10</v>
      </c>
      <c r="D48" s="10" t="b">
        <v>0</v>
      </c>
      <c r="E48" s="10">
        <v>5.5820895522388057</v>
      </c>
      <c r="F48" s="10">
        <v>0.55820895522388059</v>
      </c>
      <c r="G48" s="10">
        <v>0.46659719403060529</v>
      </c>
      <c r="H48" s="10">
        <v>0.43222200988858867</v>
      </c>
      <c r="I48" s="10" cm="1">
        <f t="array" ref="I48">F48 - INDEX(AF:AF, MATCH(1, ($AD:$AD=$B48) * ($AE:$AE=$C48), 0))</f>
        <v>0.10045933609464641</v>
      </c>
      <c r="J48" s="10" cm="1">
        <f t="array" ref="J48">G48 - INDEX(AG:AG, MATCH(1, ($AD:$AD=$B48) * ($AE:$AE=$C48), 0))</f>
        <v>1.7695202007089128E-2</v>
      </c>
      <c r="K48" s="10" cm="1">
        <f t="array" ref="K48">H48 - INDEX(AH:AH, MATCH(1, ($AD:$AD=$B48) * ($AE:$AE=$C48), 0))</f>
        <v>4.6719010916093096E-3</v>
      </c>
      <c r="L48" s="10" cm="1">
        <f t="array" ref="L48">I48 - INDEX(AI:AI, MATCH(1, ($AD:$AD=$B48) * ($AE:$AE=$C48), 0))</f>
        <v>0.10045933609464641</v>
      </c>
      <c r="M48" s="10" cm="1">
        <f t="array" ref="M48">J48 - INDEX(AJ:AJ, MATCH(1, ($AD:$AD=$B48) * ($AE:$AE=$C48), 0))</f>
        <v>1.7695202007089128E-2</v>
      </c>
      <c r="N48" s="10" cm="1">
        <f t="array" ref="N48">K48 - INDEX(AK:AK, MATCH(1, ($AD:$AD=$B48) * ($AE:$AE=$C48), 0))</f>
        <v>4.6719010916093096E-3</v>
      </c>
      <c r="O48" s="10" cm="1">
        <f t="array" ref="O48">L48 - INDEX(AL:AL, MATCH(1, ($AD:$AD=$B48) * ($AE:$AE=$C48), 0))</f>
        <v>0.10045933609464641</v>
      </c>
      <c r="P48" s="10" cm="1">
        <f t="array" ref="P48">M48 - INDEX(AM:AM, MATCH(1, ($AD:$AD=$B48) * ($AE:$AE=$C48), 0))</f>
        <v>1.7695202007089128E-2</v>
      </c>
      <c r="Q48" s="10" cm="1">
        <f t="array" ref="Q48">N48 - INDEX(AN:AN, MATCH(1, ($AD:$AD=$B48) * ($AE:$AE=$C48), 0))</f>
        <v>4.6719010916093096E-3</v>
      </c>
      <c r="U48" s="5"/>
      <c r="V48" s="5">
        <f t="shared" ref="V48:X48" si="7">AVERAGE(V44:V46)</f>
        <v>1.8511693836888141E-2</v>
      </c>
      <c r="W48" s="5">
        <f t="shared" si="7"/>
        <v>3.3429444837219137E-2</v>
      </c>
      <c r="X48" s="5">
        <f t="shared" si="7"/>
        <v>3.8219760659115011E-2</v>
      </c>
    </row>
    <row r="49" spans="1:26" x14ac:dyDescent="0.2">
      <c r="A49" s="13">
        <v>48</v>
      </c>
      <c r="B49" s="11">
        <v>5</v>
      </c>
      <c r="C49" s="11">
        <v>10</v>
      </c>
      <c r="D49" s="11" t="b">
        <v>0</v>
      </c>
      <c r="E49" s="11">
        <v>5.4825870646766166</v>
      </c>
      <c r="F49" s="11">
        <v>0.54825870646766162</v>
      </c>
      <c r="G49" s="11">
        <v>0.44353335650427944</v>
      </c>
      <c r="H49" s="11">
        <v>0.45405707955302566</v>
      </c>
      <c r="I49" s="11" cm="1">
        <f t="array" ref="I49">F49 - INDEX(AF:AF, MATCH(1, ($AD:$AD=$B49) * ($AE:$AE=$C49), 0))</f>
        <v>9.0509087338427441E-2</v>
      </c>
      <c r="J49" s="11" cm="1">
        <f t="array" ref="J49">G49 - INDEX(AG:AG, MATCH(1, ($AD:$AD=$B49) * ($AE:$AE=$C49), 0))</f>
        <v>-5.3686355192367197E-3</v>
      </c>
      <c r="K49" s="11" cm="1">
        <f t="array" ref="K49">H49 - INDEX(AH:AH, MATCH(1, ($AD:$AD=$B49) * ($AE:$AE=$C49), 0))</f>
        <v>2.65069707560463E-2</v>
      </c>
      <c r="L49" s="11" cm="1">
        <f t="array" ref="L49">I49 - INDEX(AI:AI, MATCH(1, ($AD:$AD=$B49) * ($AE:$AE=$C49), 0))</f>
        <v>9.0509087338427441E-2</v>
      </c>
      <c r="M49" s="11" cm="1">
        <f t="array" ref="M49">J49 - INDEX(AJ:AJ, MATCH(1, ($AD:$AD=$B49) * ($AE:$AE=$C49), 0))</f>
        <v>-5.3686355192367197E-3</v>
      </c>
      <c r="N49" s="11" cm="1">
        <f t="array" ref="N49">K49 - INDEX(AK:AK, MATCH(1, ($AD:$AD=$B49) * ($AE:$AE=$C49), 0))</f>
        <v>2.65069707560463E-2</v>
      </c>
      <c r="O49" s="11" cm="1">
        <f t="array" ref="O49">L49 - INDEX(AL:AL, MATCH(1, ($AD:$AD=$B49) * ($AE:$AE=$C49), 0))</f>
        <v>9.0509087338427441E-2</v>
      </c>
      <c r="P49" s="11" cm="1">
        <f t="array" ref="P49">M49 - INDEX(AM:AM, MATCH(1, ($AD:$AD=$B49) * ($AE:$AE=$C49), 0))</f>
        <v>-5.3686355192367197E-3</v>
      </c>
      <c r="Q49" s="11" cm="1">
        <f t="array" ref="Q49">N49 - INDEX(AN:AN, MATCH(1, ($AD:$AD=$B49) * ($AE:$AE=$C49), 0))</f>
        <v>2.65069707560463E-2</v>
      </c>
    </row>
    <row r="50" spans="1:26" x14ac:dyDescent="0.2">
      <c r="A50" s="12">
        <v>49</v>
      </c>
      <c r="B50" s="10">
        <v>5</v>
      </c>
      <c r="C50" s="10">
        <v>10</v>
      </c>
      <c r="D50" s="10" t="b">
        <v>0</v>
      </c>
      <c r="E50" s="10">
        <v>4.4626865671641793</v>
      </c>
      <c r="F50" s="10">
        <v>0.44626865671641791</v>
      </c>
      <c r="G50" s="10">
        <v>0.46426308504314634</v>
      </c>
      <c r="H50" s="10">
        <v>0.42341147860965617</v>
      </c>
      <c r="I50" s="10" cm="1">
        <f t="array" ref="I50">F50 - INDEX(AF:AF, MATCH(1, ($AD:$AD=$B50) * ($AE:$AE=$C50), 0))</f>
        <v>-1.1480962412816265E-2</v>
      </c>
      <c r="J50" s="10" cm="1">
        <f t="array" ref="J50">G50 - INDEX(AG:AG, MATCH(1, ($AD:$AD=$B50) * ($AE:$AE=$C50), 0))</f>
        <v>1.5361093019630179E-2</v>
      </c>
      <c r="K50" s="10" cm="1">
        <f t="array" ref="K50">H50 - INDEX(AH:AH, MATCH(1, ($AD:$AD=$B50) * ($AE:$AE=$C50), 0))</f>
        <v>-4.138630187323189E-3</v>
      </c>
      <c r="L50" s="10" cm="1">
        <f t="array" ref="L50">I50 - INDEX(AI:AI, MATCH(1, ($AD:$AD=$B50) * ($AE:$AE=$C50), 0))</f>
        <v>-1.1480962412816265E-2</v>
      </c>
      <c r="M50" s="10" cm="1">
        <f t="array" ref="M50">J50 - INDEX(AJ:AJ, MATCH(1, ($AD:$AD=$B50) * ($AE:$AE=$C50), 0))</f>
        <v>1.5361093019630179E-2</v>
      </c>
      <c r="N50" s="10" cm="1">
        <f t="array" ref="N50">K50 - INDEX(AK:AK, MATCH(1, ($AD:$AD=$B50) * ($AE:$AE=$C50), 0))</f>
        <v>-4.138630187323189E-3</v>
      </c>
      <c r="O50" s="10" cm="1">
        <f t="array" ref="O50">L50 - INDEX(AL:AL, MATCH(1, ($AD:$AD=$B50) * ($AE:$AE=$C50), 0))</f>
        <v>-1.1480962412816265E-2</v>
      </c>
      <c r="P50" s="10" cm="1">
        <f t="array" ref="P50">M50 - INDEX(AM:AM, MATCH(1, ($AD:$AD=$B50) * ($AE:$AE=$C50), 0))</f>
        <v>1.5361093019630179E-2</v>
      </c>
      <c r="Q50" s="10" cm="1">
        <f t="array" ref="Q50">N50 - INDEX(AN:AN, MATCH(1, ($AD:$AD=$B50) * ($AE:$AE=$C50), 0))</f>
        <v>-4.138630187323189E-3</v>
      </c>
    </row>
    <row r="51" spans="1:26" x14ac:dyDescent="0.2">
      <c r="A51" s="13">
        <v>50</v>
      </c>
      <c r="B51" s="11">
        <v>5</v>
      </c>
      <c r="C51" s="11">
        <v>10</v>
      </c>
      <c r="D51" s="11" t="b">
        <v>0</v>
      </c>
      <c r="E51" s="11">
        <v>4.2272727272727275</v>
      </c>
      <c r="F51" s="11">
        <v>0.42272727272727273</v>
      </c>
      <c r="G51" s="11">
        <v>0.44728630387700791</v>
      </c>
      <c r="H51" s="11">
        <v>0.42626228834991797</v>
      </c>
      <c r="I51" s="11" cm="1">
        <f t="array" ref="I51">F51 - INDEX(AF:AF, MATCH(1, ($AD:$AD=$B51) * ($AE:$AE=$C51), 0))</f>
        <v>-3.5022346401961446E-2</v>
      </c>
      <c r="J51" s="11" cm="1">
        <f t="array" ref="J51">G51 - INDEX(AG:AG, MATCH(1, ($AD:$AD=$B51) * ($AE:$AE=$C51), 0))</f>
        <v>-1.615688146508254E-3</v>
      </c>
      <c r="K51" s="11" cm="1">
        <f t="array" ref="K51">H51 - INDEX(AH:AH, MATCH(1, ($AD:$AD=$B51) * ($AE:$AE=$C51), 0))</f>
        <v>-1.287820447061383E-3</v>
      </c>
      <c r="L51" s="11" cm="1">
        <f t="array" ref="L51">I51 - INDEX(AI:AI, MATCH(1, ($AD:$AD=$B51) * ($AE:$AE=$C51), 0))</f>
        <v>-3.5022346401961446E-2</v>
      </c>
      <c r="M51" s="11" cm="1">
        <f t="array" ref="M51">J51 - INDEX(AJ:AJ, MATCH(1, ($AD:$AD=$B51) * ($AE:$AE=$C51), 0))</f>
        <v>-1.615688146508254E-3</v>
      </c>
      <c r="N51" s="11" cm="1">
        <f t="array" ref="N51">K51 - INDEX(AK:AK, MATCH(1, ($AD:$AD=$B51) * ($AE:$AE=$C51), 0))</f>
        <v>-1.287820447061383E-3</v>
      </c>
      <c r="O51" s="11" cm="1">
        <f t="array" ref="O51">L51 - INDEX(AL:AL, MATCH(1, ($AD:$AD=$B51) * ($AE:$AE=$C51), 0))</f>
        <v>-3.5022346401961446E-2</v>
      </c>
      <c r="P51" s="11" cm="1">
        <f t="array" ref="P51">M51 - INDEX(AM:AM, MATCH(1, ($AD:$AD=$B51) * ($AE:$AE=$C51), 0))</f>
        <v>-1.615688146508254E-3</v>
      </c>
      <c r="Q51" s="11" cm="1">
        <f t="array" ref="Q51">N51 - INDEX(AN:AN, MATCH(1, ($AD:$AD=$B51) * ($AE:$AE=$C51), 0))</f>
        <v>-1.287820447061383E-3</v>
      </c>
      <c r="T51" s="1" t="s">
        <v>29</v>
      </c>
      <c r="U51" s="1" t="s">
        <v>17</v>
      </c>
    </row>
    <row r="52" spans="1:26" x14ac:dyDescent="0.2">
      <c r="A52" s="12">
        <v>51</v>
      </c>
      <c r="B52" s="10">
        <v>5</v>
      </c>
      <c r="C52" s="10">
        <v>50</v>
      </c>
      <c r="D52" s="10" t="b">
        <v>0</v>
      </c>
      <c r="E52" s="10">
        <v>23.273631840796021</v>
      </c>
      <c r="F52" s="10">
        <v>0.46547263681592044</v>
      </c>
      <c r="G52" s="10">
        <v>0.43549252382370202</v>
      </c>
      <c r="H52" s="10">
        <v>0.39956056846056565</v>
      </c>
      <c r="I52" s="10" cm="1">
        <f t="array" ref="I52">F52 - INDEX(AF:AF, MATCH(1, ($AD:$AD=$B52) * ($AE:$AE=$C52), 0))</f>
        <v>-2.9621890547263607E-2</v>
      </c>
      <c r="J52" s="10" cm="1">
        <f t="array" ref="J52">G52 - INDEX(AG:AG, MATCH(1, ($AD:$AD=$B52) * ($AE:$AE=$C52), 0))</f>
        <v>-1.22862262783478E-2</v>
      </c>
      <c r="K52" s="10" cm="1">
        <f t="array" ref="K52">H52 - INDEX(AH:AH, MATCH(1, ($AD:$AD=$B52) * ($AE:$AE=$C52), 0))</f>
        <v>-5.4553455610896195E-3</v>
      </c>
      <c r="L52" s="10" cm="1">
        <f t="array" ref="L52">I52 - INDEX(AI:AI, MATCH(1, ($AD:$AD=$B52) * ($AE:$AE=$C52), 0))</f>
        <v>-2.9621890547263607E-2</v>
      </c>
      <c r="M52" s="10" cm="1">
        <f t="array" ref="M52">J52 - INDEX(AJ:AJ, MATCH(1, ($AD:$AD=$B52) * ($AE:$AE=$C52), 0))</f>
        <v>-1.22862262783478E-2</v>
      </c>
      <c r="N52" s="10" cm="1">
        <f t="array" ref="N52">K52 - INDEX(AK:AK, MATCH(1, ($AD:$AD=$B52) * ($AE:$AE=$C52), 0))</f>
        <v>-5.4553455610896195E-3</v>
      </c>
      <c r="O52" s="10" cm="1">
        <f t="array" ref="O52">L52 - INDEX(AL:AL, MATCH(1, ($AD:$AD=$B52) * ($AE:$AE=$C52), 0))</f>
        <v>-2.9621890547263607E-2</v>
      </c>
      <c r="P52" s="10" cm="1">
        <f t="array" ref="P52">M52 - INDEX(AM:AM, MATCH(1, ($AD:$AD=$B52) * ($AE:$AE=$C52), 0))</f>
        <v>-1.22862262783478E-2</v>
      </c>
      <c r="Q52" s="10" cm="1">
        <f t="array" ref="Q52">N52 - INDEX(AN:AN, MATCH(1, ($AD:$AD=$B52) * ($AE:$AE=$C52), 0))</f>
        <v>-5.4553455610896195E-3</v>
      </c>
      <c r="T52" s="1" t="s">
        <v>15</v>
      </c>
      <c r="U52">
        <v>10</v>
      </c>
      <c r="V52">
        <v>50</v>
      </c>
      <c r="W52">
        <v>100</v>
      </c>
      <c r="X52">
        <v>200</v>
      </c>
      <c r="Y52" t="s">
        <v>16</v>
      </c>
    </row>
    <row r="53" spans="1:26" x14ac:dyDescent="0.2">
      <c r="A53" s="13">
        <v>52</v>
      </c>
      <c r="B53" s="11">
        <v>5</v>
      </c>
      <c r="C53" s="11">
        <v>50</v>
      </c>
      <c r="D53" s="11" t="b">
        <v>0</v>
      </c>
      <c r="E53" s="11">
        <v>23.631840796019901</v>
      </c>
      <c r="F53" s="11">
        <v>0.47263681592039802</v>
      </c>
      <c r="G53" s="11">
        <v>0.46234456511217192</v>
      </c>
      <c r="H53" s="11">
        <v>0.38950360339744472</v>
      </c>
      <c r="I53" s="11" cm="1">
        <f t="array" ref="I53">F53 - INDEX(AF:AF, MATCH(1, ($AD:$AD=$B53) * ($AE:$AE=$C53), 0))</f>
        <v>-2.2457711442786021E-2</v>
      </c>
      <c r="J53" s="11" cm="1">
        <f t="array" ref="J53">G53 - INDEX(AG:AG, MATCH(1, ($AD:$AD=$B53) * ($AE:$AE=$C53), 0))</f>
        <v>1.4565815010122107E-2</v>
      </c>
      <c r="K53" s="11" cm="1">
        <f t="array" ref="K53">H53 - INDEX(AH:AH, MATCH(1, ($AD:$AD=$B53) * ($AE:$AE=$C53), 0))</f>
        <v>-1.5512310624210546E-2</v>
      </c>
      <c r="L53" s="11" cm="1">
        <f t="array" ref="L53">I53 - INDEX(AI:AI, MATCH(1, ($AD:$AD=$B53) * ($AE:$AE=$C53), 0))</f>
        <v>-2.2457711442786021E-2</v>
      </c>
      <c r="M53" s="11" cm="1">
        <f t="array" ref="M53">J53 - INDEX(AJ:AJ, MATCH(1, ($AD:$AD=$B53) * ($AE:$AE=$C53), 0))</f>
        <v>1.4565815010122107E-2</v>
      </c>
      <c r="N53" s="11" cm="1">
        <f t="array" ref="N53">K53 - INDEX(AK:AK, MATCH(1, ($AD:$AD=$B53) * ($AE:$AE=$C53), 0))</f>
        <v>-1.5512310624210546E-2</v>
      </c>
      <c r="O53" s="11" cm="1">
        <f t="array" ref="O53">L53 - INDEX(AL:AL, MATCH(1, ($AD:$AD=$B53) * ($AE:$AE=$C53), 0))</f>
        <v>-2.2457711442786021E-2</v>
      </c>
      <c r="P53" s="11" cm="1">
        <f t="array" ref="P53">M53 - INDEX(AM:AM, MATCH(1, ($AD:$AD=$B53) * ($AE:$AE=$C53), 0))</f>
        <v>1.4565815010122107E-2</v>
      </c>
      <c r="Q53" s="11" cm="1">
        <f t="array" ref="Q53">N53 - INDEX(AN:AN, MATCH(1, ($AD:$AD=$B53) * ($AE:$AE=$C53), 0))</f>
        <v>-1.5512310624210546E-2</v>
      </c>
      <c r="T53" s="2">
        <v>1</v>
      </c>
      <c r="U53" s="5">
        <v>0.26714117606617638</v>
      </c>
      <c r="V53" s="5">
        <v>6.3173676516864105E-2</v>
      </c>
      <c r="W53" s="5">
        <v>8.7753649827325253E-2</v>
      </c>
      <c r="X53" s="5">
        <v>0.1027416090713936</v>
      </c>
      <c r="Y53" s="5">
        <v>0.13020252787043984</v>
      </c>
      <c r="Z53" s="5"/>
    </row>
    <row r="54" spans="1:26" x14ac:dyDescent="0.2">
      <c r="A54" s="12">
        <v>53</v>
      </c>
      <c r="B54" s="10">
        <v>5</v>
      </c>
      <c r="C54" s="10">
        <v>50</v>
      </c>
      <c r="D54" s="10" t="b">
        <v>0</v>
      </c>
      <c r="E54" s="10">
        <v>26.28855721393035</v>
      </c>
      <c r="F54" s="10">
        <v>0.52577114427860705</v>
      </c>
      <c r="G54" s="10">
        <v>0.45630416757170977</v>
      </c>
      <c r="H54" s="10">
        <v>0.41101125338448224</v>
      </c>
      <c r="I54" s="10" cm="1">
        <f t="array" ref="I54">F54 - INDEX(AF:AF, MATCH(1, ($AD:$AD=$B54) * ($AE:$AE=$C54), 0))</f>
        <v>3.0676616915423005E-2</v>
      </c>
      <c r="J54" s="10" cm="1">
        <f t="array" ref="J54">G54 - INDEX(AG:AG, MATCH(1, ($AD:$AD=$B54) * ($AE:$AE=$C54), 0))</f>
        <v>8.5254174696599572E-3</v>
      </c>
      <c r="K54" s="10" cm="1">
        <f t="array" ref="K54">H54 - INDEX(AH:AH, MATCH(1, ($AD:$AD=$B54) * ($AE:$AE=$C54), 0))</f>
        <v>5.9953393628269791E-3</v>
      </c>
      <c r="L54" s="10" cm="1">
        <f t="array" ref="L54">I54 - INDEX(AI:AI, MATCH(1, ($AD:$AD=$B54) * ($AE:$AE=$C54), 0))</f>
        <v>3.0676616915423005E-2</v>
      </c>
      <c r="M54" s="10" cm="1">
        <f t="array" ref="M54">J54 - INDEX(AJ:AJ, MATCH(1, ($AD:$AD=$B54) * ($AE:$AE=$C54), 0))</f>
        <v>8.5254174696599572E-3</v>
      </c>
      <c r="N54" s="10" cm="1">
        <f t="array" ref="N54">K54 - INDEX(AK:AK, MATCH(1, ($AD:$AD=$B54) * ($AE:$AE=$C54), 0))</f>
        <v>5.9953393628269791E-3</v>
      </c>
      <c r="O54" s="10" cm="1">
        <f t="array" ref="O54">L54 - INDEX(AL:AL, MATCH(1, ($AD:$AD=$B54) * ($AE:$AE=$C54), 0))</f>
        <v>3.0676616915423005E-2</v>
      </c>
      <c r="P54" s="10" cm="1">
        <f t="array" ref="P54">M54 - INDEX(AM:AM, MATCH(1, ($AD:$AD=$B54) * ($AE:$AE=$C54), 0))</f>
        <v>8.5254174696599572E-3</v>
      </c>
      <c r="Q54" s="10" cm="1">
        <f t="array" ref="Q54">N54 - INDEX(AN:AN, MATCH(1, ($AD:$AD=$B54) * ($AE:$AE=$C54), 0))</f>
        <v>5.9953393628269791E-3</v>
      </c>
      <c r="T54" s="2">
        <v>5</v>
      </c>
      <c r="U54" s="5">
        <v>1.451374338476428E-2</v>
      </c>
      <c r="V54" s="5">
        <v>2.8367265737096144E-2</v>
      </c>
      <c r="W54" s="5">
        <v>3.9703796803033972E-2</v>
      </c>
      <c r="X54" s="5">
        <v>5.7241741143834082E-2</v>
      </c>
      <c r="Y54" s="5">
        <v>3.4956636767182123E-2</v>
      </c>
      <c r="Z54" s="5">
        <f>AVERAGE(V54:X54)</f>
        <v>4.1770934561321395E-2</v>
      </c>
    </row>
    <row r="55" spans="1:26" x14ac:dyDescent="0.2">
      <c r="A55" s="13">
        <v>54</v>
      </c>
      <c r="B55" s="11">
        <v>5</v>
      </c>
      <c r="C55" s="11">
        <v>50</v>
      </c>
      <c r="D55" s="11" t="b">
        <v>0</v>
      </c>
      <c r="E55" s="11">
        <v>21.636815920398011</v>
      </c>
      <c r="F55" s="11">
        <v>0.43273631840796023</v>
      </c>
      <c r="G55" s="11">
        <v>0.45917288445335908</v>
      </c>
      <c r="H55" s="11">
        <v>0.42422172676765763</v>
      </c>
      <c r="I55" s="11" cm="1">
        <f t="array" ref="I55">F55 - INDEX(AF:AF, MATCH(1, ($AD:$AD=$B55) * ($AE:$AE=$C55), 0))</f>
        <v>-6.2358208955223815E-2</v>
      </c>
      <c r="J55" s="11" cm="1">
        <f t="array" ref="J55">G55 - INDEX(AG:AG, MATCH(1, ($AD:$AD=$B55) * ($AE:$AE=$C55), 0))</f>
        <v>1.139413435130926E-2</v>
      </c>
      <c r="K55" s="11" cm="1">
        <f t="array" ref="K55">H55 - INDEX(AH:AH, MATCH(1, ($AD:$AD=$B55) * ($AE:$AE=$C55), 0))</f>
        <v>1.920581274600236E-2</v>
      </c>
      <c r="L55" s="11" cm="1">
        <f t="array" ref="L55">I55 - INDEX(AI:AI, MATCH(1, ($AD:$AD=$B55) * ($AE:$AE=$C55), 0))</f>
        <v>-6.2358208955223815E-2</v>
      </c>
      <c r="M55" s="11" cm="1">
        <f t="array" ref="M55">J55 - INDEX(AJ:AJ, MATCH(1, ($AD:$AD=$B55) * ($AE:$AE=$C55), 0))</f>
        <v>1.139413435130926E-2</v>
      </c>
      <c r="N55" s="11" cm="1">
        <f t="array" ref="N55">K55 - INDEX(AK:AK, MATCH(1, ($AD:$AD=$B55) * ($AE:$AE=$C55), 0))</f>
        <v>1.920581274600236E-2</v>
      </c>
      <c r="O55" s="11" cm="1">
        <f t="array" ref="O55">L55 - INDEX(AL:AL, MATCH(1, ($AD:$AD=$B55) * ($AE:$AE=$C55), 0))</f>
        <v>-6.2358208955223815E-2</v>
      </c>
      <c r="P55" s="11" cm="1">
        <f t="array" ref="P55">M55 - INDEX(AM:AM, MATCH(1, ($AD:$AD=$B55) * ($AE:$AE=$C55), 0))</f>
        <v>1.139413435130926E-2</v>
      </c>
      <c r="Q55" s="11" cm="1">
        <f t="array" ref="Q55">N55 - INDEX(AN:AN, MATCH(1, ($AD:$AD=$B55) * ($AE:$AE=$C55), 0))</f>
        <v>1.920581274600236E-2</v>
      </c>
      <c r="T55" s="2">
        <v>10</v>
      </c>
      <c r="U55" s="5">
        <v>1.2079781808134548E-2</v>
      </c>
      <c r="V55" s="5">
        <v>1.4077623997616775E-2</v>
      </c>
      <c r="W55" s="5">
        <v>2.644973443924762E-2</v>
      </c>
      <c r="X55" s="5">
        <v>1.370083248646389E-2</v>
      </c>
      <c r="Y55" s="5">
        <v>1.6576993182865721E-2</v>
      </c>
      <c r="Z55" s="5">
        <f>AVERAGE(V55:X55)</f>
        <v>1.8076063641109429E-2</v>
      </c>
    </row>
    <row r="56" spans="1:26" x14ac:dyDescent="0.2">
      <c r="A56" s="12">
        <v>55</v>
      </c>
      <c r="B56" s="10">
        <v>5</v>
      </c>
      <c r="C56" s="10">
        <v>50</v>
      </c>
      <c r="D56" s="10" t="b">
        <v>0</v>
      </c>
      <c r="E56" s="10">
        <v>25.597014925373134</v>
      </c>
      <c r="F56" s="10">
        <v>0.5119402985074627</v>
      </c>
      <c r="G56" s="10">
        <v>0.41347431456599182</v>
      </c>
      <c r="H56" s="10">
        <v>0.388388704580582</v>
      </c>
      <c r="I56" s="10" cm="1">
        <f t="array" ref="I56">F56 - INDEX(AF:AF, MATCH(1, ($AD:$AD=$B56) * ($AE:$AE=$C56), 0))</f>
        <v>1.6845771144278654E-2</v>
      </c>
      <c r="J56" s="10" cm="1">
        <f t="array" ref="J56">G56 - INDEX(AG:AG, MATCH(1, ($AD:$AD=$B56) * ($AE:$AE=$C56), 0))</f>
        <v>-3.4304435536057998E-2</v>
      </c>
      <c r="K56" s="10" cm="1">
        <f t="array" ref="K56">H56 - INDEX(AH:AH, MATCH(1, ($AD:$AD=$B56) * ($AE:$AE=$C56), 0))</f>
        <v>-1.6627209441073265E-2</v>
      </c>
      <c r="L56" s="10" cm="1">
        <f t="array" ref="L56">I56 - INDEX(AI:AI, MATCH(1, ($AD:$AD=$B56) * ($AE:$AE=$C56), 0))</f>
        <v>1.6845771144278654E-2</v>
      </c>
      <c r="M56" s="10" cm="1">
        <f t="array" ref="M56">J56 - INDEX(AJ:AJ, MATCH(1, ($AD:$AD=$B56) * ($AE:$AE=$C56), 0))</f>
        <v>-3.4304435536057998E-2</v>
      </c>
      <c r="N56" s="10" cm="1">
        <f t="array" ref="N56">K56 - INDEX(AK:AK, MATCH(1, ($AD:$AD=$B56) * ($AE:$AE=$C56), 0))</f>
        <v>-1.6627209441073265E-2</v>
      </c>
      <c r="O56" s="10" cm="1">
        <f t="array" ref="O56">L56 - INDEX(AL:AL, MATCH(1, ($AD:$AD=$B56) * ($AE:$AE=$C56), 0))</f>
        <v>1.6845771144278654E-2</v>
      </c>
      <c r="P56" s="10" cm="1">
        <f t="array" ref="P56">M56 - INDEX(AM:AM, MATCH(1, ($AD:$AD=$B56) * ($AE:$AE=$C56), 0))</f>
        <v>-3.4304435536057998E-2</v>
      </c>
      <c r="Q56" s="10" cm="1">
        <f t="array" ref="Q56">N56 - INDEX(AN:AN, MATCH(1, ($AD:$AD=$B56) * ($AE:$AE=$C56), 0))</f>
        <v>-1.6627209441073265E-2</v>
      </c>
      <c r="T56" s="2">
        <v>20</v>
      </c>
      <c r="U56" s="5">
        <v>5.7150280123336381E-3</v>
      </c>
      <c r="V56" s="5">
        <v>5.4491887924771939E-3</v>
      </c>
      <c r="W56" s="5">
        <v>8.4423371522167022E-3</v>
      </c>
      <c r="X56" s="5">
        <v>1.5955893886281821E-2</v>
      </c>
      <c r="Y56" s="5">
        <v>8.8906119608273375E-3</v>
      </c>
      <c r="Z56" s="5">
        <f t="shared" ref="Z56" si="8">AVERAGE(V56:X56)</f>
        <v>9.9491399436585724E-3</v>
      </c>
    </row>
    <row r="57" spans="1:26" x14ac:dyDescent="0.2">
      <c r="A57" s="13">
        <v>56</v>
      </c>
      <c r="B57" s="11">
        <v>5</v>
      </c>
      <c r="C57" s="11">
        <v>50</v>
      </c>
      <c r="D57" s="11" t="b">
        <v>0</v>
      </c>
      <c r="E57" s="11">
        <v>26.517412935323382</v>
      </c>
      <c r="F57" s="11">
        <v>0.53034825870646762</v>
      </c>
      <c r="G57" s="11">
        <v>0.45992401526208032</v>
      </c>
      <c r="H57" s="11">
        <v>0.41367944175361948</v>
      </c>
      <c r="I57" s="11" cm="1">
        <f t="array" ref="I57">F57 - INDEX(AF:AF, MATCH(1, ($AD:$AD=$B57) * ($AE:$AE=$C57), 0))</f>
        <v>3.5253731343283579E-2</v>
      </c>
      <c r="J57" s="11" cm="1">
        <f t="array" ref="J57">G57 - INDEX(AG:AG, MATCH(1, ($AD:$AD=$B57) * ($AE:$AE=$C57), 0))</f>
        <v>1.2145265160030505E-2</v>
      </c>
      <c r="K57" s="11" cm="1">
        <f t="array" ref="K57">H57 - INDEX(AH:AH, MATCH(1, ($AD:$AD=$B57) * ($AE:$AE=$C57), 0))</f>
        <v>8.6635277319642157E-3</v>
      </c>
      <c r="L57" s="11" cm="1">
        <f t="array" ref="L57">I57 - INDEX(AI:AI, MATCH(1, ($AD:$AD=$B57) * ($AE:$AE=$C57), 0))</f>
        <v>3.5253731343283579E-2</v>
      </c>
      <c r="M57" s="11" cm="1">
        <f t="array" ref="M57">J57 - INDEX(AJ:AJ, MATCH(1, ($AD:$AD=$B57) * ($AE:$AE=$C57), 0))</f>
        <v>1.2145265160030505E-2</v>
      </c>
      <c r="N57" s="11" cm="1">
        <f t="array" ref="N57">K57 - INDEX(AK:AK, MATCH(1, ($AD:$AD=$B57) * ($AE:$AE=$C57), 0))</f>
        <v>8.6635277319642157E-3</v>
      </c>
      <c r="O57" s="11" cm="1">
        <f t="array" ref="O57">L57 - INDEX(AL:AL, MATCH(1, ($AD:$AD=$B57) * ($AE:$AE=$C57), 0))</f>
        <v>3.5253731343283579E-2</v>
      </c>
      <c r="P57" s="11" cm="1">
        <f t="array" ref="P57">M57 - INDEX(AM:AM, MATCH(1, ($AD:$AD=$B57) * ($AE:$AE=$C57), 0))</f>
        <v>1.2145265160030505E-2</v>
      </c>
      <c r="Q57" s="11" cm="1">
        <f t="array" ref="Q57">N57 - INDEX(AN:AN, MATCH(1, ($AD:$AD=$B57) * ($AE:$AE=$C57), 0))</f>
        <v>8.6635277319642157E-3</v>
      </c>
      <c r="T57" s="2" t="s">
        <v>16</v>
      </c>
      <c r="U57" s="5">
        <v>7.4862432317852279E-2</v>
      </c>
      <c r="V57" s="5">
        <v>2.776693876101357E-2</v>
      </c>
      <c r="W57" s="5">
        <v>4.0587379555455869E-2</v>
      </c>
      <c r="X57" s="5">
        <v>4.7410019146993353E-2</v>
      </c>
      <c r="Y57" s="5">
        <v>4.765669244532876E-2</v>
      </c>
    </row>
    <row r="58" spans="1:26" x14ac:dyDescent="0.2">
      <c r="A58" s="12">
        <v>57</v>
      </c>
      <c r="B58" s="10">
        <v>5</v>
      </c>
      <c r="C58" s="10">
        <v>50</v>
      </c>
      <c r="D58" s="10" t="b">
        <v>0</v>
      </c>
      <c r="E58" s="10">
        <v>23.039800995024876</v>
      </c>
      <c r="F58" s="10">
        <v>0.46079601990049751</v>
      </c>
      <c r="G58" s="10">
        <v>0.45369588431020907</v>
      </c>
      <c r="H58" s="10">
        <v>0.4077378061934665</v>
      </c>
      <c r="I58" s="10" cm="1">
        <f t="array" ref="I58">F58 - INDEX(AF:AF, MATCH(1, ($AD:$AD=$B58) * ($AE:$AE=$C58), 0))</f>
        <v>-3.4298507462686534E-2</v>
      </c>
      <c r="J58" s="10" cm="1">
        <f t="array" ref="J58">G58 - INDEX(AG:AG, MATCH(1, ($AD:$AD=$B58) * ($AE:$AE=$C58), 0))</f>
        <v>5.9171342081592582E-3</v>
      </c>
      <c r="K58" s="10" cm="1">
        <f t="array" ref="K58">H58 - INDEX(AH:AH, MATCH(1, ($AD:$AD=$B58) * ($AE:$AE=$C58), 0))</f>
        <v>2.7218921718112354E-3</v>
      </c>
      <c r="L58" s="10" cm="1">
        <f t="array" ref="L58">I58 - INDEX(AI:AI, MATCH(1, ($AD:$AD=$B58) * ($AE:$AE=$C58), 0))</f>
        <v>-3.4298507462686534E-2</v>
      </c>
      <c r="M58" s="10" cm="1">
        <f t="array" ref="M58">J58 - INDEX(AJ:AJ, MATCH(1, ($AD:$AD=$B58) * ($AE:$AE=$C58), 0))</f>
        <v>5.9171342081592582E-3</v>
      </c>
      <c r="N58" s="10" cm="1">
        <f t="array" ref="N58">K58 - INDEX(AK:AK, MATCH(1, ($AD:$AD=$B58) * ($AE:$AE=$C58), 0))</f>
        <v>2.7218921718112354E-3</v>
      </c>
      <c r="O58" s="10" cm="1">
        <f t="array" ref="O58">L58 - INDEX(AL:AL, MATCH(1, ($AD:$AD=$B58) * ($AE:$AE=$C58), 0))</f>
        <v>-3.4298507462686534E-2</v>
      </c>
      <c r="P58" s="10" cm="1">
        <f t="array" ref="P58">M58 - INDEX(AM:AM, MATCH(1, ($AD:$AD=$B58) * ($AE:$AE=$C58), 0))</f>
        <v>5.9171342081592582E-3</v>
      </c>
      <c r="Q58" s="10" cm="1">
        <f t="array" ref="Q58">N58 - INDEX(AN:AN, MATCH(1, ($AD:$AD=$B58) * ($AE:$AE=$C58), 0))</f>
        <v>2.7218921718112354E-3</v>
      </c>
      <c r="U58" s="5"/>
      <c r="V58" s="5">
        <f t="shared" ref="V58:X58" si="9">AVERAGE(V54:V56)</f>
        <v>1.5964692842396704E-2</v>
      </c>
      <c r="W58" s="5">
        <f t="shared" si="9"/>
        <v>2.4865289464832768E-2</v>
      </c>
      <c r="X58" s="5">
        <f t="shared" si="9"/>
        <v>2.8966155838859933E-2</v>
      </c>
    </row>
    <row r="59" spans="1:26" x14ac:dyDescent="0.2">
      <c r="A59" s="13">
        <v>58</v>
      </c>
      <c r="B59" s="11">
        <v>5</v>
      </c>
      <c r="C59" s="11">
        <v>50</v>
      </c>
      <c r="D59" s="11" t="b">
        <v>0</v>
      </c>
      <c r="E59" s="11">
        <v>25.681592039800996</v>
      </c>
      <c r="F59" s="11">
        <v>0.51363184079601998</v>
      </c>
      <c r="G59" s="11">
        <v>0.41971888342132191</v>
      </c>
      <c r="H59" s="11">
        <v>0.38820974647494516</v>
      </c>
      <c r="I59" s="11" cm="1">
        <f t="array" ref="I59">F59 - INDEX(AF:AF, MATCH(1, ($AD:$AD=$B59) * ($AE:$AE=$C59), 0))</f>
        <v>1.8537313432835933E-2</v>
      </c>
      <c r="J59" s="11" cm="1">
        <f t="array" ref="J59">G59 - INDEX(AG:AG, MATCH(1, ($AD:$AD=$B59) * ($AE:$AE=$C59), 0))</f>
        <v>-2.8059866680727907E-2</v>
      </c>
      <c r="K59" s="11" cm="1">
        <f t="array" ref="K59">H59 - INDEX(AH:AH, MATCH(1, ($AD:$AD=$B59) * ($AE:$AE=$C59), 0))</f>
        <v>-1.6806167546710105E-2</v>
      </c>
      <c r="L59" s="11" cm="1">
        <f t="array" ref="L59">I59 - INDEX(AI:AI, MATCH(1, ($AD:$AD=$B59) * ($AE:$AE=$C59), 0))</f>
        <v>1.8537313432835933E-2</v>
      </c>
      <c r="M59" s="11" cm="1">
        <f t="array" ref="M59">J59 - INDEX(AJ:AJ, MATCH(1, ($AD:$AD=$B59) * ($AE:$AE=$C59), 0))</f>
        <v>-2.8059866680727907E-2</v>
      </c>
      <c r="N59" s="11" cm="1">
        <f t="array" ref="N59">K59 - INDEX(AK:AK, MATCH(1, ($AD:$AD=$B59) * ($AE:$AE=$C59), 0))</f>
        <v>-1.6806167546710105E-2</v>
      </c>
      <c r="O59" s="11" cm="1">
        <f t="array" ref="O59">L59 - INDEX(AL:AL, MATCH(1, ($AD:$AD=$B59) * ($AE:$AE=$C59), 0))</f>
        <v>1.8537313432835933E-2</v>
      </c>
      <c r="P59" s="11" cm="1">
        <f t="array" ref="P59">M59 - INDEX(AM:AM, MATCH(1, ($AD:$AD=$B59) * ($AE:$AE=$C59), 0))</f>
        <v>-2.8059866680727907E-2</v>
      </c>
      <c r="Q59" s="11" cm="1">
        <f t="array" ref="Q59">N59 - INDEX(AN:AN, MATCH(1, ($AD:$AD=$B59) * ($AE:$AE=$C59), 0))</f>
        <v>-1.6806167546710105E-2</v>
      </c>
    </row>
    <row r="60" spans="1:26" x14ac:dyDescent="0.2">
      <c r="A60" s="12">
        <v>59</v>
      </c>
      <c r="B60" s="10">
        <v>5</v>
      </c>
      <c r="C60" s="10">
        <v>50</v>
      </c>
      <c r="D60" s="10" t="b">
        <v>0</v>
      </c>
      <c r="E60" s="10">
        <v>26.437810945273633</v>
      </c>
      <c r="F60" s="10">
        <v>0.52875621890547264</v>
      </c>
      <c r="G60" s="10">
        <v>0.47783006856483812</v>
      </c>
      <c r="H60" s="10">
        <v>0.42092690724920562</v>
      </c>
      <c r="I60" s="10" cm="1">
        <f t="array" ref="I60">F60 - INDEX(AF:AF, MATCH(1, ($AD:$AD=$B60) * ($AE:$AE=$C60), 0))</f>
        <v>3.3661691542288597E-2</v>
      </c>
      <c r="J60" s="10" cm="1">
        <f t="array" ref="J60">G60 - INDEX(AG:AG, MATCH(1, ($AD:$AD=$B60) * ($AE:$AE=$C60), 0))</f>
        <v>3.0051318462788301E-2</v>
      </c>
      <c r="K60" s="10" cm="1">
        <f t="array" ref="K60">H60 - INDEX(AH:AH, MATCH(1, ($AD:$AD=$B60) * ($AE:$AE=$C60), 0))</f>
        <v>1.5910993227550352E-2</v>
      </c>
      <c r="L60" s="10" cm="1">
        <f t="array" ref="L60">I60 - INDEX(AI:AI, MATCH(1, ($AD:$AD=$B60) * ($AE:$AE=$C60), 0))</f>
        <v>3.3661691542288597E-2</v>
      </c>
      <c r="M60" s="10" cm="1">
        <f t="array" ref="M60">J60 - INDEX(AJ:AJ, MATCH(1, ($AD:$AD=$B60) * ($AE:$AE=$C60), 0))</f>
        <v>3.0051318462788301E-2</v>
      </c>
      <c r="N60" s="10" cm="1">
        <f t="array" ref="N60">K60 - INDEX(AK:AK, MATCH(1, ($AD:$AD=$B60) * ($AE:$AE=$C60), 0))</f>
        <v>1.5910993227550352E-2</v>
      </c>
      <c r="O60" s="10" cm="1">
        <f t="array" ref="O60">L60 - INDEX(AL:AL, MATCH(1, ($AD:$AD=$B60) * ($AE:$AE=$C60), 0))</f>
        <v>3.3661691542288597E-2</v>
      </c>
      <c r="P60" s="10" cm="1">
        <f t="array" ref="P60">M60 - INDEX(AM:AM, MATCH(1, ($AD:$AD=$B60) * ($AE:$AE=$C60), 0))</f>
        <v>3.0051318462788301E-2</v>
      </c>
      <c r="Q60" s="10" cm="1">
        <f t="array" ref="Q60">N60 - INDEX(AN:AN, MATCH(1, ($AD:$AD=$B60) * ($AE:$AE=$C60), 0))</f>
        <v>1.5910993227550352E-2</v>
      </c>
      <c r="T60" s="7" t="s">
        <v>30</v>
      </c>
      <c r="U60" s="7">
        <v>10</v>
      </c>
      <c r="V60" s="7">
        <v>50</v>
      </c>
      <c r="W60" s="7">
        <v>100</v>
      </c>
      <c r="X60" s="7">
        <v>200</v>
      </c>
    </row>
    <row r="61" spans="1:26" x14ac:dyDescent="0.2">
      <c r="A61" s="13">
        <v>60</v>
      </c>
      <c r="B61" s="11">
        <v>5</v>
      </c>
      <c r="C61" s="11">
        <v>50</v>
      </c>
      <c r="D61" s="11" t="b">
        <v>0</v>
      </c>
      <c r="E61" s="11">
        <v>25.442786069651742</v>
      </c>
      <c r="F61" s="11">
        <v>0.50885572139303481</v>
      </c>
      <c r="G61" s="11">
        <v>0.43983019393511358</v>
      </c>
      <c r="H61" s="11">
        <v>0.40691938195458366</v>
      </c>
      <c r="I61" s="11" cm="1">
        <f t="array" ref="I61">F61 - INDEX(AF:AF, MATCH(1, ($AD:$AD=$B61) * ($AE:$AE=$C61), 0))</f>
        <v>1.3761194029850765E-2</v>
      </c>
      <c r="J61" s="11" cm="1">
        <f t="array" ref="J61">G61 - INDEX(AG:AG, MATCH(1, ($AD:$AD=$B61) * ($AE:$AE=$C61), 0))</f>
        <v>-7.9485561669362381E-3</v>
      </c>
      <c r="K61" s="11" cm="1">
        <f t="array" ref="K61">H61 - INDEX(AH:AH, MATCH(1, ($AD:$AD=$B61) * ($AE:$AE=$C61), 0))</f>
        <v>1.9034679329283932E-3</v>
      </c>
      <c r="L61" s="11" cm="1">
        <f t="array" ref="L61">I61 - INDEX(AI:AI, MATCH(1, ($AD:$AD=$B61) * ($AE:$AE=$C61), 0))</f>
        <v>1.3761194029850765E-2</v>
      </c>
      <c r="M61" s="11" cm="1">
        <f t="array" ref="M61">J61 - INDEX(AJ:AJ, MATCH(1, ($AD:$AD=$B61) * ($AE:$AE=$C61), 0))</f>
        <v>-7.9485561669362381E-3</v>
      </c>
      <c r="N61" s="11" cm="1">
        <f t="array" ref="N61">K61 - INDEX(AK:AK, MATCH(1, ($AD:$AD=$B61) * ($AE:$AE=$C61), 0))</f>
        <v>1.9034679329283932E-3</v>
      </c>
      <c r="O61" s="11" cm="1">
        <f t="array" ref="O61">L61 - INDEX(AL:AL, MATCH(1, ($AD:$AD=$B61) * ($AE:$AE=$C61), 0))</f>
        <v>1.3761194029850765E-2</v>
      </c>
      <c r="P61" s="11" cm="1">
        <f t="array" ref="P61">M61 - INDEX(AM:AM, MATCH(1, ($AD:$AD=$B61) * ($AE:$AE=$C61), 0))</f>
        <v>-7.9485561669362381E-3</v>
      </c>
      <c r="Q61" s="11" cm="1">
        <f t="array" ref="Q61">N61 - INDEX(AN:AN, MATCH(1, ($AD:$AD=$B61) * ($AE:$AE=$C61), 0))</f>
        <v>1.9034679329283932E-3</v>
      </c>
      <c r="T61" s="7">
        <v>1</v>
      </c>
      <c r="U61" s="6">
        <f>GETPIVOTDATA("Delta purchases",$T$1,"n-companies",$T3,"n-users",U$2)/GETPIVOTDATA("Delta sust global",$T$19,"n-companies",$T21,"n-users",U$20)</f>
        <v>1.5079364150773513</v>
      </c>
      <c r="V61" s="6">
        <f t="shared" ref="V61:X61" si="10">GETPIVOTDATA("Delta purchases",$T$1,"n-companies",$T3,"n-users",V$2)/GETPIVOTDATA("Delta sust global",$T$19,"n-companies",$T21,"n-users",V$20)</f>
        <v>-0.50081903639329362</v>
      </c>
      <c r="W61" s="6">
        <f t="shared" si="10"/>
        <v>-0.44782647601384684</v>
      </c>
      <c r="X61" s="6">
        <f t="shared" si="10"/>
        <v>-0.47727559191119451</v>
      </c>
    </row>
    <row r="62" spans="1:26" x14ac:dyDescent="0.2">
      <c r="A62" s="12">
        <v>61</v>
      </c>
      <c r="B62" s="10">
        <v>5</v>
      </c>
      <c r="C62" s="10">
        <v>100</v>
      </c>
      <c r="D62" s="10" t="b">
        <v>0</v>
      </c>
      <c r="E62" s="10">
        <v>53.855721393034827</v>
      </c>
      <c r="F62" s="10">
        <v>0.53855721393034828</v>
      </c>
      <c r="G62" s="10">
        <v>0.41694473538910076</v>
      </c>
      <c r="H62" s="10">
        <v>0.39331349805862287</v>
      </c>
      <c r="I62" s="10" cm="1">
        <f t="array" ref="I62">F62 - INDEX(AF:AF, MATCH(1, ($AD:$AD=$B62) * ($AE:$AE=$C62), 0))</f>
        <v>6.4880597014925434E-2</v>
      </c>
      <c r="J62" s="10" cm="1">
        <f t="array" ref="J62">G62 - INDEX(AG:AG, MATCH(1, ($AD:$AD=$B62) * ($AE:$AE=$C62), 0))</f>
        <v>-3.4182190719961814E-2</v>
      </c>
      <c r="K62" s="10" cm="1">
        <f t="array" ref="K62">H62 - INDEX(AH:AH, MATCH(1, ($AD:$AD=$B62) * ($AE:$AE=$C62), 0))</f>
        <v>-1.4242229842250931E-2</v>
      </c>
      <c r="L62" s="10" cm="1">
        <f t="array" ref="L62">I62 - INDEX(AI:AI, MATCH(1, ($AD:$AD=$B62) * ($AE:$AE=$C62), 0))</f>
        <v>6.4880597014925434E-2</v>
      </c>
      <c r="M62" s="10" cm="1">
        <f t="array" ref="M62">J62 - INDEX(AJ:AJ, MATCH(1, ($AD:$AD=$B62) * ($AE:$AE=$C62), 0))</f>
        <v>-3.4182190719961814E-2</v>
      </c>
      <c r="N62" s="10" cm="1">
        <f t="array" ref="N62">K62 - INDEX(AK:AK, MATCH(1, ($AD:$AD=$B62) * ($AE:$AE=$C62), 0))</f>
        <v>-1.4242229842250931E-2</v>
      </c>
      <c r="O62" s="10" cm="1">
        <f t="array" ref="O62">L62 - INDEX(AL:AL, MATCH(1, ($AD:$AD=$B62) * ($AE:$AE=$C62), 0))</f>
        <v>6.4880597014925434E-2</v>
      </c>
      <c r="P62" s="10" cm="1">
        <f t="array" ref="P62">M62 - INDEX(AM:AM, MATCH(1, ($AD:$AD=$B62) * ($AE:$AE=$C62), 0))</f>
        <v>-3.4182190719961814E-2</v>
      </c>
      <c r="Q62" s="10" cm="1">
        <f t="array" ref="Q62">N62 - INDEX(AN:AN, MATCH(1, ($AD:$AD=$B62) * ($AE:$AE=$C62), 0))</f>
        <v>-1.4242229842250931E-2</v>
      </c>
      <c r="T62" s="7">
        <v>5</v>
      </c>
      <c r="U62" s="6">
        <f t="shared" ref="U62:X64" si="11">GETPIVOTDATA("Delta purchases",$T$1,"n-companies",$T4,"n-users",U$2)/GETPIVOTDATA("Delta sust global",$T$19,"n-companies",$T22,"n-users",U$20)</f>
        <v>-0.60124556511651073</v>
      </c>
      <c r="V62">
        <f>GETPIVOTDATA("Delta purchases",$T$1,"n-companies",$T4,"n-users",V$2)/GETPIVOTDATA("Delta sust global",$T$19,"n-companies",$T22,"n-users",V$20)</f>
        <v>-0.95488467063604232</v>
      </c>
      <c r="W62">
        <f t="shared" si="11"/>
        <v>-0.83413268672252538</v>
      </c>
      <c r="X62">
        <f t="shared" si="11"/>
        <v>-0.83548780283978308</v>
      </c>
      <c r="Y62" s="8"/>
    </row>
    <row r="63" spans="1:26" x14ac:dyDescent="0.2">
      <c r="A63" s="13">
        <v>62</v>
      </c>
      <c r="B63" s="11">
        <v>5</v>
      </c>
      <c r="C63" s="11">
        <v>100</v>
      </c>
      <c r="D63" s="11" t="b">
        <v>0</v>
      </c>
      <c r="E63" s="11">
        <v>46.522388059701491</v>
      </c>
      <c r="F63" s="11">
        <v>0.46522388059701492</v>
      </c>
      <c r="G63" s="11">
        <v>0.43864997709851661</v>
      </c>
      <c r="H63" s="11">
        <v>0.39890619559047641</v>
      </c>
      <c r="I63" s="11" cm="1">
        <f t="array" ref="I63">F63 - INDEX(AF:AF, MATCH(1, ($AD:$AD=$B63) * ($AE:$AE=$C63), 0))</f>
        <v>-8.4527363184079274E-3</v>
      </c>
      <c r="J63" s="11" cm="1">
        <f t="array" ref="J63">G63 - INDEX(AG:AG, MATCH(1, ($AD:$AD=$B63) * ($AE:$AE=$C63), 0))</f>
        <v>-1.2476949010545968E-2</v>
      </c>
      <c r="K63" s="11" cm="1">
        <f t="array" ref="K63">H63 - INDEX(AH:AH, MATCH(1, ($AD:$AD=$B63) * ($AE:$AE=$C63), 0))</f>
        <v>-8.6495323103973898E-3</v>
      </c>
      <c r="L63" s="11" cm="1">
        <f t="array" ref="L63">I63 - INDEX(AI:AI, MATCH(1, ($AD:$AD=$B63) * ($AE:$AE=$C63), 0))</f>
        <v>-8.4527363184079274E-3</v>
      </c>
      <c r="M63" s="11" cm="1">
        <f t="array" ref="M63">J63 - INDEX(AJ:AJ, MATCH(1, ($AD:$AD=$B63) * ($AE:$AE=$C63), 0))</f>
        <v>-1.2476949010545968E-2</v>
      </c>
      <c r="N63" s="11" cm="1">
        <f t="array" ref="N63">K63 - INDEX(AK:AK, MATCH(1, ($AD:$AD=$B63) * ($AE:$AE=$C63), 0))</f>
        <v>-8.6495323103973898E-3</v>
      </c>
      <c r="O63" s="11" cm="1">
        <f t="array" ref="O63">L63 - INDEX(AL:AL, MATCH(1, ($AD:$AD=$B63) * ($AE:$AE=$C63), 0))</f>
        <v>-8.4527363184079274E-3</v>
      </c>
      <c r="P63" s="11" cm="1">
        <f t="array" ref="P63">M63 - INDEX(AM:AM, MATCH(1, ($AD:$AD=$B63) * ($AE:$AE=$C63), 0))</f>
        <v>-1.2476949010545968E-2</v>
      </c>
      <c r="Q63" s="11" cm="1">
        <f t="array" ref="Q63">N63 - INDEX(AN:AN, MATCH(1, ($AD:$AD=$B63) * ($AE:$AE=$C63), 0))</f>
        <v>-8.6495323103973898E-3</v>
      </c>
      <c r="T63" s="7">
        <v>10</v>
      </c>
      <c r="U63" s="6">
        <f t="shared" si="11"/>
        <v>-0.32539749315750116</v>
      </c>
      <c r="V63">
        <f t="shared" si="11"/>
        <v>-0.71518305372927193</v>
      </c>
      <c r="W63">
        <f t="shared" si="11"/>
        <v>-0.6850767781539977</v>
      </c>
      <c r="X63">
        <f t="shared" si="11"/>
        <v>-0.755330005879156</v>
      </c>
      <c r="Y63" s="8"/>
    </row>
    <row r="64" spans="1:26" x14ac:dyDescent="0.2">
      <c r="A64" s="12">
        <v>63</v>
      </c>
      <c r="B64" s="10">
        <v>5</v>
      </c>
      <c r="C64" s="10">
        <v>100</v>
      </c>
      <c r="D64" s="10" t="b">
        <v>0</v>
      </c>
      <c r="E64" s="10">
        <v>42.592039800995025</v>
      </c>
      <c r="F64" s="10">
        <v>0.42592039800995024</v>
      </c>
      <c r="G64" s="10">
        <v>0.4433151893803628</v>
      </c>
      <c r="H64" s="10">
        <v>0.41000396361120189</v>
      </c>
      <c r="I64" s="10" cm="1">
        <f t="array" ref="I64">F64 - INDEX(AF:AF, MATCH(1, ($AD:$AD=$B64) * ($AE:$AE=$C64), 0))</f>
        <v>-4.7756218905472603E-2</v>
      </c>
      <c r="J64" s="10" cm="1">
        <f t="array" ref="J64">G64 - INDEX(AG:AG, MATCH(1, ($AD:$AD=$B64) * ($AE:$AE=$C64), 0))</f>
        <v>-7.8117367286997808E-3</v>
      </c>
      <c r="K64" s="10" cm="1">
        <f t="array" ref="K64">H64 - INDEX(AH:AH, MATCH(1, ($AD:$AD=$B64) * ($AE:$AE=$C64), 0))</f>
        <v>2.4482357103280949E-3</v>
      </c>
      <c r="L64" s="10" cm="1">
        <f t="array" ref="L64">I64 - INDEX(AI:AI, MATCH(1, ($AD:$AD=$B64) * ($AE:$AE=$C64), 0))</f>
        <v>-4.7756218905472603E-2</v>
      </c>
      <c r="M64" s="10" cm="1">
        <f t="array" ref="M64">J64 - INDEX(AJ:AJ, MATCH(1, ($AD:$AD=$B64) * ($AE:$AE=$C64), 0))</f>
        <v>-7.8117367286997808E-3</v>
      </c>
      <c r="N64" s="10" cm="1">
        <f t="array" ref="N64">K64 - INDEX(AK:AK, MATCH(1, ($AD:$AD=$B64) * ($AE:$AE=$C64), 0))</f>
        <v>2.4482357103280949E-3</v>
      </c>
      <c r="O64" s="10" cm="1">
        <f t="array" ref="O64">L64 - INDEX(AL:AL, MATCH(1, ($AD:$AD=$B64) * ($AE:$AE=$C64), 0))</f>
        <v>-4.7756218905472603E-2</v>
      </c>
      <c r="P64" s="10" cm="1">
        <f t="array" ref="P64">M64 - INDEX(AM:AM, MATCH(1, ($AD:$AD=$B64) * ($AE:$AE=$C64), 0))</f>
        <v>-7.8117367286997808E-3</v>
      </c>
      <c r="Q64" s="10" cm="1">
        <f t="array" ref="Q64">N64 - INDEX(AN:AN, MATCH(1, ($AD:$AD=$B64) * ($AE:$AE=$C64), 0))</f>
        <v>2.4482357103280949E-3</v>
      </c>
      <c r="T64" s="7">
        <v>20</v>
      </c>
      <c r="U64" s="6">
        <f t="shared" si="11"/>
        <v>-0.34064529909762881</v>
      </c>
      <c r="V64">
        <f t="shared" si="11"/>
        <v>-0.64479103844365582</v>
      </c>
      <c r="W64">
        <f t="shared" si="11"/>
        <v>-0.59682115112799905</v>
      </c>
      <c r="X64">
        <f t="shared" si="11"/>
        <v>-0.59857900348780013</v>
      </c>
      <c r="Y64" s="8"/>
    </row>
    <row r="65" spans="1:24" x14ac:dyDescent="0.2">
      <c r="A65" s="13">
        <v>64</v>
      </c>
      <c r="B65" s="11">
        <v>5</v>
      </c>
      <c r="C65" s="11">
        <v>100</v>
      </c>
      <c r="D65" s="11" t="b">
        <v>0</v>
      </c>
      <c r="E65" s="11">
        <v>51.880597014925371</v>
      </c>
      <c r="F65" s="11">
        <v>0.51880597014925367</v>
      </c>
      <c r="G65" s="11">
        <v>0.48217404254837565</v>
      </c>
      <c r="H65" s="11">
        <v>0.41469403196854537</v>
      </c>
      <c r="I65" s="11" cm="1">
        <f t="array" ref="I65">F65 - INDEX(AF:AF, MATCH(1, ($AD:$AD=$B65) * ($AE:$AE=$C65), 0))</f>
        <v>4.5129353233830827E-2</v>
      </c>
      <c r="J65" s="11" cm="1">
        <f t="array" ref="J65">G65 - INDEX(AG:AG, MATCH(1, ($AD:$AD=$B65) * ($AE:$AE=$C65), 0))</f>
        <v>3.1047116439313072E-2</v>
      </c>
      <c r="K65" s="11" cm="1">
        <f t="array" ref="K65">H65 - INDEX(AH:AH, MATCH(1, ($AD:$AD=$B65) * ($AE:$AE=$C65), 0))</f>
        <v>7.1383040676715748E-3</v>
      </c>
      <c r="L65" s="11" cm="1">
        <f t="array" ref="L65">I65 - INDEX(AI:AI, MATCH(1, ($AD:$AD=$B65) * ($AE:$AE=$C65), 0))</f>
        <v>4.5129353233830827E-2</v>
      </c>
      <c r="M65" s="11" cm="1">
        <f t="array" ref="M65">J65 - INDEX(AJ:AJ, MATCH(1, ($AD:$AD=$B65) * ($AE:$AE=$C65), 0))</f>
        <v>3.1047116439313072E-2</v>
      </c>
      <c r="N65" s="11" cm="1">
        <f t="array" ref="N65">K65 - INDEX(AK:AK, MATCH(1, ($AD:$AD=$B65) * ($AE:$AE=$C65), 0))</f>
        <v>7.1383040676715748E-3</v>
      </c>
      <c r="O65" s="11" cm="1">
        <f t="array" ref="O65">L65 - INDEX(AL:AL, MATCH(1, ($AD:$AD=$B65) * ($AE:$AE=$C65), 0))</f>
        <v>4.5129353233830827E-2</v>
      </c>
      <c r="P65" s="11" cm="1">
        <f t="array" ref="P65">M65 - INDEX(AM:AM, MATCH(1, ($AD:$AD=$B65) * ($AE:$AE=$C65), 0))</f>
        <v>3.1047116439313072E-2</v>
      </c>
      <c r="Q65" s="11" cm="1">
        <f t="array" ref="Q65">N65 - INDEX(AN:AN, MATCH(1, ($AD:$AD=$B65) * ($AE:$AE=$C65), 0))</f>
        <v>7.1383040676715748E-3</v>
      </c>
      <c r="V65" s="8"/>
      <c r="W65" s="8"/>
      <c r="X65" s="8"/>
    </row>
    <row r="66" spans="1:24" x14ac:dyDescent="0.2">
      <c r="A66" s="12">
        <v>65</v>
      </c>
      <c r="B66" s="10">
        <v>5</v>
      </c>
      <c r="C66" s="10">
        <v>100</v>
      </c>
      <c r="D66" s="10" t="b">
        <v>0</v>
      </c>
      <c r="E66" s="10">
        <v>45.019900497512438</v>
      </c>
      <c r="F66" s="10">
        <v>0.45019900497512438</v>
      </c>
      <c r="G66" s="10">
        <v>0.44824846731329032</v>
      </c>
      <c r="H66" s="10">
        <v>0.4117119346922673</v>
      </c>
      <c r="I66" s="10" cm="1">
        <f t="array" ref="I66">F66 - INDEX(AF:AF, MATCH(1, ($AD:$AD=$B66) * ($AE:$AE=$C66), 0))</f>
        <v>-2.347761194029846E-2</v>
      </c>
      <c r="J66" s="10" cm="1">
        <f t="array" ref="J66">G66 - INDEX(AG:AG, MATCH(1, ($AD:$AD=$B66) * ($AE:$AE=$C66), 0))</f>
        <v>-2.8784587957722541E-3</v>
      </c>
      <c r="K66" s="10" cm="1">
        <f t="array" ref="K66">H66 - INDEX(AH:AH, MATCH(1, ($AD:$AD=$B66) * ($AE:$AE=$C66), 0))</f>
        <v>4.1562067913935019E-3</v>
      </c>
      <c r="L66" s="10" cm="1">
        <f t="array" ref="L66">I66 - INDEX(AI:AI, MATCH(1, ($AD:$AD=$B66) * ($AE:$AE=$C66), 0))</f>
        <v>-2.347761194029846E-2</v>
      </c>
      <c r="M66" s="10" cm="1">
        <f t="array" ref="M66">J66 - INDEX(AJ:AJ, MATCH(1, ($AD:$AD=$B66) * ($AE:$AE=$C66), 0))</f>
        <v>-2.8784587957722541E-3</v>
      </c>
      <c r="N66" s="10" cm="1">
        <f t="array" ref="N66">K66 - INDEX(AK:AK, MATCH(1, ($AD:$AD=$B66) * ($AE:$AE=$C66), 0))</f>
        <v>4.1562067913935019E-3</v>
      </c>
      <c r="O66" s="10" cm="1">
        <f t="array" ref="O66">L66 - INDEX(AL:AL, MATCH(1, ($AD:$AD=$B66) * ($AE:$AE=$C66), 0))</f>
        <v>-2.347761194029846E-2</v>
      </c>
      <c r="P66" s="10" cm="1">
        <f t="array" ref="P66">M66 - INDEX(AM:AM, MATCH(1, ($AD:$AD=$B66) * ($AE:$AE=$C66), 0))</f>
        <v>-2.8784587957722541E-3</v>
      </c>
      <c r="Q66" s="10" cm="1">
        <f t="array" ref="Q66">N66 - INDEX(AN:AN, MATCH(1, ($AD:$AD=$B66) * ($AE:$AE=$C66), 0))</f>
        <v>4.1562067913935019E-3</v>
      </c>
    </row>
    <row r="67" spans="1:24" x14ac:dyDescent="0.2">
      <c r="A67" s="13">
        <v>66</v>
      </c>
      <c r="B67" s="11">
        <v>5</v>
      </c>
      <c r="C67" s="11">
        <v>100</v>
      </c>
      <c r="D67" s="11" t="b">
        <v>0</v>
      </c>
      <c r="E67" s="11">
        <v>49.293532338308459</v>
      </c>
      <c r="F67" s="11">
        <v>0.4929353233830846</v>
      </c>
      <c r="G67" s="11">
        <v>0.44994457213424116</v>
      </c>
      <c r="H67" s="11">
        <v>0.39955706463155133</v>
      </c>
      <c r="I67" s="11" cm="1">
        <f t="array" ref="I67">F67 - INDEX(AF:AF, MATCH(1, ($AD:$AD=$B67) * ($AE:$AE=$C67), 0))</f>
        <v>1.9258706467661757E-2</v>
      </c>
      <c r="J67" s="11" cm="1">
        <f t="array" ref="J67">G67 - INDEX(AG:AG, MATCH(1, ($AD:$AD=$B67) * ($AE:$AE=$C67), 0))</f>
        <v>-1.1823539748214151E-3</v>
      </c>
      <c r="K67" s="11" cm="1">
        <f t="array" ref="K67">H67 - INDEX(AH:AH, MATCH(1, ($AD:$AD=$B67) * ($AE:$AE=$C67), 0))</f>
        <v>-7.9986632693224702E-3</v>
      </c>
      <c r="L67" s="11" cm="1">
        <f t="array" ref="L67">I67 - INDEX(AI:AI, MATCH(1, ($AD:$AD=$B67) * ($AE:$AE=$C67), 0))</f>
        <v>1.9258706467661757E-2</v>
      </c>
      <c r="M67" s="11" cm="1">
        <f t="array" ref="M67">J67 - INDEX(AJ:AJ, MATCH(1, ($AD:$AD=$B67) * ($AE:$AE=$C67), 0))</f>
        <v>-1.1823539748214151E-3</v>
      </c>
      <c r="N67" s="11" cm="1">
        <f t="array" ref="N67">K67 - INDEX(AK:AK, MATCH(1, ($AD:$AD=$B67) * ($AE:$AE=$C67), 0))</f>
        <v>-7.9986632693224702E-3</v>
      </c>
      <c r="O67" s="11" cm="1">
        <f t="array" ref="O67">L67 - INDEX(AL:AL, MATCH(1, ($AD:$AD=$B67) * ($AE:$AE=$C67), 0))</f>
        <v>1.9258706467661757E-2</v>
      </c>
      <c r="P67" s="11" cm="1">
        <f t="array" ref="P67">M67 - INDEX(AM:AM, MATCH(1, ($AD:$AD=$B67) * ($AE:$AE=$C67), 0))</f>
        <v>-1.1823539748214151E-3</v>
      </c>
      <c r="Q67" s="11" cm="1">
        <f t="array" ref="Q67">N67 - INDEX(AN:AN, MATCH(1, ($AD:$AD=$B67) * ($AE:$AE=$C67), 0))</f>
        <v>-7.9986632693224702E-3</v>
      </c>
    </row>
    <row r="68" spans="1:24" x14ac:dyDescent="0.2">
      <c r="A68" s="12">
        <v>67</v>
      </c>
      <c r="B68" s="10">
        <v>5</v>
      </c>
      <c r="C68" s="10">
        <v>100</v>
      </c>
      <c r="D68" s="10" t="b">
        <v>0</v>
      </c>
      <c r="E68" s="10">
        <v>46.457711442786071</v>
      </c>
      <c r="F68" s="10">
        <v>0.4645771144278607</v>
      </c>
      <c r="G68" s="10">
        <v>0.47914200793457545</v>
      </c>
      <c r="H68" s="10">
        <v>0.40987561535524158</v>
      </c>
      <c r="I68" s="10" cm="1">
        <f t="array" ref="I68">F68 - INDEX(AF:AF, MATCH(1, ($AD:$AD=$B68) * ($AE:$AE=$C68), 0))</f>
        <v>-9.0995024875621389E-3</v>
      </c>
      <c r="J68" s="10" cm="1">
        <f t="array" ref="J68">G68 - INDEX(AG:AG, MATCH(1, ($AD:$AD=$B68) * ($AE:$AE=$C68), 0))</f>
        <v>2.8015081825512878E-2</v>
      </c>
      <c r="K68" s="10" cm="1">
        <f t="array" ref="K68">H68 - INDEX(AH:AH, MATCH(1, ($AD:$AD=$B68) * ($AE:$AE=$C68), 0))</f>
        <v>2.3198874543677861E-3</v>
      </c>
      <c r="L68" s="10" cm="1">
        <f t="array" ref="L68">I68 - INDEX(AI:AI, MATCH(1, ($AD:$AD=$B68) * ($AE:$AE=$C68), 0))</f>
        <v>-9.0995024875621389E-3</v>
      </c>
      <c r="M68" s="10" cm="1">
        <f t="array" ref="M68">J68 - INDEX(AJ:AJ, MATCH(1, ($AD:$AD=$B68) * ($AE:$AE=$C68), 0))</f>
        <v>2.8015081825512878E-2</v>
      </c>
      <c r="N68" s="10" cm="1">
        <f t="array" ref="N68">K68 - INDEX(AK:AK, MATCH(1, ($AD:$AD=$B68) * ($AE:$AE=$C68), 0))</f>
        <v>2.3198874543677861E-3</v>
      </c>
      <c r="O68" s="10" cm="1">
        <f t="array" ref="O68">L68 - INDEX(AL:AL, MATCH(1, ($AD:$AD=$B68) * ($AE:$AE=$C68), 0))</f>
        <v>-9.0995024875621389E-3</v>
      </c>
      <c r="P68" s="10" cm="1">
        <f t="array" ref="P68">M68 - INDEX(AM:AM, MATCH(1, ($AD:$AD=$B68) * ($AE:$AE=$C68), 0))</f>
        <v>2.8015081825512878E-2</v>
      </c>
      <c r="Q68" s="10" cm="1">
        <f t="array" ref="Q68">N68 - INDEX(AN:AN, MATCH(1, ($AD:$AD=$B68) * ($AE:$AE=$C68), 0))</f>
        <v>2.3198874543677861E-3</v>
      </c>
    </row>
    <row r="69" spans="1:24" x14ac:dyDescent="0.2">
      <c r="A69" s="13">
        <v>68</v>
      </c>
      <c r="B69" s="11">
        <v>5</v>
      </c>
      <c r="C69" s="11">
        <v>100</v>
      </c>
      <c r="D69" s="11" t="b">
        <v>0</v>
      </c>
      <c r="E69" s="11">
        <v>47.900497512437809</v>
      </c>
      <c r="F69" s="11">
        <v>0.47900497512437812</v>
      </c>
      <c r="G69" s="11">
        <v>0.44829851706429108</v>
      </c>
      <c r="H69" s="11">
        <v>0.40428816627215891</v>
      </c>
      <c r="I69" s="11" cm="1">
        <f t="array" ref="I69">F69 - INDEX(AF:AF, MATCH(1, ($AD:$AD=$B69) * ($AE:$AE=$C69), 0))</f>
        <v>5.328358208955275E-3</v>
      </c>
      <c r="J69" s="11" cm="1">
        <f t="array" ref="J69">G69 - INDEX(AG:AG, MATCH(1, ($AD:$AD=$B69) * ($AE:$AE=$C69), 0))</f>
        <v>-2.828409044771496E-3</v>
      </c>
      <c r="K69" s="11" cm="1">
        <f t="array" ref="K69">H69 - INDEX(AH:AH, MATCH(1, ($AD:$AD=$B69) * ($AE:$AE=$C69), 0))</f>
        <v>-3.2675616287148879E-3</v>
      </c>
      <c r="L69" s="11" cm="1">
        <f t="array" ref="L69">I69 - INDEX(AI:AI, MATCH(1, ($AD:$AD=$B69) * ($AE:$AE=$C69), 0))</f>
        <v>5.328358208955275E-3</v>
      </c>
      <c r="M69" s="11" cm="1">
        <f t="array" ref="M69">J69 - INDEX(AJ:AJ, MATCH(1, ($AD:$AD=$B69) * ($AE:$AE=$C69), 0))</f>
        <v>-2.828409044771496E-3</v>
      </c>
      <c r="N69" s="11" cm="1">
        <f t="array" ref="N69">K69 - INDEX(AK:AK, MATCH(1, ($AD:$AD=$B69) * ($AE:$AE=$C69), 0))</f>
        <v>-3.2675616287148879E-3</v>
      </c>
      <c r="O69" s="11" cm="1">
        <f t="array" ref="O69">L69 - INDEX(AL:AL, MATCH(1, ($AD:$AD=$B69) * ($AE:$AE=$C69), 0))</f>
        <v>5.328358208955275E-3</v>
      </c>
      <c r="P69" s="11" cm="1">
        <f t="array" ref="P69">M69 - INDEX(AM:AM, MATCH(1, ($AD:$AD=$B69) * ($AE:$AE=$C69), 0))</f>
        <v>-2.828409044771496E-3</v>
      </c>
      <c r="Q69" s="11" cm="1">
        <f t="array" ref="Q69">N69 - INDEX(AN:AN, MATCH(1, ($AD:$AD=$B69) * ($AE:$AE=$C69), 0))</f>
        <v>-3.2675616287148879E-3</v>
      </c>
    </row>
    <row r="70" spans="1:24" x14ac:dyDescent="0.2">
      <c r="A70" s="12">
        <v>69</v>
      </c>
      <c r="B70" s="10">
        <v>5</v>
      </c>
      <c r="C70" s="10">
        <v>100</v>
      </c>
      <c r="D70" s="10" t="b">
        <v>0</v>
      </c>
      <c r="E70" s="10">
        <v>44.776119402985074</v>
      </c>
      <c r="F70" s="10">
        <v>0.44776119402985076</v>
      </c>
      <c r="G70" s="10">
        <v>0.43478582514093911</v>
      </c>
      <c r="H70" s="10">
        <v>0.40755802841925015</v>
      </c>
      <c r="I70" s="10" cm="1">
        <f t="array" ref="I70">F70 - INDEX(AF:AF, MATCH(1, ($AD:$AD=$B70) * ($AE:$AE=$C70), 0))</f>
        <v>-2.5915422885572081E-2</v>
      </c>
      <c r="J70" s="10" cm="1">
        <f t="array" ref="J70">G70 - INDEX(AG:AG, MATCH(1, ($AD:$AD=$B70) * ($AE:$AE=$C70), 0))</f>
        <v>-1.6341100968123468E-2</v>
      </c>
      <c r="K70" s="10" cm="1">
        <f t="array" ref="K70">H70 - INDEX(AH:AH, MATCH(1, ($AD:$AD=$B70) * ($AE:$AE=$C70), 0))</f>
        <v>2.3005183763524784E-6</v>
      </c>
      <c r="L70" s="10" cm="1">
        <f t="array" ref="L70">I70 - INDEX(AI:AI, MATCH(1, ($AD:$AD=$B70) * ($AE:$AE=$C70), 0))</f>
        <v>-2.5915422885572081E-2</v>
      </c>
      <c r="M70" s="10" cm="1">
        <f t="array" ref="M70">J70 - INDEX(AJ:AJ, MATCH(1, ($AD:$AD=$B70) * ($AE:$AE=$C70), 0))</f>
        <v>-1.6341100968123468E-2</v>
      </c>
      <c r="N70" s="10" cm="1">
        <f t="array" ref="N70">K70 - INDEX(AK:AK, MATCH(1, ($AD:$AD=$B70) * ($AE:$AE=$C70), 0))</f>
        <v>2.3005183763524784E-6</v>
      </c>
      <c r="O70" s="10" cm="1">
        <f t="array" ref="O70">L70 - INDEX(AL:AL, MATCH(1, ($AD:$AD=$B70) * ($AE:$AE=$C70), 0))</f>
        <v>-2.5915422885572081E-2</v>
      </c>
      <c r="P70" s="10" cm="1">
        <f t="array" ref="P70">M70 - INDEX(AM:AM, MATCH(1, ($AD:$AD=$B70) * ($AE:$AE=$C70), 0))</f>
        <v>-1.6341100968123468E-2</v>
      </c>
      <c r="Q70" s="10" cm="1">
        <f t="array" ref="Q70">N70 - INDEX(AN:AN, MATCH(1, ($AD:$AD=$B70) * ($AE:$AE=$C70), 0))</f>
        <v>2.3005183763524784E-6</v>
      </c>
    </row>
    <row r="71" spans="1:24" x14ac:dyDescent="0.2">
      <c r="A71" s="13">
        <v>70</v>
      </c>
      <c r="B71" s="11">
        <v>5</v>
      </c>
      <c r="C71" s="11">
        <v>100</v>
      </c>
      <c r="D71" s="11" t="b">
        <v>0</v>
      </c>
      <c r="E71" s="11">
        <v>45.378109452736318</v>
      </c>
      <c r="F71" s="11">
        <v>0.4537810945273632</v>
      </c>
      <c r="G71" s="11">
        <v>0.46976592708693193</v>
      </c>
      <c r="H71" s="11">
        <v>0.42564878040942261</v>
      </c>
      <c r="I71" s="11" cm="1">
        <f t="array" ref="I71">F71 - INDEX(AF:AF, MATCH(1, ($AD:$AD=$B71) * ($AE:$AE=$C71), 0))</f>
        <v>-1.9895522388059639E-2</v>
      </c>
      <c r="J71" s="11" cm="1">
        <f t="array" ref="J71">G71 - INDEX(AG:AG, MATCH(1, ($AD:$AD=$B71) * ($AE:$AE=$C71), 0))</f>
        <v>1.8639000977869358E-2</v>
      </c>
      <c r="K71" s="11" cm="1">
        <f t="array" ref="K71">H71 - INDEX(AH:AH, MATCH(1, ($AD:$AD=$B71) * ($AE:$AE=$C71), 0))</f>
        <v>1.8093052508548813E-2</v>
      </c>
      <c r="L71" s="11" cm="1">
        <f t="array" ref="L71">I71 - INDEX(AI:AI, MATCH(1, ($AD:$AD=$B71) * ($AE:$AE=$C71), 0))</f>
        <v>-1.9895522388059639E-2</v>
      </c>
      <c r="M71" s="11" cm="1">
        <f t="array" ref="M71">J71 - INDEX(AJ:AJ, MATCH(1, ($AD:$AD=$B71) * ($AE:$AE=$C71), 0))</f>
        <v>1.8639000977869358E-2</v>
      </c>
      <c r="N71" s="11" cm="1">
        <f t="array" ref="N71">K71 - INDEX(AK:AK, MATCH(1, ($AD:$AD=$B71) * ($AE:$AE=$C71), 0))</f>
        <v>1.8093052508548813E-2</v>
      </c>
      <c r="O71" s="11" cm="1">
        <f t="array" ref="O71">L71 - INDEX(AL:AL, MATCH(1, ($AD:$AD=$B71) * ($AE:$AE=$C71), 0))</f>
        <v>-1.9895522388059639E-2</v>
      </c>
      <c r="P71" s="11" cm="1">
        <f t="array" ref="P71">M71 - INDEX(AM:AM, MATCH(1, ($AD:$AD=$B71) * ($AE:$AE=$C71), 0))</f>
        <v>1.8639000977869358E-2</v>
      </c>
      <c r="Q71" s="11" cm="1">
        <f t="array" ref="Q71">N71 - INDEX(AN:AN, MATCH(1, ($AD:$AD=$B71) * ($AE:$AE=$C71), 0))</f>
        <v>1.8093052508548813E-2</v>
      </c>
    </row>
    <row r="72" spans="1:24" x14ac:dyDescent="0.2">
      <c r="A72" s="12">
        <v>71</v>
      </c>
      <c r="B72" s="10">
        <v>5</v>
      </c>
      <c r="C72" s="10">
        <v>200</v>
      </c>
      <c r="D72" s="10" t="b">
        <v>0</v>
      </c>
      <c r="E72" s="10">
        <v>91.920398009950247</v>
      </c>
      <c r="F72" s="10">
        <v>0.45960199004975122</v>
      </c>
      <c r="G72" s="10">
        <v>0.48837921436428083</v>
      </c>
      <c r="H72" s="10">
        <v>0.43555684824163349</v>
      </c>
      <c r="I72" s="10" cm="1">
        <f t="array" ref="I72">F72 - INDEX(AF:AF, MATCH(1, ($AD:$AD=$B72) * ($AE:$AE=$C72), 0))</f>
        <v>1.532587064676616E-2</v>
      </c>
      <c r="J72" s="10" cm="1">
        <f t="array" ref="J72">G72 - INDEX(AG:AG, MATCH(1, ($AD:$AD=$B72) * ($AE:$AE=$C72), 0))</f>
        <v>4.6290207668973848E-2</v>
      </c>
      <c r="K72" s="10" cm="1">
        <f t="array" ref="K72">H72 - INDEX(AH:AH, MATCH(1, ($AD:$AD=$B72) * ($AE:$AE=$C72), 0))</f>
        <v>2.4873259493104871E-2</v>
      </c>
      <c r="L72" s="10" cm="1">
        <f t="array" ref="L72">I72 - INDEX(AI:AI, MATCH(1, ($AD:$AD=$B72) * ($AE:$AE=$C72), 0))</f>
        <v>1.532587064676616E-2</v>
      </c>
      <c r="M72" s="10" cm="1">
        <f t="array" ref="M72">J72 - INDEX(AJ:AJ, MATCH(1, ($AD:$AD=$B72) * ($AE:$AE=$C72), 0))</f>
        <v>4.6290207668973848E-2</v>
      </c>
      <c r="N72" s="10" cm="1">
        <f t="array" ref="N72">K72 - INDEX(AK:AK, MATCH(1, ($AD:$AD=$B72) * ($AE:$AE=$C72), 0))</f>
        <v>2.4873259493104871E-2</v>
      </c>
      <c r="O72" s="10" cm="1">
        <f t="array" ref="O72">L72 - INDEX(AL:AL, MATCH(1, ($AD:$AD=$B72) * ($AE:$AE=$C72), 0))</f>
        <v>1.532587064676616E-2</v>
      </c>
      <c r="P72" s="10" cm="1">
        <f t="array" ref="P72">M72 - INDEX(AM:AM, MATCH(1, ($AD:$AD=$B72) * ($AE:$AE=$C72), 0))</f>
        <v>4.6290207668973848E-2</v>
      </c>
      <c r="Q72" s="10" cm="1">
        <f t="array" ref="Q72">N72 - INDEX(AN:AN, MATCH(1, ($AD:$AD=$B72) * ($AE:$AE=$C72), 0))</f>
        <v>2.4873259493104871E-2</v>
      </c>
    </row>
    <row r="73" spans="1:24" x14ac:dyDescent="0.2">
      <c r="A73" s="13">
        <v>72</v>
      </c>
      <c r="B73" s="11">
        <v>5</v>
      </c>
      <c r="C73" s="11">
        <v>200</v>
      </c>
      <c r="D73" s="11" t="b">
        <v>0</v>
      </c>
      <c r="E73" s="11">
        <v>87.582089552238813</v>
      </c>
      <c r="F73" s="11">
        <v>0.43791044776119409</v>
      </c>
      <c r="G73" s="11">
        <v>0.46191754580329081</v>
      </c>
      <c r="H73" s="11">
        <v>0.42880766320973324</v>
      </c>
      <c r="I73" s="11" cm="1">
        <f t="array" ref="I73">F73 - INDEX(AF:AF, MATCH(1, ($AD:$AD=$B73) * ($AE:$AE=$C73), 0))</f>
        <v>-6.3656716417909709E-3</v>
      </c>
      <c r="J73" s="11" cm="1">
        <f t="array" ref="J73">G73 - INDEX(AG:AG, MATCH(1, ($AD:$AD=$B73) * ($AE:$AE=$C73), 0))</f>
        <v>1.9828539107983822E-2</v>
      </c>
      <c r="K73" s="11" cm="1">
        <f t="array" ref="K73">H73 - INDEX(AH:AH, MATCH(1, ($AD:$AD=$B73) * ($AE:$AE=$C73), 0))</f>
        <v>1.812407446120462E-2</v>
      </c>
      <c r="L73" s="11" cm="1">
        <f t="array" ref="L73">I73 - INDEX(AI:AI, MATCH(1, ($AD:$AD=$B73) * ($AE:$AE=$C73), 0))</f>
        <v>-6.3656716417909709E-3</v>
      </c>
      <c r="M73" s="11" cm="1">
        <f t="array" ref="M73">J73 - INDEX(AJ:AJ, MATCH(1, ($AD:$AD=$B73) * ($AE:$AE=$C73), 0))</f>
        <v>1.9828539107983822E-2</v>
      </c>
      <c r="N73" s="11" cm="1">
        <f t="array" ref="N73">K73 - INDEX(AK:AK, MATCH(1, ($AD:$AD=$B73) * ($AE:$AE=$C73), 0))</f>
        <v>1.812407446120462E-2</v>
      </c>
      <c r="O73" s="11" cm="1">
        <f t="array" ref="O73">L73 - INDEX(AL:AL, MATCH(1, ($AD:$AD=$B73) * ($AE:$AE=$C73), 0))</f>
        <v>-6.3656716417909709E-3</v>
      </c>
      <c r="P73" s="11" cm="1">
        <f t="array" ref="P73">M73 - INDEX(AM:AM, MATCH(1, ($AD:$AD=$B73) * ($AE:$AE=$C73), 0))</f>
        <v>1.9828539107983822E-2</v>
      </c>
      <c r="Q73" s="11" cm="1">
        <f t="array" ref="Q73">N73 - INDEX(AN:AN, MATCH(1, ($AD:$AD=$B73) * ($AE:$AE=$C73), 0))</f>
        <v>1.812407446120462E-2</v>
      </c>
    </row>
    <row r="74" spans="1:24" x14ac:dyDescent="0.2">
      <c r="A74" s="12">
        <v>73</v>
      </c>
      <c r="B74" s="10">
        <v>5</v>
      </c>
      <c r="C74" s="10">
        <v>200</v>
      </c>
      <c r="D74" s="10" t="b">
        <v>0</v>
      </c>
      <c r="E74" s="10">
        <v>91.711442786069654</v>
      </c>
      <c r="F74" s="10">
        <v>0.45855721393034826</v>
      </c>
      <c r="G74" s="10">
        <v>0.44670624458847369</v>
      </c>
      <c r="H74" s="10">
        <v>0.41412584391614055</v>
      </c>
      <c r="I74" s="10" cm="1">
        <f t="array" ref="I74">F74 - INDEX(AF:AF, MATCH(1, ($AD:$AD=$B74) * ($AE:$AE=$C74), 0))</f>
        <v>1.4281094527363203E-2</v>
      </c>
      <c r="J74" s="10" cm="1">
        <f t="array" ref="J74">G74 - INDEX(AG:AG, MATCH(1, ($AD:$AD=$B74) * ($AE:$AE=$C74), 0))</f>
        <v>4.6172378931667035E-3</v>
      </c>
      <c r="K74" s="10" cm="1">
        <f t="array" ref="K74">H74 - INDEX(AH:AH, MATCH(1, ($AD:$AD=$B74) * ($AE:$AE=$C74), 0))</f>
        <v>3.4422551676119295E-3</v>
      </c>
      <c r="L74" s="10" cm="1">
        <f t="array" ref="L74">I74 - INDEX(AI:AI, MATCH(1, ($AD:$AD=$B74) * ($AE:$AE=$C74), 0))</f>
        <v>1.4281094527363203E-2</v>
      </c>
      <c r="M74" s="10" cm="1">
        <f t="array" ref="M74">J74 - INDEX(AJ:AJ, MATCH(1, ($AD:$AD=$B74) * ($AE:$AE=$C74), 0))</f>
        <v>4.6172378931667035E-3</v>
      </c>
      <c r="N74" s="10" cm="1">
        <f t="array" ref="N74">K74 - INDEX(AK:AK, MATCH(1, ($AD:$AD=$B74) * ($AE:$AE=$C74), 0))</f>
        <v>3.4422551676119295E-3</v>
      </c>
      <c r="O74" s="10" cm="1">
        <f t="array" ref="O74">L74 - INDEX(AL:AL, MATCH(1, ($AD:$AD=$B74) * ($AE:$AE=$C74), 0))</f>
        <v>1.4281094527363203E-2</v>
      </c>
      <c r="P74" s="10" cm="1">
        <f t="array" ref="P74">M74 - INDEX(AM:AM, MATCH(1, ($AD:$AD=$B74) * ($AE:$AE=$C74), 0))</f>
        <v>4.6172378931667035E-3</v>
      </c>
      <c r="Q74" s="10" cm="1">
        <f t="array" ref="Q74">N74 - INDEX(AN:AN, MATCH(1, ($AD:$AD=$B74) * ($AE:$AE=$C74), 0))</f>
        <v>3.4422551676119295E-3</v>
      </c>
    </row>
    <row r="75" spans="1:24" x14ac:dyDescent="0.2">
      <c r="A75" s="13">
        <v>74</v>
      </c>
      <c r="B75" s="11">
        <v>5</v>
      </c>
      <c r="C75" s="11">
        <v>200</v>
      </c>
      <c r="D75" s="11" t="b">
        <v>0</v>
      </c>
      <c r="E75" s="11">
        <v>83.233830845771138</v>
      </c>
      <c r="F75" s="11">
        <v>0.4161691542288557</v>
      </c>
      <c r="G75" s="11">
        <v>0.39540585413496315</v>
      </c>
      <c r="H75" s="11">
        <v>0.38591813786748025</v>
      </c>
      <c r="I75" s="11" cm="1">
        <f t="array" ref="I75">F75 - INDEX(AF:AF, MATCH(1, ($AD:$AD=$B75) * ($AE:$AE=$C75), 0))</f>
        <v>-2.8106965174129361E-2</v>
      </c>
      <c r="J75" s="11" cm="1">
        <f t="array" ref="J75">G75 - INDEX(AG:AG, MATCH(1, ($AD:$AD=$B75) * ($AE:$AE=$C75), 0))</f>
        <v>-4.6683152560343832E-2</v>
      </c>
      <c r="K75" s="11" cm="1">
        <f t="array" ref="K75">H75 - INDEX(AH:AH, MATCH(1, ($AD:$AD=$B75) * ($AE:$AE=$C75), 0))</f>
        <v>-2.4765450881048368E-2</v>
      </c>
      <c r="L75" s="11" cm="1">
        <f t="array" ref="L75">I75 - INDEX(AI:AI, MATCH(1, ($AD:$AD=$B75) * ($AE:$AE=$C75), 0))</f>
        <v>-2.8106965174129361E-2</v>
      </c>
      <c r="M75" s="11" cm="1">
        <f t="array" ref="M75">J75 - INDEX(AJ:AJ, MATCH(1, ($AD:$AD=$B75) * ($AE:$AE=$C75), 0))</f>
        <v>-4.6683152560343832E-2</v>
      </c>
      <c r="N75" s="11" cm="1">
        <f t="array" ref="N75">K75 - INDEX(AK:AK, MATCH(1, ($AD:$AD=$B75) * ($AE:$AE=$C75), 0))</f>
        <v>-2.4765450881048368E-2</v>
      </c>
      <c r="O75" s="11" cm="1">
        <f t="array" ref="O75">L75 - INDEX(AL:AL, MATCH(1, ($AD:$AD=$B75) * ($AE:$AE=$C75), 0))</f>
        <v>-2.8106965174129361E-2</v>
      </c>
      <c r="P75" s="11" cm="1">
        <f t="array" ref="P75">M75 - INDEX(AM:AM, MATCH(1, ($AD:$AD=$B75) * ($AE:$AE=$C75), 0))</f>
        <v>-4.6683152560343832E-2</v>
      </c>
      <c r="Q75" s="11" cm="1">
        <f t="array" ref="Q75">N75 - INDEX(AN:AN, MATCH(1, ($AD:$AD=$B75) * ($AE:$AE=$C75), 0))</f>
        <v>-2.4765450881048368E-2</v>
      </c>
    </row>
    <row r="76" spans="1:24" x14ac:dyDescent="0.2">
      <c r="A76" s="12">
        <v>75</v>
      </c>
      <c r="B76" s="10">
        <v>5</v>
      </c>
      <c r="C76" s="10">
        <v>200</v>
      </c>
      <c r="D76" s="10" t="b">
        <v>0</v>
      </c>
      <c r="E76" s="10">
        <v>101.33333333333333</v>
      </c>
      <c r="F76" s="10">
        <v>0.5066666666666666</v>
      </c>
      <c r="G76" s="10">
        <v>0.41206089516762701</v>
      </c>
      <c r="H76" s="10">
        <v>0.39632859265020798</v>
      </c>
      <c r="I76" s="10" cm="1">
        <f t="array" ref="I76">F76 - INDEX(AF:AF, MATCH(1, ($AD:$AD=$B76) * ($AE:$AE=$C76), 0))</f>
        <v>6.2390547263681539E-2</v>
      </c>
      <c r="J76" s="10" cm="1">
        <f t="array" ref="J76">G76 - INDEX(AG:AG, MATCH(1, ($AD:$AD=$B76) * ($AE:$AE=$C76), 0))</f>
        <v>-3.0028111527679979E-2</v>
      </c>
      <c r="K76" s="10" cm="1">
        <f t="array" ref="K76">H76 - INDEX(AH:AH, MATCH(1, ($AD:$AD=$B76) * ($AE:$AE=$C76), 0))</f>
        <v>-1.4354996098320638E-2</v>
      </c>
      <c r="L76" s="10" cm="1">
        <f t="array" ref="L76">I76 - INDEX(AI:AI, MATCH(1, ($AD:$AD=$B76) * ($AE:$AE=$C76), 0))</f>
        <v>6.2390547263681539E-2</v>
      </c>
      <c r="M76" s="10" cm="1">
        <f t="array" ref="M76">J76 - INDEX(AJ:AJ, MATCH(1, ($AD:$AD=$B76) * ($AE:$AE=$C76), 0))</f>
        <v>-3.0028111527679979E-2</v>
      </c>
      <c r="N76" s="10" cm="1">
        <f t="array" ref="N76">K76 - INDEX(AK:AK, MATCH(1, ($AD:$AD=$B76) * ($AE:$AE=$C76), 0))</f>
        <v>-1.4354996098320638E-2</v>
      </c>
      <c r="O76" s="10" cm="1">
        <f t="array" ref="O76">L76 - INDEX(AL:AL, MATCH(1, ($AD:$AD=$B76) * ($AE:$AE=$C76), 0))</f>
        <v>6.2390547263681539E-2</v>
      </c>
      <c r="P76" s="10" cm="1">
        <f t="array" ref="P76">M76 - INDEX(AM:AM, MATCH(1, ($AD:$AD=$B76) * ($AE:$AE=$C76), 0))</f>
        <v>-3.0028111527679979E-2</v>
      </c>
      <c r="Q76" s="10" cm="1">
        <f t="array" ref="Q76">N76 - INDEX(AN:AN, MATCH(1, ($AD:$AD=$B76) * ($AE:$AE=$C76), 0))</f>
        <v>-1.4354996098320638E-2</v>
      </c>
    </row>
    <row r="77" spans="1:24" x14ac:dyDescent="0.2">
      <c r="A77" s="13">
        <v>76</v>
      </c>
      <c r="B77" s="11">
        <v>5</v>
      </c>
      <c r="C77" s="11">
        <v>200</v>
      </c>
      <c r="D77" s="11" t="b">
        <v>0</v>
      </c>
      <c r="E77" s="11">
        <v>89.721393034825866</v>
      </c>
      <c r="F77" s="11">
        <v>0.44860696517412935</v>
      </c>
      <c r="G77" s="11">
        <v>0.42222262005625188</v>
      </c>
      <c r="H77" s="11">
        <v>0.39710413492333929</v>
      </c>
      <c r="I77" s="11" cm="1">
        <f t="array" ref="I77">F77 - INDEX(AF:AF, MATCH(1, ($AD:$AD=$B77) * ($AE:$AE=$C77), 0))</f>
        <v>4.3308457711442871E-3</v>
      </c>
      <c r="J77" s="11" cm="1">
        <f t="array" ref="J77">G77 - INDEX(AG:AG, MATCH(1, ($AD:$AD=$B77) * ($AE:$AE=$C77), 0))</f>
        <v>-1.98663866390551E-2</v>
      </c>
      <c r="K77" s="11" cm="1">
        <f t="array" ref="K77">H77 - INDEX(AH:AH, MATCH(1, ($AD:$AD=$B77) * ($AE:$AE=$C77), 0))</f>
        <v>-1.3579453825189325E-2</v>
      </c>
      <c r="L77" s="11" cm="1">
        <f t="array" ref="L77">I77 - INDEX(AI:AI, MATCH(1, ($AD:$AD=$B77) * ($AE:$AE=$C77), 0))</f>
        <v>4.3308457711442871E-3</v>
      </c>
      <c r="M77" s="11" cm="1">
        <f t="array" ref="M77">J77 - INDEX(AJ:AJ, MATCH(1, ($AD:$AD=$B77) * ($AE:$AE=$C77), 0))</f>
        <v>-1.98663866390551E-2</v>
      </c>
      <c r="N77" s="11" cm="1">
        <f t="array" ref="N77">K77 - INDEX(AK:AK, MATCH(1, ($AD:$AD=$B77) * ($AE:$AE=$C77), 0))</f>
        <v>-1.3579453825189325E-2</v>
      </c>
      <c r="O77" s="11" cm="1">
        <f t="array" ref="O77">L77 - INDEX(AL:AL, MATCH(1, ($AD:$AD=$B77) * ($AE:$AE=$C77), 0))</f>
        <v>4.3308457711442871E-3</v>
      </c>
      <c r="P77" s="11" cm="1">
        <f t="array" ref="P77">M77 - INDEX(AM:AM, MATCH(1, ($AD:$AD=$B77) * ($AE:$AE=$C77), 0))</f>
        <v>-1.98663866390551E-2</v>
      </c>
      <c r="Q77" s="11" cm="1">
        <f t="array" ref="Q77">N77 - INDEX(AN:AN, MATCH(1, ($AD:$AD=$B77) * ($AE:$AE=$C77), 0))</f>
        <v>-1.3579453825189325E-2</v>
      </c>
    </row>
    <row r="78" spans="1:24" x14ac:dyDescent="0.2">
      <c r="A78" s="12">
        <v>77</v>
      </c>
      <c r="B78" s="10">
        <v>5</v>
      </c>
      <c r="C78" s="10">
        <v>200</v>
      </c>
      <c r="D78" s="10" t="b">
        <v>0</v>
      </c>
      <c r="E78" s="10">
        <v>85.373134328358205</v>
      </c>
      <c r="F78" s="10">
        <v>0.42686567164179101</v>
      </c>
      <c r="G78" s="10">
        <v>0.43891953633157288</v>
      </c>
      <c r="H78" s="10">
        <v>0.41912513990298522</v>
      </c>
      <c r="I78" s="10" cm="1">
        <f t="array" ref="I78">F78 - INDEX(AF:AF, MATCH(1, ($AD:$AD=$B78) * ($AE:$AE=$C78), 0))</f>
        <v>-1.7410447761194048E-2</v>
      </c>
      <c r="J78" s="10" cm="1">
        <f t="array" ref="J78">G78 - INDEX(AG:AG, MATCH(1, ($AD:$AD=$B78) * ($AE:$AE=$C78), 0))</f>
        <v>-3.169470363734106E-3</v>
      </c>
      <c r="K78" s="10" cm="1">
        <f t="array" ref="K78">H78 - INDEX(AH:AH, MATCH(1, ($AD:$AD=$B78) * ($AE:$AE=$C78), 0))</f>
        <v>8.4415511544566058E-3</v>
      </c>
      <c r="L78" s="10" cm="1">
        <f t="array" ref="L78">I78 - INDEX(AI:AI, MATCH(1, ($AD:$AD=$B78) * ($AE:$AE=$C78), 0))</f>
        <v>-1.7410447761194048E-2</v>
      </c>
      <c r="M78" s="10" cm="1">
        <f t="array" ref="M78">J78 - INDEX(AJ:AJ, MATCH(1, ($AD:$AD=$B78) * ($AE:$AE=$C78), 0))</f>
        <v>-3.169470363734106E-3</v>
      </c>
      <c r="N78" s="10" cm="1">
        <f t="array" ref="N78">K78 - INDEX(AK:AK, MATCH(1, ($AD:$AD=$B78) * ($AE:$AE=$C78), 0))</f>
        <v>8.4415511544566058E-3</v>
      </c>
      <c r="O78" s="10" cm="1">
        <f t="array" ref="O78">L78 - INDEX(AL:AL, MATCH(1, ($AD:$AD=$B78) * ($AE:$AE=$C78), 0))</f>
        <v>-1.7410447761194048E-2</v>
      </c>
      <c r="P78" s="10" cm="1">
        <f t="array" ref="P78">M78 - INDEX(AM:AM, MATCH(1, ($AD:$AD=$B78) * ($AE:$AE=$C78), 0))</f>
        <v>-3.169470363734106E-3</v>
      </c>
      <c r="Q78" s="10" cm="1">
        <f t="array" ref="Q78">N78 - INDEX(AN:AN, MATCH(1, ($AD:$AD=$B78) * ($AE:$AE=$C78), 0))</f>
        <v>8.4415511544566058E-3</v>
      </c>
    </row>
    <row r="79" spans="1:24" x14ac:dyDescent="0.2">
      <c r="A79" s="13">
        <v>78</v>
      </c>
      <c r="B79" s="11">
        <v>5</v>
      </c>
      <c r="C79" s="11">
        <v>200</v>
      </c>
      <c r="D79" s="11" t="b">
        <v>0</v>
      </c>
      <c r="E79" s="11">
        <v>89.910447761194035</v>
      </c>
      <c r="F79" s="11">
        <v>0.44955223880597017</v>
      </c>
      <c r="G79" s="11">
        <v>0.44370541094819438</v>
      </c>
      <c r="H79" s="11">
        <v>0.40582392913512244</v>
      </c>
      <c r="I79" s="11" cm="1">
        <f t="array" ref="I79">F79 - INDEX(AF:AF, MATCH(1, ($AD:$AD=$B79) * ($AE:$AE=$C79), 0))</f>
        <v>5.2761194029851133E-3</v>
      </c>
      <c r="J79" s="11" cm="1">
        <f t="array" ref="J79">G79 - INDEX(AG:AG, MATCH(1, ($AD:$AD=$B79) * ($AE:$AE=$C79), 0))</f>
        <v>1.6164042528873934E-3</v>
      </c>
      <c r="K79" s="11" cm="1">
        <f t="array" ref="K79">H79 - INDEX(AH:AH, MATCH(1, ($AD:$AD=$B79) * ($AE:$AE=$C79), 0))</f>
        <v>-4.8596596134061754E-3</v>
      </c>
      <c r="L79" s="11" cm="1">
        <f t="array" ref="L79">I79 - INDEX(AI:AI, MATCH(1, ($AD:$AD=$B79) * ($AE:$AE=$C79), 0))</f>
        <v>5.2761194029851133E-3</v>
      </c>
      <c r="M79" s="11" cm="1">
        <f t="array" ref="M79">J79 - INDEX(AJ:AJ, MATCH(1, ($AD:$AD=$B79) * ($AE:$AE=$C79), 0))</f>
        <v>1.6164042528873934E-3</v>
      </c>
      <c r="N79" s="11" cm="1">
        <f t="array" ref="N79">K79 - INDEX(AK:AK, MATCH(1, ($AD:$AD=$B79) * ($AE:$AE=$C79), 0))</f>
        <v>-4.8596596134061754E-3</v>
      </c>
      <c r="O79" s="11" cm="1">
        <f t="array" ref="O79">L79 - INDEX(AL:AL, MATCH(1, ($AD:$AD=$B79) * ($AE:$AE=$C79), 0))</f>
        <v>5.2761194029851133E-3</v>
      </c>
      <c r="P79" s="11" cm="1">
        <f t="array" ref="P79">M79 - INDEX(AM:AM, MATCH(1, ($AD:$AD=$B79) * ($AE:$AE=$C79), 0))</f>
        <v>1.6164042528873934E-3</v>
      </c>
      <c r="Q79" s="11" cm="1">
        <f t="array" ref="Q79">N79 - INDEX(AN:AN, MATCH(1, ($AD:$AD=$B79) * ($AE:$AE=$C79), 0))</f>
        <v>-4.8596596134061754E-3</v>
      </c>
    </row>
    <row r="80" spans="1:24" x14ac:dyDescent="0.2">
      <c r="A80" s="12">
        <v>79</v>
      </c>
      <c r="B80" s="10">
        <v>5</v>
      </c>
      <c r="C80" s="10">
        <v>200</v>
      </c>
      <c r="D80" s="10" t="b">
        <v>0</v>
      </c>
      <c r="E80" s="10">
        <v>85.756218905472636</v>
      </c>
      <c r="F80" s="10">
        <v>0.42878109452736318</v>
      </c>
      <c r="G80" s="10">
        <v>0.45049668000713533</v>
      </c>
      <c r="H80" s="10">
        <v>0.40464341360729816</v>
      </c>
      <c r="I80" s="10" cm="1">
        <f t="array" ref="I80">F80 - INDEX(AF:AF, MATCH(1, ($AD:$AD=$B80) * ($AE:$AE=$C80), 0))</f>
        <v>-1.5495024875621877E-2</v>
      </c>
      <c r="J80" s="10" cm="1">
        <f t="array" ref="J80">G80 - INDEX(AG:AG, MATCH(1, ($AD:$AD=$B80) * ($AE:$AE=$C80), 0))</f>
        <v>8.4076733118283453E-3</v>
      </c>
      <c r="K80" s="10" cm="1">
        <f t="array" ref="K80">H80 - INDEX(AH:AH, MATCH(1, ($AD:$AD=$B80) * ($AE:$AE=$C80), 0))</f>
        <v>-6.0401751412304527E-3</v>
      </c>
      <c r="L80" s="10" cm="1">
        <f t="array" ref="L80">I80 - INDEX(AI:AI, MATCH(1, ($AD:$AD=$B80) * ($AE:$AE=$C80), 0))</f>
        <v>-1.5495024875621877E-2</v>
      </c>
      <c r="M80" s="10" cm="1">
        <f t="array" ref="M80">J80 - INDEX(AJ:AJ, MATCH(1, ($AD:$AD=$B80) * ($AE:$AE=$C80), 0))</f>
        <v>8.4076733118283453E-3</v>
      </c>
      <c r="N80" s="10" cm="1">
        <f t="array" ref="N80">K80 - INDEX(AK:AK, MATCH(1, ($AD:$AD=$B80) * ($AE:$AE=$C80), 0))</f>
        <v>-6.0401751412304527E-3</v>
      </c>
      <c r="O80" s="10" cm="1">
        <f t="array" ref="O80">L80 - INDEX(AL:AL, MATCH(1, ($AD:$AD=$B80) * ($AE:$AE=$C80), 0))</f>
        <v>-1.5495024875621877E-2</v>
      </c>
      <c r="P80" s="10" cm="1">
        <f t="array" ref="P80">M80 - INDEX(AM:AM, MATCH(1, ($AD:$AD=$B80) * ($AE:$AE=$C80), 0))</f>
        <v>8.4076733118283453E-3</v>
      </c>
      <c r="Q80" s="10" cm="1">
        <f t="array" ref="Q80">N80 - INDEX(AN:AN, MATCH(1, ($AD:$AD=$B80) * ($AE:$AE=$C80), 0))</f>
        <v>-6.0401751412304527E-3</v>
      </c>
    </row>
    <row r="81" spans="1:17" x14ac:dyDescent="0.2">
      <c r="A81" s="13">
        <v>80</v>
      </c>
      <c r="B81" s="11">
        <v>5</v>
      </c>
      <c r="C81" s="11">
        <v>200</v>
      </c>
      <c r="D81" s="11" t="b">
        <v>0</v>
      </c>
      <c r="E81" s="11">
        <v>82.009950248756212</v>
      </c>
      <c r="F81" s="11">
        <v>0.41004975124378107</v>
      </c>
      <c r="G81" s="11">
        <v>0.46107606555128061</v>
      </c>
      <c r="H81" s="11">
        <v>0.41940218403134594</v>
      </c>
      <c r="I81" s="11" cm="1">
        <f t="array" ref="I81">F81 - INDEX(AF:AF, MATCH(1, ($AD:$AD=$B81) * ($AE:$AE=$C81), 0))</f>
        <v>-3.422636815920399E-2</v>
      </c>
      <c r="J81" s="11" cm="1">
        <f t="array" ref="J81">G81 - INDEX(AG:AG, MATCH(1, ($AD:$AD=$B81) * ($AE:$AE=$C81), 0))</f>
        <v>1.8987058855973626E-2</v>
      </c>
      <c r="K81" s="11" cm="1">
        <f t="array" ref="K81">H81 - INDEX(AH:AH, MATCH(1, ($AD:$AD=$B81) * ($AE:$AE=$C81), 0))</f>
        <v>8.7185952828173208E-3</v>
      </c>
      <c r="L81" s="11" cm="1">
        <f t="array" ref="L81">I81 - INDEX(AI:AI, MATCH(1, ($AD:$AD=$B81) * ($AE:$AE=$C81), 0))</f>
        <v>-3.422636815920399E-2</v>
      </c>
      <c r="M81" s="11" cm="1">
        <f t="array" ref="M81">J81 - INDEX(AJ:AJ, MATCH(1, ($AD:$AD=$B81) * ($AE:$AE=$C81), 0))</f>
        <v>1.8987058855973626E-2</v>
      </c>
      <c r="N81" s="11" cm="1">
        <f t="array" ref="N81">K81 - INDEX(AK:AK, MATCH(1, ($AD:$AD=$B81) * ($AE:$AE=$C81), 0))</f>
        <v>8.7185952828173208E-3</v>
      </c>
      <c r="O81" s="11" cm="1">
        <f t="array" ref="O81">L81 - INDEX(AL:AL, MATCH(1, ($AD:$AD=$B81) * ($AE:$AE=$C81), 0))</f>
        <v>-3.422636815920399E-2</v>
      </c>
      <c r="P81" s="11" cm="1">
        <f t="array" ref="P81">M81 - INDEX(AM:AM, MATCH(1, ($AD:$AD=$B81) * ($AE:$AE=$C81), 0))</f>
        <v>1.8987058855973626E-2</v>
      </c>
      <c r="Q81" s="11" cm="1">
        <f t="array" ref="Q81">N81 - INDEX(AN:AN, MATCH(1, ($AD:$AD=$B81) * ($AE:$AE=$C81), 0))</f>
        <v>8.7185952828173208E-3</v>
      </c>
    </row>
    <row r="82" spans="1:17" x14ac:dyDescent="0.2">
      <c r="A82" s="12">
        <v>81</v>
      </c>
      <c r="B82" s="10">
        <v>10</v>
      </c>
      <c r="C82" s="10">
        <v>10</v>
      </c>
      <c r="D82" s="10" t="b">
        <v>0</v>
      </c>
      <c r="E82" s="10">
        <v>4.0854271356783922</v>
      </c>
      <c r="F82" s="10">
        <v>0.40854271356783922</v>
      </c>
      <c r="G82" s="10">
        <v>0.49209010041711515</v>
      </c>
      <c r="H82" s="10">
        <v>0.44012670061929282</v>
      </c>
      <c r="I82" s="10" cm="1">
        <f t="array" ref="I82">F82 - INDEX(AF:AF, MATCH(1, ($AD:$AD=$B82) * ($AE:$AE=$C82), 0))</f>
        <v>4.1401632219209727E-2</v>
      </c>
      <c r="J82" s="10" cm="1">
        <f t="array" ref="J82">G82 - INDEX(AG:AG, MATCH(1, ($AD:$AD=$B82) * ($AE:$AE=$C82), 0))</f>
        <v>2.2266374959693247E-2</v>
      </c>
      <c r="K82" s="10" cm="1">
        <f t="array" ref="K82">H82 - INDEX(AH:AH, MATCH(1, ($AD:$AD=$B82) * ($AE:$AE=$C82), 0))</f>
        <v>5.6266782467543353E-3</v>
      </c>
      <c r="L82" s="10" cm="1">
        <f t="array" ref="L82">I82 - INDEX(AI:AI, MATCH(1, ($AD:$AD=$B82) * ($AE:$AE=$C82), 0))</f>
        <v>4.1401632219209727E-2</v>
      </c>
      <c r="M82" s="10" cm="1">
        <f t="array" ref="M82">J82 - INDEX(AJ:AJ, MATCH(1, ($AD:$AD=$B82) * ($AE:$AE=$C82), 0))</f>
        <v>2.2266374959693247E-2</v>
      </c>
      <c r="N82" s="10" cm="1">
        <f t="array" ref="N82">K82 - INDEX(AK:AK, MATCH(1, ($AD:$AD=$B82) * ($AE:$AE=$C82), 0))</f>
        <v>5.6266782467543353E-3</v>
      </c>
      <c r="O82" s="10" cm="1">
        <f t="array" ref="O82">L82 - INDEX(AL:AL, MATCH(1, ($AD:$AD=$B82) * ($AE:$AE=$C82), 0))</f>
        <v>4.1401632219209727E-2</v>
      </c>
      <c r="P82" s="10" cm="1">
        <f t="array" ref="P82">M82 - INDEX(AM:AM, MATCH(1, ($AD:$AD=$B82) * ($AE:$AE=$C82), 0))</f>
        <v>2.2266374959693247E-2</v>
      </c>
      <c r="Q82" s="10" cm="1">
        <f t="array" ref="Q82">N82 - INDEX(AN:AN, MATCH(1, ($AD:$AD=$B82) * ($AE:$AE=$C82), 0))</f>
        <v>5.6266782467543353E-3</v>
      </c>
    </row>
    <row r="83" spans="1:17" x14ac:dyDescent="0.2">
      <c r="A83" s="13">
        <v>82</v>
      </c>
      <c r="B83" s="11">
        <v>10</v>
      </c>
      <c r="C83" s="11">
        <v>10</v>
      </c>
      <c r="D83" s="11" t="b">
        <v>0</v>
      </c>
      <c r="E83" s="11">
        <v>3.7236180904522613</v>
      </c>
      <c r="F83" s="11">
        <v>0.37236180904522614</v>
      </c>
      <c r="G83" s="11">
        <v>0.5189614342664739</v>
      </c>
      <c r="H83" s="11">
        <v>0.43379068725182202</v>
      </c>
      <c r="I83" s="11" cm="1">
        <f t="array" ref="I83">F83 - INDEX(AF:AF, MATCH(1, ($AD:$AD=$B83) * ($AE:$AE=$C83), 0))</f>
        <v>5.2207276965966498E-3</v>
      </c>
      <c r="J83" s="11" cm="1">
        <f t="array" ref="J83">G83 - INDEX(AG:AG, MATCH(1, ($AD:$AD=$B83) * ($AE:$AE=$C83), 0))</f>
        <v>4.9137708809051994E-2</v>
      </c>
      <c r="K83" s="11" cm="1">
        <f t="array" ref="K83">H83 - INDEX(AH:AH, MATCH(1, ($AD:$AD=$B83) * ($AE:$AE=$C83), 0))</f>
        <v>-7.0933512071646998E-4</v>
      </c>
      <c r="L83" s="11" cm="1">
        <f t="array" ref="L83">I83 - INDEX(AI:AI, MATCH(1, ($AD:$AD=$B83) * ($AE:$AE=$C83), 0))</f>
        <v>5.2207276965966498E-3</v>
      </c>
      <c r="M83" s="11" cm="1">
        <f t="array" ref="M83">J83 - INDEX(AJ:AJ, MATCH(1, ($AD:$AD=$B83) * ($AE:$AE=$C83), 0))</f>
        <v>4.9137708809051994E-2</v>
      </c>
      <c r="N83" s="11" cm="1">
        <f t="array" ref="N83">K83 - INDEX(AK:AK, MATCH(1, ($AD:$AD=$B83) * ($AE:$AE=$C83), 0))</f>
        <v>-7.0933512071646998E-4</v>
      </c>
      <c r="O83" s="11" cm="1">
        <f t="array" ref="O83">L83 - INDEX(AL:AL, MATCH(1, ($AD:$AD=$B83) * ($AE:$AE=$C83), 0))</f>
        <v>5.2207276965966498E-3</v>
      </c>
      <c r="P83" s="11" cm="1">
        <f t="array" ref="P83">M83 - INDEX(AM:AM, MATCH(1, ($AD:$AD=$B83) * ($AE:$AE=$C83), 0))</f>
        <v>4.9137708809051994E-2</v>
      </c>
      <c r="Q83" s="11" cm="1">
        <f t="array" ref="Q83">N83 - INDEX(AN:AN, MATCH(1, ($AD:$AD=$B83) * ($AE:$AE=$C83), 0))</f>
        <v>-7.0933512071646998E-4</v>
      </c>
    </row>
    <row r="84" spans="1:17" x14ac:dyDescent="0.2">
      <c r="A84" s="12">
        <v>83</v>
      </c>
      <c r="B84" s="10">
        <v>10</v>
      </c>
      <c r="C84" s="10">
        <v>10</v>
      </c>
      <c r="D84" s="10" t="b">
        <v>0</v>
      </c>
      <c r="E84" s="10">
        <v>4.6119402985074629</v>
      </c>
      <c r="F84" s="10">
        <v>0.46119402985074631</v>
      </c>
      <c r="G84" s="10">
        <v>0.44327518946837763</v>
      </c>
      <c r="H84" s="10">
        <v>0.44751691090258799</v>
      </c>
      <c r="I84" s="10" cm="1">
        <f t="array" ref="I84">F84 - INDEX(AF:AF, MATCH(1, ($AD:$AD=$B84) * ($AE:$AE=$C84), 0))</f>
        <v>9.4052948502116818E-2</v>
      </c>
      <c r="J84" s="10" cm="1">
        <f t="array" ref="J84">G84 - INDEX(AG:AG, MATCH(1, ($AD:$AD=$B84) * ($AE:$AE=$C84), 0))</f>
        <v>-2.6548535989044275E-2</v>
      </c>
      <c r="K84" s="10" cm="1">
        <f t="array" ref="K84">H84 - INDEX(AH:AH, MATCH(1, ($AD:$AD=$B84) * ($AE:$AE=$C84), 0))</f>
        <v>1.3016888530049509E-2</v>
      </c>
      <c r="L84" s="10" cm="1">
        <f t="array" ref="L84">I84 - INDEX(AI:AI, MATCH(1, ($AD:$AD=$B84) * ($AE:$AE=$C84), 0))</f>
        <v>9.4052948502116818E-2</v>
      </c>
      <c r="M84" s="10" cm="1">
        <f t="array" ref="M84">J84 - INDEX(AJ:AJ, MATCH(1, ($AD:$AD=$B84) * ($AE:$AE=$C84), 0))</f>
        <v>-2.6548535989044275E-2</v>
      </c>
      <c r="N84" s="10" cm="1">
        <f t="array" ref="N84">K84 - INDEX(AK:AK, MATCH(1, ($AD:$AD=$B84) * ($AE:$AE=$C84), 0))</f>
        <v>1.3016888530049509E-2</v>
      </c>
      <c r="O84" s="10" cm="1">
        <f t="array" ref="O84">L84 - INDEX(AL:AL, MATCH(1, ($AD:$AD=$B84) * ($AE:$AE=$C84), 0))</f>
        <v>9.4052948502116818E-2</v>
      </c>
      <c r="P84" s="10" cm="1">
        <f t="array" ref="P84">M84 - INDEX(AM:AM, MATCH(1, ($AD:$AD=$B84) * ($AE:$AE=$C84), 0))</f>
        <v>-2.6548535989044275E-2</v>
      </c>
      <c r="Q84" s="10" cm="1">
        <f t="array" ref="Q84">N84 - INDEX(AN:AN, MATCH(1, ($AD:$AD=$B84) * ($AE:$AE=$C84), 0))</f>
        <v>1.3016888530049509E-2</v>
      </c>
    </row>
    <row r="85" spans="1:17" x14ac:dyDescent="0.2">
      <c r="A85" s="13">
        <v>84</v>
      </c>
      <c r="B85" s="11">
        <v>10</v>
      </c>
      <c r="C85" s="11">
        <v>10</v>
      </c>
      <c r="D85" s="11" t="b">
        <v>0</v>
      </c>
      <c r="E85" s="11">
        <v>3.2564102564102564</v>
      </c>
      <c r="F85" s="11">
        <v>0.32564102564102565</v>
      </c>
      <c r="G85" s="11">
        <v>0.4899476894962419</v>
      </c>
      <c r="H85" s="11">
        <v>0.44593412389433557</v>
      </c>
      <c r="I85" s="11" cm="1">
        <f t="array" ref="I85">F85 - INDEX(AF:AF, MATCH(1, ($AD:$AD=$B85) * ($AE:$AE=$C85), 0))</f>
        <v>-4.1500055707603845E-2</v>
      </c>
      <c r="J85" s="11" cm="1">
        <f t="array" ref="J85">G85 - INDEX(AG:AG, MATCH(1, ($AD:$AD=$B85) * ($AE:$AE=$C85), 0))</f>
        <v>2.0123964038819997E-2</v>
      </c>
      <c r="K85" s="11" cm="1">
        <f t="array" ref="K85">H85 - INDEX(AH:AH, MATCH(1, ($AD:$AD=$B85) * ($AE:$AE=$C85), 0))</f>
        <v>1.143410152179708E-2</v>
      </c>
      <c r="L85" s="11" cm="1">
        <f t="array" ref="L85">I85 - INDEX(AI:AI, MATCH(1, ($AD:$AD=$B85) * ($AE:$AE=$C85), 0))</f>
        <v>-4.1500055707603845E-2</v>
      </c>
      <c r="M85" s="11" cm="1">
        <f t="array" ref="M85">J85 - INDEX(AJ:AJ, MATCH(1, ($AD:$AD=$B85) * ($AE:$AE=$C85), 0))</f>
        <v>2.0123964038819997E-2</v>
      </c>
      <c r="N85" s="11" cm="1">
        <f t="array" ref="N85">K85 - INDEX(AK:AK, MATCH(1, ($AD:$AD=$B85) * ($AE:$AE=$C85), 0))</f>
        <v>1.143410152179708E-2</v>
      </c>
      <c r="O85" s="11" cm="1">
        <f t="array" ref="O85">L85 - INDEX(AL:AL, MATCH(1, ($AD:$AD=$B85) * ($AE:$AE=$C85), 0))</f>
        <v>-4.1500055707603845E-2</v>
      </c>
      <c r="P85" s="11" cm="1">
        <f t="array" ref="P85">M85 - INDEX(AM:AM, MATCH(1, ($AD:$AD=$B85) * ($AE:$AE=$C85), 0))</f>
        <v>2.0123964038819997E-2</v>
      </c>
      <c r="Q85" s="11" cm="1">
        <f t="array" ref="Q85">N85 - INDEX(AN:AN, MATCH(1, ($AD:$AD=$B85) * ($AE:$AE=$C85), 0))</f>
        <v>1.143410152179708E-2</v>
      </c>
    </row>
    <row r="86" spans="1:17" x14ac:dyDescent="0.2">
      <c r="A86" s="12">
        <v>85</v>
      </c>
      <c r="B86" s="10">
        <v>10</v>
      </c>
      <c r="C86" s="10">
        <v>10</v>
      </c>
      <c r="D86" s="10" t="b">
        <v>0</v>
      </c>
      <c r="E86" s="10">
        <v>3.3571428571428572</v>
      </c>
      <c r="F86" s="10">
        <v>0.33571428571428574</v>
      </c>
      <c r="G86" s="10">
        <v>0.49804680552924979</v>
      </c>
      <c r="H86" s="10">
        <v>0.43658729467655216</v>
      </c>
      <c r="I86" s="10" cm="1">
        <f t="array" ref="I86">F86 - INDEX(AF:AF, MATCH(1, ($AD:$AD=$B86) * ($AE:$AE=$C86), 0))</f>
        <v>-3.1426795634343752E-2</v>
      </c>
      <c r="J86" s="10" cm="1">
        <f t="array" ref="J86">G86 - INDEX(AG:AG, MATCH(1, ($AD:$AD=$B86) * ($AE:$AE=$C86), 0))</f>
        <v>2.8223080071827888E-2</v>
      </c>
      <c r="K86" s="10" cm="1">
        <f t="array" ref="K86">H86 - INDEX(AH:AH, MATCH(1, ($AD:$AD=$B86) * ($AE:$AE=$C86), 0))</f>
        <v>2.0872723040136765E-3</v>
      </c>
      <c r="L86" s="10" cm="1">
        <f t="array" ref="L86">I86 - INDEX(AI:AI, MATCH(1, ($AD:$AD=$B86) * ($AE:$AE=$C86), 0))</f>
        <v>-3.1426795634343752E-2</v>
      </c>
      <c r="M86" s="10" cm="1">
        <f t="array" ref="M86">J86 - INDEX(AJ:AJ, MATCH(1, ($AD:$AD=$B86) * ($AE:$AE=$C86), 0))</f>
        <v>2.8223080071827888E-2</v>
      </c>
      <c r="N86" s="10" cm="1">
        <f t="array" ref="N86">K86 - INDEX(AK:AK, MATCH(1, ($AD:$AD=$B86) * ($AE:$AE=$C86), 0))</f>
        <v>2.0872723040136765E-3</v>
      </c>
      <c r="O86" s="10" cm="1">
        <f t="array" ref="O86">L86 - INDEX(AL:AL, MATCH(1, ($AD:$AD=$B86) * ($AE:$AE=$C86), 0))</f>
        <v>-3.1426795634343752E-2</v>
      </c>
      <c r="P86" s="10" cm="1">
        <f t="array" ref="P86">M86 - INDEX(AM:AM, MATCH(1, ($AD:$AD=$B86) * ($AE:$AE=$C86), 0))</f>
        <v>2.8223080071827888E-2</v>
      </c>
      <c r="Q86" s="10" cm="1">
        <f t="array" ref="Q86">N86 - INDEX(AN:AN, MATCH(1, ($AD:$AD=$B86) * ($AE:$AE=$C86), 0))</f>
        <v>2.0872723040136765E-3</v>
      </c>
    </row>
    <row r="87" spans="1:17" x14ac:dyDescent="0.2">
      <c r="A87" s="13">
        <v>86</v>
      </c>
      <c r="B87" s="11">
        <v>10</v>
      </c>
      <c r="C87" s="11">
        <v>10</v>
      </c>
      <c r="D87" s="11" t="b">
        <v>0</v>
      </c>
      <c r="E87" s="11">
        <v>2.9521276595744679</v>
      </c>
      <c r="F87" s="11">
        <v>0.29521276595744678</v>
      </c>
      <c r="G87" s="11">
        <v>0.40890353763434967</v>
      </c>
      <c r="H87" s="11">
        <v>0.41820711025427915</v>
      </c>
      <c r="I87" s="11" cm="1">
        <f t="array" ref="I87">F87 - INDEX(AF:AF, MATCH(1, ($AD:$AD=$B87) * ($AE:$AE=$C87), 0))</f>
        <v>-7.1928315391182718E-2</v>
      </c>
      <c r="J87" s="11" cm="1">
        <f t="array" ref="J87">G87 - INDEX(AG:AG, MATCH(1, ($AD:$AD=$B87) * ($AE:$AE=$C87), 0))</f>
        <v>-6.0920187823072236E-2</v>
      </c>
      <c r="K87" s="11" cm="1">
        <f t="array" ref="K87">H87 - INDEX(AH:AH, MATCH(1, ($AD:$AD=$B87) * ($AE:$AE=$C87), 0))</f>
        <v>-1.6292912118259339E-2</v>
      </c>
      <c r="L87" s="11" cm="1">
        <f t="array" ref="L87">I87 - INDEX(AI:AI, MATCH(1, ($AD:$AD=$B87) * ($AE:$AE=$C87), 0))</f>
        <v>-7.1928315391182718E-2</v>
      </c>
      <c r="M87" s="11" cm="1">
        <f t="array" ref="M87">J87 - INDEX(AJ:AJ, MATCH(1, ($AD:$AD=$B87) * ($AE:$AE=$C87), 0))</f>
        <v>-6.0920187823072236E-2</v>
      </c>
      <c r="N87" s="11" cm="1">
        <f t="array" ref="N87">K87 - INDEX(AK:AK, MATCH(1, ($AD:$AD=$B87) * ($AE:$AE=$C87), 0))</f>
        <v>-1.6292912118259339E-2</v>
      </c>
      <c r="O87" s="11" cm="1">
        <f t="array" ref="O87">L87 - INDEX(AL:AL, MATCH(1, ($AD:$AD=$B87) * ($AE:$AE=$C87), 0))</f>
        <v>-7.1928315391182718E-2</v>
      </c>
      <c r="P87" s="11" cm="1">
        <f t="array" ref="P87">M87 - INDEX(AM:AM, MATCH(1, ($AD:$AD=$B87) * ($AE:$AE=$C87), 0))</f>
        <v>-6.0920187823072236E-2</v>
      </c>
      <c r="Q87" s="11" cm="1">
        <f t="array" ref="Q87">N87 - INDEX(AN:AN, MATCH(1, ($AD:$AD=$B87) * ($AE:$AE=$C87), 0))</f>
        <v>-1.6292912118259339E-2</v>
      </c>
    </row>
    <row r="88" spans="1:17" x14ac:dyDescent="0.2">
      <c r="A88" s="12">
        <v>87</v>
      </c>
      <c r="B88" s="10">
        <v>10</v>
      </c>
      <c r="C88" s="10">
        <v>10</v>
      </c>
      <c r="D88" s="10" t="b">
        <v>0</v>
      </c>
      <c r="E88" s="10">
        <v>3.7939698492462313</v>
      </c>
      <c r="F88" s="10">
        <v>0.37939698492462315</v>
      </c>
      <c r="G88" s="10">
        <v>0.46995955943328821</v>
      </c>
      <c r="H88" s="10">
        <v>0.44149018078359692</v>
      </c>
      <c r="I88" s="10" cm="1">
        <f t="array" ref="I88">F88 - INDEX(AF:AF, MATCH(1, ($AD:$AD=$B88) * ($AE:$AE=$C88), 0))</f>
        <v>1.2255903575993654E-2</v>
      </c>
      <c r="J88" s="10" cm="1">
        <f t="array" ref="J88">G88 - INDEX(AG:AG, MATCH(1, ($AD:$AD=$B88) * ($AE:$AE=$C88), 0))</f>
        <v>1.358339758663063E-4</v>
      </c>
      <c r="K88" s="10" cm="1">
        <f t="array" ref="K88">H88 - INDEX(AH:AH, MATCH(1, ($AD:$AD=$B88) * ($AE:$AE=$C88), 0))</f>
        <v>6.9901584110584336E-3</v>
      </c>
      <c r="L88" s="10" cm="1">
        <f t="array" ref="L88">I88 - INDEX(AI:AI, MATCH(1, ($AD:$AD=$B88) * ($AE:$AE=$C88), 0))</f>
        <v>1.2255903575993654E-2</v>
      </c>
      <c r="M88" s="10" cm="1">
        <f t="array" ref="M88">J88 - INDEX(AJ:AJ, MATCH(1, ($AD:$AD=$B88) * ($AE:$AE=$C88), 0))</f>
        <v>1.358339758663063E-4</v>
      </c>
      <c r="N88" s="10" cm="1">
        <f t="array" ref="N88">K88 - INDEX(AK:AK, MATCH(1, ($AD:$AD=$B88) * ($AE:$AE=$C88), 0))</f>
        <v>6.9901584110584336E-3</v>
      </c>
      <c r="O88" s="10" cm="1">
        <f t="array" ref="O88">L88 - INDEX(AL:AL, MATCH(1, ($AD:$AD=$B88) * ($AE:$AE=$C88), 0))</f>
        <v>1.2255903575993654E-2</v>
      </c>
      <c r="P88" s="10" cm="1">
        <f t="array" ref="P88">M88 - INDEX(AM:AM, MATCH(1, ($AD:$AD=$B88) * ($AE:$AE=$C88), 0))</f>
        <v>1.358339758663063E-4</v>
      </c>
      <c r="Q88" s="10" cm="1">
        <f t="array" ref="Q88">N88 - INDEX(AN:AN, MATCH(1, ($AD:$AD=$B88) * ($AE:$AE=$C88), 0))</f>
        <v>6.9901584110584336E-3</v>
      </c>
    </row>
    <row r="89" spans="1:17" x14ac:dyDescent="0.2">
      <c r="A89" s="13">
        <v>88</v>
      </c>
      <c r="B89" s="11">
        <v>10</v>
      </c>
      <c r="C89" s="11">
        <v>10</v>
      </c>
      <c r="D89" s="11" t="b">
        <v>0</v>
      </c>
      <c r="E89" s="11">
        <v>3.443877551020408</v>
      </c>
      <c r="F89" s="11">
        <v>0.34438775510204078</v>
      </c>
      <c r="G89" s="11">
        <v>0.48493214662039197</v>
      </c>
      <c r="H89" s="11">
        <v>0.42328964507272759</v>
      </c>
      <c r="I89" s="11" cm="1">
        <f t="array" ref="I89">F89 - INDEX(AF:AF, MATCH(1, ($AD:$AD=$B89) * ($AE:$AE=$C89), 0))</f>
        <v>-2.2753326246588712E-2</v>
      </c>
      <c r="J89" s="11" cm="1">
        <f t="array" ref="J89">G89 - INDEX(AG:AG, MATCH(1, ($AD:$AD=$B89) * ($AE:$AE=$C89), 0))</f>
        <v>1.5108421162970065E-2</v>
      </c>
      <c r="K89" s="11" cm="1">
        <f t="array" ref="K89">H89 - INDEX(AH:AH, MATCH(1, ($AD:$AD=$B89) * ($AE:$AE=$C89), 0))</f>
        <v>-1.1210377299810892E-2</v>
      </c>
      <c r="L89" s="11" cm="1">
        <f t="array" ref="L89">I89 - INDEX(AI:AI, MATCH(1, ($AD:$AD=$B89) * ($AE:$AE=$C89), 0))</f>
        <v>-2.2753326246588712E-2</v>
      </c>
      <c r="M89" s="11" cm="1">
        <f t="array" ref="M89">J89 - INDEX(AJ:AJ, MATCH(1, ($AD:$AD=$B89) * ($AE:$AE=$C89), 0))</f>
        <v>1.5108421162970065E-2</v>
      </c>
      <c r="N89" s="11" cm="1">
        <f t="array" ref="N89">K89 - INDEX(AK:AK, MATCH(1, ($AD:$AD=$B89) * ($AE:$AE=$C89), 0))</f>
        <v>-1.1210377299810892E-2</v>
      </c>
      <c r="O89" s="11" cm="1">
        <f t="array" ref="O89">L89 - INDEX(AL:AL, MATCH(1, ($AD:$AD=$B89) * ($AE:$AE=$C89), 0))</f>
        <v>-2.2753326246588712E-2</v>
      </c>
      <c r="P89" s="11" cm="1">
        <f t="array" ref="P89">M89 - INDEX(AM:AM, MATCH(1, ($AD:$AD=$B89) * ($AE:$AE=$C89), 0))</f>
        <v>1.5108421162970065E-2</v>
      </c>
      <c r="Q89" s="11" cm="1">
        <f t="array" ref="Q89">N89 - INDEX(AN:AN, MATCH(1, ($AD:$AD=$B89) * ($AE:$AE=$C89), 0))</f>
        <v>-1.1210377299810892E-2</v>
      </c>
    </row>
    <row r="90" spans="1:17" x14ac:dyDescent="0.2">
      <c r="A90" s="12">
        <v>89</v>
      </c>
      <c r="B90" s="10">
        <v>10</v>
      </c>
      <c r="C90" s="10">
        <v>10</v>
      </c>
      <c r="D90" s="10" t="b">
        <v>0</v>
      </c>
      <c r="E90" s="10">
        <v>3.4292929292929295</v>
      </c>
      <c r="F90" s="10">
        <v>0.34292929292929297</v>
      </c>
      <c r="G90" s="10">
        <v>0.41864178507302091</v>
      </c>
      <c r="H90" s="10">
        <v>0.41158108414382344</v>
      </c>
      <c r="I90" s="10" cm="1">
        <f t="array" ref="I90">F90 - INDEX(AF:AF, MATCH(1, ($AD:$AD=$B90) * ($AE:$AE=$C90), 0))</f>
        <v>-2.4211788419336522E-2</v>
      </c>
      <c r="J90" s="10" cm="1">
        <f t="array" ref="J90">G90 - INDEX(AG:AG, MATCH(1, ($AD:$AD=$B90) * ($AE:$AE=$C90), 0))</f>
        <v>-5.1181940384400992E-2</v>
      </c>
      <c r="K90" s="10" cm="1">
        <f t="array" ref="K90">H90 - INDEX(AH:AH, MATCH(1, ($AD:$AD=$B90) * ($AE:$AE=$C90), 0))</f>
        <v>-2.2918938228715047E-2</v>
      </c>
      <c r="L90" s="10" cm="1">
        <f t="array" ref="L90">I90 - INDEX(AI:AI, MATCH(1, ($AD:$AD=$B90) * ($AE:$AE=$C90), 0))</f>
        <v>-2.4211788419336522E-2</v>
      </c>
      <c r="M90" s="10" cm="1">
        <f t="array" ref="M90">J90 - INDEX(AJ:AJ, MATCH(1, ($AD:$AD=$B90) * ($AE:$AE=$C90), 0))</f>
        <v>-5.1181940384400992E-2</v>
      </c>
      <c r="N90" s="10" cm="1">
        <f t="array" ref="N90">K90 - INDEX(AK:AK, MATCH(1, ($AD:$AD=$B90) * ($AE:$AE=$C90), 0))</f>
        <v>-2.2918938228715047E-2</v>
      </c>
      <c r="O90" s="10" cm="1">
        <f t="array" ref="O90">L90 - INDEX(AL:AL, MATCH(1, ($AD:$AD=$B90) * ($AE:$AE=$C90), 0))</f>
        <v>-2.4211788419336522E-2</v>
      </c>
      <c r="P90" s="10" cm="1">
        <f t="array" ref="P90">M90 - INDEX(AM:AM, MATCH(1, ($AD:$AD=$B90) * ($AE:$AE=$C90), 0))</f>
        <v>-5.1181940384400992E-2</v>
      </c>
      <c r="Q90" s="10" cm="1">
        <f t="array" ref="Q90">N90 - INDEX(AN:AN, MATCH(1, ($AD:$AD=$B90) * ($AE:$AE=$C90), 0))</f>
        <v>-2.2918938228715047E-2</v>
      </c>
    </row>
    <row r="91" spans="1:17" x14ac:dyDescent="0.2">
      <c r="A91" s="13">
        <v>90</v>
      </c>
      <c r="B91" s="11">
        <v>10</v>
      </c>
      <c r="C91" s="11">
        <v>10</v>
      </c>
      <c r="D91" s="11" t="b">
        <v>0</v>
      </c>
      <c r="E91" s="11">
        <v>4.0603015075376883</v>
      </c>
      <c r="F91" s="11">
        <v>0.4060301507537688</v>
      </c>
      <c r="G91" s="11">
        <v>0.47347900663570969</v>
      </c>
      <c r="H91" s="11">
        <v>0.44647648612636703</v>
      </c>
      <c r="I91" s="11" cm="1">
        <f t="array" ref="I91">F91 - INDEX(AF:AF, MATCH(1, ($AD:$AD=$B91) * ($AE:$AE=$C91), 0))</f>
        <v>3.8889069405139309E-2</v>
      </c>
      <c r="J91" s="11" cm="1">
        <f t="array" ref="J91">G91 - INDEX(AG:AG, MATCH(1, ($AD:$AD=$B91) * ($AE:$AE=$C91), 0))</f>
        <v>3.6552811782877836E-3</v>
      </c>
      <c r="K91" s="11" cm="1">
        <f t="array" ref="K91">H91 - INDEX(AH:AH, MATCH(1, ($AD:$AD=$B91) * ($AE:$AE=$C91), 0))</f>
        <v>1.1976463753828548E-2</v>
      </c>
      <c r="L91" s="11" cm="1">
        <f t="array" ref="L91">I91 - INDEX(AI:AI, MATCH(1, ($AD:$AD=$B91) * ($AE:$AE=$C91), 0))</f>
        <v>3.8889069405139309E-2</v>
      </c>
      <c r="M91" s="11" cm="1">
        <f t="array" ref="M91">J91 - INDEX(AJ:AJ, MATCH(1, ($AD:$AD=$B91) * ($AE:$AE=$C91), 0))</f>
        <v>3.6552811782877836E-3</v>
      </c>
      <c r="N91" s="11" cm="1">
        <f t="array" ref="N91">K91 - INDEX(AK:AK, MATCH(1, ($AD:$AD=$B91) * ($AE:$AE=$C91), 0))</f>
        <v>1.1976463753828548E-2</v>
      </c>
      <c r="O91" s="11" cm="1">
        <f t="array" ref="O91">L91 - INDEX(AL:AL, MATCH(1, ($AD:$AD=$B91) * ($AE:$AE=$C91), 0))</f>
        <v>3.8889069405139309E-2</v>
      </c>
      <c r="P91" s="11" cm="1">
        <f t="array" ref="P91">M91 - INDEX(AM:AM, MATCH(1, ($AD:$AD=$B91) * ($AE:$AE=$C91), 0))</f>
        <v>3.6552811782877836E-3</v>
      </c>
      <c r="Q91" s="11" cm="1">
        <f t="array" ref="Q91">N91 - INDEX(AN:AN, MATCH(1, ($AD:$AD=$B91) * ($AE:$AE=$C91), 0))</f>
        <v>1.1976463753828548E-2</v>
      </c>
    </row>
    <row r="92" spans="1:17" x14ac:dyDescent="0.2">
      <c r="A92" s="12">
        <v>91</v>
      </c>
      <c r="B92" s="10">
        <v>10</v>
      </c>
      <c r="C92" s="10">
        <v>50</v>
      </c>
      <c r="D92" s="10" t="b">
        <v>0</v>
      </c>
      <c r="E92" s="10">
        <v>24.373134328358208</v>
      </c>
      <c r="F92" s="10">
        <v>0.53112501000000001</v>
      </c>
      <c r="G92" s="10">
        <v>0.42958226442756731</v>
      </c>
      <c r="H92" s="10">
        <v>0.40001265668385738</v>
      </c>
      <c r="I92" s="10" cm="1">
        <f t="array" ref="I92">F92 - INDEX(AF:AF, MATCH(1, ($AD:$AD=$B92) * ($AE:$AE=$C92), 0))</f>
        <v>3.5004974999999994E-2</v>
      </c>
      <c r="J92" s="10" cm="1">
        <f t="array" ref="J92">G92 - INDEX(AG:AG, MATCH(1, ($AD:$AD=$B92) * ($AE:$AE=$C92), 0))</f>
        <v>-2.84634823570869E-2</v>
      </c>
      <c r="K92" s="10" cm="1">
        <f t="array" ref="K92">H92 - INDEX(AH:AH, MATCH(1, ($AD:$AD=$B92) * ($AE:$AE=$C92), 0))</f>
        <v>-1.3933281534249387E-2</v>
      </c>
      <c r="L92" s="10" cm="1">
        <f t="array" ref="L92">I92 - INDEX(AI:AI, MATCH(1, ($AD:$AD=$B92) * ($AE:$AE=$C92), 0))</f>
        <v>3.5004974999999994E-2</v>
      </c>
      <c r="M92" s="10" cm="1">
        <f t="array" ref="M92">J92 - INDEX(AJ:AJ, MATCH(1, ($AD:$AD=$B92) * ($AE:$AE=$C92), 0))</f>
        <v>-2.84634823570869E-2</v>
      </c>
      <c r="N92" s="10" cm="1">
        <f t="array" ref="N92">K92 - INDEX(AK:AK, MATCH(1, ($AD:$AD=$B92) * ($AE:$AE=$C92), 0))</f>
        <v>-1.3933281534249387E-2</v>
      </c>
      <c r="O92" s="10" cm="1">
        <f t="array" ref="O92">L92 - INDEX(AL:AL, MATCH(1, ($AD:$AD=$B92) * ($AE:$AE=$C92), 0))</f>
        <v>3.5004974999999994E-2</v>
      </c>
      <c r="P92" s="10" cm="1">
        <f t="array" ref="P92">M92 - INDEX(AM:AM, MATCH(1, ($AD:$AD=$B92) * ($AE:$AE=$C92), 0))</f>
        <v>-2.84634823570869E-2</v>
      </c>
      <c r="Q92" s="10" cm="1">
        <f t="array" ref="Q92">N92 - INDEX(AN:AN, MATCH(1, ($AD:$AD=$B92) * ($AE:$AE=$C92), 0))</f>
        <v>-1.3933281534249387E-2</v>
      </c>
    </row>
    <row r="93" spans="1:17" x14ac:dyDescent="0.2">
      <c r="A93" s="13">
        <v>92</v>
      </c>
      <c r="B93" s="11">
        <v>10</v>
      </c>
      <c r="C93" s="11">
        <v>50</v>
      </c>
      <c r="D93" s="11" t="b">
        <v>0</v>
      </c>
      <c r="E93" s="11">
        <v>24.890547263681594</v>
      </c>
      <c r="F93" s="11">
        <v>0.54147327000000001</v>
      </c>
      <c r="G93" s="11">
        <v>0.4547955839459969</v>
      </c>
      <c r="H93" s="11">
        <v>0.41413893233609655</v>
      </c>
      <c r="I93" s="11" cm="1">
        <f t="array" ref="I93">F93 - INDEX(AF:AF, MATCH(1, ($AD:$AD=$B93) * ($AE:$AE=$C93), 0))</f>
        <v>4.5353234999999992E-2</v>
      </c>
      <c r="J93" s="11" cm="1">
        <f t="array" ref="J93">G93 - INDEX(AG:AG, MATCH(1, ($AD:$AD=$B93) * ($AE:$AE=$C93), 0))</f>
        <v>-3.2501628386573111E-3</v>
      </c>
      <c r="K93" s="11" cm="1">
        <f t="array" ref="K93">H93 - INDEX(AH:AH, MATCH(1, ($AD:$AD=$B93) * ($AE:$AE=$C93), 0))</f>
        <v>1.929941179897865E-4</v>
      </c>
      <c r="L93" s="11" cm="1">
        <f t="array" ref="L93">I93 - INDEX(AI:AI, MATCH(1, ($AD:$AD=$B93) * ($AE:$AE=$C93), 0))</f>
        <v>4.5353234999999992E-2</v>
      </c>
      <c r="M93" s="11" cm="1">
        <f t="array" ref="M93">J93 - INDEX(AJ:AJ, MATCH(1, ($AD:$AD=$B93) * ($AE:$AE=$C93), 0))</f>
        <v>-3.2501628386573111E-3</v>
      </c>
      <c r="N93" s="11" cm="1">
        <f t="array" ref="N93">K93 - INDEX(AK:AK, MATCH(1, ($AD:$AD=$B93) * ($AE:$AE=$C93), 0))</f>
        <v>1.929941179897865E-4</v>
      </c>
      <c r="O93" s="11" cm="1">
        <f t="array" ref="O93">L93 - INDEX(AL:AL, MATCH(1, ($AD:$AD=$B93) * ($AE:$AE=$C93), 0))</f>
        <v>4.5353234999999992E-2</v>
      </c>
      <c r="P93" s="11" cm="1">
        <f t="array" ref="P93">M93 - INDEX(AM:AM, MATCH(1, ($AD:$AD=$B93) * ($AE:$AE=$C93), 0))</f>
        <v>-3.2501628386573111E-3</v>
      </c>
      <c r="Q93" s="11" cm="1">
        <f t="array" ref="Q93">N93 - INDEX(AN:AN, MATCH(1, ($AD:$AD=$B93) * ($AE:$AE=$C93), 0))</f>
        <v>1.929941179897865E-4</v>
      </c>
    </row>
    <row r="94" spans="1:17" x14ac:dyDescent="0.2">
      <c r="A94" s="12">
        <v>93</v>
      </c>
      <c r="B94" s="10">
        <v>10</v>
      </c>
      <c r="C94" s="10">
        <v>50</v>
      </c>
      <c r="D94" s="10" t="b">
        <v>0</v>
      </c>
      <c r="E94" s="10">
        <v>17.661691542288558</v>
      </c>
      <c r="F94" s="10">
        <v>0.39689615</v>
      </c>
      <c r="G94" s="10">
        <v>0.479831126787094</v>
      </c>
      <c r="H94" s="10">
        <v>0.43566268309784739</v>
      </c>
      <c r="I94" s="10" cm="1">
        <f t="array" ref="I94">F94 - INDEX(AF:AF, MATCH(1, ($AD:$AD=$B94) * ($AE:$AE=$C94), 0))</f>
        <v>-9.9223885000000012E-2</v>
      </c>
      <c r="J94" s="10" cm="1">
        <f t="array" ref="J94">G94 - INDEX(AG:AG, MATCH(1, ($AD:$AD=$B94) * ($AE:$AE=$C94), 0))</f>
        <v>2.1785380002439791E-2</v>
      </c>
      <c r="K94" s="10" cm="1">
        <f t="array" ref="K94">H94 - INDEX(AH:AH, MATCH(1, ($AD:$AD=$B94) * ($AE:$AE=$C94), 0))</f>
        <v>2.1716744879740624E-2</v>
      </c>
      <c r="L94" s="10" cm="1">
        <f t="array" ref="L94">I94 - INDEX(AI:AI, MATCH(1, ($AD:$AD=$B94) * ($AE:$AE=$C94), 0))</f>
        <v>-9.9223885000000012E-2</v>
      </c>
      <c r="M94" s="10" cm="1">
        <f t="array" ref="M94">J94 - INDEX(AJ:AJ, MATCH(1, ($AD:$AD=$B94) * ($AE:$AE=$C94), 0))</f>
        <v>2.1785380002439791E-2</v>
      </c>
      <c r="N94" s="10" cm="1">
        <f t="array" ref="N94">K94 - INDEX(AK:AK, MATCH(1, ($AD:$AD=$B94) * ($AE:$AE=$C94), 0))</f>
        <v>2.1716744879740624E-2</v>
      </c>
      <c r="O94" s="10" cm="1">
        <f t="array" ref="O94">L94 - INDEX(AL:AL, MATCH(1, ($AD:$AD=$B94) * ($AE:$AE=$C94), 0))</f>
        <v>-9.9223885000000012E-2</v>
      </c>
      <c r="P94" s="10" cm="1">
        <f t="array" ref="P94">M94 - INDEX(AM:AM, MATCH(1, ($AD:$AD=$B94) * ($AE:$AE=$C94), 0))</f>
        <v>2.1785380002439791E-2</v>
      </c>
      <c r="Q94" s="10" cm="1">
        <f t="array" ref="Q94">N94 - INDEX(AN:AN, MATCH(1, ($AD:$AD=$B94) * ($AE:$AE=$C94), 0))</f>
        <v>2.1716744879740624E-2</v>
      </c>
    </row>
    <row r="95" spans="1:17" x14ac:dyDescent="0.2">
      <c r="A95" s="13">
        <v>94</v>
      </c>
      <c r="B95" s="11">
        <v>10</v>
      </c>
      <c r="C95" s="11">
        <v>50</v>
      </c>
      <c r="D95" s="11" t="b">
        <v>0</v>
      </c>
      <c r="E95" s="11">
        <v>17.194029850746269</v>
      </c>
      <c r="F95" s="11">
        <v>0.38754292000000001</v>
      </c>
      <c r="G95" s="11">
        <v>0.44734758646115713</v>
      </c>
      <c r="H95" s="11">
        <v>0.41099867797421802</v>
      </c>
      <c r="I95" s="11" cm="1">
        <f t="array" ref="I95">F95 - INDEX(AF:AF, MATCH(1, ($AD:$AD=$B95) * ($AE:$AE=$C95), 0))</f>
        <v>-0.108577115</v>
      </c>
      <c r="J95" s="11" cm="1">
        <f t="array" ref="J95">G95 - INDEX(AG:AG, MATCH(1, ($AD:$AD=$B95) * ($AE:$AE=$C95), 0))</f>
        <v>-1.0698160323497075E-2</v>
      </c>
      <c r="K95" s="11" cm="1">
        <f t="array" ref="K95">H95 - INDEX(AH:AH, MATCH(1, ($AD:$AD=$B95) * ($AE:$AE=$C95), 0))</f>
        <v>-2.9472602438887496E-3</v>
      </c>
      <c r="L95" s="11" cm="1">
        <f t="array" ref="L95">I95 - INDEX(AI:AI, MATCH(1, ($AD:$AD=$B95) * ($AE:$AE=$C95), 0))</f>
        <v>-0.108577115</v>
      </c>
      <c r="M95" s="11" cm="1">
        <f t="array" ref="M95">J95 - INDEX(AJ:AJ, MATCH(1, ($AD:$AD=$B95) * ($AE:$AE=$C95), 0))</f>
        <v>-1.0698160323497075E-2</v>
      </c>
      <c r="N95" s="11" cm="1">
        <f t="array" ref="N95">K95 - INDEX(AK:AK, MATCH(1, ($AD:$AD=$B95) * ($AE:$AE=$C95), 0))</f>
        <v>-2.9472602438887496E-3</v>
      </c>
      <c r="O95" s="11" cm="1">
        <f t="array" ref="O95">L95 - INDEX(AL:AL, MATCH(1, ($AD:$AD=$B95) * ($AE:$AE=$C95), 0))</f>
        <v>-0.108577115</v>
      </c>
      <c r="P95" s="11" cm="1">
        <f t="array" ref="P95">M95 - INDEX(AM:AM, MATCH(1, ($AD:$AD=$B95) * ($AE:$AE=$C95), 0))</f>
        <v>-1.0698160323497075E-2</v>
      </c>
      <c r="Q95" s="11" cm="1">
        <f t="array" ref="Q95">N95 - INDEX(AN:AN, MATCH(1, ($AD:$AD=$B95) * ($AE:$AE=$C95), 0))</f>
        <v>-2.9472602438887496E-3</v>
      </c>
    </row>
    <row r="96" spans="1:17" x14ac:dyDescent="0.2">
      <c r="A96" s="12">
        <v>95</v>
      </c>
      <c r="B96" s="10">
        <v>10</v>
      </c>
      <c r="C96" s="10">
        <v>50</v>
      </c>
      <c r="D96" s="10" t="b">
        <v>0</v>
      </c>
      <c r="E96" s="10">
        <v>18.751243781094526</v>
      </c>
      <c r="F96" s="10">
        <v>0.41868719999999998</v>
      </c>
      <c r="G96" s="10">
        <v>0.45554496072039069</v>
      </c>
      <c r="H96" s="10">
        <v>0.41229783795652442</v>
      </c>
      <c r="I96" s="10" cm="1">
        <f t="array" ref="I96">F96 - INDEX(AF:AF, MATCH(1, ($AD:$AD=$B96) * ($AE:$AE=$C96), 0))</f>
        <v>-7.7432835000000033E-2</v>
      </c>
      <c r="J96" s="10" cm="1">
        <f t="array" ref="J96">G96 - INDEX(AG:AG, MATCH(1, ($AD:$AD=$B96) * ($AE:$AE=$C96), 0))</f>
        <v>-2.500786064263516E-3</v>
      </c>
      <c r="K96" s="10" cm="1">
        <f t="array" ref="K96">H96 - INDEX(AH:AH, MATCH(1, ($AD:$AD=$B96) * ($AE:$AE=$C96), 0))</f>
        <v>-1.6481002615823526E-3</v>
      </c>
      <c r="L96" s="10" cm="1">
        <f t="array" ref="L96">I96 - INDEX(AI:AI, MATCH(1, ($AD:$AD=$B96) * ($AE:$AE=$C96), 0))</f>
        <v>-7.7432835000000033E-2</v>
      </c>
      <c r="M96" s="10" cm="1">
        <f t="array" ref="M96">J96 - INDEX(AJ:AJ, MATCH(1, ($AD:$AD=$B96) * ($AE:$AE=$C96), 0))</f>
        <v>-2.500786064263516E-3</v>
      </c>
      <c r="N96" s="10" cm="1">
        <f t="array" ref="N96">K96 - INDEX(AK:AK, MATCH(1, ($AD:$AD=$B96) * ($AE:$AE=$C96), 0))</f>
        <v>-1.6481002615823526E-3</v>
      </c>
      <c r="O96" s="10" cm="1">
        <f t="array" ref="O96">L96 - INDEX(AL:AL, MATCH(1, ($AD:$AD=$B96) * ($AE:$AE=$C96), 0))</f>
        <v>-7.7432835000000033E-2</v>
      </c>
      <c r="P96" s="10" cm="1">
        <f t="array" ref="P96">M96 - INDEX(AM:AM, MATCH(1, ($AD:$AD=$B96) * ($AE:$AE=$C96), 0))</f>
        <v>-2.500786064263516E-3</v>
      </c>
      <c r="Q96" s="10" cm="1">
        <f t="array" ref="Q96">N96 - INDEX(AN:AN, MATCH(1, ($AD:$AD=$B96) * ($AE:$AE=$C96), 0))</f>
        <v>-1.6481002615823526E-3</v>
      </c>
    </row>
    <row r="97" spans="1:17" x14ac:dyDescent="0.2">
      <c r="A97" s="13">
        <v>96</v>
      </c>
      <c r="B97" s="11">
        <v>10</v>
      </c>
      <c r="C97" s="11">
        <v>50</v>
      </c>
      <c r="D97" s="11" t="b">
        <v>0</v>
      </c>
      <c r="E97" s="11">
        <v>22.776119402985074</v>
      </c>
      <c r="F97" s="11">
        <v>0.49918470999999998</v>
      </c>
      <c r="G97" s="11">
        <v>0.46677446938571732</v>
      </c>
      <c r="H97" s="11">
        <v>0.41233750406038139</v>
      </c>
      <c r="I97" s="11" cm="1">
        <f t="array" ref="I97">F97 - INDEX(AF:AF, MATCH(1, ($AD:$AD=$B97) * ($AE:$AE=$C97), 0))</f>
        <v>3.0646749999999612E-3</v>
      </c>
      <c r="J97" s="11" cm="1">
        <f t="array" ref="J97">G97 - INDEX(AG:AG, MATCH(1, ($AD:$AD=$B97) * ($AE:$AE=$C97), 0))</f>
        <v>8.7287226010631103E-3</v>
      </c>
      <c r="K97" s="11" cm="1">
        <f t="array" ref="K97">H97 - INDEX(AH:AH, MATCH(1, ($AD:$AD=$B97) * ($AE:$AE=$C97), 0))</f>
        <v>-1.6084341577253802E-3</v>
      </c>
      <c r="L97" s="11" cm="1">
        <f t="array" ref="L97">I97 - INDEX(AI:AI, MATCH(1, ($AD:$AD=$B97) * ($AE:$AE=$C97), 0))</f>
        <v>3.0646749999999612E-3</v>
      </c>
      <c r="M97" s="11" cm="1">
        <f t="array" ref="M97">J97 - INDEX(AJ:AJ, MATCH(1, ($AD:$AD=$B97) * ($AE:$AE=$C97), 0))</f>
        <v>8.7287226010631103E-3</v>
      </c>
      <c r="N97" s="11" cm="1">
        <f t="array" ref="N97">K97 - INDEX(AK:AK, MATCH(1, ($AD:$AD=$B97) * ($AE:$AE=$C97), 0))</f>
        <v>-1.6084341577253802E-3</v>
      </c>
      <c r="O97" s="11" cm="1">
        <f t="array" ref="O97">L97 - INDEX(AL:AL, MATCH(1, ($AD:$AD=$B97) * ($AE:$AE=$C97), 0))</f>
        <v>3.0646749999999612E-3</v>
      </c>
      <c r="P97" s="11" cm="1">
        <f t="array" ref="P97">M97 - INDEX(AM:AM, MATCH(1, ($AD:$AD=$B97) * ($AE:$AE=$C97), 0))</f>
        <v>8.7287226010631103E-3</v>
      </c>
      <c r="Q97" s="11" cm="1">
        <f t="array" ref="Q97">N97 - INDEX(AN:AN, MATCH(1, ($AD:$AD=$B97) * ($AE:$AE=$C97), 0))</f>
        <v>-1.6084341577253802E-3</v>
      </c>
    </row>
    <row r="98" spans="1:17" x14ac:dyDescent="0.2">
      <c r="A98" s="12">
        <v>97</v>
      </c>
      <c r="B98" s="10">
        <v>10</v>
      </c>
      <c r="C98" s="10">
        <v>50</v>
      </c>
      <c r="D98" s="10" t="b">
        <v>0</v>
      </c>
      <c r="E98" s="10">
        <v>26.477611940298509</v>
      </c>
      <c r="F98" s="10">
        <v>0.57321456000000004</v>
      </c>
      <c r="G98" s="10">
        <v>0.45895263197905012</v>
      </c>
      <c r="H98" s="10">
        <v>0.41024816206597087</v>
      </c>
      <c r="I98" s="10" cm="1">
        <f t="array" ref="I98">F98 - INDEX(AF:AF, MATCH(1, ($AD:$AD=$B98) * ($AE:$AE=$C98), 0))</f>
        <v>7.7094525000000025E-2</v>
      </c>
      <c r="J98" s="10" cm="1">
        <f t="array" ref="J98">G98 - INDEX(AG:AG, MATCH(1, ($AD:$AD=$B98) * ($AE:$AE=$C98), 0))</f>
        <v>9.068851943959122E-4</v>
      </c>
      <c r="K98" s="10" cm="1">
        <f t="array" ref="K98">H98 - INDEX(AH:AH, MATCH(1, ($AD:$AD=$B98) * ($AE:$AE=$C98), 0))</f>
        <v>-3.6977761521359009E-3</v>
      </c>
      <c r="L98" s="10" cm="1">
        <f t="array" ref="L98">I98 - INDEX(AI:AI, MATCH(1, ($AD:$AD=$B98) * ($AE:$AE=$C98), 0))</f>
        <v>7.7094525000000025E-2</v>
      </c>
      <c r="M98" s="10" cm="1">
        <f t="array" ref="M98">J98 - INDEX(AJ:AJ, MATCH(1, ($AD:$AD=$B98) * ($AE:$AE=$C98), 0))</f>
        <v>9.068851943959122E-4</v>
      </c>
      <c r="N98" s="10" cm="1">
        <f t="array" ref="N98">K98 - INDEX(AK:AK, MATCH(1, ($AD:$AD=$B98) * ($AE:$AE=$C98), 0))</f>
        <v>-3.6977761521359009E-3</v>
      </c>
      <c r="O98" s="10" cm="1">
        <f t="array" ref="O98">L98 - INDEX(AL:AL, MATCH(1, ($AD:$AD=$B98) * ($AE:$AE=$C98), 0))</f>
        <v>7.7094525000000025E-2</v>
      </c>
      <c r="P98" s="10" cm="1">
        <f t="array" ref="P98">M98 - INDEX(AM:AM, MATCH(1, ($AD:$AD=$B98) * ($AE:$AE=$C98), 0))</f>
        <v>9.068851943959122E-4</v>
      </c>
      <c r="Q98" s="10" cm="1">
        <f t="array" ref="Q98">N98 - INDEX(AN:AN, MATCH(1, ($AD:$AD=$B98) * ($AE:$AE=$C98), 0))</f>
        <v>-3.6977761521359009E-3</v>
      </c>
    </row>
    <row r="99" spans="1:17" x14ac:dyDescent="0.2">
      <c r="A99" s="13">
        <v>98</v>
      </c>
      <c r="B99" s="11">
        <v>10</v>
      </c>
      <c r="C99" s="11">
        <v>50</v>
      </c>
      <c r="D99" s="11" t="b">
        <v>0</v>
      </c>
      <c r="E99" s="11">
        <v>25.656716417910449</v>
      </c>
      <c r="F99" s="11">
        <v>0.55679665</v>
      </c>
      <c r="G99" s="11">
        <v>0.44717723221803662</v>
      </c>
      <c r="H99" s="11">
        <v>0.40084657842671689</v>
      </c>
      <c r="I99" s="11" cm="1">
        <f t="array" ref="I99">F99 - INDEX(AF:AF, MATCH(1, ($AD:$AD=$B99) * ($AE:$AE=$C99), 0))</f>
        <v>6.0676614999999989E-2</v>
      </c>
      <c r="J99" s="11" cm="1">
        <f t="array" ref="J99">G99 - INDEX(AG:AG, MATCH(1, ($AD:$AD=$B99) * ($AE:$AE=$C99), 0))</f>
        <v>-1.0868514566617582E-2</v>
      </c>
      <c r="K99" s="11" cm="1">
        <f t="array" ref="K99">H99 - INDEX(AH:AH, MATCH(1, ($AD:$AD=$B99) * ($AE:$AE=$C99), 0))</f>
        <v>-1.3099359791389875E-2</v>
      </c>
      <c r="L99" s="11" cm="1">
        <f t="array" ref="L99">I99 - INDEX(AI:AI, MATCH(1, ($AD:$AD=$B99) * ($AE:$AE=$C99), 0))</f>
        <v>6.0676614999999989E-2</v>
      </c>
      <c r="M99" s="11" cm="1">
        <f t="array" ref="M99">J99 - INDEX(AJ:AJ, MATCH(1, ($AD:$AD=$B99) * ($AE:$AE=$C99), 0))</f>
        <v>-1.0868514566617582E-2</v>
      </c>
      <c r="N99" s="11" cm="1">
        <f t="array" ref="N99">K99 - INDEX(AK:AK, MATCH(1, ($AD:$AD=$B99) * ($AE:$AE=$C99), 0))</f>
        <v>-1.3099359791389875E-2</v>
      </c>
      <c r="O99" s="11" cm="1">
        <f t="array" ref="O99">L99 - INDEX(AL:AL, MATCH(1, ($AD:$AD=$B99) * ($AE:$AE=$C99), 0))</f>
        <v>6.0676614999999989E-2</v>
      </c>
      <c r="P99" s="11" cm="1">
        <f t="array" ref="P99">M99 - INDEX(AM:AM, MATCH(1, ($AD:$AD=$B99) * ($AE:$AE=$C99), 0))</f>
        <v>-1.0868514566617582E-2</v>
      </c>
      <c r="Q99" s="11" cm="1">
        <f t="array" ref="Q99">N99 - INDEX(AN:AN, MATCH(1, ($AD:$AD=$B99) * ($AE:$AE=$C99), 0))</f>
        <v>-1.3099359791389875E-2</v>
      </c>
    </row>
    <row r="100" spans="1:17" x14ac:dyDescent="0.2">
      <c r="A100" s="12">
        <v>99</v>
      </c>
      <c r="B100" s="10">
        <v>10</v>
      </c>
      <c r="C100" s="10">
        <v>50</v>
      </c>
      <c r="D100" s="10" t="b">
        <v>0</v>
      </c>
      <c r="E100" s="10">
        <v>23.119402985074625</v>
      </c>
      <c r="F100" s="10">
        <v>0.50605038000000002</v>
      </c>
      <c r="G100" s="10">
        <v>0.46689438751396201</v>
      </c>
      <c r="H100" s="10">
        <v>0.42878289005550047</v>
      </c>
      <c r="I100" s="10" cm="1">
        <f t="array" ref="I100">F100 - INDEX(AF:AF, MATCH(1, ($AD:$AD=$B100) * ($AE:$AE=$C100), 0))</f>
        <v>9.9303450000000071E-3</v>
      </c>
      <c r="J100" s="10" cm="1">
        <f t="array" ref="J100">G100 - INDEX(AG:AG, MATCH(1, ($AD:$AD=$B100) * ($AE:$AE=$C100), 0))</f>
        <v>8.8486407293077995E-3</v>
      </c>
      <c r="K100" s="10" cm="1">
        <f t="array" ref="K100">H100 - INDEX(AH:AH, MATCH(1, ($AD:$AD=$B100) * ($AE:$AE=$C100), 0))</f>
        <v>1.4836951837393697E-2</v>
      </c>
      <c r="L100" s="10" cm="1">
        <f t="array" ref="L100">I100 - INDEX(AI:AI, MATCH(1, ($AD:$AD=$B100) * ($AE:$AE=$C100), 0))</f>
        <v>9.9303450000000071E-3</v>
      </c>
      <c r="M100" s="10" cm="1">
        <f t="array" ref="M100">J100 - INDEX(AJ:AJ, MATCH(1, ($AD:$AD=$B100) * ($AE:$AE=$C100), 0))</f>
        <v>8.8486407293077995E-3</v>
      </c>
      <c r="N100" s="10" cm="1">
        <f t="array" ref="N100">K100 - INDEX(AK:AK, MATCH(1, ($AD:$AD=$B100) * ($AE:$AE=$C100), 0))</f>
        <v>1.4836951837393697E-2</v>
      </c>
      <c r="O100" s="10" cm="1">
        <f t="array" ref="O100">L100 - INDEX(AL:AL, MATCH(1, ($AD:$AD=$B100) * ($AE:$AE=$C100), 0))</f>
        <v>9.9303450000000071E-3</v>
      </c>
      <c r="P100" s="10" cm="1">
        <f t="array" ref="P100">M100 - INDEX(AM:AM, MATCH(1, ($AD:$AD=$B100) * ($AE:$AE=$C100), 0))</f>
        <v>8.8486407293077995E-3</v>
      </c>
      <c r="Q100" s="10" cm="1">
        <f t="array" ref="Q100">N100 - INDEX(AN:AN, MATCH(1, ($AD:$AD=$B100) * ($AE:$AE=$C100), 0))</f>
        <v>1.4836951837393697E-2</v>
      </c>
    </row>
    <row r="101" spans="1:17" x14ac:dyDescent="0.2">
      <c r="A101" s="13">
        <v>100</v>
      </c>
      <c r="B101" s="11">
        <v>10</v>
      </c>
      <c r="C101" s="11">
        <v>50</v>
      </c>
      <c r="D101" s="11" t="b">
        <v>0</v>
      </c>
      <c r="E101" s="11">
        <v>25.328358208955223</v>
      </c>
      <c r="F101" s="11">
        <v>0.55022948999999999</v>
      </c>
      <c r="G101" s="11">
        <v>0.47355722440756903</v>
      </c>
      <c r="H101" s="11">
        <v>0.41413345952395431</v>
      </c>
      <c r="I101" s="11" cm="1">
        <f t="array" ref="I101">F101 - INDEX(AF:AF, MATCH(1, ($AD:$AD=$B101) * ($AE:$AE=$C101), 0))</f>
        <v>5.4109454999999973E-2</v>
      </c>
      <c r="J101" s="11" cm="1">
        <f t="array" ref="J101">G101 - INDEX(AG:AG, MATCH(1, ($AD:$AD=$B101) * ($AE:$AE=$C101), 0))</f>
        <v>1.5511477622914827E-2</v>
      </c>
      <c r="K101" s="11" cm="1">
        <f t="array" ref="K101">H101 - INDEX(AH:AH, MATCH(1, ($AD:$AD=$B101) * ($AE:$AE=$C101), 0))</f>
        <v>1.8752130584753779E-4</v>
      </c>
      <c r="L101" s="11" cm="1">
        <f t="array" ref="L101">I101 - INDEX(AI:AI, MATCH(1, ($AD:$AD=$B101) * ($AE:$AE=$C101), 0))</f>
        <v>5.4109454999999973E-2</v>
      </c>
      <c r="M101" s="11" cm="1">
        <f t="array" ref="M101">J101 - INDEX(AJ:AJ, MATCH(1, ($AD:$AD=$B101) * ($AE:$AE=$C101), 0))</f>
        <v>1.5511477622914827E-2</v>
      </c>
      <c r="N101" s="11" cm="1">
        <f t="array" ref="N101">K101 - INDEX(AK:AK, MATCH(1, ($AD:$AD=$B101) * ($AE:$AE=$C101), 0))</f>
        <v>1.8752130584753779E-4</v>
      </c>
      <c r="O101" s="11" cm="1">
        <f t="array" ref="O101">L101 - INDEX(AL:AL, MATCH(1, ($AD:$AD=$B101) * ($AE:$AE=$C101), 0))</f>
        <v>5.4109454999999973E-2</v>
      </c>
      <c r="P101" s="11" cm="1">
        <f t="array" ref="P101">M101 - INDEX(AM:AM, MATCH(1, ($AD:$AD=$B101) * ($AE:$AE=$C101), 0))</f>
        <v>1.5511477622914827E-2</v>
      </c>
      <c r="Q101" s="11" cm="1">
        <f t="array" ref="Q101">N101 - INDEX(AN:AN, MATCH(1, ($AD:$AD=$B101) * ($AE:$AE=$C101), 0))</f>
        <v>1.8752130584753779E-4</v>
      </c>
    </row>
    <row r="102" spans="1:17" x14ac:dyDescent="0.2">
      <c r="A102" s="12">
        <v>101</v>
      </c>
      <c r="B102" s="10">
        <v>10</v>
      </c>
      <c r="C102" s="10">
        <v>100</v>
      </c>
      <c r="D102" s="10" t="b">
        <v>0</v>
      </c>
      <c r="E102" s="10">
        <v>48.756218905472636</v>
      </c>
      <c r="F102" s="10">
        <v>0.48756218905472637</v>
      </c>
      <c r="G102" s="10">
        <v>0.43001403294884794</v>
      </c>
      <c r="H102" s="10">
        <v>0.39245785999999999</v>
      </c>
      <c r="I102" s="10" cm="1">
        <f t="array" ref="I102">F102 - INDEX(AF:AF, MATCH(1, ($AD:$AD=$B102) * ($AE:$AE=$C102), 0))</f>
        <v>1.7980099502487579E-2</v>
      </c>
      <c r="J102" s="10" cm="1">
        <f t="array" ref="J102">G102 - INDEX(AG:AG, MATCH(1, ($AD:$AD=$B102) * ($AE:$AE=$C102), 0))</f>
        <v>-1.5767450980456454E-2</v>
      </c>
      <c r="K102" s="10" cm="1">
        <f t="array" ref="K102">H102 - INDEX(AH:AH, MATCH(1, ($AD:$AD=$B102) * ($AE:$AE=$C102), 0))</f>
        <v>-7.1042662309470095E-3</v>
      </c>
      <c r="L102" s="10" cm="1">
        <f t="array" ref="L102">I102 - INDEX(AI:AI, MATCH(1, ($AD:$AD=$B102) * ($AE:$AE=$C102), 0))</f>
        <v>1.7980099502487579E-2</v>
      </c>
      <c r="M102" s="10" cm="1">
        <f t="array" ref="M102">J102 - INDEX(AJ:AJ, MATCH(1, ($AD:$AD=$B102) * ($AE:$AE=$C102), 0))</f>
        <v>-1.5767450980456454E-2</v>
      </c>
      <c r="N102" s="10" cm="1">
        <f t="array" ref="N102">K102 - INDEX(AK:AK, MATCH(1, ($AD:$AD=$B102) * ($AE:$AE=$C102), 0))</f>
        <v>-7.1042662309470095E-3</v>
      </c>
      <c r="O102" s="10" cm="1">
        <f t="array" ref="O102">L102 - INDEX(AL:AL, MATCH(1, ($AD:$AD=$B102) * ($AE:$AE=$C102), 0))</f>
        <v>1.7980099502487579E-2</v>
      </c>
      <c r="P102" s="10" cm="1">
        <f t="array" ref="P102">M102 - INDEX(AM:AM, MATCH(1, ($AD:$AD=$B102) * ($AE:$AE=$C102), 0))</f>
        <v>-1.5767450980456454E-2</v>
      </c>
      <c r="Q102" s="10" cm="1">
        <f t="array" ref="Q102">N102 - INDEX(AN:AN, MATCH(1, ($AD:$AD=$B102) * ($AE:$AE=$C102), 0))</f>
        <v>-7.1042662309470095E-3</v>
      </c>
    </row>
    <row r="103" spans="1:17" x14ac:dyDescent="0.2">
      <c r="A103" s="13">
        <v>102</v>
      </c>
      <c r="B103" s="11">
        <v>10</v>
      </c>
      <c r="C103" s="11">
        <v>100</v>
      </c>
      <c r="D103" s="11" t="b">
        <v>0</v>
      </c>
      <c r="E103" s="11">
        <v>41.736318407960198</v>
      </c>
      <c r="F103" s="11">
        <v>0.41736318407960199</v>
      </c>
      <c r="G103" s="11">
        <v>0.45300123136524012</v>
      </c>
      <c r="H103" s="11">
        <v>0.39997233999999998</v>
      </c>
      <c r="I103" s="11" cm="1">
        <f t="array" ref="I103">F103 - INDEX(AF:AF, MATCH(1, ($AD:$AD=$B103) * ($AE:$AE=$C103), 0))</f>
        <v>-5.2218905472636801E-2</v>
      </c>
      <c r="J103" s="11" cm="1">
        <f t="array" ref="J103">G103 - INDEX(AG:AG, MATCH(1, ($AD:$AD=$B103) * ($AE:$AE=$C103), 0))</f>
        <v>7.2197474359357305E-3</v>
      </c>
      <c r="K103" s="11" cm="1">
        <f t="array" ref="K103">H103 - INDEX(AH:AH, MATCH(1, ($AD:$AD=$B103) * ($AE:$AE=$C103), 0))</f>
        <v>4.1021376905298057E-4</v>
      </c>
      <c r="L103" s="11" cm="1">
        <f t="array" ref="L103">I103 - INDEX(AI:AI, MATCH(1, ($AD:$AD=$B103) * ($AE:$AE=$C103), 0))</f>
        <v>-5.2218905472636801E-2</v>
      </c>
      <c r="M103" s="11" cm="1">
        <f t="array" ref="M103">J103 - INDEX(AJ:AJ, MATCH(1, ($AD:$AD=$B103) * ($AE:$AE=$C103), 0))</f>
        <v>7.2197474359357305E-3</v>
      </c>
      <c r="N103" s="11" cm="1">
        <f t="array" ref="N103">K103 - INDEX(AK:AK, MATCH(1, ($AD:$AD=$B103) * ($AE:$AE=$C103), 0))</f>
        <v>4.1021376905298057E-4</v>
      </c>
      <c r="O103" s="11" cm="1">
        <f t="array" ref="O103">L103 - INDEX(AL:AL, MATCH(1, ($AD:$AD=$B103) * ($AE:$AE=$C103), 0))</f>
        <v>-5.2218905472636801E-2</v>
      </c>
      <c r="P103" s="11" cm="1">
        <f t="array" ref="P103">M103 - INDEX(AM:AM, MATCH(1, ($AD:$AD=$B103) * ($AE:$AE=$C103), 0))</f>
        <v>7.2197474359357305E-3</v>
      </c>
      <c r="Q103" s="11" cm="1">
        <f t="array" ref="Q103">N103 - INDEX(AN:AN, MATCH(1, ($AD:$AD=$B103) * ($AE:$AE=$C103), 0))</f>
        <v>4.1021376905298057E-4</v>
      </c>
    </row>
    <row r="104" spans="1:17" x14ac:dyDescent="0.2">
      <c r="A104" s="12">
        <v>103</v>
      </c>
      <c r="B104" s="10">
        <v>10</v>
      </c>
      <c r="C104" s="10">
        <v>100</v>
      </c>
      <c r="D104" s="10" t="b">
        <v>0</v>
      </c>
      <c r="E104" s="10">
        <v>46.054726368159201</v>
      </c>
      <c r="F104" s="10">
        <v>0.46054726368159199</v>
      </c>
      <c r="G104" s="10">
        <v>0.45388378291422349</v>
      </c>
      <c r="H104" s="10">
        <v>0.40547116</v>
      </c>
      <c r="I104" s="10" cm="1">
        <f t="array" ref="I104">F104 - INDEX(AF:AF, MATCH(1, ($AD:$AD=$B104) * ($AE:$AE=$C104), 0))</f>
        <v>-9.034825870646801E-3</v>
      </c>
      <c r="J104" s="10" cm="1">
        <f t="array" ref="J104">G104 - INDEX(AG:AG, MATCH(1, ($AD:$AD=$B104) * ($AE:$AE=$C104), 0))</f>
        <v>8.1022989849190985E-3</v>
      </c>
      <c r="K104" s="10" cm="1">
        <f t="array" ref="K104">H104 - INDEX(AH:AH, MATCH(1, ($AD:$AD=$B104) * ($AE:$AE=$C104), 0))</f>
        <v>5.9090337690529959E-3</v>
      </c>
      <c r="L104" s="10" cm="1">
        <f t="array" ref="L104">I104 - INDEX(AI:AI, MATCH(1, ($AD:$AD=$B104) * ($AE:$AE=$C104), 0))</f>
        <v>-9.034825870646801E-3</v>
      </c>
      <c r="M104" s="10" cm="1">
        <f t="array" ref="M104">J104 - INDEX(AJ:AJ, MATCH(1, ($AD:$AD=$B104) * ($AE:$AE=$C104), 0))</f>
        <v>8.1022989849190985E-3</v>
      </c>
      <c r="N104" s="10" cm="1">
        <f t="array" ref="N104">K104 - INDEX(AK:AK, MATCH(1, ($AD:$AD=$B104) * ($AE:$AE=$C104), 0))</f>
        <v>5.9090337690529959E-3</v>
      </c>
      <c r="O104" s="10" cm="1">
        <f t="array" ref="O104">L104 - INDEX(AL:AL, MATCH(1, ($AD:$AD=$B104) * ($AE:$AE=$C104), 0))</f>
        <v>-9.034825870646801E-3</v>
      </c>
      <c r="P104" s="10" cm="1">
        <f t="array" ref="P104">M104 - INDEX(AM:AM, MATCH(1, ($AD:$AD=$B104) * ($AE:$AE=$C104), 0))</f>
        <v>8.1022989849190985E-3</v>
      </c>
      <c r="Q104" s="10" cm="1">
        <f t="array" ref="Q104">N104 - INDEX(AN:AN, MATCH(1, ($AD:$AD=$B104) * ($AE:$AE=$C104), 0))</f>
        <v>5.9090337690529959E-3</v>
      </c>
    </row>
    <row r="105" spans="1:17" x14ac:dyDescent="0.2">
      <c r="A105" s="13">
        <v>104</v>
      </c>
      <c r="B105" s="11">
        <v>10</v>
      </c>
      <c r="C105" s="11">
        <v>100</v>
      </c>
      <c r="D105" s="11" t="b">
        <v>0</v>
      </c>
      <c r="E105" s="11">
        <v>45.39303482587065</v>
      </c>
      <c r="F105" s="11">
        <v>0.45393034825870648</v>
      </c>
      <c r="G105" s="11">
        <v>0.42716892779783966</v>
      </c>
      <c r="H105" s="11">
        <v>0.38716258999999997</v>
      </c>
      <c r="I105" s="11" cm="1">
        <f t="array" ref="I105">F105 - INDEX(AF:AF, MATCH(1, ($AD:$AD=$B105) * ($AE:$AE=$C105), 0))</f>
        <v>-1.5651741293532306E-2</v>
      </c>
      <c r="J105" s="11" cm="1">
        <f t="array" ref="J105">G105 - INDEX(AG:AG, MATCH(1, ($AD:$AD=$B105) * ($AE:$AE=$C105), 0))</f>
        <v>-1.861255613146473E-2</v>
      </c>
      <c r="K105" s="11" cm="1">
        <f t="array" ref="K105">H105 - INDEX(AH:AH, MATCH(1, ($AD:$AD=$B105) * ($AE:$AE=$C105), 0))</f>
        <v>-1.2399536230947028E-2</v>
      </c>
      <c r="L105" s="11" cm="1">
        <f t="array" ref="L105">I105 - INDEX(AI:AI, MATCH(1, ($AD:$AD=$B105) * ($AE:$AE=$C105), 0))</f>
        <v>-1.5651741293532306E-2</v>
      </c>
      <c r="M105" s="11" cm="1">
        <f t="array" ref="M105">J105 - INDEX(AJ:AJ, MATCH(1, ($AD:$AD=$B105) * ($AE:$AE=$C105), 0))</f>
        <v>-1.861255613146473E-2</v>
      </c>
      <c r="N105" s="11" cm="1">
        <f t="array" ref="N105">K105 - INDEX(AK:AK, MATCH(1, ($AD:$AD=$B105) * ($AE:$AE=$C105), 0))</f>
        <v>-1.2399536230947028E-2</v>
      </c>
      <c r="O105" s="11" cm="1">
        <f t="array" ref="O105">L105 - INDEX(AL:AL, MATCH(1, ($AD:$AD=$B105) * ($AE:$AE=$C105), 0))</f>
        <v>-1.5651741293532306E-2</v>
      </c>
      <c r="P105" s="11" cm="1">
        <f t="array" ref="P105">M105 - INDEX(AM:AM, MATCH(1, ($AD:$AD=$B105) * ($AE:$AE=$C105), 0))</f>
        <v>-1.861255613146473E-2</v>
      </c>
      <c r="Q105" s="11" cm="1">
        <f t="array" ref="Q105">N105 - INDEX(AN:AN, MATCH(1, ($AD:$AD=$B105) * ($AE:$AE=$C105), 0))</f>
        <v>-1.2399536230947028E-2</v>
      </c>
    </row>
    <row r="106" spans="1:17" x14ac:dyDescent="0.2">
      <c r="A106" s="12">
        <v>105</v>
      </c>
      <c r="B106" s="10">
        <v>10</v>
      </c>
      <c r="C106" s="10">
        <v>100</v>
      </c>
      <c r="D106" s="10" t="b">
        <v>0</v>
      </c>
      <c r="E106" s="10">
        <v>44.64179104477612</v>
      </c>
      <c r="F106" s="10">
        <v>0.44641791044776119</v>
      </c>
      <c r="G106" s="10">
        <v>0.45612500194574779</v>
      </c>
      <c r="H106" s="10">
        <v>0.40386823999999999</v>
      </c>
      <c r="I106" s="10" cm="1">
        <f t="array" ref="I106">F106 - INDEX(AF:AF, MATCH(1, ($AD:$AD=$B106) * ($AE:$AE=$C106), 0))</f>
        <v>-2.31641791044776E-2</v>
      </c>
      <c r="J106" s="10" cm="1">
        <f t="array" ref="J106">G106 - INDEX(AG:AG, MATCH(1, ($AD:$AD=$B106) * ($AE:$AE=$C106), 0))</f>
        <v>1.0343518016443398E-2</v>
      </c>
      <c r="K106" s="10" cm="1">
        <f t="array" ref="K106">H106 - INDEX(AH:AH, MATCH(1, ($AD:$AD=$B106) * ($AE:$AE=$C106), 0))</f>
        <v>4.3061137690529883E-3</v>
      </c>
      <c r="L106" s="10" cm="1">
        <f t="array" ref="L106">I106 - INDEX(AI:AI, MATCH(1, ($AD:$AD=$B106) * ($AE:$AE=$C106), 0))</f>
        <v>-2.31641791044776E-2</v>
      </c>
      <c r="M106" s="10" cm="1">
        <f t="array" ref="M106">J106 - INDEX(AJ:AJ, MATCH(1, ($AD:$AD=$B106) * ($AE:$AE=$C106), 0))</f>
        <v>1.0343518016443398E-2</v>
      </c>
      <c r="N106" s="10" cm="1">
        <f t="array" ref="N106">K106 - INDEX(AK:AK, MATCH(1, ($AD:$AD=$B106) * ($AE:$AE=$C106), 0))</f>
        <v>4.3061137690529883E-3</v>
      </c>
      <c r="O106" s="10" cm="1">
        <f t="array" ref="O106">L106 - INDEX(AL:AL, MATCH(1, ($AD:$AD=$B106) * ($AE:$AE=$C106), 0))</f>
        <v>-2.31641791044776E-2</v>
      </c>
      <c r="P106" s="10" cm="1">
        <f t="array" ref="P106">M106 - INDEX(AM:AM, MATCH(1, ($AD:$AD=$B106) * ($AE:$AE=$C106), 0))</f>
        <v>1.0343518016443398E-2</v>
      </c>
      <c r="Q106" s="10" cm="1">
        <f t="array" ref="Q106">N106 - INDEX(AN:AN, MATCH(1, ($AD:$AD=$B106) * ($AE:$AE=$C106), 0))</f>
        <v>4.3061137690529883E-3</v>
      </c>
    </row>
    <row r="107" spans="1:17" x14ac:dyDescent="0.2">
      <c r="A107" s="13">
        <v>106</v>
      </c>
      <c r="B107" s="11">
        <v>10</v>
      </c>
      <c r="C107" s="11">
        <v>100</v>
      </c>
      <c r="D107" s="11" t="b">
        <v>0</v>
      </c>
      <c r="E107" s="11">
        <v>51.218905472636813</v>
      </c>
      <c r="F107" s="11">
        <v>0.51218905472636811</v>
      </c>
      <c r="G107" s="11">
        <v>0.44248017279688778</v>
      </c>
      <c r="H107" s="11">
        <v>0.40312182000000002</v>
      </c>
      <c r="I107" s="11" cm="1">
        <f t="array" ref="I107">F107 - INDEX(AF:AF, MATCH(1, ($AD:$AD=$B107) * ($AE:$AE=$C107), 0))</f>
        <v>4.2606965174129319E-2</v>
      </c>
      <c r="J107" s="11" cm="1">
        <f t="array" ref="J107">G107 - INDEX(AG:AG, MATCH(1, ($AD:$AD=$B107) * ($AE:$AE=$C107), 0))</f>
        <v>-3.3013111324166067E-3</v>
      </c>
      <c r="K107" s="11" cm="1">
        <f t="array" ref="K107">H107 - INDEX(AH:AH, MATCH(1, ($AD:$AD=$B107) * ($AE:$AE=$C107), 0))</f>
        <v>3.5596937690530184E-3</v>
      </c>
      <c r="L107" s="11" cm="1">
        <f t="array" ref="L107">I107 - INDEX(AI:AI, MATCH(1, ($AD:$AD=$B107) * ($AE:$AE=$C107), 0))</f>
        <v>4.2606965174129319E-2</v>
      </c>
      <c r="M107" s="11" cm="1">
        <f t="array" ref="M107">J107 - INDEX(AJ:AJ, MATCH(1, ($AD:$AD=$B107) * ($AE:$AE=$C107), 0))</f>
        <v>-3.3013111324166067E-3</v>
      </c>
      <c r="N107" s="11" cm="1">
        <f t="array" ref="N107">K107 - INDEX(AK:AK, MATCH(1, ($AD:$AD=$B107) * ($AE:$AE=$C107), 0))</f>
        <v>3.5596937690530184E-3</v>
      </c>
      <c r="O107" s="11" cm="1">
        <f t="array" ref="O107">L107 - INDEX(AL:AL, MATCH(1, ($AD:$AD=$B107) * ($AE:$AE=$C107), 0))</f>
        <v>4.2606965174129319E-2</v>
      </c>
      <c r="P107" s="11" cm="1">
        <f t="array" ref="P107">M107 - INDEX(AM:AM, MATCH(1, ($AD:$AD=$B107) * ($AE:$AE=$C107), 0))</f>
        <v>-3.3013111324166067E-3</v>
      </c>
      <c r="Q107" s="11" cm="1">
        <f t="array" ref="Q107">N107 - INDEX(AN:AN, MATCH(1, ($AD:$AD=$B107) * ($AE:$AE=$C107), 0))</f>
        <v>3.5596937690530184E-3</v>
      </c>
    </row>
    <row r="108" spans="1:17" x14ac:dyDescent="0.2">
      <c r="A108" s="12">
        <v>107</v>
      </c>
      <c r="B108" s="10">
        <v>10</v>
      </c>
      <c r="C108" s="10">
        <v>100</v>
      </c>
      <c r="D108" s="10" t="b">
        <v>0</v>
      </c>
      <c r="E108" s="10">
        <v>48.761194029850749</v>
      </c>
      <c r="F108" s="10">
        <v>0.48761194029850752</v>
      </c>
      <c r="G108" s="10">
        <v>0.44157326508964584</v>
      </c>
      <c r="H108" s="10">
        <v>0.39242663999999999</v>
      </c>
      <c r="I108" s="10" cm="1">
        <f t="array" ref="I108">F108 - INDEX(AF:AF, MATCH(1, ($AD:$AD=$B108) * ($AE:$AE=$C108), 0))</f>
        <v>1.8029850746268727E-2</v>
      </c>
      <c r="J108" s="10" cm="1">
        <f t="array" ref="J108">G108 - INDEX(AG:AG, MATCH(1, ($AD:$AD=$B108) * ($AE:$AE=$C108), 0))</f>
        <v>-4.2082188396585507E-3</v>
      </c>
      <c r="K108" s="10" cm="1">
        <f t="array" ref="K108">H108 - INDEX(AH:AH, MATCH(1, ($AD:$AD=$B108) * ($AE:$AE=$C108), 0))</f>
        <v>-7.135486230947008E-3</v>
      </c>
      <c r="L108" s="10" cm="1">
        <f t="array" ref="L108">I108 - INDEX(AI:AI, MATCH(1, ($AD:$AD=$B108) * ($AE:$AE=$C108), 0))</f>
        <v>1.8029850746268727E-2</v>
      </c>
      <c r="M108" s="10" cm="1">
        <f t="array" ref="M108">J108 - INDEX(AJ:AJ, MATCH(1, ($AD:$AD=$B108) * ($AE:$AE=$C108), 0))</f>
        <v>-4.2082188396585507E-3</v>
      </c>
      <c r="N108" s="10" cm="1">
        <f t="array" ref="N108">K108 - INDEX(AK:AK, MATCH(1, ($AD:$AD=$B108) * ($AE:$AE=$C108), 0))</f>
        <v>-7.135486230947008E-3</v>
      </c>
      <c r="O108" s="10" cm="1">
        <f t="array" ref="O108">L108 - INDEX(AL:AL, MATCH(1, ($AD:$AD=$B108) * ($AE:$AE=$C108), 0))</f>
        <v>1.8029850746268727E-2</v>
      </c>
      <c r="P108" s="10" cm="1">
        <f t="array" ref="P108">M108 - INDEX(AM:AM, MATCH(1, ($AD:$AD=$B108) * ($AE:$AE=$C108), 0))</f>
        <v>-4.2082188396585507E-3</v>
      </c>
      <c r="Q108" s="10" cm="1">
        <f t="array" ref="Q108">N108 - INDEX(AN:AN, MATCH(1, ($AD:$AD=$B108) * ($AE:$AE=$C108), 0))</f>
        <v>-7.135486230947008E-3</v>
      </c>
    </row>
    <row r="109" spans="1:17" x14ac:dyDescent="0.2">
      <c r="A109" s="13">
        <v>108</v>
      </c>
      <c r="B109" s="11">
        <v>10</v>
      </c>
      <c r="C109" s="11">
        <v>100</v>
      </c>
      <c r="D109" s="11" t="b">
        <v>0</v>
      </c>
      <c r="E109" s="11">
        <v>51.348258706467661</v>
      </c>
      <c r="F109" s="11">
        <v>0.51348258706467664</v>
      </c>
      <c r="G109" s="11">
        <v>0.45620484593637584</v>
      </c>
      <c r="H109" s="11">
        <v>0.40843344999999998</v>
      </c>
      <c r="I109" s="11" cm="1">
        <f t="array" ref="I109">F109 - INDEX(AF:AF, MATCH(1, ($AD:$AD=$B109) * ($AE:$AE=$C109), 0))</f>
        <v>4.3900497512437853E-2</v>
      </c>
      <c r="J109" s="11" cm="1">
        <f t="array" ref="J109">G109 - INDEX(AG:AG, MATCH(1, ($AD:$AD=$B109) * ($AE:$AE=$C109), 0))</f>
        <v>1.0423362007071446E-2</v>
      </c>
      <c r="K109" s="11" cm="1">
        <f t="array" ref="K109">H109 - INDEX(AH:AH, MATCH(1, ($AD:$AD=$B109) * ($AE:$AE=$C109), 0))</f>
        <v>8.8713237690529745E-3</v>
      </c>
      <c r="L109" s="11" cm="1">
        <f t="array" ref="L109">I109 - INDEX(AI:AI, MATCH(1, ($AD:$AD=$B109) * ($AE:$AE=$C109), 0))</f>
        <v>4.3900497512437853E-2</v>
      </c>
      <c r="M109" s="11" cm="1">
        <f t="array" ref="M109">J109 - INDEX(AJ:AJ, MATCH(1, ($AD:$AD=$B109) * ($AE:$AE=$C109), 0))</f>
        <v>1.0423362007071446E-2</v>
      </c>
      <c r="N109" s="11" cm="1">
        <f t="array" ref="N109">K109 - INDEX(AK:AK, MATCH(1, ($AD:$AD=$B109) * ($AE:$AE=$C109), 0))</f>
        <v>8.8713237690529745E-3</v>
      </c>
      <c r="O109" s="11" cm="1">
        <f t="array" ref="O109">L109 - INDEX(AL:AL, MATCH(1, ($AD:$AD=$B109) * ($AE:$AE=$C109), 0))</f>
        <v>4.3900497512437853E-2</v>
      </c>
      <c r="P109" s="11" cm="1">
        <f t="array" ref="P109">M109 - INDEX(AM:AM, MATCH(1, ($AD:$AD=$B109) * ($AE:$AE=$C109), 0))</f>
        <v>1.0423362007071446E-2</v>
      </c>
      <c r="Q109" s="11" cm="1">
        <f t="array" ref="Q109">N109 - INDEX(AN:AN, MATCH(1, ($AD:$AD=$B109) * ($AE:$AE=$C109), 0))</f>
        <v>8.8713237690529745E-3</v>
      </c>
    </row>
    <row r="110" spans="1:17" x14ac:dyDescent="0.2">
      <c r="A110" s="12">
        <v>109</v>
      </c>
      <c r="B110" s="10">
        <v>10</v>
      </c>
      <c r="C110" s="10">
        <v>100</v>
      </c>
      <c r="D110" s="10" t="b">
        <v>0</v>
      </c>
      <c r="E110" s="10">
        <v>45.64179104477612</v>
      </c>
      <c r="F110" s="10">
        <v>0.4564179104477612</v>
      </c>
      <c r="G110" s="10">
        <v>0.4518417425188398</v>
      </c>
      <c r="H110" s="10">
        <v>0.40371357000000002</v>
      </c>
      <c r="I110" s="10" cm="1">
        <f t="array" ref="I110">F110 - INDEX(AF:AF, MATCH(1, ($AD:$AD=$B110) * ($AE:$AE=$C110), 0))</f>
        <v>-1.3164179104477591E-2</v>
      </c>
      <c r="J110" s="10" cm="1">
        <f t="array" ref="J110">G110 - INDEX(AG:AG, MATCH(1, ($AD:$AD=$B110) * ($AE:$AE=$C110), 0))</f>
        <v>6.0602585895354055E-3</v>
      </c>
      <c r="K110" s="10" cm="1">
        <f t="array" ref="K110">H110 - INDEX(AH:AH, MATCH(1, ($AD:$AD=$B110) * ($AE:$AE=$C110), 0))</f>
        <v>4.1514437690530204E-3</v>
      </c>
      <c r="L110" s="10" cm="1">
        <f t="array" ref="L110">I110 - INDEX(AI:AI, MATCH(1, ($AD:$AD=$B110) * ($AE:$AE=$C110), 0))</f>
        <v>-1.3164179104477591E-2</v>
      </c>
      <c r="M110" s="10" cm="1">
        <f t="array" ref="M110">J110 - INDEX(AJ:AJ, MATCH(1, ($AD:$AD=$B110) * ($AE:$AE=$C110), 0))</f>
        <v>6.0602585895354055E-3</v>
      </c>
      <c r="N110" s="10" cm="1">
        <f t="array" ref="N110">K110 - INDEX(AK:AK, MATCH(1, ($AD:$AD=$B110) * ($AE:$AE=$C110), 0))</f>
        <v>4.1514437690530204E-3</v>
      </c>
      <c r="O110" s="10" cm="1">
        <f t="array" ref="O110">L110 - INDEX(AL:AL, MATCH(1, ($AD:$AD=$B110) * ($AE:$AE=$C110), 0))</f>
        <v>-1.3164179104477591E-2</v>
      </c>
      <c r="P110" s="10" cm="1">
        <f t="array" ref="P110">M110 - INDEX(AM:AM, MATCH(1, ($AD:$AD=$B110) * ($AE:$AE=$C110), 0))</f>
        <v>6.0602585895354055E-3</v>
      </c>
      <c r="Q110" s="10" cm="1">
        <f t="array" ref="Q110">N110 - INDEX(AN:AN, MATCH(1, ($AD:$AD=$B110) * ($AE:$AE=$C110), 0))</f>
        <v>4.1514437690530204E-3</v>
      </c>
    </row>
    <row r="111" spans="1:17" x14ac:dyDescent="0.2">
      <c r="A111" s="13">
        <v>110</v>
      </c>
      <c r="B111" s="11">
        <v>10</v>
      </c>
      <c r="C111" s="11">
        <v>100</v>
      </c>
      <c r="D111" s="11" t="b">
        <v>0</v>
      </c>
      <c r="E111" s="11">
        <v>46.029850746268657</v>
      </c>
      <c r="F111" s="11">
        <v>0.46029850746268658</v>
      </c>
      <c r="G111" s="11">
        <v>0.44552183597939593</v>
      </c>
      <c r="H111" s="11">
        <v>0.39899361</v>
      </c>
      <c r="I111" s="11" cm="1">
        <f t="array" ref="I111">F111 - INDEX(AF:AF, MATCH(1, ($AD:$AD=$B111) * ($AE:$AE=$C111), 0))</f>
        <v>-9.2835820895522114E-3</v>
      </c>
      <c r="J111" s="11" cm="1">
        <f t="array" ref="J111">G111 - INDEX(AG:AG, MATCH(1, ($AD:$AD=$B111) * ($AE:$AE=$C111), 0))</f>
        <v>-2.5964794990845919E-4</v>
      </c>
      <c r="K111" s="11" cm="1">
        <f t="array" ref="K111">H111 - INDEX(AH:AH, MATCH(1, ($AD:$AD=$B111) * ($AE:$AE=$C111), 0))</f>
        <v>-5.6851623094700265E-4</v>
      </c>
      <c r="L111" s="11" cm="1">
        <f t="array" ref="L111">I111 - INDEX(AI:AI, MATCH(1, ($AD:$AD=$B111) * ($AE:$AE=$C111), 0))</f>
        <v>-9.2835820895522114E-3</v>
      </c>
      <c r="M111" s="11" cm="1">
        <f t="array" ref="M111">J111 - INDEX(AJ:AJ, MATCH(1, ($AD:$AD=$B111) * ($AE:$AE=$C111), 0))</f>
        <v>-2.5964794990845919E-4</v>
      </c>
      <c r="N111" s="11" cm="1">
        <f t="array" ref="N111">K111 - INDEX(AK:AK, MATCH(1, ($AD:$AD=$B111) * ($AE:$AE=$C111), 0))</f>
        <v>-5.6851623094700265E-4</v>
      </c>
      <c r="O111" s="11" cm="1">
        <f t="array" ref="O111">L111 - INDEX(AL:AL, MATCH(1, ($AD:$AD=$B111) * ($AE:$AE=$C111), 0))</f>
        <v>-9.2835820895522114E-3</v>
      </c>
      <c r="P111" s="11" cm="1">
        <f t="array" ref="P111">M111 - INDEX(AM:AM, MATCH(1, ($AD:$AD=$B111) * ($AE:$AE=$C111), 0))</f>
        <v>-2.5964794990845919E-4</v>
      </c>
      <c r="Q111" s="11" cm="1">
        <f t="array" ref="Q111">N111 - INDEX(AN:AN, MATCH(1, ($AD:$AD=$B111) * ($AE:$AE=$C111), 0))</f>
        <v>-5.6851623094700265E-4</v>
      </c>
    </row>
    <row r="112" spans="1:17" x14ac:dyDescent="0.2">
      <c r="A112" s="12">
        <v>111</v>
      </c>
      <c r="B112" s="10">
        <v>10</v>
      </c>
      <c r="C112" s="10">
        <v>200</v>
      </c>
      <c r="D112" s="10" t="b">
        <v>0</v>
      </c>
      <c r="E112" s="10">
        <v>86.014925373134332</v>
      </c>
      <c r="F112" s="10">
        <v>0.42427462999999999</v>
      </c>
      <c r="G112" s="10">
        <v>0.45717608524064368</v>
      </c>
      <c r="H112" s="10">
        <v>0.40780747870901241</v>
      </c>
      <c r="I112" s="10" cm="1">
        <f t="array" ref="I112">F112 - INDEX(AF:AF, MATCH(1, ($AD:$AD=$B112) * ($AE:$AE=$C112), 0))</f>
        <v>-1.4601986915423026E-2</v>
      </c>
      <c r="J112" s="10" cm="1">
        <f t="array" ref="J112">G112 - INDEX(AG:AG, MATCH(1, ($AD:$AD=$B112) * ($AE:$AE=$C112), 0))</f>
        <v>-3.8297730999257151E-3</v>
      </c>
      <c r="K112" s="10" cm="1">
        <f t="array" ref="K112">H112 - INDEX(AH:AH, MATCH(1, ($AD:$AD=$B112) * ($AE:$AE=$C112), 0))</f>
        <v>-8.3636000834709789E-3</v>
      </c>
      <c r="L112" s="10" cm="1">
        <f t="array" ref="L112">I112 - INDEX(AI:AI, MATCH(1, ($AD:$AD=$B112) * ($AE:$AE=$C112), 0))</f>
        <v>-1.4601986915423026E-2</v>
      </c>
      <c r="M112" s="10" cm="1">
        <f t="array" ref="M112">J112 - INDEX(AJ:AJ, MATCH(1, ($AD:$AD=$B112) * ($AE:$AE=$C112), 0))</f>
        <v>-3.8297730999257151E-3</v>
      </c>
      <c r="N112" s="10" cm="1">
        <f t="array" ref="N112">K112 - INDEX(AK:AK, MATCH(1, ($AD:$AD=$B112) * ($AE:$AE=$C112), 0))</f>
        <v>-8.3636000834709789E-3</v>
      </c>
      <c r="O112" s="10" cm="1">
        <f t="array" ref="O112">L112 - INDEX(AL:AL, MATCH(1, ($AD:$AD=$B112) * ($AE:$AE=$C112), 0))</f>
        <v>-1.4601986915423026E-2</v>
      </c>
      <c r="P112" s="10" cm="1">
        <f t="array" ref="P112">M112 - INDEX(AM:AM, MATCH(1, ($AD:$AD=$B112) * ($AE:$AE=$C112), 0))</f>
        <v>-3.8297730999257151E-3</v>
      </c>
      <c r="Q112" s="10" cm="1">
        <f t="array" ref="Q112">N112 - INDEX(AN:AN, MATCH(1, ($AD:$AD=$B112) * ($AE:$AE=$C112), 0))</f>
        <v>-8.3636000834709789E-3</v>
      </c>
    </row>
    <row r="113" spans="1:17" x14ac:dyDescent="0.2">
      <c r="A113" s="13">
        <v>112</v>
      </c>
      <c r="B113" s="11">
        <v>10</v>
      </c>
      <c r="C113" s="11">
        <v>200</v>
      </c>
      <c r="D113" s="11" t="b">
        <v>0</v>
      </c>
      <c r="E113" s="11">
        <v>93.358208955223887</v>
      </c>
      <c r="F113" s="11">
        <v>0.46099104000000002</v>
      </c>
      <c r="G113" s="11">
        <v>0.45262275058971685</v>
      </c>
      <c r="H113" s="11">
        <v>0.42058614504068642</v>
      </c>
      <c r="I113" s="11" cm="1">
        <f t="array" ref="I113">F113 - INDEX(AF:AF, MATCH(1, ($AD:$AD=$B113) * ($AE:$AE=$C113), 0))</f>
        <v>2.2114423084577006E-2</v>
      </c>
      <c r="J113" s="11" cm="1">
        <f t="array" ref="J113">G113 - INDEX(AG:AG, MATCH(1, ($AD:$AD=$B113) * ($AE:$AE=$C113), 0))</f>
        <v>-8.3831077508525476E-3</v>
      </c>
      <c r="K113" s="11" cm="1">
        <f t="array" ref="K113">H113 - INDEX(AH:AH, MATCH(1, ($AD:$AD=$B113) * ($AE:$AE=$C113), 0))</f>
        <v>4.4150662482030367E-3</v>
      </c>
      <c r="L113" s="11" cm="1">
        <f t="array" ref="L113">I113 - INDEX(AI:AI, MATCH(1, ($AD:$AD=$B113) * ($AE:$AE=$C113), 0))</f>
        <v>2.2114423084577006E-2</v>
      </c>
      <c r="M113" s="11" cm="1">
        <f t="array" ref="M113">J113 - INDEX(AJ:AJ, MATCH(1, ($AD:$AD=$B113) * ($AE:$AE=$C113), 0))</f>
        <v>-8.3831077508525476E-3</v>
      </c>
      <c r="N113" s="11" cm="1">
        <f t="array" ref="N113">K113 - INDEX(AK:AK, MATCH(1, ($AD:$AD=$B113) * ($AE:$AE=$C113), 0))</f>
        <v>4.4150662482030367E-3</v>
      </c>
      <c r="O113" s="11" cm="1">
        <f t="array" ref="O113">L113 - INDEX(AL:AL, MATCH(1, ($AD:$AD=$B113) * ($AE:$AE=$C113), 0))</f>
        <v>2.2114423084577006E-2</v>
      </c>
      <c r="P113" s="11" cm="1">
        <f t="array" ref="P113">M113 - INDEX(AM:AM, MATCH(1, ($AD:$AD=$B113) * ($AE:$AE=$C113), 0))</f>
        <v>-8.3831077508525476E-3</v>
      </c>
      <c r="Q113" s="11" cm="1">
        <f t="array" ref="Q113">N113 - INDEX(AN:AN, MATCH(1, ($AD:$AD=$B113) * ($AE:$AE=$C113), 0))</f>
        <v>4.4150662482030367E-3</v>
      </c>
    </row>
    <row r="114" spans="1:17" x14ac:dyDescent="0.2">
      <c r="A114" s="12">
        <v>113</v>
      </c>
      <c r="B114" s="10">
        <v>10</v>
      </c>
      <c r="C114" s="10">
        <v>200</v>
      </c>
      <c r="D114" s="10" t="b">
        <v>0</v>
      </c>
      <c r="E114" s="10">
        <v>88.472636815920396</v>
      </c>
      <c r="F114" s="10">
        <v>0.43656318</v>
      </c>
      <c r="G114" s="10">
        <v>0.47471749307820982</v>
      </c>
      <c r="H114" s="10">
        <v>0.41887640087846212</v>
      </c>
      <c r="I114" s="10" cm="1">
        <f t="array" ref="I114">F114 - INDEX(AF:AF, MATCH(1, ($AD:$AD=$B114) * ($AE:$AE=$C114), 0))</f>
        <v>-2.3134369154230172E-3</v>
      </c>
      <c r="J114" s="10" cm="1">
        <f t="array" ref="J114">G114 - INDEX(AG:AG, MATCH(1, ($AD:$AD=$B114) * ($AE:$AE=$C114), 0))</f>
        <v>1.3711634737640421E-2</v>
      </c>
      <c r="K114" s="10" cm="1">
        <f t="array" ref="K114">H114 - INDEX(AH:AH, MATCH(1, ($AD:$AD=$B114) * ($AE:$AE=$C114), 0))</f>
        <v>2.7053220859787341E-3</v>
      </c>
      <c r="L114" s="10" cm="1">
        <f t="array" ref="L114">I114 - INDEX(AI:AI, MATCH(1, ($AD:$AD=$B114) * ($AE:$AE=$C114), 0))</f>
        <v>-2.3134369154230172E-3</v>
      </c>
      <c r="M114" s="10" cm="1">
        <f t="array" ref="M114">J114 - INDEX(AJ:AJ, MATCH(1, ($AD:$AD=$B114) * ($AE:$AE=$C114), 0))</f>
        <v>1.3711634737640421E-2</v>
      </c>
      <c r="N114" s="10" cm="1">
        <f t="array" ref="N114">K114 - INDEX(AK:AK, MATCH(1, ($AD:$AD=$B114) * ($AE:$AE=$C114), 0))</f>
        <v>2.7053220859787341E-3</v>
      </c>
      <c r="O114" s="10" cm="1">
        <f t="array" ref="O114">L114 - INDEX(AL:AL, MATCH(1, ($AD:$AD=$B114) * ($AE:$AE=$C114), 0))</f>
        <v>-2.3134369154230172E-3</v>
      </c>
      <c r="P114" s="10" cm="1">
        <f t="array" ref="P114">M114 - INDEX(AM:AM, MATCH(1, ($AD:$AD=$B114) * ($AE:$AE=$C114), 0))</f>
        <v>1.3711634737640421E-2</v>
      </c>
      <c r="Q114" s="10" cm="1">
        <f t="array" ref="Q114">N114 - INDEX(AN:AN, MATCH(1, ($AD:$AD=$B114) * ($AE:$AE=$C114), 0))</f>
        <v>2.7053220859787341E-3</v>
      </c>
    </row>
    <row r="115" spans="1:17" x14ac:dyDescent="0.2">
      <c r="A115" s="13">
        <v>114</v>
      </c>
      <c r="B115" s="11">
        <v>10</v>
      </c>
      <c r="C115" s="11">
        <v>200</v>
      </c>
      <c r="D115" s="11" t="b">
        <v>0</v>
      </c>
      <c r="E115" s="11">
        <v>88.004975124378106</v>
      </c>
      <c r="F115" s="11">
        <v>0.43422487999999998</v>
      </c>
      <c r="G115" s="11">
        <v>0.4488069894214311</v>
      </c>
      <c r="H115" s="11">
        <v>0.41176268025201523</v>
      </c>
      <c r="I115" s="11" cm="1">
        <f t="array" ref="I115">F115 - INDEX(AF:AF, MATCH(1, ($AD:$AD=$B115) * ($AE:$AE=$C115), 0))</f>
        <v>-4.6517369154230326E-3</v>
      </c>
      <c r="J115" s="11" cm="1">
        <f t="array" ref="J115">G115 - INDEX(AG:AG, MATCH(1, ($AD:$AD=$B115) * ($AE:$AE=$C115), 0))</f>
        <v>-1.2198868919138295E-2</v>
      </c>
      <c r="K115" s="11" cm="1">
        <f t="array" ref="K115">H115 - INDEX(AH:AH, MATCH(1, ($AD:$AD=$B115) * ($AE:$AE=$C115), 0))</f>
        <v>-4.4083985404681503E-3</v>
      </c>
      <c r="L115" s="11" cm="1">
        <f t="array" ref="L115">I115 - INDEX(AI:AI, MATCH(1, ($AD:$AD=$B115) * ($AE:$AE=$C115), 0))</f>
        <v>-4.6517369154230326E-3</v>
      </c>
      <c r="M115" s="11" cm="1">
        <f t="array" ref="M115">J115 - INDEX(AJ:AJ, MATCH(1, ($AD:$AD=$B115) * ($AE:$AE=$C115), 0))</f>
        <v>-1.2198868919138295E-2</v>
      </c>
      <c r="N115" s="11" cm="1">
        <f t="array" ref="N115">K115 - INDEX(AK:AK, MATCH(1, ($AD:$AD=$B115) * ($AE:$AE=$C115), 0))</f>
        <v>-4.4083985404681503E-3</v>
      </c>
      <c r="O115" s="11" cm="1">
        <f t="array" ref="O115">L115 - INDEX(AL:AL, MATCH(1, ($AD:$AD=$B115) * ($AE:$AE=$C115), 0))</f>
        <v>-4.6517369154230326E-3</v>
      </c>
      <c r="P115" s="11" cm="1">
        <f t="array" ref="P115">M115 - INDEX(AM:AM, MATCH(1, ($AD:$AD=$B115) * ($AE:$AE=$C115), 0))</f>
        <v>-1.2198868919138295E-2</v>
      </c>
      <c r="Q115" s="11" cm="1">
        <f t="array" ref="Q115">N115 - INDEX(AN:AN, MATCH(1, ($AD:$AD=$B115) * ($AE:$AE=$C115), 0))</f>
        <v>-4.4083985404681503E-3</v>
      </c>
    </row>
    <row r="116" spans="1:17" x14ac:dyDescent="0.2">
      <c r="A116" s="12">
        <v>115</v>
      </c>
      <c r="B116" s="10">
        <v>10</v>
      </c>
      <c r="C116" s="10">
        <v>200</v>
      </c>
      <c r="D116" s="10" t="b">
        <v>0</v>
      </c>
      <c r="E116" s="10">
        <v>93.995024875621894</v>
      </c>
      <c r="F116" s="10">
        <v>0.46417512</v>
      </c>
      <c r="G116" s="10">
        <v>0.47042724520270524</v>
      </c>
      <c r="H116" s="10">
        <v>0.42628415090864125</v>
      </c>
      <c r="I116" s="10" cm="1">
        <f t="array" ref="I116">F116 - INDEX(AF:AF, MATCH(1, ($AD:$AD=$B116) * ($AE:$AE=$C116), 0))</f>
        <v>2.5298503084576984E-2</v>
      </c>
      <c r="J116" s="10" cm="1">
        <f t="array" ref="J116">G116 - INDEX(AG:AG, MATCH(1, ($AD:$AD=$B116) * ($AE:$AE=$C116), 0))</f>
        <v>9.4213868621358388E-3</v>
      </c>
      <c r="K116" s="10" cm="1">
        <f t="array" ref="K116">H116 - INDEX(AH:AH, MATCH(1, ($AD:$AD=$B116) * ($AE:$AE=$C116), 0))</f>
        <v>1.0113072116157862E-2</v>
      </c>
      <c r="L116" s="10" cm="1">
        <f t="array" ref="L116">I116 - INDEX(AI:AI, MATCH(1, ($AD:$AD=$B116) * ($AE:$AE=$C116), 0))</f>
        <v>2.5298503084576984E-2</v>
      </c>
      <c r="M116" s="10" cm="1">
        <f t="array" ref="M116">J116 - INDEX(AJ:AJ, MATCH(1, ($AD:$AD=$B116) * ($AE:$AE=$C116), 0))</f>
        <v>9.4213868621358388E-3</v>
      </c>
      <c r="N116" s="10" cm="1">
        <f t="array" ref="N116">K116 - INDEX(AK:AK, MATCH(1, ($AD:$AD=$B116) * ($AE:$AE=$C116), 0))</f>
        <v>1.0113072116157862E-2</v>
      </c>
      <c r="O116" s="10" cm="1">
        <f t="array" ref="O116">L116 - INDEX(AL:AL, MATCH(1, ($AD:$AD=$B116) * ($AE:$AE=$C116), 0))</f>
        <v>2.5298503084576984E-2</v>
      </c>
      <c r="P116" s="10" cm="1">
        <f t="array" ref="P116">M116 - INDEX(AM:AM, MATCH(1, ($AD:$AD=$B116) * ($AE:$AE=$C116), 0))</f>
        <v>9.4213868621358388E-3</v>
      </c>
      <c r="Q116" s="10" cm="1">
        <f t="array" ref="Q116">N116 - INDEX(AN:AN, MATCH(1, ($AD:$AD=$B116) * ($AE:$AE=$C116), 0))</f>
        <v>1.0113072116157862E-2</v>
      </c>
    </row>
    <row r="117" spans="1:17" x14ac:dyDescent="0.2">
      <c r="A117" s="13">
        <v>116</v>
      </c>
      <c r="B117" s="11">
        <v>10</v>
      </c>
      <c r="C117" s="11">
        <v>200</v>
      </c>
      <c r="D117" s="11" t="b">
        <v>0</v>
      </c>
      <c r="E117" s="11">
        <v>94.293532338308452</v>
      </c>
      <c r="F117" s="11">
        <v>0.46566765999999998</v>
      </c>
      <c r="G117" s="11">
        <v>0.4616857369497408</v>
      </c>
      <c r="H117" s="11">
        <v>0.42362332640627903</v>
      </c>
      <c r="I117" s="11" cm="1">
        <f t="array" ref="I117">F117 - INDEX(AF:AF, MATCH(1, ($AD:$AD=$B117) * ($AE:$AE=$C117), 0))</f>
        <v>2.6791043084576971E-2</v>
      </c>
      <c r="J117" s="11" cm="1">
        <f t="array" ref="J117">G117 - INDEX(AG:AG, MATCH(1, ($AD:$AD=$B117) * ($AE:$AE=$C117), 0))</f>
        <v>6.7987860917140264E-4</v>
      </c>
      <c r="K117" s="11" cm="1">
        <f t="array" ref="K117">H117 - INDEX(AH:AH, MATCH(1, ($AD:$AD=$B117) * ($AE:$AE=$C117), 0))</f>
        <v>7.4522476137956484E-3</v>
      </c>
      <c r="L117" s="11" cm="1">
        <f t="array" ref="L117">I117 - INDEX(AI:AI, MATCH(1, ($AD:$AD=$B117) * ($AE:$AE=$C117), 0))</f>
        <v>2.6791043084576971E-2</v>
      </c>
      <c r="M117" s="11" cm="1">
        <f t="array" ref="M117">J117 - INDEX(AJ:AJ, MATCH(1, ($AD:$AD=$B117) * ($AE:$AE=$C117), 0))</f>
        <v>6.7987860917140264E-4</v>
      </c>
      <c r="N117" s="11" cm="1">
        <f t="array" ref="N117">K117 - INDEX(AK:AK, MATCH(1, ($AD:$AD=$B117) * ($AE:$AE=$C117), 0))</f>
        <v>7.4522476137956484E-3</v>
      </c>
      <c r="O117" s="11" cm="1">
        <f t="array" ref="O117">L117 - INDEX(AL:AL, MATCH(1, ($AD:$AD=$B117) * ($AE:$AE=$C117), 0))</f>
        <v>2.6791043084576971E-2</v>
      </c>
      <c r="P117" s="11" cm="1">
        <f t="array" ref="P117">M117 - INDEX(AM:AM, MATCH(1, ($AD:$AD=$B117) * ($AE:$AE=$C117), 0))</f>
        <v>6.7987860917140264E-4</v>
      </c>
      <c r="Q117" s="11" cm="1">
        <f t="array" ref="Q117">N117 - INDEX(AN:AN, MATCH(1, ($AD:$AD=$B117) * ($AE:$AE=$C117), 0))</f>
        <v>7.4522476137956484E-3</v>
      </c>
    </row>
    <row r="118" spans="1:17" x14ac:dyDescent="0.2">
      <c r="A118" s="12">
        <v>117</v>
      </c>
      <c r="B118" s="10">
        <v>10</v>
      </c>
      <c r="C118" s="10">
        <v>200</v>
      </c>
      <c r="D118" s="10" t="b">
        <v>0</v>
      </c>
      <c r="E118" s="10">
        <v>85.129353233830841</v>
      </c>
      <c r="F118" s="10">
        <v>0.41984676999999998</v>
      </c>
      <c r="G118" s="10">
        <v>0.44377588548787972</v>
      </c>
      <c r="H118" s="10">
        <v>0.40511392411782715</v>
      </c>
      <c r="I118" s="10" cm="1">
        <f t="array" ref="I118">F118 - INDEX(AF:AF, MATCH(1, ($AD:$AD=$B118) * ($AE:$AE=$C118), 0))</f>
        <v>-1.9029846915423032E-2</v>
      </c>
      <c r="J118" s="10" cm="1">
        <f t="array" ref="J118">G118 - INDEX(AG:AG, MATCH(1, ($AD:$AD=$B118) * ($AE:$AE=$C118), 0))</f>
        <v>-1.7229972852689679E-2</v>
      </c>
      <c r="K118" s="10" cm="1">
        <f t="array" ref="K118">H118 - INDEX(AH:AH, MATCH(1, ($AD:$AD=$B118) * ($AE:$AE=$C118), 0))</f>
        <v>-1.1057154674656233E-2</v>
      </c>
      <c r="L118" s="10" cm="1">
        <f t="array" ref="L118">I118 - INDEX(AI:AI, MATCH(1, ($AD:$AD=$B118) * ($AE:$AE=$C118), 0))</f>
        <v>-1.9029846915423032E-2</v>
      </c>
      <c r="M118" s="10" cm="1">
        <f t="array" ref="M118">J118 - INDEX(AJ:AJ, MATCH(1, ($AD:$AD=$B118) * ($AE:$AE=$C118), 0))</f>
        <v>-1.7229972852689679E-2</v>
      </c>
      <c r="N118" s="10" cm="1">
        <f t="array" ref="N118">K118 - INDEX(AK:AK, MATCH(1, ($AD:$AD=$B118) * ($AE:$AE=$C118), 0))</f>
        <v>-1.1057154674656233E-2</v>
      </c>
      <c r="O118" s="10" cm="1">
        <f t="array" ref="O118">L118 - INDEX(AL:AL, MATCH(1, ($AD:$AD=$B118) * ($AE:$AE=$C118), 0))</f>
        <v>-1.9029846915423032E-2</v>
      </c>
      <c r="P118" s="10" cm="1">
        <f t="array" ref="P118">M118 - INDEX(AM:AM, MATCH(1, ($AD:$AD=$B118) * ($AE:$AE=$C118), 0))</f>
        <v>-1.7229972852689679E-2</v>
      </c>
      <c r="Q118" s="10" cm="1">
        <f t="array" ref="Q118">N118 - INDEX(AN:AN, MATCH(1, ($AD:$AD=$B118) * ($AE:$AE=$C118), 0))</f>
        <v>-1.1057154674656233E-2</v>
      </c>
    </row>
    <row r="119" spans="1:17" x14ac:dyDescent="0.2">
      <c r="A119" s="13">
        <v>118</v>
      </c>
      <c r="B119" s="11">
        <v>10</v>
      </c>
      <c r="C119" s="11">
        <v>200</v>
      </c>
      <c r="D119" s="11" t="b">
        <v>0</v>
      </c>
      <c r="E119" s="11">
        <v>86.582089552238813</v>
      </c>
      <c r="F119" s="11">
        <v>0.42711044999999997</v>
      </c>
      <c r="G119" s="11">
        <v>0.47749588720337888</v>
      </c>
      <c r="H119" s="11">
        <v>0.41779598289779885</v>
      </c>
      <c r="I119" s="11" cm="1">
        <f t="array" ref="I119">F119 - INDEX(AF:AF, MATCH(1, ($AD:$AD=$B119) * ($AE:$AE=$C119), 0))</f>
        <v>-1.1766166915423037E-2</v>
      </c>
      <c r="J119" s="11" cm="1">
        <f t="array" ref="J119">G119 - INDEX(AG:AG, MATCH(1, ($AD:$AD=$B119) * ($AE:$AE=$C119), 0))</f>
        <v>1.649002886280948E-2</v>
      </c>
      <c r="K119" s="11" cm="1">
        <f t="array" ref="K119">H119 - INDEX(AH:AH, MATCH(1, ($AD:$AD=$B119) * ($AE:$AE=$C119), 0))</f>
        <v>1.6249041053154611E-3</v>
      </c>
      <c r="L119" s="11" cm="1">
        <f t="array" ref="L119">I119 - INDEX(AI:AI, MATCH(1, ($AD:$AD=$B119) * ($AE:$AE=$C119), 0))</f>
        <v>-1.1766166915423037E-2</v>
      </c>
      <c r="M119" s="11" cm="1">
        <f t="array" ref="M119">J119 - INDEX(AJ:AJ, MATCH(1, ($AD:$AD=$B119) * ($AE:$AE=$C119), 0))</f>
        <v>1.649002886280948E-2</v>
      </c>
      <c r="N119" s="11" cm="1">
        <f t="array" ref="N119">K119 - INDEX(AK:AK, MATCH(1, ($AD:$AD=$B119) * ($AE:$AE=$C119), 0))</f>
        <v>1.6249041053154611E-3</v>
      </c>
      <c r="O119" s="11" cm="1">
        <f t="array" ref="O119">L119 - INDEX(AL:AL, MATCH(1, ($AD:$AD=$B119) * ($AE:$AE=$C119), 0))</f>
        <v>-1.1766166915423037E-2</v>
      </c>
      <c r="P119" s="11" cm="1">
        <f t="array" ref="P119">M119 - INDEX(AM:AM, MATCH(1, ($AD:$AD=$B119) * ($AE:$AE=$C119), 0))</f>
        <v>1.649002886280948E-2</v>
      </c>
      <c r="Q119" s="11" cm="1">
        <f t="array" ref="Q119">N119 - INDEX(AN:AN, MATCH(1, ($AD:$AD=$B119) * ($AE:$AE=$C119), 0))</f>
        <v>1.6249041053154611E-3</v>
      </c>
    </row>
    <row r="120" spans="1:17" x14ac:dyDescent="0.2">
      <c r="A120" s="12">
        <v>119</v>
      </c>
      <c r="B120" s="10">
        <v>10</v>
      </c>
      <c r="C120" s="10">
        <v>200</v>
      </c>
      <c r="D120" s="10" t="b">
        <v>0</v>
      </c>
      <c r="E120" s="10">
        <v>80.577114427860693</v>
      </c>
      <c r="F120" s="10">
        <v>0.39708557</v>
      </c>
      <c r="G120" s="10">
        <v>0.46584738801616038</v>
      </c>
      <c r="H120" s="10">
        <v>0.41369001756140189</v>
      </c>
      <c r="I120" s="10" cm="1">
        <f t="array" ref="I120">F120 - INDEX(AF:AF, MATCH(1, ($AD:$AD=$B120) * ($AE:$AE=$C120), 0))</f>
        <v>-4.1791046915423014E-2</v>
      </c>
      <c r="J120" s="10" cm="1">
        <f t="array" ref="J120">G120 - INDEX(AG:AG, MATCH(1, ($AD:$AD=$B120) * ($AE:$AE=$C120), 0))</f>
        <v>4.8415296755909831E-3</v>
      </c>
      <c r="K120" s="10" cm="1">
        <f t="array" ref="K120">H120 - INDEX(AH:AH, MATCH(1, ($AD:$AD=$B120) * ($AE:$AE=$C120), 0))</f>
        <v>-2.4810612310814939E-3</v>
      </c>
      <c r="L120" s="10" cm="1">
        <f t="array" ref="L120">I120 - INDEX(AI:AI, MATCH(1, ($AD:$AD=$B120) * ($AE:$AE=$C120), 0))</f>
        <v>-4.1791046915423014E-2</v>
      </c>
      <c r="M120" s="10" cm="1">
        <f t="array" ref="M120">J120 - INDEX(AJ:AJ, MATCH(1, ($AD:$AD=$B120) * ($AE:$AE=$C120), 0))</f>
        <v>4.8415296755909831E-3</v>
      </c>
      <c r="N120" s="10" cm="1">
        <f t="array" ref="N120">K120 - INDEX(AK:AK, MATCH(1, ($AD:$AD=$B120) * ($AE:$AE=$C120), 0))</f>
        <v>-2.4810612310814939E-3</v>
      </c>
      <c r="O120" s="10" cm="1">
        <f t="array" ref="O120">L120 - INDEX(AL:AL, MATCH(1, ($AD:$AD=$B120) * ($AE:$AE=$C120), 0))</f>
        <v>-4.1791046915423014E-2</v>
      </c>
      <c r="P120" s="10" cm="1">
        <f t="array" ref="P120">M120 - INDEX(AM:AM, MATCH(1, ($AD:$AD=$B120) * ($AE:$AE=$C120), 0))</f>
        <v>4.8415296755909831E-3</v>
      </c>
      <c r="Q120" s="10" cm="1">
        <f t="array" ref="Q120">N120 - INDEX(AN:AN, MATCH(1, ($AD:$AD=$B120) * ($AE:$AE=$C120), 0))</f>
        <v>-2.4810612310814939E-3</v>
      </c>
    </row>
    <row r="121" spans="1:17" x14ac:dyDescent="0.2">
      <c r="A121" s="13">
        <v>120</v>
      </c>
      <c r="B121" s="11">
        <v>10</v>
      </c>
      <c r="C121" s="11">
        <v>200</v>
      </c>
      <c r="D121" s="11" t="b">
        <v>0</v>
      </c>
      <c r="E121" s="11">
        <v>92.925373134328353</v>
      </c>
      <c r="F121" s="11">
        <v>0.45882687</v>
      </c>
      <c r="G121" s="11">
        <v>0.45750312221582773</v>
      </c>
      <c r="H121" s="11">
        <v>0.41617068115270939</v>
      </c>
      <c r="I121" s="11" cm="1">
        <f t="array" ref="I121">F121 - INDEX(AF:AF, MATCH(1, ($AD:$AD=$B121) * ($AE:$AE=$C121), 0))</f>
        <v>1.9950253084576985E-2</v>
      </c>
      <c r="J121" s="11" cm="1">
        <f t="array" ref="J121">G121 - INDEX(AG:AG, MATCH(1, ($AD:$AD=$B121) * ($AE:$AE=$C121), 0))</f>
        <v>-3.5027361247416677E-3</v>
      </c>
      <c r="K121" s="11" cm="1">
        <f t="array" ref="K121">H121 - INDEX(AH:AH, MATCH(1, ($AD:$AD=$B121) * ($AE:$AE=$C121), 0))</f>
        <v>-3.9763977399687178E-7</v>
      </c>
      <c r="L121" s="11" cm="1">
        <f t="array" ref="L121">I121 - INDEX(AI:AI, MATCH(1, ($AD:$AD=$B121) * ($AE:$AE=$C121), 0))</f>
        <v>1.9950253084576985E-2</v>
      </c>
      <c r="M121" s="11" cm="1">
        <f t="array" ref="M121">J121 - INDEX(AJ:AJ, MATCH(1, ($AD:$AD=$B121) * ($AE:$AE=$C121), 0))</f>
        <v>-3.5027361247416677E-3</v>
      </c>
      <c r="N121" s="11" cm="1">
        <f t="array" ref="N121">K121 - INDEX(AK:AK, MATCH(1, ($AD:$AD=$B121) * ($AE:$AE=$C121), 0))</f>
        <v>-3.9763977399687178E-7</v>
      </c>
      <c r="O121" s="11" cm="1">
        <f t="array" ref="O121">L121 - INDEX(AL:AL, MATCH(1, ($AD:$AD=$B121) * ($AE:$AE=$C121), 0))</f>
        <v>1.9950253084576985E-2</v>
      </c>
      <c r="P121" s="11" cm="1">
        <f t="array" ref="P121">M121 - INDEX(AM:AM, MATCH(1, ($AD:$AD=$B121) * ($AE:$AE=$C121), 0))</f>
        <v>-3.5027361247416677E-3</v>
      </c>
      <c r="Q121" s="11" cm="1">
        <f t="array" ref="Q121">N121 - INDEX(AN:AN, MATCH(1, ($AD:$AD=$B121) * ($AE:$AE=$C121), 0))</f>
        <v>-3.9763977399687178E-7</v>
      </c>
    </row>
    <row r="122" spans="1:17" x14ac:dyDescent="0.2">
      <c r="A122" s="12">
        <v>121</v>
      </c>
      <c r="B122" s="10">
        <v>20</v>
      </c>
      <c r="C122" s="10">
        <v>10</v>
      </c>
      <c r="D122" s="10" t="b">
        <v>0</v>
      </c>
      <c r="E122" s="10">
        <v>4.5</v>
      </c>
      <c r="F122" s="10">
        <v>0.45</v>
      </c>
      <c r="G122" s="10">
        <v>0.49236300003248779</v>
      </c>
      <c r="H122" s="10">
        <v>0.44086459251330828</v>
      </c>
      <c r="I122" s="10" cm="1">
        <f t="array" ref="I122">F122 - INDEX(AF:AF, MATCH(1, ($AD:$AD=$B122) * ($AE:$AE=$C122), 0))</f>
        <v>6.9300033451606513E-2</v>
      </c>
      <c r="J122" s="10" cm="1">
        <f t="array" ref="J122">G122 - INDEX(AG:AG, MATCH(1, ($AD:$AD=$B122) * ($AE:$AE=$C122), 0))</f>
        <v>2.2651256021172239E-2</v>
      </c>
      <c r="K122" s="10" cm="1">
        <f t="array" ref="K122">H122 - INDEX(AH:AH, MATCH(1, ($AD:$AD=$B122) * ($AE:$AE=$C122), 0))</f>
        <v>3.1950200954788954E-4</v>
      </c>
      <c r="L122" s="10" cm="1">
        <f t="array" ref="L122">I122 - INDEX(AI:AI, MATCH(1, ($AD:$AD=$B122) * ($AE:$AE=$C122), 0))</f>
        <v>6.9300033451606513E-2</v>
      </c>
      <c r="M122" s="10" cm="1">
        <f t="array" ref="M122">J122 - INDEX(AJ:AJ, MATCH(1, ($AD:$AD=$B122) * ($AE:$AE=$C122), 0))</f>
        <v>2.2651256021172239E-2</v>
      </c>
      <c r="N122" s="10" cm="1">
        <f t="array" ref="N122">K122 - INDEX(AK:AK, MATCH(1, ($AD:$AD=$B122) * ($AE:$AE=$C122), 0))</f>
        <v>3.1950200954788954E-4</v>
      </c>
      <c r="O122" s="10" cm="1">
        <f t="array" ref="O122">L122 - INDEX(AL:AL, MATCH(1, ($AD:$AD=$B122) * ($AE:$AE=$C122), 0))</f>
        <v>6.9300033451606513E-2</v>
      </c>
      <c r="P122" s="10" cm="1">
        <f t="array" ref="P122">M122 - INDEX(AM:AM, MATCH(1, ($AD:$AD=$B122) * ($AE:$AE=$C122), 0))</f>
        <v>2.2651256021172239E-2</v>
      </c>
      <c r="Q122" s="10" cm="1">
        <f t="array" ref="Q122">N122 - INDEX(AN:AN, MATCH(1, ($AD:$AD=$B122) * ($AE:$AE=$C122), 0))</f>
        <v>3.1950200954788954E-4</v>
      </c>
    </row>
    <row r="123" spans="1:17" x14ac:dyDescent="0.2">
      <c r="A123" s="13">
        <v>122</v>
      </c>
      <c r="B123" s="11">
        <v>20</v>
      </c>
      <c r="C123" s="11">
        <v>10</v>
      </c>
      <c r="D123" s="11" t="b">
        <v>0</v>
      </c>
      <c r="E123" s="11">
        <v>3.6180904522613067</v>
      </c>
      <c r="F123" s="11">
        <v>0.36180904522613067</v>
      </c>
      <c r="G123" s="11">
        <v>0.47466753295523545</v>
      </c>
      <c r="H123" s="11">
        <v>0.43613281314364272</v>
      </c>
      <c r="I123" s="11" cm="1">
        <f t="array" ref="I123">F123 - INDEX(AF:AF, MATCH(1, ($AD:$AD=$B123) * ($AE:$AE=$C123), 0))</f>
        <v>-1.8890921322262832E-2</v>
      </c>
      <c r="J123" s="11" cm="1">
        <f t="array" ref="J123">G123 - INDEX(AG:AG, MATCH(1, ($AD:$AD=$B123) * ($AE:$AE=$C123), 0))</f>
        <v>4.9557889439199032E-3</v>
      </c>
      <c r="K123" s="11" cm="1">
        <f t="array" ref="K123">H123 - INDEX(AH:AH, MATCH(1, ($AD:$AD=$B123) * ($AE:$AE=$C123), 0))</f>
        <v>-4.4122773601176779E-3</v>
      </c>
      <c r="L123" s="11" cm="1">
        <f t="array" ref="L123">I123 - INDEX(AI:AI, MATCH(1, ($AD:$AD=$B123) * ($AE:$AE=$C123), 0))</f>
        <v>-1.8890921322262832E-2</v>
      </c>
      <c r="M123" s="11" cm="1">
        <f t="array" ref="M123">J123 - INDEX(AJ:AJ, MATCH(1, ($AD:$AD=$B123) * ($AE:$AE=$C123), 0))</f>
        <v>4.9557889439199032E-3</v>
      </c>
      <c r="N123" s="11" cm="1">
        <f t="array" ref="N123">K123 - INDEX(AK:AK, MATCH(1, ($AD:$AD=$B123) * ($AE:$AE=$C123), 0))</f>
        <v>-4.4122773601176779E-3</v>
      </c>
      <c r="O123" s="11" cm="1">
        <f t="array" ref="O123">L123 - INDEX(AL:AL, MATCH(1, ($AD:$AD=$B123) * ($AE:$AE=$C123), 0))</f>
        <v>-1.8890921322262832E-2</v>
      </c>
      <c r="P123" s="11" cm="1">
        <f t="array" ref="P123">M123 - INDEX(AM:AM, MATCH(1, ($AD:$AD=$B123) * ($AE:$AE=$C123), 0))</f>
        <v>4.9557889439199032E-3</v>
      </c>
      <c r="Q123" s="11" cm="1">
        <f t="array" ref="Q123">N123 - INDEX(AN:AN, MATCH(1, ($AD:$AD=$B123) * ($AE:$AE=$C123), 0))</f>
        <v>-4.4122773601176779E-3</v>
      </c>
    </row>
    <row r="124" spans="1:17" x14ac:dyDescent="0.2">
      <c r="A124" s="12">
        <v>123</v>
      </c>
      <c r="B124" s="10">
        <v>20</v>
      </c>
      <c r="C124" s="10">
        <v>10</v>
      </c>
      <c r="D124" s="10" t="b">
        <v>0</v>
      </c>
      <c r="E124" s="10">
        <v>3.2717948717948717</v>
      </c>
      <c r="F124" s="10">
        <v>0.32717948717948719</v>
      </c>
      <c r="G124" s="10">
        <v>0.45775648446896577</v>
      </c>
      <c r="H124" s="10">
        <v>0.45858230281453555</v>
      </c>
      <c r="I124" s="10" cm="1">
        <f t="array" ref="I124">F124 - INDEX(AF:AF, MATCH(1, ($AD:$AD=$B124) * ($AE:$AE=$C124), 0))</f>
        <v>-5.3520479368906304E-2</v>
      </c>
      <c r="J124" s="10" cm="1">
        <f t="array" ref="J124">G124 - INDEX(AG:AG, MATCH(1, ($AD:$AD=$B124) * ($AE:$AE=$C124), 0))</f>
        <v>-1.1955259542349772E-2</v>
      </c>
      <c r="K124" s="10" cm="1">
        <f t="array" ref="K124">H124 - INDEX(AH:AH, MATCH(1, ($AD:$AD=$B124) * ($AE:$AE=$C124), 0))</f>
        <v>1.8037212310775153E-2</v>
      </c>
      <c r="L124" s="10" cm="1">
        <f t="array" ref="L124">I124 - INDEX(AI:AI, MATCH(1, ($AD:$AD=$B124) * ($AE:$AE=$C124), 0))</f>
        <v>-5.3520479368906304E-2</v>
      </c>
      <c r="M124" s="10" cm="1">
        <f t="array" ref="M124">J124 - INDEX(AJ:AJ, MATCH(1, ($AD:$AD=$B124) * ($AE:$AE=$C124), 0))</f>
        <v>-1.1955259542349772E-2</v>
      </c>
      <c r="N124" s="10" cm="1">
        <f t="array" ref="N124">K124 - INDEX(AK:AK, MATCH(1, ($AD:$AD=$B124) * ($AE:$AE=$C124), 0))</f>
        <v>1.8037212310775153E-2</v>
      </c>
      <c r="O124" s="10" cm="1">
        <f t="array" ref="O124">L124 - INDEX(AL:AL, MATCH(1, ($AD:$AD=$B124) * ($AE:$AE=$C124), 0))</f>
        <v>-5.3520479368906304E-2</v>
      </c>
      <c r="P124" s="10" cm="1">
        <f t="array" ref="P124">M124 - INDEX(AM:AM, MATCH(1, ($AD:$AD=$B124) * ($AE:$AE=$C124), 0))</f>
        <v>-1.1955259542349772E-2</v>
      </c>
      <c r="Q124" s="10" cm="1">
        <f t="array" ref="Q124">N124 - INDEX(AN:AN, MATCH(1, ($AD:$AD=$B124) * ($AE:$AE=$C124), 0))</f>
        <v>1.8037212310775153E-2</v>
      </c>
    </row>
    <row r="125" spans="1:17" x14ac:dyDescent="0.2">
      <c r="A125" s="13">
        <v>124</v>
      </c>
      <c r="B125" s="11">
        <v>20</v>
      </c>
      <c r="C125" s="11">
        <v>10</v>
      </c>
      <c r="D125" s="11" t="b">
        <v>0</v>
      </c>
      <c r="E125" s="11">
        <v>3.442211055276382</v>
      </c>
      <c r="F125" s="11">
        <v>0.34422110552763818</v>
      </c>
      <c r="G125" s="11">
        <v>0.46614383485444805</v>
      </c>
      <c r="H125" s="11">
        <v>0.43733762248368074</v>
      </c>
      <c r="I125" s="11" cm="1">
        <f t="array" ref="I125">F125 - INDEX(AF:AF, MATCH(1, ($AD:$AD=$B125) * ($AE:$AE=$C125), 0))</f>
        <v>-3.6478861020755315E-2</v>
      </c>
      <c r="J125" s="11" cm="1">
        <f t="array" ref="J125">G125 - INDEX(AG:AG, MATCH(1, ($AD:$AD=$B125) * ($AE:$AE=$C125), 0))</f>
        <v>-3.5679091568674992E-3</v>
      </c>
      <c r="K125" s="11" cm="1">
        <f t="array" ref="K125">H125 - INDEX(AH:AH, MATCH(1, ($AD:$AD=$B125) * ($AE:$AE=$C125), 0))</f>
        <v>-3.2074680200796513E-3</v>
      </c>
      <c r="L125" s="11" cm="1">
        <f t="array" ref="L125">I125 - INDEX(AI:AI, MATCH(1, ($AD:$AD=$B125) * ($AE:$AE=$C125), 0))</f>
        <v>-3.6478861020755315E-2</v>
      </c>
      <c r="M125" s="11" cm="1">
        <f t="array" ref="M125">J125 - INDEX(AJ:AJ, MATCH(1, ($AD:$AD=$B125) * ($AE:$AE=$C125), 0))</f>
        <v>-3.5679091568674992E-3</v>
      </c>
      <c r="N125" s="11" cm="1">
        <f t="array" ref="N125">K125 - INDEX(AK:AK, MATCH(1, ($AD:$AD=$B125) * ($AE:$AE=$C125), 0))</f>
        <v>-3.2074680200796513E-3</v>
      </c>
      <c r="O125" s="11" cm="1">
        <f t="array" ref="O125">L125 - INDEX(AL:AL, MATCH(1, ($AD:$AD=$B125) * ($AE:$AE=$C125), 0))</f>
        <v>-3.6478861020755315E-2</v>
      </c>
      <c r="P125" s="11" cm="1">
        <f t="array" ref="P125">M125 - INDEX(AM:AM, MATCH(1, ($AD:$AD=$B125) * ($AE:$AE=$C125), 0))</f>
        <v>-3.5679091568674992E-3</v>
      </c>
      <c r="Q125" s="11" cm="1">
        <f t="array" ref="Q125">N125 - INDEX(AN:AN, MATCH(1, ($AD:$AD=$B125) * ($AE:$AE=$C125), 0))</f>
        <v>-3.2074680200796513E-3</v>
      </c>
    </row>
    <row r="126" spans="1:17" x14ac:dyDescent="0.2">
      <c r="A126" s="12">
        <v>125</v>
      </c>
      <c r="B126" s="10">
        <v>20</v>
      </c>
      <c r="C126" s="10">
        <v>10</v>
      </c>
      <c r="D126" s="10" t="b">
        <v>0</v>
      </c>
      <c r="E126" s="10">
        <v>4.6313131313131315</v>
      </c>
      <c r="F126" s="10">
        <v>0.46313131313131317</v>
      </c>
      <c r="G126" s="10">
        <v>0.44067154613568854</v>
      </c>
      <c r="H126" s="10">
        <v>0.44173503642951611</v>
      </c>
      <c r="I126" s="10" cm="1">
        <f t="array" ref="I126">F126 - INDEX(AF:AF, MATCH(1, ($AD:$AD=$B126) * ($AE:$AE=$C126), 0))</f>
        <v>8.2431346582919673E-2</v>
      </c>
      <c r="J126" s="10" cm="1">
        <f t="array" ref="J126">G126 - INDEX(AG:AG, MATCH(1, ($AD:$AD=$B126) * ($AE:$AE=$C126), 0))</f>
        <v>-2.9040197875627005E-2</v>
      </c>
      <c r="K126" s="10" cm="1">
        <f t="array" ref="K126">H126 - INDEX(AH:AH, MATCH(1, ($AD:$AD=$B126) * ($AE:$AE=$C126), 0))</f>
        <v>1.1899459257557199E-3</v>
      </c>
      <c r="L126" s="10" cm="1">
        <f t="array" ref="L126">I126 - INDEX(AI:AI, MATCH(1, ($AD:$AD=$B126) * ($AE:$AE=$C126), 0))</f>
        <v>8.2431346582919673E-2</v>
      </c>
      <c r="M126" s="10" cm="1">
        <f t="array" ref="M126">J126 - INDEX(AJ:AJ, MATCH(1, ($AD:$AD=$B126) * ($AE:$AE=$C126), 0))</f>
        <v>-2.9040197875627005E-2</v>
      </c>
      <c r="N126" s="10" cm="1">
        <f t="array" ref="N126">K126 - INDEX(AK:AK, MATCH(1, ($AD:$AD=$B126) * ($AE:$AE=$C126), 0))</f>
        <v>1.1899459257557199E-3</v>
      </c>
      <c r="O126" s="10" cm="1">
        <f t="array" ref="O126">L126 - INDEX(AL:AL, MATCH(1, ($AD:$AD=$B126) * ($AE:$AE=$C126), 0))</f>
        <v>8.2431346582919673E-2</v>
      </c>
      <c r="P126" s="10" cm="1">
        <f t="array" ref="P126">M126 - INDEX(AM:AM, MATCH(1, ($AD:$AD=$B126) * ($AE:$AE=$C126), 0))</f>
        <v>-2.9040197875627005E-2</v>
      </c>
      <c r="Q126" s="10" cm="1">
        <f t="array" ref="Q126">N126 - INDEX(AN:AN, MATCH(1, ($AD:$AD=$B126) * ($AE:$AE=$C126), 0))</f>
        <v>1.1899459257557199E-3</v>
      </c>
    </row>
    <row r="127" spans="1:17" x14ac:dyDescent="0.2">
      <c r="A127" s="13">
        <v>126</v>
      </c>
      <c r="B127" s="11">
        <v>20</v>
      </c>
      <c r="C127" s="11">
        <v>10</v>
      </c>
      <c r="D127" s="11" t="b">
        <v>0</v>
      </c>
      <c r="E127" s="11">
        <v>3.6180904522613067</v>
      </c>
      <c r="F127" s="11">
        <v>0.36180904522613067</v>
      </c>
      <c r="G127" s="11">
        <v>0.46064630076414048</v>
      </c>
      <c r="H127" s="11">
        <v>0.45322302370795198</v>
      </c>
      <c r="I127" s="11" cm="1">
        <f t="array" ref="I127">F127 - INDEX(AF:AF, MATCH(1, ($AD:$AD=$B127) * ($AE:$AE=$C127), 0))</f>
        <v>-1.8890921322262832E-2</v>
      </c>
      <c r="J127" s="11" cm="1">
        <f t="array" ref="J127">G127 - INDEX(AG:AG, MATCH(1, ($AD:$AD=$B127) * ($AE:$AE=$C127), 0))</f>
        <v>-9.0654432471750646E-3</v>
      </c>
      <c r="K127" s="11" cm="1">
        <f t="array" ref="K127">H127 - INDEX(AH:AH, MATCH(1, ($AD:$AD=$B127) * ($AE:$AE=$C127), 0))</f>
        <v>1.2677933204191583E-2</v>
      </c>
      <c r="L127" s="11" cm="1">
        <f t="array" ref="L127">I127 - INDEX(AI:AI, MATCH(1, ($AD:$AD=$B127) * ($AE:$AE=$C127), 0))</f>
        <v>-1.8890921322262832E-2</v>
      </c>
      <c r="M127" s="11" cm="1">
        <f t="array" ref="M127">J127 - INDEX(AJ:AJ, MATCH(1, ($AD:$AD=$B127) * ($AE:$AE=$C127), 0))</f>
        <v>-9.0654432471750646E-3</v>
      </c>
      <c r="N127" s="11" cm="1">
        <f t="array" ref="N127">K127 - INDEX(AK:AK, MATCH(1, ($AD:$AD=$B127) * ($AE:$AE=$C127), 0))</f>
        <v>1.2677933204191583E-2</v>
      </c>
      <c r="O127" s="11" cm="1">
        <f t="array" ref="O127">L127 - INDEX(AL:AL, MATCH(1, ($AD:$AD=$B127) * ($AE:$AE=$C127), 0))</f>
        <v>-1.8890921322262832E-2</v>
      </c>
      <c r="P127" s="11" cm="1">
        <f t="array" ref="P127">M127 - INDEX(AM:AM, MATCH(1, ($AD:$AD=$B127) * ($AE:$AE=$C127), 0))</f>
        <v>-9.0654432471750646E-3</v>
      </c>
      <c r="Q127" s="11" cm="1">
        <f t="array" ref="Q127">N127 - INDEX(AN:AN, MATCH(1, ($AD:$AD=$B127) * ($AE:$AE=$C127), 0))</f>
        <v>1.2677933204191583E-2</v>
      </c>
    </row>
    <row r="128" spans="1:17" x14ac:dyDescent="0.2">
      <c r="A128" s="12">
        <v>127</v>
      </c>
      <c r="B128" s="10">
        <v>20</v>
      </c>
      <c r="C128" s="10">
        <v>10</v>
      </c>
      <c r="D128" s="10" t="b">
        <v>0</v>
      </c>
      <c r="E128" s="10">
        <v>2.8097826086956523</v>
      </c>
      <c r="F128" s="10">
        <v>0.28097826086956523</v>
      </c>
      <c r="G128" s="10">
        <v>0.47878575641078119</v>
      </c>
      <c r="H128" s="10">
        <v>0.43633996772811146</v>
      </c>
      <c r="I128" s="10" cm="1">
        <f t="array" ref="I128">F128 - INDEX(AF:AF, MATCH(1, ($AD:$AD=$B128) * ($AE:$AE=$C128), 0))</f>
        <v>-9.9721705678828265E-2</v>
      </c>
      <c r="J128" s="10" cm="1">
        <f t="array" ref="J128">G128 - INDEX(AG:AG, MATCH(1, ($AD:$AD=$B128) * ($AE:$AE=$C128), 0))</f>
        <v>9.0740123994656474E-3</v>
      </c>
      <c r="K128" s="10" cm="1">
        <f t="array" ref="K128">H128 - INDEX(AH:AH, MATCH(1, ($AD:$AD=$B128) * ($AE:$AE=$C128), 0))</f>
        <v>-4.2051227756489395E-3</v>
      </c>
      <c r="L128" s="10" cm="1">
        <f t="array" ref="L128">I128 - INDEX(AI:AI, MATCH(1, ($AD:$AD=$B128) * ($AE:$AE=$C128), 0))</f>
        <v>-9.9721705678828265E-2</v>
      </c>
      <c r="M128" s="10" cm="1">
        <f t="array" ref="M128">J128 - INDEX(AJ:AJ, MATCH(1, ($AD:$AD=$B128) * ($AE:$AE=$C128), 0))</f>
        <v>9.0740123994656474E-3</v>
      </c>
      <c r="N128" s="10" cm="1">
        <f t="array" ref="N128">K128 - INDEX(AK:AK, MATCH(1, ($AD:$AD=$B128) * ($AE:$AE=$C128), 0))</f>
        <v>-4.2051227756489395E-3</v>
      </c>
      <c r="O128" s="10" cm="1">
        <f t="array" ref="O128">L128 - INDEX(AL:AL, MATCH(1, ($AD:$AD=$B128) * ($AE:$AE=$C128), 0))</f>
        <v>-9.9721705678828265E-2</v>
      </c>
      <c r="P128" s="10" cm="1">
        <f t="array" ref="P128">M128 - INDEX(AM:AM, MATCH(1, ($AD:$AD=$B128) * ($AE:$AE=$C128), 0))</f>
        <v>9.0740123994656474E-3</v>
      </c>
      <c r="Q128" s="10" cm="1">
        <f t="array" ref="Q128">N128 - INDEX(AN:AN, MATCH(1, ($AD:$AD=$B128) * ($AE:$AE=$C128), 0))</f>
        <v>-4.2051227756489395E-3</v>
      </c>
    </row>
    <row r="129" spans="1:17" x14ac:dyDescent="0.2">
      <c r="A129" s="13">
        <v>128</v>
      </c>
      <c r="B129" s="11">
        <v>20</v>
      </c>
      <c r="C129" s="11">
        <v>10</v>
      </c>
      <c r="D129" s="11" t="b">
        <v>0</v>
      </c>
      <c r="E129" s="11">
        <v>3.641025641025641</v>
      </c>
      <c r="F129" s="11">
        <v>0.36410256410256409</v>
      </c>
      <c r="G129" s="11">
        <v>0.48944407011695257</v>
      </c>
      <c r="H129" s="11">
        <v>0.45101969939941394</v>
      </c>
      <c r="I129" s="11" cm="1">
        <f t="array" ref="I129">F129 - INDEX(AF:AF, MATCH(1, ($AD:$AD=$B129) * ($AE:$AE=$C129), 0))</f>
        <v>-1.6597402445829412E-2</v>
      </c>
      <c r="J129" s="11" cm="1">
        <f t="array" ref="J129">G129 - INDEX(AG:AG, MATCH(1, ($AD:$AD=$B129) * ($AE:$AE=$C129), 0))</f>
        <v>1.9732326105637021E-2</v>
      </c>
      <c r="K129" s="11" cm="1">
        <f t="array" ref="K129">H129 - INDEX(AH:AH, MATCH(1, ($AD:$AD=$B129) * ($AE:$AE=$C129), 0))</f>
        <v>1.0474608895653548E-2</v>
      </c>
      <c r="L129" s="11" cm="1">
        <f t="array" ref="L129">I129 - INDEX(AI:AI, MATCH(1, ($AD:$AD=$B129) * ($AE:$AE=$C129), 0))</f>
        <v>-1.6597402445829412E-2</v>
      </c>
      <c r="M129" s="11" cm="1">
        <f t="array" ref="M129">J129 - INDEX(AJ:AJ, MATCH(1, ($AD:$AD=$B129) * ($AE:$AE=$C129), 0))</f>
        <v>1.9732326105637021E-2</v>
      </c>
      <c r="N129" s="11" cm="1">
        <f t="array" ref="N129">K129 - INDEX(AK:AK, MATCH(1, ($AD:$AD=$B129) * ($AE:$AE=$C129), 0))</f>
        <v>1.0474608895653548E-2</v>
      </c>
      <c r="O129" s="11" cm="1">
        <f t="array" ref="O129">L129 - INDEX(AL:AL, MATCH(1, ($AD:$AD=$B129) * ($AE:$AE=$C129), 0))</f>
        <v>-1.6597402445829412E-2</v>
      </c>
      <c r="P129" s="11" cm="1">
        <f t="array" ref="P129">M129 - INDEX(AM:AM, MATCH(1, ($AD:$AD=$B129) * ($AE:$AE=$C129), 0))</f>
        <v>1.9732326105637021E-2</v>
      </c>
      <c r="Q129" s="11" cm="1">
        <f t="array" ref="Q129">N129 - INDEX(AN:AN, MATCH(1, ($AD:$AD=$B129) * ($AE:$AE=$C129), 0))</f>
        <v>1.0474608895653548E-2</v>
      </c>
    </row>
    <row r="130" spans="1:17" x14ac:dyDescent="0.2">
      <c r="A130" s="12">
        <v>129</v>
      </c>
      <c r="B130" s="10">
        <v>20</v>
      </c>
      <c r="C130" s="10">
        <v>10</v>
      </c>
      <c r="D130" s="10" t="b">
        <v>0</v>
      </c>
      <c r="E130" s="10">
        <v>4.2763819095477391</v>
      </c>
      <c r="F130" s="10">
        <v>0.4276381909547739</v>
      </c>
      <c r="G130" s="10">
        <v>0.46363429183553678</v>
      </c>
      <c r="H130" s="10">
        <v>0.43234240194885404</v>
      </c>
      <c r="I130" s="10" cm="1">
        <f t="array" ref="I130">F130 - INDEX(AF:AF, MATCH(1, ($AD:$AD=$B130) * ($AE:$AE=$C130), 0))</f>
        <v>4.6938224406380402E-2</v>
      </c>
      <c r="J130" s="10" cm="1">
        <f t="array" ref="J130">G130 - INDEX(AG:AG, MATCH(1, ($AD:$AD=$B130) * ($AE:$AE=$C130), 0))</f>
        <v>-6.0774521757787636E-3</v>
      </c>
      <c r="K130" s="10" cm="1">
        <f t="array" ref="K130">H130 - INDEX(AH:AH, MATCH(1, ($AD:$AD=$B130) * ($AE:$AE=$C130), 0))</f>
        <v>-8.2026885549063566E-3</v>
      </c>
      <c r="L130" s="10" cm="1">
        <f t="array" ref="L130">I130 - INDEX(AI:AI, MATCH(1, ($AD:$AD=$B130) * ($AE:$AE=$C130), 0))</f>
        <v>4.6938224406380402E-2</v>
      </c>
      <c r="M130" s="10" cm="1">
        <f t="array" ref="M130">J130 - INDEX(AJ:AJ, MATCH(1, ($AD:$AD=$B130) * ($AE:$AE=$C130), 0))</f>
        <v>-6.0774521757787636E-3</v>
      </c>
      <c r="N130" s="10" cm="1">
        <f t="array" ref="N130">K130 - INDEX(AK:AK, MATCH(1, ($AD:$AD=$B130) * ($AE:$AE=$C130), 0))</f>
        <v>-8.2026885549063566E-3</v>
      </c>
      <c r="O130" s="10" cm="1">
        <f t="array" ref="O130">L130 - INDEX(AL:AL, MATCH(1, ($AD:$AD=$B130) * ($AE:$AE=$C130), 0))</f>
        <v>4.6938224406380402E-2</v>
      </c>
      <c r="P130" s="10" cm="1">
        <f t="array" ref="P130">M130 - INDEX(AM:AM, MATCH(1, ($AD:$AD=$B130) * ($AE:$AE=$C130), 0))</f>
        <v>-6.0774521757787636E-3</v>
      </c>
      <c r="Q130" s="10" cm="1">
        <f t="array" ref="Q130">N130 - INDEX(AN:AN, MATCH(1, ($AD:$AD=$B130) * ($AE:$AE=$C130), 0))</f>
        <v>-8.2026885549063566E-3</v>
      </c>
    </row>
    <row r="131" spans="1:17" x14ac:dyDescent="0.2">
      <c r="A131" s="13">
        <v>130</v>
      </c>
      <c r="B131" s="11">
        <v>20</v>
      </c>
      <c r="C131" s="11">
        <v>10</v>
      </c>
      <c r="D131" s="11" t="b">
        <v>0</v>
      </c>
      <c r="E131" s="11">
        <v>4.2613065326633164</v>
      </c>
      <c r="F131" s="11">
        <v>0.42613065326633165</v>
      </c>
      <c r="G131" s="11">
        <v>0.47300462253891828</v>
      </c>
      <c r="H131" s="11">
        <v>0.41787344486858957</v>
      </c>
      <c r="I131" s="11" cm="1">
        <f t="array" ref="I131">F131 - INDEX(AF:AF, MATCH(1, ($AD:$AD=$B131) * ($AE:$AE=$C131), 0))</f>
        <v>4.5430686717938151E-2</v>
      </c>
      <c r="J131" s="11" cm="1">
        <f t="array" ref="J131">G131 - INDEX(AG:AG, MATCH(1, ($AD:$AD=$B131) * ($AE:$AE=$C131), 0))</f>
        <v>3.2928785276027384E-3</v>
      </c>
      <c r="K131" s="11" cm="1">
        <f t="array" ref="K131">H131 - INDEX(AH:AH, MATCH(1, ($AD:$AD=$B131) * ($AE:$AE=$C131), 0))</f>
        <v>-2.2671645635170823E-2</v>
      </c>
      <c r="L131" s="11" cm="1">
        <f t="array" ref="L131">I131 - INDEX(AI:AI, MATCH(1, ($AD:$AD=$B131) * ($AE:$AE=$C131), 0))</f>
        <v>4.5430686717938151E-2</v>
      </c>
      <c r="M131" s="11" cm="1">
        <f t="array" ref="M131">J131 - INDEX(AJ:AJ, MATCH(1, ($AD:$AD=$B131) * ($AE:$AE=$C131), 0))</f>
        <v>3.2928785276027384E-3</v>
      </c>
      <c r="N131" s="11" cm="1">
        <f t="array" ref="N131">K131 - INDEX(AK:AK, MATCH(1, ($AD:$AD=$B131) * ($AE:$AE=$C131), 0))</f>
        <v>-2.2671645635170823E-2</v>
      </c>
      <c r="O131" s="11" cm="1">
        <f t="array" ref="O131">L131 - INDEX(AL:AL, MATCH(1, ($AD:$AD=$B131) * ($AE:$AE=$C131), 0))</f>
        <v>4.5430686717938151E-2</v>
      </c>
      <c r="P131" s="11" cm="1">
        <f t="array" ref="P131">M131 - INDEX(AM:AM, MATCH(1, ($AD:$AD=$B131) * ($AE:$AE=$C131), 0))</f>
        <v>3.2928785276027384E-3</v>
      </c>
      <c r="Q131" s="11" cm="1">
        <f t="array" ref="Q131">N131 - INDEX(AN:AN, MATCH(1, ($AD:$AD=$B131) * ($AE:$AE=$C131), 0))</f>
        <v>-2.2671645635170823E-2</v>
      </c>
    </row>
    <row r="132" spans="1:17" x14ac:dyDescent="0.2">
      <c r="A132" s="12">
        <v>131</v>
      </c>
      <c r="B132" s="10">
        <v>20</v>
      </c>
      <c r="C132" s="10">
        <v>50</v>
      </c>
      <c r="D132" s="10" t="b">
        <v>0</v>
      </c>
      <c r="E132" s="10">
        <v>19.248756218905474</v>
      </c>
      <c r="F132" s="10">
        <v>0.38497512437810949</v>
      </c>
      <c r="G132" s="10">
        <v>0.47379085521683456</v>
      </c>
      <c r="H132" s="10">
        <v>0.43619449120439296</v>
      </c>
      <c r="I132" s="10" cm="1">
        <f t="array" ref="I132">F132 - INDEX(AF:AF, MATCH(1, ($AD:$AD=$B132) * ($AE:$AE=$C132), 0))</f>
        <v>-9.3145681621890519E-2</v>
      </c>
      <c r="J132" s="10" cm="1">
        <f t="array" ref="J132">G132 - INDEX(AG:AG, MATCH(1, ($AD:$AD=$B132) * ($AE:$AE=$C132), 0))</f>
        <v>1.1701031898539827E-2</v>
      </c>
      <c r="K132" s="10" cm="1">
        <f t="array" ref="K132">H132 - INDEX(AH:AH, MATCH(1, ($AD:$AD=$B132) * ($AE:$AE=$C132), 0))</f>
        <v>1.2462291240863177E-2</v>
      </c>
      <c r="L132" s="10" cm="1">
        <f t="array" ref="L132">I132 - INDEX(AI:AI, MATCH(1, ($AD:$AD=$B132) * ($AE:$AE=$C132), 0))</f>
        <v>-9.3145681621890519E-2</v>
      </c>
      <c r="M132" s="10" cm="1">
        <f t="array" ref="M132">J132 - INDEX(AJ:AJ, MATCH(1, ($AD:$AD=$B132) * ($AE:$AE=$C132), 0))</f>
        <v>1.1701031898539827E-2</v>
      </c>
      <c r="N132" s="10" cm="1">
        <f t="array" ref="N132">K132 - INDEX(AK:AK, MATCH(1, ($AD:$AD=$B132) * ($AE:$AE=$C132), 0))</f>
        <v>1.2462291240863177E-2</v>
      </c>
      <c r="O132" s="10" cm="1">
        <f t="array" ref="O132">L132 - INDEX(AL:AL, MATCH(1, ($AD:$AD=$B132) * ($AE:$AE=$C132), 0))</f>
        <v>-9.3145681621890519E-2</v>
      </c>
      <c r="P132" s="10" cm="1">
        <f t="array" ref="P132">M132 - INDEX(AM:AM, MATCH(1, ($AD:$AD=$B132) * ($AE:$AE=$C132), 0))</f>
        <v>1.1701031898539827E-2</v>
      </c>
      <c r="Q132" s="10" cm="1">
        <f t="array" ref="Q132">N132 - INDEX(AN:AN, MATCH(1, ($AD:$AD=$B132) * ($AE:$AE=$C132), 0))</f>
        <v>1.2462291240863177E-2</v>
      </c>
    </row>
    <row r="133" spans="1:17" x14ac:dyDescent="0.2">
      <c r="A133" s="13">
        <v>132</v>
      </c>
      <c r="B133" s="11">
        <v>20</v>
      </c>
      <c r="C133" s="11">
        <v>50</v>
      </c>
      <c r="D133" s="11" t="b">
        <v>0</v>
      </c>
      <c r="E133" s="11">
        <v>21.800995024875622</v>
      </c>
      <c r="F133" s="11">
        <v>0.43601990049751244</v>
      </c>
      <c r="G133" s="11">
        <v>0.45951290703422276</v>
      </c>
      <c r="H133" s="11">
        <v>0.40639986572619963</v>
      </c>
      <c r="I133" s="11" cm="1">
        <f t="array" ref="I133">F133 - INDEX(AF:AF, MATCH(1, ($AD:$AD=$B133) * ($AE:$AE=$C133), 0))</f>
        <v>-4.2100905502487573E-2</v>
      </c>
      <c r="J133" s="11" cm="1">
        <f t="array" ref="J133">G133 - INDEX(AG:AG, MATCH(1, ($AD:$AD=$B133) * ($AE:$AE=$C133), 0))</f>
        <v>-2.5769162840719728E-3</v>
      </c>
      <c r="K133" s="11" cm="1">
        <f t="array" ref="K133">H133 - INDEX(AH:AH, MATCH(1, ($AD:$AD=$B133) * ($AE:$AE=$C133), 0))</f>
        <v>-1.733233423733016E-2</v>
      </c>
      <c r="L133" s="11" cm="1">
        <f t="array" ref="L133">I133 - INDEX(AI:AI, MATCH(1, ($AD:$AD=$B133) * ($AE:$AE=$C133), 0))</f>
        <v>-4.2100905502487573E-2</v>
      </c>
      <c r="M133" s="11" cm="1">
        <f t="array" ref="M133">J133 - INDEX(AJ:AJ, MATCH(1, ($AD:$AD=$B133) * ($AE:$AE=$C133), 0))</f>
        <v>-2.5769162840719728E-3</v>
      </c>
      <c r="N133" s="11" cm="1">
        <f t="array" ref="N133">K133 - INDEX(AK:AK, MATCH(1, ($AD:$AD=$B133) * ($AE:$AE=$C133), 0))</f>
        <v>-1.733233423733016E-2</v>
      </c>
      <c r="O133" s="11" cm="1">
        <f t="array" ref="O133">L133 - INDEX(AL:AL, MATCH(1, ($AD:$AD=$B133) * ($AE:$AE=$C133), 0))</f>
        <v>-4.2100905502487573E-2</v>
      </c>
      <c r="P133" s="11" cm="1">
        <f t="array" ref="P133">M133 - INDEX(AM:AM, MATCH(1, ($AD:$AD=$B133) * ($AE:$AE=$C133), 0))</f>
        <v>-2.5769162840719728E-3</v>
      </c>
      <c r="Q133" s="11" cm="1">
        <f t="array" ref="Q133">N133 - INDEX(AN:AN, MATCH(1, ($AD:$AD=$B133) * ($AE:$AE=$C133), 0))</f>
        <v>-1.733233423733016E-2</v>
      </c>
    </row>
    <row r="134" spans="1:17" x14ac:dyDescent="0.2">
      <c r="A134" s="12">
        <v>133</v>
      </c>
      <c r="B134" s="10">
        <v>20</v>
      </c>
      <c r="C134" s="10">
        <v>50</v>
      </c>
      <c r="D134" s="10" t="b">
        <v>0</v>
      </c>
      <c r="E134" s="10">
        <v>22.905472636815919</v>
      </c>
      <c r="F134" s="10">
        <v>0.45810945273631837</v>
      </c>
      <c r="G134" s="10">
        <v>0.47148914137704406</v>
      </c>
      <c r="H134" s="10">
        <v>0.42522272029317137</v>
      </c>
      <c r="I134" s="10" cm="1">
        <f t="array" ref="I134">F134 - INDEX(AF:AF, MATCH(1, ($AD:$AD=$B134) * ($AE:$AE=$C134), 0))</f>
        <v>-2.0011353263681642E-2</v>
      </c>
      <c r="J134" s="10" cm="1">
        <f t="array" ref="J134">G134 - INDEX(AG:AG, MATCH(1, ($AD:$AD=$B134) * ($AE:$AE=$C134), 0))</f>
        <v>9.3993180587493286E-3</v>
      </c>
      <c r="K134" s="10" cm="1">
        <f t="array" ref="K134">H134 - INDEX(AH:AH, MATCH(1, ($AD:$AD=$B134) * ($AE:$AE=$C134), 0))</f>
        <v>1.490520329641587E-3</v>
      </c>
      <c r="L134" s="10" cm="1">
        <f t="array" ref="L134">I134 - INDEX(AI:AI, MATCH(1, ($AD:$AD=$B134) * ($AE:$AE=$C134), 0))</f>
        <v>-2.0011353263681642E-2</v>
      </c>
      <c r="M134" s="10" cm="1">
        <f t="array" ref="M134">J134 - INDEX(AJ:AJ, MATCH(1, ($AD:$AD=$B134) * ($AE:$AE=$C134), 0))</f>
        <v>9.3993180587493286E-3</v>
      </c>
      <c r="N134" s="10" cm="1">
        <f t="array" ref="N134">K134 - INDEX(AK:AK, MATCH(1, ($AD:$AD=$B134) * ($AE:$AE=$C134), 0))</f>
        <v>1.490520329641587E-3</v>
      </c>
      <c r="O134" s="10" cm="1">
        <f t="array" ref="O134">L134 - INDEX(AL:AL, MATCH(1, ($AD:$AD=$B134) * ($AE:$AE=$C134), 0))</f>
        <v>-2.0011353263681642E-2</v>
      </c>
      <c r="P134" s="10" cm="1">
        <f t="array" ref="P134">M134 - INDEX(AM:AM, MATCH(1, ($AD:$AD=$B134) * ($AE:$AE=$C134), 0))</f>
        <v>9.3993180587493286E-3</v>
      </c>
      <c r="Q134" s="10" cm="1">
        <f t="array" ref="Q134">N134 - INDEX(AN:AN, MATCH(1, ($AD:$AD=$B134) * ($AE:$AE=$C134), 0))</f>
        <v>1.490520329641587E-3</v>
      </c>
    </row>
    <row r="135" spans="1:17" x14ac:dyDescent="0.2">
      <c r="A135" s="13">
        <v>134</v>
      </c>
      <c r="B135" s="11">
        <v>20</v>
      </c>
      <c r="C135" s="11">
        <v>50</v>
      </c>
      <c r="D135" s="11" t="b">
        <v>0</v>
      </c>
      <c r="E135" s="11">
        <v>24.746268656716417</v>
      </c>
      <c r="F135" s="11">
        <v>0.49492537313432833</v>
      </c>
      <c r="G135" s="11">
        <v>0.47061767471235172</v>
      </c>
      <c r="H135" s="11">
        <v>0.43034776241385608</v>
      </c>
      <c r="I135" s="11" cm="1">
        <f t="array" ref="I135">F135 - INDEX(AF:AF, MATCH(1, ($AD:$AD=$B135) * ($AE:$AE=$C135), 0))</f>
        <v>1.6804567134328319E-2</v>
      </c>
      <c r="J135" s="11" cm="1">
        <f t="array" ref="J135">G135 - INDEX(AG:AG, MATCH(1, ($AD:$AD=$B135) * ($AE:$AE=$C135), 0))</f>
        <v>8.5278513940569844E-3</v>
      </c>
      <c r="K135" s="11" cm="1">
        <f t="array" ref="K135">H135 - INDEX(AH:AH, MATCH(1, ($AD:$AD=$B135) * ($AE:$AE=$C135), 0))</f>
        <v>6.6155624503262955E-3</v>
      </c>
      <c r="L135" s="11" cm="1">
        <f t="array" ref="L135">I135 - INDEX(AI:AI, MATCH(1, ($AD:$AD=$B135) * ($AE:$AE=$C135), 0))</f>
        <v>1.6804567134328319E-2</v>
      </c>
      <c r="M135" s="11" cm="1">
        <f t="array" ref="M135">J135 - INDEX(AJ:AJ, MATCH(1, ($AD:$AD=$B135) * ($AE:$AE=$C135), 0))</f>
        <v>8.5278513940569844E-3</v>
      </c>
      <c r="N135" s="11" cm="1">
        <f t="array" ref="N135">K135 - INDEX(AK:AK, MATCH(1, ($AD:$AD=$B135) * ($AE:$AE=$C135), 0))</f>
        <v>6.6155624503262955E-3</v>
      </c>
      <c r="O135" s="11" cm="1">
        <f t="array" ref="O135">L135 - INDEX(AL:AL, MATCH(1, ($AD:$AD=$B135) * ($AE:$AE=$C135), 0))</f>
        <v>1.6804567134328319E-2</v>
      </c>
      <c r="P135" s="11" cm="1">
        <f t="array" ref="P135">M135 - INDEX(AM:AM, MATCH(1, ($AD:$AD=$B135) * ($AE:$AE=$C135), 0))</f>
        <v>8.5278513940569844E-3</v>
      </c>
      <c r="Q135" s="11" cm="1">
        <f t="array" ref="Q135">N135 - INDEX(AN:AN, MATCH(1, ($AD:$AD=$B135) * ($AE:$AE=$C135), 0))</f>
        <v>6.6155624503262955E-3</v>
      </c>
    </row>
    <row r="136" spans="1:17" x14ac:dyDescent="0.2">
      <c r="A136" s="12">
        <v>135</v>
      </c>
      <c r="B136" s="10">
        <v>20</v>
      </c>
      <c r="C136" s="10">
        <v>50</v>
      </c>
      <c r="D136" s="10" t="b">
        <v>0</v>
      </c>
      <c r="E136" s="10">
        <v>23.248756218905474</v>
      </c>
      <c r="F136" s="10">
        <v>0.46497512437810945</v>
      </c>
      <c r="G136" s="10">
        <v>0.44125849470287776</v>
      </c>
      <c r="H136" s="10">
        <v>0.41904319220022501</v>
      </c>
      <c r="I136" s="10" cm="1">
        <f t="array" ref="I136">F136 - INDEX(AF:AF, MATCH(1, ($AD:$AD=$B136) * ($AE:$AE=$C136), 0))</f>
        <v>-1.3145681621890559E-2</v>
      </c>
      <c r="J136" s="10" cm="1">
        <f t="array" ref="J136">G136 - INDEX(AG:AG, MATCH(1, ($AD:$AD=$B136) * ($AE:$AE=$C136), 0))</f>
        <v>-2.0831328615416977E-2</v>
      </c>
      <c r="K136" s="10" cm="1">
        <f t="array" ref="K136">H136 - INDEX(AH:AH, MATCH(1, ($AD:$AD=$B136) * ($AE:$AE=$C136), 0))</f>
        <v>-4.6890077633047755E-3</v>
      </c>
      <c r="L136" s="10" cm="1">
        <f t="array" ref="L136">I136 - INDEX(AI:AI, MATCH(1, ($AD:$AD=$B136) * ($AE:$AE=$C136), 0))</f>
        <v>-1.3145681621890559E-2</v>
      </c>
      <c r="M136" s="10" cm="1">
        <f t="array" ref="M136">J136 - INDEX(AJ:AJ, MATCH(1, ($AD:$AD=$B136) * ($AE:$AE=$C136), 0))</f>
        <v>-2.0831328615416977E-2</v>
      </c>
      <c r="N136" s="10" cm="1">
        <f t="array" ref="N136">K136 - INDEX(AK:AK, MATCH(1, ($AD:$AD=$B136) * ($AE:$AE=$C136), 0))</f>
        <v>-4.6890077633047755E-3</v>
      </c>
      <c r="O136" s="10" cm="1">
        <f t="array" ref="O136">L136 - INDEX(AL:AL, MATCH(1, ($AD:$AD=$B136) * ($AE:$AE=$C136), 0))</f>
        <v>-1.3145681621890559E-2</v>
      </c>
      <c r="P136" s="10" cm="1">
        <f t="array" ref="P136">M136 - INDEX(AM:AM, MATCH(1, ($AD:$AD=$B136) * ($AE:$AE=$C136), 0))</f>
        <v>-2.0831328615416977E-2</v>
      </c>
      <c r="Q136" s="10" cm="1">
        <f t="array" ref="Q136">N136 - INDEX(AN:AN, MATCH(1, ($AD:$AD=$B136) * ($AE:$AE=$C136), 0))</f>
        <v>-4.6890077633047755E-3</v>
      </c>
    </row>
    <row r="137" spans="1:17" x14ac:dyDescent="0.2">
      <c r="A137" s="13">
        <v>136</v>
      </c>
      <c r="B137" s="11">
        <v>20</v>
      </c>
      <c r="C137" s="11">
        <v>50</v>
      </c>
      <c r="D137" s="11" t="b">
        <v>0</v>
      </c>
      <c r="E137" s="11">
        <v>21.28358208955224</v>
      </c>
      <c r="F137" s="11">
        <v>0.42567164179104483</v>
      </c>
      <c r="G137" s="11">
        <v>0.46948279860677783</v>
      </c>
      <c r="H137" s="11">
        <v>0.43078390716838344</v>
      </c>
      <c r="I137" s="11" cm="1">
        <f t="array" ref="I137">F137 - INDEX(AF:AF, MATCH(1, ($AD:$AD=$B137) * ($AE:$AE=$C137), 0))</f>
        <v>-5.2449164208955179E-2</v>
      </c>
      <c r="J137" s="11" cm="1">
        <f t="array" ref="J137">G137 - INDEX(AG:AG, MATCH(1, ($AD:$AD=$B137) * ($AE:$AE=$C137), 0))</f>
        <v>7.3929752884830946E-3</v>
      </c>
      <c r="K137" s="11" cm="1">
        <f t="array" ref="K137">H137 - INDEX(AH:AH, MATCH(1, ($AD:$AD=$B137) * ($AE:$AE=$C137), 0))</f>
        <v>7.0517072048536522E-3</v>
      </c>
      <c r="L137" s="11" cm="1">
        <f t="array" ref="L137">I137 - INDEX(AI:AI, MATCH(1, ($AD:$AD=$B137) * ($AE:$AE=$C137), 0))</f>
        <v>-5.2449164208955179E-2</v>
      </c>
      <c r="M137" s="11" cm="1">
        <f t="array" ref="M137">J137 - INDEX(AJ:AJ, MATCH(1, ($AD:$AD=$B137) * ($AE:$AE=$C137), 0))</f>
        <v>7.3929752884830946E-3</v>
      </c>
      <c r="N137" s="11" cm="1">
        <f t="array" ref="N137">K137 - INDEX(AK:AK, MATCH(1, ($AD:$AD=$B137) * ($AE:$AE=$C137), 0))</f>
        <v>7.0517072048536522E-3</v>
      </c>
      <c r="O137" s="11" cm="1">
        <f t="array" ref="O137">L137 - INDEX(AL:AL, MATCH(1, ($AD:$AD=$B137) * ($AE:$AE=$C137), 0))</f>
        <v>-5.2449164208955179E-2</v>
      </c>
      <c r="P137" s="11" cm="1">
        <f t="array" ref="P137">M137 - INDEX(AM:AM, MATCH(1, ($AD:$AD=$B137) * ($AE:$AE=$C137), 0))</f>
        <v>7.3929752884830946E-3</v>
      </c>
      <c r="Q137" s="11" cm="1">
        <f t="array" ref="Q137">N137 - INDEX(AN:AN, MATCH(1, ($AD:$AD=$B137) * ($AE:$AE=$C137), 0))</f>
        <v>7.0517072048536522E-3</v>
      </c>
    </row>
    <row r="138" spans="1:17" x14ac:dyDescent="0.2">
      <c r="A138" s="12">
        <v>137</v>
      </c>
      <c r="B138" s="10">
        <v>20</v>
      </c>
      <c r="C138" s="10">
        <v>50</v>
      </c>
      <c r="D138" s="10" t="b">
        <v>0</v>
      </c>
      <c r="E138" s="10">
        <v>20.363184079601989</v>
      </c>
      <c r="F138" s="10">
        <v>0.40726368159203979</v>
      </c>
      <c r="G138" s="10">
        <v>0.46350129597268125</v>
      </c>
      <c r="H138" s="10">
        <v>0.42776933640953807</v>
      </c>
      <c r="I138" s="10" cm="1">
        <f t="array" ref="I138">F138 - INDEX(AF:AF, MATCH(1, ($AD:$AD=$B138) * ($AE:$AE=$C138), 0))</f>
        <v>-7.0857124407960215E-2</v>
      </c>
      <c r="J138" s="10" cm="1">
        <f t="array" ref="J138">G138 - INDEX(AG:AG, MATCH(1, ($AD:$AD=$B138) * ($AE:$AE=$C138), 0))</f>
        <v>1.4114726543865141E-3</v>
      </c>
      <c r="K138" s="10" cm="1">
        <f t="array" ref="K138">H138 - INDEX(AH:AH, MATCH(1, ($AD:$AD=$B138) * ($AE:$AE=$C138), 0))</f>
        <v>4.0371364460082826E-3</v>
      </c>
      <c r="L138" s="10" cm="1">
        <f t="array" ref="L138">I138 - INDEX(AI:AI, MATCH(1, ($AD:$AD=$B138) * ($AE:$AE=$C138), 0))</f>
        <v>-7.0857124407960215E-2</v>
      </c>
      <c r="M138" s="10" cm="1">
        <f t="array" ref="M138">J138 - INDEX(AJ:AJ, MATCH(1, ($AD:$AD=$B138) * ($AE:$AE=$C138), 0))</f>
        <v>1.4114726543865141E-3</v>
      </c>
      <c r="N138" s="10" cm="1">
        <f t="array" ref="N138">K138 - INDEX(AK:AK, MATCH(1, ($AD:$AD=$B138) * ($AE:$AE=$C138), 0))</f>
        <v>4.0371364460082826E-3</v>
      </c>
      <c r="O138" s="10" cm="1">
        <f t="array" ref="O138">L138 - INDEX(AL:AL, MATCH(1, ($AD:$AD=$B138) * ($AE:$AE=$C138), 0))</f>
        <v>-7.0857124407960215E-2</v>
      </c>
      <c r="P138" s="10" cm="1">
        <f t="array" ref="P138">M138 - INDEX(AM:AM, MATCH(1, ($AD:$AD=$B138) * ($AE:$AE=$C138), 0))</f>
        <v>1.4114726543865141E-3</v>
      </c>
      <c r="Q138" s="10" cm="1">
        <f t="array" ref="Q138">N138 - INDEX(AN:AN, MATCH(1, ($AD:$AD=$B138) * ($AE:$AE=$C138), 0))</f>
        <v>4.0371364460082826E-3</v>
      </c>
    </row>
    <row r="139" spans="1:17" x14ac:dyDescent="0.2">
      <c r="A139" s="13">
        <v>138</v>
      </c>
      <c r="B139" s="11">
        <v>20</v>
      </c>
      <c r="C139" s="11">
        <v>50</v>
      </c>
      <c r="D139" s="11" t="b">
        <v>0</v>
      </c>
      <c r="E139" s="11">
        <v>18.35323383084577</v>
      </c>
      <c r="F139" s="11">
        <v>0.36706467661691539</v>
      </c>
      <c r="G139" s="11">
        <v>0.45270260381227861</v>
      </c>
      <c r="H139" s="11">
        <v>0.42261422103792262</v>
      </c>
      <c r="I139" s="11" cm="1">
        <f t="array" ref="I139">F139 - INDEX(AF:AF, MATCH(1, ($AD:$AD=$B139) * ($AE:$AE=$C139), 0))</f>
        <v>-0.11105612938308462</v>
      </c>
      <c r="J139" s="11" cm="1">
        <f t="array" ref="J139">G139 - INDEX(AG:AG, MATCH(1, ($AD:$AD=$B139) * ($AE:$AE=$C139), 0))</f>
        <v>-9.3872195060161201E-3</v>
      </c>
      <c r="K139" s="11" cm="1">
        <f t="array" ref="K139">H139 - INDEX(AH:AH, MATCH(1, ($AD:$AD=$B139) * ($AE:$AE=$C139), 0))</f>
        <v>-1.1179789256071659E-3</v>
      </c>
      <c r="L139" s="11" cm="1">
        <f t="array" ref="L139">I139 - INDEX(AI:AI, MATCH(1, ($AD:$AD=$B139) * ($AE:$AE=$C139), 0))</f>
        <v>-0.11105612938308462</v>
      </c>
      <c r="M139" s="11" cm="1">
        <f t="array" ref="M139">J139 - INDEX(AJ:AJ, MATCH(1, ($AD:$AD=$B139) * ($AE:$AE=$C139), 0))</f>
        <v>-9.3872195060161201E-3</v>
      </c>
      <c r="N139" s="11" cm="1">
        <f t="array" ref="N139">K139 - INDEX(AK:AK, MATCH(1, ($AD:$AD=$B139) * ($AE:$AE=$C139), 0))</f>
        <v>-1.1179789256071659E-3</v>
      </c>
      <c r="O139" s="11" cm="1">
        <f t="array" ref="O139">L139 - INDEX(AL:AL, MATCH(1, ($AD:$AD=$B139) * ($AE:$AE=$C139), 0))</f>
        <v>-0.11105612938308462</v>
      </c>
      <c r="P139" s="11" cm="1">
        <f t="array" ref="P139">M139 - INDEX(AM:AM, MATCH(1, ($AD:$AD=$B139) * ($AE:$AE=$C139), 0))</f>
        <v>-9.3872195060161201E-3</v>
      </c>
      <c r="Q139" s="11" cm="1">
        <f t="array" ref="Q139">N139 - INDEX(AN:AN, MATCH(1, ($AD:$AD=$B139) * ($AE:$AE=$C139), 0))</f>
        <v>-1.1179789256071659E-3</v>
      </c>
    </row>
    <row r="140" spans="1:17" x14ac:dyDescent="0.2">
      <c r="A140" s="12">
        <v>139</v>
      </c>
      <c r="B140" s="10">
        <v>20</v>
      </c>
      <c r="C140" s="10">
        <v>50</v>
      </c>
      <c r="D140" s="10" t="b">
        <v>0</v>
      </c>
      <c r="E140" s="10">
        <v>19.054726368159205</v>
      </c>
      <c r="F140" s="10">
        <v>0.38109452736318411</v>
      </c>
      <c r="G140" s="10">
        <v>0.45449799449164818</v>
      </c>
      <c r="H140" s="10">
        <v>0.4075428852434565</v>
      </c>
      <c r="I140" s="10" cm="1">
        <f t="array" ref="I140">F140 - INDEX(AF:AF, MATCH(1, ($AD:$AD=$B140) * ($AE:$AE=$C140), 0))</f>
        <v>-9.7026278636815899E-2</v>
      </c>
      <c r="J140" s="10" cm="1">
        <f t="array" ref="J140">G140 - INDEX(AG:AG, MATCH(1, ($AD:$AD=$B140) * ($AE:$AE=$C140), 0))</f>
        <v>-7.5918288266465517E-3</v>
      </c>
      <c r="K140" s="10" cm="1">
        <f t="array" ref="K140">H140 - INDEX(AH:AH, MATCH(1, ($AD:$AD=$B140) * ($AE:$AE=$C140), 0))</f>
        <v>-1.6189314720073289E-2</v>
      </c>
      <c r="L140" s="10" cm="1">
        <f t="array" ref="L140">I140 - INDEX(AI:AI, MATCH(1, ($AD:$AD=$B140) * ($AE:$AE=$C140), 0))</f>
        <v>-9.7026278636815899E-2</v>
      </c>
      <c r="M140" s="10" cm="1">
        <f t="array" ref="M140">J140 - INDEX(AJ:AJ, MATCH(1, ($AD:$AD=$B140) * ($AE:$AE=$C140), 0))</f>
        <v>-7.5918288266465517E-3</v>
      </c>
      <c r="N140" s="10" cm="1">
        <f t="array" ref="N140">K140 - INDEX(AK:AK, MATCH(1, ($AD:$AD=$B140) * ($AE:$AE=$C140), 0))</f>
        <v>-1.6189314720073289E-2</v>
      </c>
      <c r="O140" s="10" cm="1">
        <f t="array" ref="O140">L140 - INDEX(AL:AL, MATCH(1, ($AD:$AD=$B140) * ($AE:$AE=$C140), 0))</f>
        <v>-9.7026278636815899E-2</v>
      </c>
      <c r="P140" s="10" cm="1">
        <f t="array" ref="P140">M140 - INDEX(AM:AM, MATCH(1, ($AD:$AD=$B140) * ($AE:$AE=$C140), 0))</f>
        <v>-7.5918288266465517E-3</v>
      </c>
      <c r="Q140" s="10" cm="1">
        <f t="array" ref="Q140">N140 - INDEX(AN:AN, MATCH(1, ($AD:$AD=$B140) * ($AE:$AE=$C140), 0))</f>
        <v>-1.6189314720073289E-2</v>
      </c>
    </row>
    <row r="141" spans="1:17" x14ac:dyDescent="0.2">
      <c r="A141" s="13">
        <v>140</v>
      </c>
      <c r="B141" s="11">
        <v>20</v>
      </c>
      <c r="C141" s="11">
        <v>50</v>
      </c>
      <c r="D141" s="11" t="b">
        <v>0</v>
      </c>
      <c r="E141" s="11">
        <v>20.502487562189053</v>
      </c>
      <c r="F141" s="11">
        <v>0.41004975124378107</v>
      </c>
      <c r="G141" s="11">
        <v>0.46404446725622978</v>
      </c>
      <c r="H141" s="11">
        <v>0.4314036179381518</v>
      </c>
      <c r="I141" s="11" cm="1">
        <f t="array" ref="I141">F141 - INDEX(AF:AF, MATCH(1, ($AD:$AD=$B141) * ($AE:$AE=$C141), 0))</f>
        <v>-6.8071054756218941E-2</v>
      </c>
      <c r="J141" s="11" cm="1">
        <f t="array" ref="J141">G141 - INDEX(AG:AG, MATCH(1, ($AD:$AD=$B141) * ($AE:$AE=$C141), 0))</f>
        <v>1.9546439379350411E-3</v>
      </c>
      <c r="K141" s="11" cm="1">
        <f t="array" ref="K141">H141 - INDEX(AH:AH, MATCH(1, ($AD:$AD=$B141) * ($AE:$AE=$C141), 0))</f>
        <v>7.6714179746220079E-3</v>
      </c>
      <c r="L141" s="11" cm="1">
        <f t="array" ref="L141">I141 - INDEX(AI:AI, MATCH(1, ($AD:$AD=$B141) * ($AE:$AE=$C141), 0))</f>
        <v>-6.8071054756218941E-2</v>
      </c>
      <c r="M141" s="11" cm="1">
        <f t="array" ref="M141">J141 - INDEX(AJ:AJ, MATCH(1, ($AD:$AD=$B141) * ($AE:$AE=$C141), 0))</f>
        <v>1.9546439379350411E-3</v>
      </c>
      <c r="N141" s="11" cm="1">
        <f t="array" ref="N141">K141 - INDEX(AK:AK, MATCH(1, ($AD:$AD=$B141) * ($AE:$AE=$C141), 0))</f>
        <v>7.6714179746220079E-3</v>
      </c>
      <c r="O141" s="11" cm="1">
        <f t="array" ref="O141">L141 - INDEX(AL:AL, MATCH(1, ($AD:$AD=$B141) * ($AE:$AE=$C141), 0))</f>
        <v>-6.8071054756218941E-2</v>
      </c>
      <c r="P141" s="11" cm="1">
        <f t="array" ref="P141">M141 - INDEX(AM:AM, MATCH(1, ($AD:$AD=$B141) * ($AE:$AE=$C141), 0))</f>
        <v>1.9546439379350411E-3</v>
      </c>
      <c r="Q141" s="11" cm="1">
        <f t="array" ref="Q141">N141 - INDEX(AN:AN, MATCH(1, ($AD:$AD=$B141) * ($AE:$AE=$C141), 0))</f>
        <v>7.6714179746220079E-3</v>
      </c>
    </row>
    <row r="142" spans="1:17" x14ac:dyDescent="0.2">
      <c r="A142" s="12">
        <v>141</v>
      </c>
      <c r="B142" s="10">
        <v>20</v>
      </c>
      <c r="C142" s="10">
        <v>100</v>
      </c>
      <c r="D142" s="10" t="b">
        <v>0</v>
      </c>
      <c r="E142" s="10">
        <v>45.656716417910445</v>
      </c>
      <c r="F142" s="10">
        <v>0.45656716417910448</v>
      </c>
      <c r="G142" s="10">
        <v>0.47448278028690749</v>
      </c>
      <c r="H142" s="10">
        <v>0.41947140943585176</v>
      </c>
      <c r="I142" s="10" cm="1">
        <f t="array" ref="I142">F142 - INDEX(AF:AF, MATCH(1, ($AD:$AD=$B142) * ($AE:$AE=$C142), 0))</f>
        <v>4.860696517412888E-3</v>
      </c>
      <c r="J142" s="10" cm="1">
        <f t="array" ref="J142">G142 - INDEX(AG:AG, MATCH(1, ($AD:$AD=$B142) * ($AE:$AE=$C142), 0))</f>
        <v>1.3157645418409247E-2</v>
      </c>
      <c r="K142" s="10" cm="1">
        <f t="array" ref="K142">H142 - INDEX(AH:AH, MATCH(1, ($AD:$AD=$B142) * ($AE:$AE=$C142), 0))</f>
        <v>5.3395426111410016E-3</v>
      </c>
      <c r="L142" s="10" cm="1">
        <f t="array" ref="L142">I142 - INDEX(AI:AI, MATCH(1, ($AD:$AD=$B142) * ($AE:$AE=$C142), 0))</f>
        <v>4.860696517412888E-3</v>
      </c>
      <c r="M142" s="10" cm="1">
        <f t="array" ref="M142">J142 - INDEX(AJ:AJ, MATCH(1, ($AD:$AD=$B142) * ($AE:$AE=$C142), 0))</f>
        <v>1.3157645418409247E-2</v>
      </c>
      <c r="N142" s="10" cm="1">
        <f t="array" ref="N142">K142 - INDEX(AK:AK, MATCH(1, ($AD:$AD=$B142) * ($AE:$AE=$C142), 0))</f>
        <v>5.3395426111410016E-3</v>
      </c>
      <c r="O142" s="10" cm="1">
        <f t="array" ref="O142">L142 - INDEX(AL:AL, MATCH(1, ($AD:$AD=$B142) * ($AE:$AE=$C142), 0))</f>
        <v>4.860696517412888E-3</v>
      </c>
      <c r="P142" s="10" cm="1">
        <f t="array" ref="P142">M142 - INDEX(AM:AM, MATCH(1, ($AD:$AD=$B142) * ($AE:$AE=$C142), 0))</f>
        <v>1.3157645418409247E-2</v>
      </c>
      <c r="Q142" s="10" cm="1">
        <f t="array" ref="Q142">N142 - INDEX(AN:AN, MATCH(1, ($AD:$AD=$B142) * ($AE:$AE=$C142), 0))</f>
        <v>5.3395426111410016E-3</v>
      </c>
    </row>
    <row r="143" spans="1:17" x14ac:dyDescent="0.2">
      <c r="A143" s="13">
        <v>142</v>
      </c>
      <c r="B143" s="11">
        <v>20</v>
      </c>
      <c r="C143" s="11">
        <v>100</v>
      </c>
      <c r="D143" s="11" t="b">
        <v>0</v>
      </c>
      <c r="E143" s="11">
        <v>46.611940298507463</v>
      </c>
      <c r="F143" s="11">
        <v>0.46611940298507465</v>
      </c>
      <c r="G143" s="11">
        <v>0.4579874792381029</v>
      </c>
      <c r="H143" s="11">
        <v>0.40121001213030694</v>
      </c>
      <c r="I143" s="11" cm="1">
        <f t="array" ref="I143">F143 - INDEX(AF:AF, MATCH(1, ($AD:$AD=$B143) * ($AE:$AE=$C143), 0))</f>
        <v>1.4412935323383058E-2</v>
      </c>
      <c r="J143" s="11" cm="1">
        <f t="array" ref="J143">G143 - INDEX(AG:AG, MATCH(1, ($AD:$AD=$B143) * ($AE:$AE=$C143), 0))</f>
        <v>-3.337655630395342E-3</v>
      </c>
      <c r="K143" s="11" cm="1">
        <f t="array" ref="K143">H143 - INDEX(AH:AH, MATCH(1, ($AD:$AD=$B143) * ($AE:$AE=$C143), 0))</f>
        <v>-1.2921854694403823E-2</v>
      </c>
      <c r="L143" s="11" cm="1">
        <f t="array" ref="L143">I143 - INDEX(AI:AI, MATCH(1, ($AD:$AD=$B143) * ($AE:$AE=$C143), 0))</f>
        <v>1.4412935323383058E-2</v>
      </c>
      <c r="M143" s="11" cm="1">
        <f t="array" ref="M143">J143 - INDEX(AJ:AJ, MATCH(1, ($AD:$AD=$B143) * ($AE:$AE=$C143), 0))</f>
        <v>-3.337655630395342E-3</v>
      </c>
      <c r="N143" s="11" cm="1">
        <f t="array" ref="N143">K143 - INDEX(AK:AK, MATCH(1, ($AD:$AD=$B143) * ($AE:$AE=$C143), 0))</f>
        <v>-1.2921854694403823E-2</v>
      </c>
      <c r="O143" s="11" cm="1">
        <f t="array" ref="O143">L143 - INDEX(AL:AL, MATCH(1, ($AD:$AD=$B143) * ($AE:$AE=$C143), 0))</f>
        <v>1.4412935323383058E-2</v>
      </c>
      <c r="P143" s="11" cm="1">
        <f t="array" ref="P143">M143 - INDEX(AM:AM, MATCH(1, ($AD:$AD=$B143) * ($AE:$AE=$C143), 0))</f>
        <v>-3.337655630395342E-3</v>
      </c>
      <c r="Q143" s="11" cm="1">
        <f t="array" ref="Q143">N143 - INDEX(AN:AN, MATCH(1, ($AD:$AD=$B143) * ($AE:$AE=$C143), 0))</f>
        <v>-1.2921854694403823E-2</v>
      </c>
    </row>
    <row r="144" spans="1:17" x14ac:dyDescent="0.2">
      <c r="A144" s="12">
        <v>143</v>
      </c>
      <c r="B144" s="10">
        <v>20</v>
      </c>
      <c r="C144" s="10">
        <v>100</v>
      </c>
      <c r="D144" s="10" t="b">
        <v>0</v>
      </c>
      <c r="E144" s="10">
        <v>38.069651741293534</v>
      </c>
      <c r="F144" s="10">
        <v>0.38069651741293531</v>
      </c>
      <c r="G144" s="10">
        <v>0.46223557939265264</v>
      </c>
      <c r="H144" s="10">
        <v>0.4084082122636149</v>
      </c>
      <c r="I144" s="10" cm="1">
        <f t="array" ref="I144">F144 - INDEX(AF:AF, MATCH(1, ($AD:$AD=$B144) * ($AE:$AE=$C144), 0))</f>
        <v>-7.1009950248756282E-2</v>
      </c>
      <c r="J144" s="10" cm="1">
        <f t="array" ref="J144">G144 - INDEX(AG:AG, MATCH(1, ($AD:$AD=$B144) * ($AE:$AE=$C144), 0))</f>
        <v>9.1044452415439681E-4</v>
      </c>
      <c r="K144" s="10" cm="1">
        <f t="array" ref="K144">H144 - INDEX(AH:AH, MATCH(1, ($AD:$AD=$B144) * ($AE:$AE=$C144), 0))</f>
        <v>-5.7236545610958589E-3</v>
      </c>
      <c r="L144" s="10" cm="1">
        <f t="array" ref="L144">I144 - INDEX(AI:AI, MATCH(1, ($AD:$AD=$B144) * ($AE:$AE=$C144), 0))</f>
        <v>-7.1009950248756282E-2</v>
      </c>
      <c r="M144" s="10" cm="1">
        <f t="array" ref="M144">J144 - INDEX(AJ:AJ, MATCH(1, ($AD:$AD=$B144) * ($AE:$AE=$C144), 0))</f>
        <v>9.1044452415439681E-4</v>
      </c>
      <c r="N144" s="10" cm="1">
        <f t="array" ref="N144">K144 - INDEX(AK:AK, MATCH(1, ($AD:$AD=$B144) * ($AE:$AE=$C144), 0))</f>
        <v>-5.7236545610958589E-3</v>
      </c>
      <c r="O144" s="10" cm="1">
        <f t="array" ref="O144">L144 - INDEX(AL:AL, MATCH(1, ($AD:$AD=$B144) * ($AE:$AE=$C144), 0))</f>
        <v>-7.1009950248756282E-2</v>
      </c>
      <c r="P144" s="10" cm="1">
        <f t="array" ref="P144">M144 - INDEX(AM:AM, MATCH(1, ($AD:$AD=$B144) * ($AE:$AE=$C144), 0))</f>
        <v>9.1044452415439681E-4</v>
      </c>
      <c r="Q144" s="10" cm="1">
        <f t="array" ref="Q144">N144 - INDEX(AN:AN, MATCH(1, ($AD:$AD=$B144) * ($AE:$AE=$C144), 0))</f>
        <v>-5.7236545610958589E-3</v>
      </c>
    </row>
    <row r="145" spans="1:17" x14ac:dyDescent="0.2">
      <c r="A145" s="13">
        <v>144</v>
      </c>
      <c r="B145" s="11">
        <v>20</v>
      </c>
      <c r="C145" s="11">
        <v>100</v>
      </c>
      <c r="D145" s="11" t="b">
        <v>0</v>
      </c>
      <c r="E145" s="11">
        <v>43.875621890547265</v>
      </c>
      <c r="F145" s="11">
        <v>0.43875621890547267</v>
      </c>
      <c r="G145" s="11">
        <v>0.45188558029798903</v>
      </c>
      <c r="H145" s="11">
        <v>0.40896225460123736</v>
      </c>
      <c r="I145" s="11" cm="1">
        <f t="array" ref="I145">F145 - INDEX(AF:AF, MATCH(1, ($AD:$AD=$B145) * ($AE:$AE=$C145), 0))</f>
        <v>-1.2950248756218918E-2</v>
      </c>
      <c r="J145" s="11" cm="1">
        <f t="array" ref="J145">G145 - INDEX(AG:AG, MATCH(1, ($AD:$AD=$B145) * ($AE:$AE=$C145), 0))</f>
        <v>-9.4395545705092121E-3</v>
      </c>
      <c r="K145" s="11" cm="1">
        <f t="array" ref="K145">H145 - INDEX(AH:AH, MATCH(1, ($AD:$AD=$B145) * ($AE:$AE=$C145), 0))</f>
        <v>-5.1696122234733966E-3</v>
      </c>
      <c r="L145" s="11" cm="1">
        <f t="array" ref="L145">I145 - INDEX(AI:AI, MATCH(1, ($AD:$AD=$B145) * ($AE:$AE=$C145), 0))</f>
        <v>-1.2950248756218918E-2</v>
      </c>
      <c r="M145" s="11" cm="1">
        <f t="array" ref="M145">J145 - INDEX(AJ:AJ, MATCH(1, ($AD:$AD=$B145) * ($AE:$AE=$C145), 0))</f>
        <v>-9.4395545705092121E-3</v>
      </c>
      <c r="N145" s="11" cm="1">
        <f t="array" ref="N145">K145 - INDEX(AK:AK, MATCH(1, ($AD:$AD=$B145) * ($AE:$AE=$C145), 0))</f>
        <v>-5.1696122234733966E-3</v>
      </c>
      <c r="O145" s="11" cm="1">
        <f t="array" ref="O145">L145 - INDEX(AL:AL, MATCH(1, ($AD:$AD=$B145) * ($AE:$AE=$C145), 0))</f>
        <v>-1.2950248756218918E-2</v>
      </c>
      <c r="P145" s="11" cm="1">
        <f t="array" ref="P145">M145 - INDEX(AM:AM, MATCH(1, ($AD:$AD=$B145) * ($AE:$AE=$C145), 0))</f>
        <v>-9.4395545705092121E-3</v>
      </c>
      <c r="Q145" s="11" cm="1">
        <f t="array" ref="Q145">N145 - INDEX(AN:AN, MATCH(1, ($AD:$AD=$B145) * ($AE:$AE=$C145), 0))</f>
        <v>-5.1696122234733966E-3</v>
      </c>
    </row>
    <row r="146" spans="1:17" x14ac:dyDescent="0.2">
      <c r="A146" s="12">
        <v>145</v>
      </c>
      <c r="B146" s="10">
        <v>20</v>
      </c>
      <c r="C146" s="10">
        <v>100</v>
      </c>
      <c r="D146" s="10" t="b">
        <v>0</v>
      </c>
      <c r="E146" s="10">
        <v>49.024875621890544</v>
      </c>
      <c r="F146" s="10">
        <v>0.49024875621890546</v>
      </c>
      <c r="G146" s="10">
        <v>0.4653272150074666</v>
      </c>
      <c r="H146" s="10">
        <v>0.42064737414492348</v>
      </c>
      <c r="I146" s="10" cm="1">
        <f t="array" ref="I146">F146 - INDEX(AF:AF, MATCH(1, ($AD:$AD=$B146) * ($AE:$AE=$C146), 0))</f>
        <v>3.8542288557213866E-2</v>
      </c>
      <c r="J146" s="10" cm="1">
        <f t="array" ref="J146">G146 - INDEX(AG:AG, MATCH(1, ($AD:$AD=$B146) * ($AE:$AE=$C146), 0))</f>
        <v>4.0020801389683558E-3</v>
      </c>
      <c r="K146" s="10" cm="1">
        <f t="array" ref="K146">H146 - INDEX(AH:AH, MATCH(1, ($AD:$AD=$B146) * ($AE:$AE=$C146), 0))</f>
        <v>6.5155073202127212E-3</v>
      </c>
      <c r="L146" s="10" cm="1">
        <f t="array" ref="L146">I146 - INDEX(AI:AI, MATCH(1, ($AD:$AD=$B146) * ($AE:$AE=$C146), 0))</f>
        <v>3.8542288557213866E-2</v>
      </c>
      <c r="M146" s="10" cm="1">
        <f t="array" ref="M146">J146 - INDEX(AJ:AJ, MATCH(1, ($AD:$AD=$B146) * ($AE:$AE=$C146), 0))</f>
        <v>4.0020801389683558E-3</v>
      </c>
      <c r="N146" s="10" cm="1">
        <f t="array" ref="N146">K146 - INDEX(AK:AK, MATCH(1, ($AD:$AD=$B146) * ($AE:$AE=$C146), 0))</f>
        <v>6.5155073202127212E-3</v>
      </c>
      <c r="O146" s="10" cm="1">
        <f t="array" ref="O146">L146 - INDEX(AL:AL, MATCH(1, ($AD:$AD=$B146) * ($AE:$AE=$C146), 0))</f>
        <v>3.8542288557213866E-2</v>
      </c>
      <c r="P146" s="10" cm="1">
        <f t="array" ref="P146">M146 - INDEX(AM:AM, MATCH(1, ($AD:$AD=$B146) * ($AE:$AE=$C146), 0))</f>
        <v>4.0020801389683558E-3</v>
      </c>
      <c r="Q146" s="10" cm="1">
        <f t="array" ref="Q146">N146 - INDEX(AN:AN, MATCH(1, ($AD:$AD=$B146) * ($AE:$AE=$C146), 0))</f>
        <v>6.5155073202127212E-3</v>
      </c>
    </row>
    <row r="147" spans="1:17" x14ac:dyDescent="0.2">
      <c r="A147" s="13">
        <v>146</v>
      </c>
      <c r="B147" s="11">
        <v>20</v>
      </c>
      <c r="C147" s="11">
        <v>100</v>
      </c>
      <c r="D147" s="11" t="b">
        <v>0</v>
      </c>
      <c r="E147" s="11">
        <v>47.024875621890544</v>
      </c>
      <c r="F147" s="11">
        <v>0.47024875621890544</v>
      </c>
      <c r="G147" s="11">
        <v>0.44410529466666671</v>
      </c>
      <c r="H147" s="11">
        <v>0.40929496440025909</v>
      </c>
      <c r="I147" s="11" cm="1">
        <f t="array" ref="I147">F147 - INDEX(AF:AF, MATCH(1, ($AD:$AD=$B147) * ($AE:$AE=$C147), 0))</f>
        <v>1.8542288557213848E-2</v>
      </c>
      <c r="J147" s="11" cm="1">
        <f t="array" ref="J147">G147 - INDEX(AG:AG, MATCH(1, ($AD:$AD=$B147) * ($AE:$AE=$C147), 0))</f>
        <v>-1.7219840201831538E-2</v>
      </c>
      <c r="K147" s="11" cm="1">
        <f t="array" ref="K147">H147 - INDEX(AH:AH, MATCH(1, ($AD:$AD=$B147) * ($AE:$AE=$C147), 0))</f>
        <v>-4.8369024244516723E-3</v>
      </c>
      <c r="L147" s="11" cm="1">
        <f t="array" ref="L147">I147 - INDEX(AI:AI, MATCH(1, ($AD:$AD=$B147) * ($AE:$AE=$C147), 0))</f>
        <v>1.8542288557213848E-2</v>
      </c>
      <c r="M147" s="11" cm="1">
        <f t="array" ref="M147">J147 - INDEX(AJ:AJ, MATCH(1, ($AD:$AD=$B147) * ($AE:$AE=$C147), 0))</f>
        <v>-1.7219840201831538E-2</v>
      </c>
      <c r="N147" s="11" cm="1">
        <f t="array" ref="N147">K147 - INDEX(AK:AK, MATCH(1, ($AD:$AD=$B147) * ($AE:$AE=$C147), 0))</f>
        <v>-4.8369024244516723E-3</v>
      </c>
      <c r="O147" s="11" cm="1">
        <f t="array" ref="O147">L147 - INDEX(AL:AL, MATCH(1, ($AD:$AD=$B147) * ($AE:$AE=$C147), 0))</f>
        <v>1.8542288557213848E-2</v>
      </c>
      <c r="P147" s="11" cm="1">
        <f t="array" ref="P147">M147 - INDEX(AM:AM, MATCH(1, ($AD:$AD=$B147) * ($AE:$AE=$C147), 0))</f>
        <v>-1.7219840201831538E-2</v>
      </c>
      <c r="Q147" s="11" cm="1">
        <f t="array" ref="Q147">N147 - INDEX(AN:AN, MATCH(1, ($AD:$AD=$B147) * ($AE:$AE=$C147), 0))</f>
        <v>-4.8369024244516723E-3</v>
      </c>
    </row>
    <row r="148" spans="1:17" x14ac:dyDescent="0.2">
      <c r="A148" s="12">
        <v>147</v>
      </c>
      <c r="B148" s="10">
        <v>20</v>
      </c>
      <c r="C148" s="10">
        <v>100</v>
      </c>
      <c r="D148" s="10" t="b">
        <v>0</v>
      </c>
      <c r="E148" s="10">
        <v>47.726368159203979</v>
      </c>
      <c r="F148" s="10">
        <v>0.4772636815920398</v>
      </c>
      <c r="G148" s="10">
        <v>0.46573235513304628</v>
      </c>
      <c r="H148" s="10">
        <v>0.41911287055316671</v>
      </c>
      <c r="I148" s="10" cm="1">
        <f t="array" ref="I148">F148 - INDEX(AF:AF, MATCH(1, ($AD:$AD=$B148) * ($AE:$AE=$C148), 0))</f>
        <v>2.555721393034821E-2</v>
      </c>
      <c r="J148" s="10" cm="1">
        <f t="array" ref="J148">G148 - INDEX(AG:AG, MATCH(1, ($AD:$AD=$B148) * ($AE:$AE=$C148), 0))</f>
        <v>4.4072202645480396E-3</v>
      </c>
      <c r="K148" s="10" cm="1">
        <f t="array" ref="K148">H148 - INDEX(AH:AH, MATCH(1, ($AD:$AD=$B148) * ($AE:$AE=$C148), 0))</f>
        <v>4.9810037284559461E-3</v>
      </c>
      <c r="L148" s="10" cm="1">
        <f t="array" ref="L148">I148 - INDEX(AI:AI, MATCH(1, ($AD:$AD=$B148) * ($AE:$AE=$C148), 0))</f>
        <v>2.555721393034821E-2</v>
      </c>
      <c r="M148" s="10" cm="1">
        <f t="array" ref="M148">J148 - INDEX(AJ:AJ, MATCH(1, ($AD:$AD=$B148) * ($AE:$AE=$C148), 0))</f>
        <v>4.4072202645480396E-3</v>
      </c>
      <c r="N148" s="10" cm="1">
        <f t="array" ref="N148">K148 - INDEX(AK:AK, MATCH(1, ($AD:$AD=$B148) * ($AE:$AE=$C148), 0))</f>
        <v>4.9810037284559461E-3</v>
      </c>
      <c r="O148" s="10" cm="1">
        <f t="array" ref="O148">L148 - INDEX(AL:AL, MATCH(1, ($AD:$AD=$B148) * ($AE:$AE=$C148), 0))</f>
        <v>2.555721393034821E-2</v>
      </c>
      <c r="P148" s="10" cm="1">
        <f t="array" ref="P148">M148 - INDEX(AM:AM, MATCH(1, ($AD:$AD=$B148) * ($AE:$AE=$C148), 0))</f>
        <v>4.4072202645480396E-3</v>
      </c>
      <c r="Q148" s="10" cm="1">
        <f t="array" ref="Q148">N148 - INDEX(AN:AN, MATCH(1, ($AD:$AD=$B148) * ($AE:$AE=$C148), 0))</f>
        <v>4.9810037284559461E-3</v>
      </c>
    </row>
    <row r="149" spans="1:17" x14ac:dyDescent="0.2">
      <c r="A149" s="13">
        <v>148</v>
      </c>
      <c r="B149" s="11">
        <v>20</v>
      </c>
      <c r="C149" s="11">
        <v>100</v>
      </c>
      <c r="D149" s="11" t="b">
        <v>0</v>
      </c>
      <c r="E149" s="11">
        <v>43.980099502487562</v>
      </c>
      <c r="F149" s="11">
        <v>0.43980099502487563</v>
      </c>
      <c r="G149" s="11">
        <v>0.45779461421278944</v>
      </c>
      <c r="H149" s="11">
        <v>0.40609678941653499</v>
      </c>
      <c r="I149" s="11" cm="1">
        <f t="array" ref="I149">F149 - INDEX(AF:AF, MATCH(1, ($AD:$AD=$B149) * ($AE:$AE=$C149), 0))</f>
        <v>-1.1905472636815961E-2</v>
      </c>
      <c r="J149" s="11" cm="1">
        <f t="array" ref="J149">G149 - INDEX(AG:AG, MATCH(1, ($AD:$AD=$B149) * ($AE:$AE=$C149), 0))</f>
        <v>-3.530520655708802E-3</v>
      </c>
      <c r="K149" s="11" cm="1">
        <f t="array" ref="K149">H149 - INDEX(AH:AH, MATCH(1, ($AD:$AD=$B149) * ($AE:$AE=$C149), 0))</f>
        <v>-8.0350774081757725E-3</v>
      </c>
      <c r="L149" s="11" cm="1">
        <f t="array" ref="L149">I149 - INDEX(AI:AI, MATCH(1, ($AD:$AD=$B149) * ($AE:$AE=$C149), 0))</f>
        <v>-1.1905472636815961E-2</v>
      </c>
      <c r="M149" s="11" cm="1">
        <f t="array" ref="M149">J149 - INDEX(AJ:AJ, MATCH(1, ($AD:$AD=$B149) * ($AE:$AE=$C149), 0))</f>
        <v>-3.530520655708802E-3</v>
      </c>
      <c r="N149" s="11" cm="1">
        <f t="array" ref="N149">K149 - INDEX(AK:AK, MATCH(1, ($AD:$AD=$B149) * ($AE:$AE=$C149), 0))</f>
        <v>-8.0350774081757725E-3</v>
      </c>
      <c r="O149" s="11" cm="1">
        <f t="array" ref="O149">L149 - INDEX(AL:AL, MATCH(1, ($AD:$AD=$B149) * ($AE:$AE=$C149), 0))</f>
        <v>-1.1905472636815961E-2</v>
      </c>
      <c r="P149" s="11" cm="1">
        <f t="array" ref="P149">M149 - INDEX(AM:AM, MATCH(1, ($AD:$AD=$B149) * ($AE:$AE=$C149), 0))</f>
        <v>-3.530520655708802E-3</v>
      </c>
      <c r="Q149" s="11" cm="1">
        <f t="array" ref="Q149">N149 - INDEX(AN:AN, MATCH(1, ($AD:$AD=$B149) * ($AE:$AE=$C149), 0))</f>
        <v>-8.0350774081757725E-3</v>
      </c>
    </row>
    <row r="150" spans="1:17" x14ac:dyDescent="0.2">
      <c r="A150" s="12">
        <v>149</v>
      </c>
      <c r="B150" s="10">
        <v>20</v>
      </c>
      <c r="C150" s="10">
        <v>100</v>
      </c>
      <c r="D150" s="10" t="b">
        <v>0</v>
      </c>
      <c r="E150" s="10">
        <v>43.726368159203979</v>
      </c>
      <c r="F150" s="10">
        <v>0.43726368159203977</v>
      </c>
      <c r="G150" s="10">
        <v>0.46498346944482388</v>
      </c>
      <c r="H150" s="10">
        <v>0.42263903621956966</v>
      </c>
      <c r="I150" s="10" cm="1">
        <f t="array" ref="I150">F150 - INDEX(AF:AF, MATCH(1, ($AD:$AD=$B150) * ($AE:$AE=$C150), 0))</f>
        <v>-1.4442786069651825E-2</v>
      </c>
      <c r="J150" s="10" cm="1">
        <f t="array" ref="J150">G150 - INDEX(AG:AG, MATCH(1, ($AD:$AD=$B150) * ($AE:$AE=$C150), 0))</f>
        <v>3.6583345763256392E-3</v>
      </c>
      <c r="K150" s="10" cm="1">
        <f t="array" ref="K150">H150 - INDEX(AH:AH, MATCH(1, ($AD:$AD=$B150) * ($AE:$AE=$C150), 0))</f>
        <v>8.5071693948589044E-3</v>
      </c>
      <c r="L150" s="10" cm="1">
        <f t="array" ref="L150">I150 - INDEX(AI:AI, MATCH(1, ($AD:$AD=$B150) * ($AE:$AE=$C150), 0))</f>
        <v>-1.4442786069651825E-2</v>
      </c>
      <c r="M150" s="10" cm="1">
        <f t="array" ref="M150">J150 - INDEX(AJ:AJ, MATCH(1, ($AD:$AD=$B150) * ($AE:$AE=$C150), 0))</f>
        <v>3.6583345763256392E-3</v>
      </c>
      <c r="N150" s="10" cm="1">
        <f t="array" ref="N150">K150 - INDEX(AK:AK, MATCH(1, ($AD:$AD=$B150) * ($AE:$AE=$C150), 0))</f>
        <v>8.5071693948589044E-3</v>
      </c>
      <c r="O150" s="10" cm="1">
        <f t="array" ref="O150">L150 - INDEX(AL:AL, MATCH(1, ($AD:$AD=$B150) * ($AE:$AE=$C150), 0))</f>
        <v>-1.4442786069651825E-2</v>
      </c>
      <c r="P150" s="10" cm="1">
        <f t="array" ref="P150">M150 - INDEX(AM:AM, MATCH(1, ($AD:$AD=$B150) * ($AE:$AE=$C150), 0))</f>
        <v>3.6583345763256392E-3</v>
      </c>
      <c r="Q150" s="10" cm="1">
        <f t="array" ref="Q150">N150 - INDEX(AN:AN, MATCH(1, ($AD:$AD=$B150) * ($AE:$AE=$C150), 0))</f>
        <v>8.5071693948589044E-3</v>
      </c>
    </row>
    <row r="151" spans="1:17" x14ac:dyDescent="0.2">
      <c r="A151" s="13">
        <v>150</v>
      </c>
      <c r="B151" s="11">
        <v>20</v>
      </c>
      <c r="C151" s="11">
        <v>100</v>
      </c>
      <c r="D151" s="11" t="b">
        <v>0</v>
      </c>
      <c r="E151" s="11">
        <v>46.009950248756219</v>
      </c>
      <c r="F151" s="11">
        <v>0.46009950248756221</v>
      </c>
      <c r="G151" s="11">
        <v>0.4687169810045379</v>
      </c>
      <c r="H151" s="11">
        <v>0.42547574508164271</v>
      </c>
      <c r="I151" s="11" cm="1">
        <f t="array" ref="I151">F151 - INDEX(AF:AF, MATCH(1, ($AD:$AD=$B151) * ($AE:$AE=$C151), 0))</f>
        <v>8.3930348258706156E-3</v>
      </c>
      <c r="J151" s="11" cm="1">
        <f t="array" ref="J151">G151 - INDEX(AG:AG, MATCH(1, ($AD:$AD=$B151) * ($AE:$AE=$C151), 0))</f>
        <v>7.3918461360396592E-3</v>
      </c>
      <c r="K151" s="11" cm="1">
        <f t="array" ref="K151">H151 - INDEX(AH:AH, MATCH(1, ($AD:$AD=$B151) * ($AE:$AE=$C151), 0))</f>
        <v>1.134387825693195E-2</v>
      </c>
      <c r="L151" s="11" cm="1">
        <f t="array" ref="L151">I151 - INDEX(AI:AI, MATCH(1, ($AD:$AD=$B151) * ($AE:$AE=$C151), 0))</f>
        <v>8.3930348258706156E-3</v>
      </c>
      <c r="M151" s="11" cm="1">
        <f t="array" ref="M151">J151 - INDEX(AJ:AJ, MATCH(1, ($AD:$AD=$B151) * ($AE:$AE=$C151), 0))</f>
        <v>7.3918461360396592E-3</v>
      </c>
      <c r="N151" s="11" cm="1">
        <f t="array" ref="N151">K151 - INDEX(AK:AK, MATCH(1, ($AD:$AD=$B151) * ($AE:$AE=$C151), 0))</f>
        <v>1.134387825693195E-2</v>
      </c>
      <c r="O151" s="11" cm="1">
        <f t="array" ref="O151">L151 - INDEX(AL:AL, MATCH(1, ($AD:$AD=$B151) * ($AE:$AE=$C151), 0))</f>
        <v>8.3930348258706156E-3</v>
      </c>
      <c r="P151" s="11" cm="1">
        <f t="array" ref="P151">M151 - INDEX(AM:AM, MATCH(1, ($AD:$AD=$B151) * ($AE:$AE=$C151), 0))</f>
        <v>7.3918461360396592E-3</v>
      </c>
      <c r="Q151" s="11" cm="1">
        <f t="array" ref="Q151">N151 - INDEX(AN:AN, MATCH(1, ($AD:$AD=$B151) * ($AE:$AE=$C151), 0))</f>
        <v>1.134387825693195E-2</v>
      </c>
    </row>
    <row r="152" spans="1:17" x14ac:dyDescent="0.2">
      <c r="A152" s="12">
        <v>151</v>
      </c>
      <c r="B152" s="10">
        <v>20</v>
      </c>
      <c r="C152" s="10">
        <v>200</v>
      </c>
      <c r="D152" s="10" t="b">
        <v>0</v>
      </c>
      <c r="E152" s="10">
        <v>78.2139303482587</v>
      </c>
      <c r="F152" s="10">
        <v>0.39106965174129349</v>
      </c>
      <c r="G152" s="10">
        <v>0.43764532556337121</v>
      </c>
      <c r="H152" s="10">
        <v>0.40245671999999999</v>
      </c>
      <c r="I152" s="10" cm="1">
        <f t="array" ref="I152">F152 - INDEX(AF:AF, MATCH(1, ($AD:$AD=$B152) * ($AE:$AE=$C152), 0))</f>
        <v>-4.4937810945273715E-2</v>
      </c>
      <c r="J152" s="10" cm="1">
        <f t="array" ref="J152">G152 - INDEX(AG:AG, MATCH(1, ($AD:$AD=$B152) * ($AE:$AE=$C152), 0))</f>
        <v>-1.4842311015320242E-2</v>
      </c>
      <c r="K152" s="10" cm="1">
        <f t="array" ref="K152">H152 - INDEX(AH:AH, MATCH(1, ($AD:$AD=$B152) * ($AE:$AE=$C152), 0))</f>
        <v>-6.7108607385439889E-3</v>
      </c>
      <c r="L152" s="10" cm="1">
        <f t="array" ref="L152">I152 - INDEX(AI:AI, MATCH(1, ($AD:$AD=$B152) * ($AE:$AE=$C152), 0))</f>
        <v>-4.4937810945273715E-2</v>
      </c>
      <c r="M152" s="10" cm="1">
        <f t="array" ref="M152">J152 - INDEX(AJ:AJ, MATCH(1, ($AD:$AD=$B152) * ($AE:$AE=$C152), 0))</f>
        <v>-1.4842311015320242E-2</v>
      </c>
      <c r="N152" s="10" cm="1">
        <f t="array" ref="N152">K152 - INDEX(AK:AK, MATCH(1, ($AD:$AD=$B152) * ($AE:$AE=$C152), 0))</f>
        <v>-6.7108607385439889E-3</v>
      </c>
      <c r="O152" s="10" cm="1">
        <f t="array" ref="O152">L152 - INDEX(AL:AL, MATCH(1, ($AD:$AD=$B152) * ($AE:$AE=$C152), 0))</f>
        <v>-4.4937810945273715E-2</v>
      </c>
      <c r="P152" s="10" cm="1">
        <f t="array" ref="P152">M152 - INDEX(AM:AM, MATCH(1, ($AD:$AD=$B152) * ($AE:$AE=$C152), 0))</f>
        <v>-1.4842311015320242E-2</v>
      </c>
      <c r="Q152" s="10" cm="1">
        <f t="array" ref="Q152">N152 - INDEX(AN:AN, MATCH(1, ($AD:$AD=$B152) * ($AE:$AE=$C152), 0))</f>
        <v>-6.7108607385439889E-3</v>
      </c>
    </row>
    <row r="153" spans="1:17" x14ac:dyDescent="0.2">
      <c r="A153" s="13">
        <v>152</v>
      </c>
      <c r="B153" s="11">
        <v>20</v>
      </c>
      <c r="C153" s="11">
        <v>200</v>
      </c>
      <c r="D153" s="11" t="b">
        <v>0</v>
      </c>
      <c r="E153" s="11">
        <v>68.477611940298502</v>
      </c>
      <c r="F153" s="11">
        <v>0.3423880597014925</v>
      </c>
      <c r="G153" s="11">
        <v>0.46831445421491646</v>
      </c>
      <c r="H153" s="11">
        <v>0.41881949000000002</v>
      </c>
      <c r="I153" s="11" cm="1">
        <f t="array" ref="I153">F153 - INDEX(AF:AF, MATCH(1, ($AD:$AD=$B153) * ($AE:$AE=$C153), 0))</f>
        <v>-9.3619402985074707E-2</v>
      </c>
      <c r="J153" s="11" cm="1">
        <f t="array" ref="J153">G153 - INDEX(AG:AG, MATCH(1, ($AD:$AD=$B153) * ($AE:$AE=$C153), 0))</f>
        <v>1.582681763622501E-2</v>
      </c>
      <c r="K153" s="11" cm="1">
        <f t="array" ref="K153">H153 - INDEX(AH:AH, MATCH(1, ($AD:$AD=$B153) * ($AE:$AE=$C153), 0))</f>
        <v>9.6519092614560376E-3</v>
      </c>
      <c r="L153" s="11" cm="1">
        <f t="array" ref="L153">I153 - INDEX(AI:AI, MATCH(1, ($AD:$AD=$B153) * ($AE:$AE=$C153), 0))</f>
        <v>-9.3619402985074707E-2</v>
      </c>
      <c r="M153" s="11" cm="1">
        <f t="array" ref="M153">J153 - INDEX(AJ:AJ, MATCH(1, ($AD:$AD=$B153) * ($AE:$AE=$C153), 0))</f>
        <v>1.582681763622501E-2</v>
      </c>
      <c r="N153" s="11" cm="1">
        <f t="array" ref="N153">K153 - INDEX(AK:AK, MATCH(1, ($AD:$AD=$B153) * ($AE:$AE=$C153), 0))</f>
        <v>9.6519092614560376E-3</v>
      </c>
      <c r="O153" s="11" cm="1">
        <f t="array" ref="O153">L153 - INDEX(AL:AL, MATCH(1, ($AD:$AD=$B153) * ($AE:$AE=$C153), 0))</f>
        <v>-9.3619402985074707E-2</v>
      </c>
      <c r="P153" s="11" cm="1">
        <f t="array" ref="P153">M153 - INDEX(AM:AM, MATCH(1, ($AD:$AD=$B153) * ($AE:$AE=$C153), 0))</f>
        <v>1.582681763622501E-2</v>
      </c>
      <c r="Q153" s="11" cm="1">
        <f t="array" ref="Q153">N153 - INDEX(AN:AN, MATCH(1, ($AD:$AD=$B153) * ($AE:$AE=$C153), 0))</f>
        <v>9.6519092614560376E-3</v>
      </c>
    </row>
    <row r="154" spans="1:17" x14ac:dyDescent="0.2">
      <c r="A154" s="12">
        <v>153</v>
      </c>
      <c r="B154" s="10">
        <v>20</v>
      </c>
      <c r="C154" s="10">
        <v>200</v>
      </c>
      <c r="D154" s="10" t="b">
        <v>0</v>
      </c>
      <c r="E154" s="10">
        <v>86.587064676616919</v>
      </c>
      <c r="F154" s="10">
        <v>0.4329353233830846</v>
      </c>
      <c r="G154" s="10">
        <v>0.45713147435099843</v>
      </c>
      <c r="H154" s="10">
        <v>0.41281994999999999</v>
      </c>
      <c r="I154" s="10" cm="1">
        <f t="array" ref="I154">F154 - INDEX(AF:AF, MATCH(1, ($AD:$AD=$B154) * ($AE:$AE=$C154), 0))</f>
        <v>-3.0721393034826017E-3</v>
      </c>
      <c r="J154" s="10" cm="1">
        <f t="array" ref="J154">G154 - INDEX(AG:AG, MATCH(1, ($AD:$AD=$B154) * ($AE:$AE=$C154), 0))</f>
        <v>4.6438377723069801E-3</v>
      </c>
      <c r="K154" s="10" cm="1">
        <f t="array" ref="K154">H154 - INDEX(AH:AH, MATCH(1, ($AD:$AD=$B154) * ($AE:$AE=$C154), 0))</f>
        <v>3.6523692614560122E-3</v>
      </c>
      <c r="L154" s="10" cm="1">
        <f t="array" ref="L154">I154 - INDEX(AI:AI, MATCH(1, ($AD:$AD=$B154) * ($AE:$AE=$C154), 0))</f>
        <v>-3.0721393034826017E-3</v>
      </c>
      <c r="M154" s="10" cm="1">
        <f t="array" ref="M154">J154 - INDEX(AJ:AJ, MATCH(1, ($AD:$AD=$B154) * ($AE:$AE=$C154), 0))</f>
        <v>4.6438377723069801E-3</v>
      </c>
      <c r="N154" s="10" cm="1">
        <f t="array" ref="N154">K154 - INDEX(AK:AK, MATCH(1, ($AD:$AD=$B154) * ($AE:$AE=$C154), 0))</f>
        <v>3.6523692614560122E-3</v>
      </c>
      <c r="O154" s="10" cm="1">
        <f t="array" ref="O154">L154 - INDEX(AL:AL, MATCH(1, ($AD:$AD=$B154) * ($AE:$AE=$C154), 0))</f>
        <v>-3.0721393034826017E-3</v>
      </c>
      <c r="P154" s="10" cm="1">
        <f t="array" ref="P154">M154 - INDEX(AM:AM, MATCH(1, ($AD:$AD=$B154) * ($AE:$AE=$C154), 0))</f>
        <v>4.6438377723069801E-3</v>
      </c>
      <c r="Q154" s="10" cm="1">
        <f t="array" ref="Q154">N154 - INDEX(AN:AN, MATCH(1, ($AD:$AD=$B154) * ($AE:$AE=$C154), 0))</f>
        <v>3.6523692614560122E-3</v>
      </c>
    </row>
    <row r="155" spans="1:17" x14ac:dyDescent="0.2">
      <c r="A155" s="13">
        <v>154</v>
      </c>
      <c r="B155" s="11">
        <v>20</v>
      </c>
      <c r="C155" s="11">
        <v>200</v>
      </c>
      <c r="D155" s="11" t="b">
        <v>0</v>
      </c>
      <c r="E155" s="11">
        <v>89.880597014925371</v>
      </c>
      <c r="F155" s="11">
        <v>0.44940298507462684</v>
      </c>
      <c r="G155" s="11">
        <v>0.46399356614232579</v>
      </c>
      <c r="H155" s="11">
        <v>0.41254394</v>
      </c>
      <c r="I155" s="11" cm="1">
        <f t="array" ref="I155">F155 - INDEX(AF:AF, MATCH(1, ($AD:$AD=$B155) * ($AE:$AE=$C155), 0))</f>
        <v>1.3395522388059633E-2</v>
      </c>
      <c r="J155" s="11" cm="1">
        <f t="array" ref="J155">G155 - INDEX(AG:AG, MATCH(1, ($AD:$AD=$B155) * ($AE:$AE=$C155), 0))</f>
        <v>1.1505929563634332E-2</v>
      </c>
      <c r="K155" s="11" cm="1">
        <f t="array" ref="K155">H155 - INDEX(AH:AH, MATCH(1, ($AD:$AD=$B155) * ($AE:$AE=$C155), 0))</f>
        <v>3.3763592614560189E-3</v>
      </c>
      <c r="L155" s="11" cm="1">
        <f t="array" ref="L155">I155 - INDEX(AI:AI, MATCH(1, ($AD:$AD=$B155) * ($AE:$AE=$C155), 0))</f>
        <v>1.3395522388059633E-2</v>
      </c>
      <c r="M155" s="11" cm="1">
        <f t="array" ref="M155">J155 - INDEX(AJ:AJ, MATCH(1, ($AD:$AD=$B155) * ($AE:$AE=$C155), 0))</f>
        <v>1.1505929563634332E-2</v>
      </c>
      <c r="N155" s="11" cm="1">
        <f t="array" ref="N155">K155 - INDEX(AK:AK, MATCH(1, ($AD:$AD=$B155) * ($AE:$AE=$C155), 0))</f>
        <v>3.3763592614560189E-3</v>
      </c>
      <c r="O155" s="11" cm="1">
        <f t="array" ref="O155">L155 - INDEX(AL:AL, MATCH(1, ($AD:$AD=$B155) * ($AE:$AE=$C155), 0))</f>
        <v>1.3395522388059633E-2</v>
      </c>
      <c r="P155" s="11" cm="1">
        <f t="array" ref="P155">M155 - INDEX(AM:AM, MATCH(1, ($AD:$AD=$B155) * ($AE:$AE=$C155), 0))</f>
        <v>1.1505929563634332E-2</v>
      </c>
      <c r="Q155" s="11" cm="1">
        <f t="array" ref="Q155">N155 - INDEX(AN:AN, MATCH(1, ($AD:$AD=$B155) * ($AE:$AE=$C155), 0))</f>
        <v>3.3763592614560189E-3</v>
      </c>
    </row>
    <row r="156" spans="1:17" x14ac:dyDescent="0.2">
      <c r="A156" s="12">
        <v>155</v>
      </c>
      <c r="B156" s="10">
        <v>20</v>
      </c>
      <c r="C156" s="10">
        <v>200</v>
      </c>
      <c r="D156" s="10" t="b">
        <v>0</v>
      </c>
      <c r="E156" s="10">
        <v>91.616915422885569</v>
      </c>
      <c r="F156" s="10">
        <v>0.45808457711442785</v>
      </c>
      <c r="G156" s="10">
        <v>0.45329798530388216</v>
      </c>
      <c r="H156" s="10">
        <v>0.4078078</v>
      </c>
      <c r="I156" s="10" cm="1">
        <f t="array" ref="I156">F156 - INDEX(AF:AF, MATCH(1, ($AD:$AD=$B156) * ($AE:$AE=$C156), 0))</f>
        <v>2.2077114427860645E-2</v>
      </c>
      <c r="J156" s="10" cm="1">
        <f t="array" ref="J156">G156 - INDEX(AG:AG, MATCH(1, ($AD:$AD=$B156) * ($AE:$AE=$C156), 0))</f>
        <v>8.1034872519070156E-4</v>
      </c>
      <c r="K156" s="10" cm="1">
        <f t="array" ref="K156">H156 - INDEX(AH:AH, MATCH(1, ($AD:$AD=$B156) * ($AE:$AE=$C156), 0))</f>
        <v>-1.3597807385439808E-3</v>
      </c>
      <c r="L156" s="10" cm="1">
        <f t="array" ref="L156">I156 - INDEX(AI:AI, MATCH(1, ($AD:$AD=$B156) * ($AE:$AE=$C156), 0))</f>
        <v>2.2077114427860645E-2</v>
      </c>
      <c r="M156" s="10" cm="1">
        <f t="array" ref="M156">J156 - INDEX(AJ:AJ, MATCH(1, ($AD:$AD=$B156) * ($AE:$AE=$C156), 0))</f>
        <v>8.1034872519070156E-4</v>
      </c>
      <c r="N156" s="10" cm="1">
        <f t="array" ref="N156">K156 - INDEX(AK:AK, MATCH(1, ($AD:$AD=$B156) * ($AE:$AE=$C156), 0))</f>
        <v>-1.3597807385439808E-3</v>
      </c>
      <c r="O156" s="10" cm="1">
        <f t="array" ref="O156">L156 - INDEX(AL:AL, MATCH(1, ($AD:$AD=$B156) * ($AE:$AE=$C156), 0))</f>
        <v>2.2077114427860645E-2</v>
      </c>
      <c r="P156" s="10" cm="1">
        <f t="array" ref="P156">M156 - INDEX(AM:AM, MATCH(1, ($AD:$AD=$B156) * ($AE:$AE=$C156), 0))</f>
        <v>8.1034872519070156E-4</v>
      </c>
      <c r="Q156" s="10" cm="1">
        <f t="array" ref="Q156">N156 - INDEX(AN:AN, MATCH(1, ($AD:$AD=$B156) * ($AE:$AE=$C156), 0))</f>
        <v>-1.3597807385439808E-3</v>
      </c>
    </row>
    <row r="157" spans="1:17" x14ac:dyDescent="0.2">
      <c r="A157" s="13">
        <v>156</v>
      </c>
      <c r="B157" s="11">
        <v>20</v>
      </c>
      <c r="C157" s="11">
        <v>200</v>
      </c>
      <c r="D157" s="11" t="b">
        <v>0</v>
      </c>
      <c r="E157" s="11">
        <v>97.21890547263682</v>
      </c>
      <c r="F157" s="11">
        <v>0.48609452736318409</v>
      </c>
      <c r="G157" s="11">
        <v>0.44252222672603031</v>
      </c>
      <c r="H157" s="11">
        <v>0.40302849000000002</v>
      </c>
      <c r="I157" s="11" cm="1">
        <f t="array" ref="I157">F157 - INDEX(AF:AF, MATCH(1, ($AD:$AD=$B157) * ($AE:$AE=$C157), 0))</f>
        <v>5.0087064676616888E-2</v>
      </c>
      <c r="J157" s="11" cm="1">
        <f t="array" ref="J157">G157 - INDEX(AG:AG, MATCH(1, ($AD:$AD=$B157) * ($AE:$AE=$C157), 0))</f>
        <v>-9.9654098526611445E-3</v>
      </c>
      <c r="K157" s="11" cm="1">
        <f t="array" ref="K157">H157 - INDEX(AH:AH, MATCH(1, ($AD:$AD=$B157) * ($AE:$AE=$C157), 0))</f>
        <v>-6.1390907385439619E-3</v>
      </c>
      <c r="L157" s="11" cm="1">
        <f t="array" ref="L157">I157 - INDEX(AI:AI, MATCH(1, ($AD:$AD=$B157) * ($AE:$AE=$C157), 0))</f>
        <v>5.0087064676616888E-2</v>
      </c>
      <c r="M157" s="11" cm="1">
        <f t="array" ref="M157">J157 - INDEX(AJ:AJ, MATCH(1, ($AD:$AD=$B157) * ($AE:$AE=$C157), 0))</f>
        <v>-9.9654098526611445E-3</v>
      </c>
      <c r="N157" s="11" cm="1">
        <f t="array" ref="N157">K157 - INDEX(AK:AK, MATCH(1, ($AD:$AD=$B157) * ($AE:$AE=$C157), 0))</f>
        <v>-6.1390907385439619E-3</v>
      </c>
      <c r="O157" s="11" cm="1">
        <f t="array" ref="O157">L157 - INDEX(AL:AL, MATCH(1, ($AD:$AD=$B157) * ($AE:$AE=$C157), 0))</f>
        <v>5.0087064676616888E-2</v>
      </c>
      <c r="P157" s="11" cm="1">
        <f t="array" ref="P157">M157 - INDEX(AM:AM, MATCH(1, ($AD:$AD=$B157) * ($AE:$AE=$C157), 0))</f>
        <v>-9.9654098526611445E-3</v>
      </c>
      <c r="Q157" s="11" cm="1">
        <f t="array" ref="Q157">N157 - INDEX(AN:AN, MATCH(1, ($AD:$AD=$B157) * ($AE:$AE=$C157), 0))</f>
        <v>-6.1390907385439619E-3</v>
      </c>
    </row>
    <row r="158" spans="1:17" x14ac:dyDescent="0.2">
      <c r="A158" s="12">
        <v>157</v>
      </c>
      <c r="B158" s="10">
        <v>20</v>
      </c>
      <c r="C158" s="10">
        <v>200</v>
      </c>
      <c r="D158" s="10" t="b">
        <v>0</v>
      </c>
      <c r="E158" s="10">
        <v>96.925373134328353</v>
      </c>
      <c r="F158" s="10">
        <v>0.48462686567164176</v>
      </c>
      <c r="G158" s="10">
        <v>0.44855613655218535</v>
      </c>
      <c r="H158" s="10">
        <v>0.40733657000000001</v>
      </c>
      <c r="I158" s="10" cm="1">
        <f t="array" ref="I158">F158 - INDEX(AF:AF, MATCH(1, ($AD:$AD=$B158) * ($AE:$AE=$C158), 0))</f>
        <v>4.8619402985074556E-2</v>
      </c>
      <c r="J158" s="10" cm="1">
        <f t="array" ref="J158">G158 - INDEX(AG:AG, MATCH(1, ($AD:$AD=$B158) * ($AE:$AE=$C158), 0))</f>
        <v>-3.9315000265061073E-3</v>
      </c>
      <c r="K158" s="10" cm="1">
        <f t="array" ref="K158">H158 - INDEX(AH:AH, MATCH(1, ($AD:$AD=$B158) * ($AE:$AE=$C158), 0))</f>
        <v>-1.83101073854397E-3</v>
      </c>
      <c r="L158" s="10" cm="1">
        <f t="array" ref="L158">I158 - INDEX(AI:AI, MATCH(1, ($AD:$AD=$B158) * ($AE:$AE=$C158), 0))</f>
        <v>4.8619402985074556E-2</v>
      </c>
      <c r="M158" s="10" cm="1">
        <f t="array" ref="M158">J158 - INDEX(AJ:AJ, MATCH(1, ($AD:$AD=$B158) * ($AE:$AE=$C158), 0))</f>
        <v>-3.9315000265061073E-3</v>
      </c>
      <c r="N158" s="10" cm="1">
        <f t="array" ref="N158">K158 - INDEX(AK:AK, MATCH(1, ($AD:$AD=$B158) * ($AE:$AE=$C158), 0))</f>
        <v>-1.83101073854397E-3</v>
      </c>
      <c r="O158" s="10" cm="1">
        <f t="array" ref="O158">L158 - INDEX(AL:AL, MATCH(1, ($AD:$AD=$B158) * ($AE:$AE=$C158), 0))</f>
        <v>4.8619402985074556E-2</v>
      </c>
      <c r="P158" s="10" cm="1">
        <f t="array" ref="P158">M158 - INDEX(AM:AM, MATCH(1, ($AD:$AD=$B158) * ($AE:$AE=$C158), 0))</f>
        <v>-3.9315000265061073E-3</v>
      </c>
      <c r="Q158" s="10" cm="1">
        <f t="array" ref="Q158">N158 - INDEX(AN:AN, MATCH(1, ($AD:$AD=$B158) * ($AE:$AE=$C158), 0))</f>
        <v>-1.83101073854397E-3</v>
      </c>
    </row>
    <row r="159" spans="1:17" x14ac:dyDescent="0.2">
      <c r="A159" s="13">
        <v>158</v>
      </c>
      <c r="B159" s="11">
        <v>20</v>
      </c>
      <c r="C159" s="11">
        <v>200</v>
      </c>
      <c r="D159" s="11" t="b">
        <v>0</v>
      </c>
      <c r="E159" s="11">
        <v>76.96517412935323</v>
      </c>
      <c r="F159" s="11">
        <v>0.38482587064676615</v>
      </c>
      <c r="G159" s="11">
        <v>0.44460547390441874</v>
      </c>
      <c r="H159" s="11">
        <v>0.40211517000000002</v>
      </c>
      <c r="I159" s="11" cm="1">
        <f t="array" ref="I159">F159 - INDEX(AF:AF, MATCH(1, ($AD:$AD=$B159) * ($AE:$AE=$C159), 0))</f>
        <v>-5.1181592039801049E-2</v>
      </c>
      <c r="J159" s="11" cm="1">
        <f t="array" ref="J159">G159 - INDEX(AG:AG, MATCH(1, ($AD:$AD=$B159) * ($AE:$AE=$C159), 0))</f>
        <v>-7.8821626742727191E-3</v>
      </c>
      <c r="K159" s="11" cm="1">
        <f t="array" ref="K159">H159 - INDEX(AH:AH, MATCH(1, ($AD:$AD=$B159) * ($AE:$AE=$C159), 0))</f>
        <v>-7.0524107385439572E-3</v>
      </c>
      <c r="L159" s="11" cm="1">
        <f t="array" ref="L159">I159 - INDEX(AI:AI, MATCH(1, ($AD:$AD=$B159) * ($AE:$AE=$C159), 0))</f>
        <v>-5.1181592039801049E-2</v>
      </c>
      <c r="M159" s="11" cm="1">
        <f t="array" ref="M159">J159 - INDEX(AJ:AJ, MATCH(1, ($AD:$AD=$B159) * ($AE:$AE=$C159), 0))</f>
        <v>-7.8821626742727191E-3</v>
      </c>
      <c r="N159" s="11" cm="1">
        <f t="array" ref="N159">K159 - INDEX(AK:AK, MATCH(1, ($AD:$AD=$B159) * ($AE:$AE=$C159), 0))</f>
        <v>-7.0524107385439572E-3</v>
      </c>
      <c r="O159" s="11" cm="1">
        <f t="array" ref="O159">L159 - INDEX(AL:AL, MATCH(1, ($AD:$AD=$B159) * ($AE:$AE=$C159), 0))</f>
        <v>-5.1181592039801049E-2</v>
      </c>
      <c r="P159" s="11" cm="1">
        <f t="array" ref="P159">M159 - INDEX(AM:AM, MATCH(1, ($AD:$AD=$B159) * ($AE:$AE=$C159), 0))</f>
        <v>-7.8821626742727191E-3</v>
      </c>
      <c r="Q159" s="11" cm="1">
        <f t="array" ref="Q159">N159 - INDEX(AN:AN, MATCH(1, ($AD:$AD=$B159) * ($AE:$AE=$C159), 0))</f>
        <v>-7.0524107385439572E-3</v>
      </c>
    </row>
    <row r="160" spans="1:17" x14ac:dyDescent="0.2">
      <c r="A160" s="12">
        <v>159</v>
      </c>
      <c r="B160" s="10">
        <v>20</v>
      </c>
      <c r="C160" s="10">
        <v>200</v>
      </c>
      <c r="D160" s="10" t="b">
        <v>0</v>
      </c>
      <c r="E160" s="10">
        <v>99.383084577114431</v>
      </c>
      <c r="F160" s="10">
        <v>0.49691542288557217</v>
      </c>
      <c r="G160" s="10">
        <v>0.44947549799091829</v>
      </c>
      <c r="H160" s="10">
        <v>0.41059209000000002</v>
      </c>
      <c r="I160" s="10" cm="1">
        <f t="array" ref="I160">F160 - INDEX(AF:AF, MATCH(1, ($AD:$AD=$B160) * ($AE:$AE=$C160), 0))</f>
        <v>6.0907960199004962E-2</v>
      </c>
      <c r="J160" s="10" cm="1">
        <f t="array" ref="J160">G160 - INDEX(AG:AG, MATCH(1, ($AD:$AD=$B160) * ($AE:$AE=$C160), 0))</f>
        <v>-3.012138587773161E-3</v>
      </c>
      <c r="K160" s="10" cm="1">
        <f t="array" ref="K160">H160 - INDEX(AH:AH, MATCH(1, ($AD:$AD=$B160) * ($AE:$AE=$C160), 0))</f>
        <v>1.4245092614560417E-3</v>
      </c>
      <c r="L160" s="10" cm="1">
        <f t="array" ref="L160">I160 - INDEX(AI:AI, MATCH(1, ($AD:$AD=$B160) * ($AE:$AE=$C160), 0))</f>
        <v>6.0907960199004962E-2</v>
      </c>
      <c r="M160" s="10" cm="1">
        <f t="array" ref="M160">J160 - INDEX(AJ:AJ, MATCH(1, ($AD:$AD=$B160) * ($AE:$AE=$C160), 0))</f>
        <v>-3.012138587773161E-3</v>
      </c>
      <c r="N160" s="10" cm="1">
        <f t="array" ref="N160">K160 - INDEX(AK:AK, MATCH(1, ($AD:$AD=$B160) * ($AE:$AE=$C160), 0))</f>
        <v>1.4245092614560417E-3</v>
      </c>
      <c r="O160" s="10" cm="1">
        <f t="array" ref="O160">L160 - INDEX(AL:AL, MATCH(1, ($AD:$AD=$B160) * ($AE:$AE=$C160), 0))</f>
        <v>6.0907960199004962E-2</v>
      </c>
      <c r="P160" s="10" cm="1">
        <f t="array" ref="P160">M160 - INDEX(AM:AM, MATCH(1, ($AD:$AD=$B160) * ($AE:$AE=$C160), 0))</f>
        <v>-3.012138587773161E-3</v>
      </c>
      <c r="Q160" s="10" cm="1">
        <f t="array" ref="Q160">N160 - INDEX(AN:AN, MATCH(1, ($AD:$AD=$B160) * ($AE:$AE=$C160), 0))</f>
        <v>1.4245092614560417E-3</v>
      </c>
    </row>
    <row r="161" spans="1:17" x14ac:dyDescent="0.2">
      <c r="A161" s="13">
        <v>160</v>
      </c>
      <c r="B161" s="11">
        <v>20</v>
      </c>
      <c r="C161" s="11">
        <v>200</v>
      </c>
      <c r="D161" s="11" t="b">
        <v>0</v>
      </c>
      <c r="E161" s="11">
        <v>86.746268656716424</v>
      </c>
      <c r="F161" s="11">
        <v>0.43373134328358209</v>
      </c>
      <c r="G161" s="11">
        <v>0.45933422503786792</v>
      </c>
      <c r="H161" s="11">
        <v>0.41415558000000002</v>
      </c>
      <c r="I161" s="11" cm="1">
        <f t="array" ref="I161">F161 - INDEX(AF:AF, MATCH(1, ($AD:$AD=$B161) * ($AE:$AE=$C161), 0))</f>
        <v>-2.2761194029851106E-3</v>
      </c>
      <c r="J161" s="11" cm="1">
        <f t="array" ref="J161">G161 - INDEX(AG:AG, MATCH(1, ($AD:$AD=$B161) * ($AE:$AE=$C161), 0))</f>
        <v>6.8465884591764614E-3</v>
      </c>
      <c r="K161" s="11" cm="1">
        <f t="array" ref="K161">H161 - INDEX(AH:AH, MATCH(1, ($AD:$AD=$B161) * ($AE:$AE=$C161), 0))</f>
        <v>4.9879992614560442E-3</v>
      </c>
      <c r="L161" s="11" cm="1">
        <f t="array" ref="L161">I161 - INDEX(AI:AI, MATCH(1, ($AD:$AD=$B161) * ($AE:$AE=$C161), 0))</f>
        <v>-2.2761194029851106E-3</v>
      </c>
      <c r="M161" s="11" cm="1">
        <f t="array" ref="M161">J161 - INDEX(AJ:AJ, MATCH(1, ($AD:$AD=$B161) * ($AE:$AE=$C161), 0))</f>
        <v>6.8465884591764614E-3</v>
      </c>
      <c r="N161" s="11" cm="1">
        <f t="array" ref="N161">K161 - INDEX(AK:AK, MATCH(1, ($AD:$AD=$B161) * ($AE:$AE=$C161), 0))</f>
        <v>4.9879992614560442E-3</v>
      </c>
      <c r="O161" s="11" cm="1">
        <f t="array" ref="O161">L161 - INDEX(AL:AL, MATCH(1, ($AD:$AD=$B161) * ($AE:$AE=$C161), 0))</f>
        <v>-2.2761194029851106E-3</v>
      </c>
      <c r="P161" s="11" cm="1">
        <f t="array" ref="P161">M161 - INDEX(AM:AM, MATCH(1, ($AD:$AD=$B161) * ($AE:$AE=$C161), 0))</f>
        <v>6.8465884591764614E-3</v>
      </c>
      <c r="Q161" s="11" cm="1">
        <f t="array" ref="Q161">N161 - INDEX(AN:AN, MATCH(1, ($AD:$AD=$B161) * ($AE:$AE=$C161), 0))</f>
        <v>4.9879992614560442E-3</v>
      </c>
    </row>
  </sheetData>
  <autoFilter ref="A1:Q161" xr:uid="{41CAF6A9-DBB5-D244-9317-7076A207F331}"/>
  <conditionalFormatting pivot="1" sqref="U34:X3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U43:X4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U53:X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U12:X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U21:X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U3:X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2:X6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C42CB-7556-8C4B-84F0-B8FDC97DD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C TRUE</vt:lpstr>
      <vt:lpstr>Scenario C FALSE</vt:lpstr>
      <vt:lpstr>Scenario C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2024-10-24T10:38:39Z</dcterms:created>
  <dcterms:modified xsi:type="dcterms:W3CDTF">2024-11-15T18:41:02Z</dcterms:modified>
</cp:coreProperties>
</file>