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\Desktop\POLITO\V_ANNO\IST\Project\"/>
    </mc:Choice>
  </mc:AlternateContent>
  <bookViews>
    <workbookView xWindow="0" yWindow="0" windowWidth="20490" windowHeight="777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C5" i="1"/>
  <c r="D28" i="1"/>
  <c r="D26" i="1"/>
  <c r="D6" i="1"/>
  <c r="D3" i="1"/>
  <c r="D7" i="1" s="1"/>
  <c r="D18" i="1" s="1"/>
  <c r="D13" i="1" s="1"/>
  <c r="D14" i="1" s="1"/>
  <c r="D17" i="1" s="1"/>
  <c r="D15" i="1"/>
  <c r="D5" i="1" l="1"/>
  <c r="D8" i="1"/>
  <c r="D4" i="1"/>
</calcChain>
</file>

<file path=xl/sharedStrings.xml><?xml version="1.0" encoding="utf-8"?>
<sst xmlns="http://schemas.openxmlformats.org/spreadsheetml/2006/main" count="27" uniqueCount="27">
  <si>
    <t>Lch</t>
  </si>
  <si>
    <t>Xj</t>
  </si>
  <si>
    <t>Xd</t>
  </si>
  <si>
    <t>X1</t>
  </si>
  <si>
    <t>NA</t>
  </si>
  <si>
    <t>Vth</t>
  </si>
  <si>
    <t>Tox</t>
  </si>
  <si>
    <t>Cox</t>
  </si>
  <si>
    <t>PhiM</t>
  </si>
  <si>
    <t>PhiSi</t>
  </si>
  <si>
    <t>Cdep</t>
  </si>
  <si>
    <t>k</t>
  </si>
  <si>
    <t>eSi</t>
  </si>
  <si>
    <t>eSiO2</t>
  </si>
  <si>
    <t>e_abs</t>
  </si>
  <si>
    <t>VFB</t>
  </si>
  <si>
    <t>q</t>
  </si>
  <si>
    <t>PhiP</t>
  </si>
  <si>
    <t>kB</t>
  </si>
  <si>
    <t>T</t>
  </si>
  <si>
    <t>ni</t>
  </si>
  <si>
    <t>X</t>
  </si>
  <si>
    <t>TBOX</t>
  </si>
  <si>
    <t>Tsi</t>
  </si>
  <si>
    <t>eSi_rel</t>
  </si>
  <si>
    <t>ND_poly</t>
  </si>
  <si>
    <t>VDD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</si>
</sst>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1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tabSelected="1" workbookViewId="0">
      <selection activeCell="C5" sqref="C5"/>
    </sheetView>
  </sheetViews>
  <sheetFormatPr defaultRowHeight="15" x14ac:dyDescent="0.25"/>
  <cols>
    <col min="3" max="4" width="12" bestFit="1" customWidth="1"/>
  </cols>
  <sheetData>
    <row r="2" spans="2:4" x14ac:dyDescent="0.25">
      <c r="B2" s="1" t="s">
        <v>0</v>
      </c>
      <c r="C2">
        <v>90</v>
      </c>
      <c r="D2">
        <v>16</v>
      </c>
    </row>
    <row r="3" spans="2:4" x14ac:dyDescent="0.25">
      <c r="B3" s="1" t="s">
        <v>11</v>
      </c>
      <c r="C3">
        <v>1</v>
      </c>
      <c r="D3">
        <f>C2/D2</f>
        <v>5.625</v>
      </c>
    </row>
    <row r="4" spans="2:4" x14ac:dyDescent="0.25">
      <c r="B4" s="1" t="s">
        <v>1</v>
      </c>
      <c r="C4">
        <v>50</v>
      </c>
      <c r="D4">
        <f>C4/D3</f>
        <v>8.8888888888888893</v>
      </c>
    </row>
    <row r="5" spans="2:4" x14ac:dyDescent="0.25">
      <c r="B5" s="1" t="s">
        <v>2</v>
      </c>
      <c r="C5" s="3">
        <f xml:space="preserve"> (((2*D26/(D16*C7))*(0.7+C28))^0.5)*10000000</f>
        <v>11837.972838401092</v>
      </c>
      <c r="D5">
        <f>C5/D3</f>
        <v>2104.5285046046388</v>
      </c>
    </row>
    <row r="6" spans="2:4" x14ac:dyDescent="0.25">
      <c r="B6" s="1" t="s">
        <v>3</v>
      </c>
      <c r="D6">
        <f>C6/D3</f>
        <v>0</v>
      </c>
    </row>
    <row r="7" spans="2:4" x14ac:dyDescent="0.25">
      <c r="B7" s="1" t="s">
        <v>4</v>
      </c>
      <c r="C7" s="2">
        <v>1734000000000000</v>
      </c>
      <c r="D7">
        <f>C7*D3</f>
        <v>9753750000000000</v>
      </c>
    </row>
    <row r="8" spans="2:4" x14ac:dyDescent="0.25">
      <c r="B8" s="1" t="s">
        <v>6</v>
      </c>
      <c r="C8">
        <v>15</v>
      </c>
      <c r="D8">
        <f>C8/(D3^(3/2))</f>
        <v>1.12436539028209</v>
      </c>
    </row>
    <row r="9" spans="2:4" x14ac:dyDescent="0.25">
      <c r="B9" s="1" t="s">
        <v>13</v>
      </c>
      <c r="D9">
        <v>3.9</v>
      </c>
    </row>
    <row r="10" spans="2:4" x14ac:dyDescent="0.25">
      <c r="B10" s="1" t="s">
        <v>14</v>
      </c>
      <c r="D10" s="2">
        <v>8.8542E-12</v>
      </c>
    </row>
    <row r="11" spans="2:4" x14ac:dyDescent="0.25">
      <c r="B11" s="1" t="s">
        <v>7</v>
      </c>
      <c r="D11" s="2">
        <f>D9*D10/D8</f>
        <v>3.0711884498095839E-11</v>
      </c>
    </row>
    <row r="12" spans="2:4" x14ac:dyDescent="0.25">
      <c r="B12" s="1" t="s">
        <v>8</v>
      </c>
      <c r="D12">
        <f>D22</f>
        <v>4.05</v>
      </c>
    </row>
    <row r="13" spans="2:4" x14ac:dyDescent="0.25">
      <c r="B13" s="1" t="s">
        <v>9</v>
      </c>
      <c r="D13" s="2">
        <f>D22+1.14/2 + D18</f>
        <v>4.9759629641400664</v>
      </c>
    </row>
    <row r="14" spans="2:4" x14ac:dyDescent="0.25">
      <c r="B14" s="1" t="s">
        <v>15</v>
      </c>
      <c r="D14" s="2">
        <f>D12-D13</f>
        <v>-0.92596296414006662</v>
      </c>
    </row>
    <row r="15" spans="2:4" x14ac:dyDescent="0.25">
      <c r="B15" s="1" t="s">
        <v>10</v>
      </c>
      <c r="D15" t="e">
        <f ca="1">C15*_xludf.sqrt(k)</f>
        <v>#NAME?</v>
      </c>
    </row>
    <row r="16" spans="2:4" x14ac:dyDescent="0.25">
      <c r="B16" s="1" t="s">
        <v>16</v>
      </c>
      <c r="D16" s="2">
        <v>1.6200000000000001E-19</v>
      </c>
    </row>
    <row r="17" spans="2:4" x14ac:dyDescent="0.25">
      <c r="B17" s="1" t="s">
        <v>5</v>
      </c>
      <c r="D17">
        <f xml:space="preserve"> D14+2*D18+((4*D16*D26*D7*D18*D16)^0.5)/D11</f>
        <v>-0.21403070891060419</v>
      </c>
    </row>
    <row r="18" spans="2:4" x14ac:dyDescent="0.25">
      <c r="B18" s="1" t="s">
        <v>17</v>
      </c>
      <c r="D18" s="2">
        <f>D19*D20*LN(D7/D21)</f>
        <v>0.35596296414006662</v>
      </c>
    </row>
    <row r="19" spans="2:4" x14ac:dyDescent="0.25">
      <c r="B19" s="1" t="s">
        <v>18</v>
      </c>
      <c r="D19" s="2">
        <v>8.6169999999999997E-5</v>
      </c>
    </row>
    <row r="20" spans="2:4" x14ac:dyDescent="0.25">
      <c r="B20" s="1" t="s">
        <v>19</v>
      </c>
      <c r="D20">
        <v>300</v>
      </c>
    </row>
    <row r="21" spans="2:4" x14ac:dyDescent="0.25">
      <c r="B21" s="1" t="s">
        <v>20</v>
      </c>
      <c r="D21" s="2">
        <v>10210000000</v>
      </c>
    </row>
    <row r="22" spans="2:4" x14ac:dyDescent="0.25">
      <c r="B22" s="1" t="s">
        <v>21</v>
      </c>
      <c r="D22">
        <v>4.05</v>
      </c>
    </row>
    <row r="23" spans="2:4" x14ac:dyDescent="0.25">
      <c r="B23" s="1" t="s">
        <v>22</v>
      </c>
      <c r="C23">
        <v>100</v>
      </c>
    </row>
    <row r="24" spans="2:4" x14ac:dyDescent="0.25">
      <c r="B24" s="1" t="s">
        <v>23</v>
      </c>
      <c r="C24">
        <v>8.5</v>
      </c>
    </row>
    <row r="25" spans="2:4" x14ac:dyDescent="0.25">
      <c r="B25" s="1" t="s">
        <v>24</v>
      </c>
      <c r="D25">
        <v>11.7</v>
      </c>
    </row>
    <row r="26" spans="2:4" x14ac:dyDescent="0.25">
      <c r="B26" s="1" t="s">
        <v>12</v>
      </c>
      <c r="D26" s="2">
        <f>D10*D25</f>
        <v>1.0359414E-10</v>
      </c>
    </row>
    <row r="27" spans="2:4" x14ac:dyDescent="0.25">
      <c r="B27" s="1" t="s">
        <v>25</v>
      </c>
      <c r="C27" s="2">
        <v>2.26E+20</v>
      </c>
    </row>
    <row r="28" spans="2:4" x14ac:dyDescent="0.25">
      <c r="B28" s="1" t="s">
        <v>26</v>
      </c>
      <c r="C28">
        <v>1.2</v>
      </c>
      <c r="D28">
        <f>C28/D3</f>
        <v>0.21333333333333332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2021-03-30T08:23:33Z</dcterms:created>
  <dcterms:modified xsi:type="dcterms:W3CDTF">2021-03-30T10:52:11Z</dcterms:modified>
</cp:coreProperties>
</file>