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francescopioparadiso/Downloads/"/>
    </mc:Choice>
  </mc:AlternateContent>
  <xr:revisionPtr revIDLastSave="0" documentId="8_{04BCC8CE-095E-DC4A-BBA2-3E7E6BB345FA}" xr6:coauthVersionLast="47" xr6:coauthVersionMax="47" xr10:uidLastSave="{00000000-0000-0000-0000-000000000000}"/>
  <bookViews>
    <workbookView xWindow="0" yWindow="500" windowWidth="28720" windowHeight="17500" firstSheet="3" activeTab="4" xr2:uid="{00000000-000D-0000-FFFF-FFFF00000000}"/>
  </bookViews>
  <sheets>
    <sheet name="Partecipanti" sheetId="3" r:id="rId1"/>
    <sheet name="WBS" sheetId="7" r:id="rId2"/>
    <sheet name="OBS" sheetId="5" r:id="rId3"/>
    <sheet name="Matrice WBS-OBS" sheetId="9" r:id="rId4"/>
    <sheet name="Autovalutazione" sheetId="10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0" l="1"/>
  <c r="D81" i="10"/>
  <c r="B74" i="10" s="1"/>
  <c r="C81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O81" i="10" s="1"/>
  <c r="P43" i="10"/>
  <c r="Q43" i="10"/>
  <c r="R43" i="10"/>
  <c r="D44" i="10"/>
  <c r="E44" i="10"/>
  <c r="F44" i="10"/>
  <c r="G44" i="10"/>
  <c r="H44" i="10"/>
  <c r="I44" i="10"/>
  <c r="J44" i="10"/>
  <c r="K44" i="10"/>
  <c r="L44" i="10"/>
  <c r="L81" i="10" s="1"/>
  <c r="M44" i="10"/>
  <c r="N44" i="10"/>
  <c r="O44" i="10"/>
  <c r="P44" i="10"/>
  <c r="Q44" i="10"/>
  <c r="R44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R81" i="10" s="1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D57" i="10"/>
  <c r="E57" i="10"/>
  <c r="F57" i="10"/>
  <c r="G57" i="10"/>
  <c r="H57" i="10"/>
  <c r="I57" i="10"/>
  <c r="J57" i="10"/>
  <c r="K57" i="10"/>
  <c r="L57" i="10"/>
  <c r="M57" i="10"/>
  <c r="N57" i="10"/>
  <c r="O57" i="10"/>
  <c r="P57" i="10"/>
  <c r="Q57" i="10"/>
  <c r="R57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D70" i="10"/>
  <c r="E70" i="10"/>
  <c r="F70" i="10"/>
  <c r="G70" i="10"/>
  <c r="H70" i="10"/>
  <c r="I70" i="10"/>
  <c r="J70" i="10"/>
  <c r="K70" i="10"/>
  <c r="L70" i="10"/>
  <c r="M70" i="10"/>
  <c r="N70" i="10"/>
  <c r="O70" i="10"/>
  <c r="P70" i="10"/>
  <c r="Q70" i="10"/>
  <c r="R70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D73" i="10"/>
  <c r="E73" i="10"/>
  <c r="F73" i="10"/>
  <c r="G73" i="10"/>
  <c r="H73" i="10"/>
  <c r="I73" i="10"/>
  <c r="J73" i="10"/>
  <c r="K73" i="10"/>
  <c r="L73" i="10"/>
  <c r="M73" i="10"/>
  <c r="N73" i="10"/>
  <c r="O73" i="10"/>
  <c r="P73" i="10"/>
  <c r="Q73" i="10"/>
  <c r="R73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Q75" i="10"/>
  <c r="R75" i="10"/>
  <c r="D76" i="10"/>
  <c r="E76" i="10"/>
  <c r="F76" i="10"/>
  <c r="G76" i="10"/>
  <c r="H76" i="10"/>
  <c r="I76" i="10"/>
  <c r="J76" i="10"/>
  <c r="K76" i="10"/>
  <c r="L76" i="10"/>
  <c r="M76" i="10"/>
  <c r="N76" i="10"/>
  <c r="O76" i="10"/>
  <c r="P76" i="10"/>
  <c r="Q76" i="10"/>
  <c r="R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E81" i="10"/>
  <c r="G81" i="10"/>
  <c r="H81" i="10"/>
  <c r="I81" i="10"/>
  <c r="J81" i="10"/>
  <c r="K81" i="10"/>
  <c r="M81" i="10"/>
  <c r="N81" i="10"/>
  <c r="P81" i="10"/>
  <c r="Q81" i="10"/>
  <c r="C80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43" i="10"/>
  <c r="R42" i="10"/>
  <c r="Q42" i="10"/>
  <c r="P42" i="10"/>
  <c r="O42" i="10"/>
  <c r="N42" i="10"/>
  <c r="M42" i="10"/>
  <c r="L42" i="10"/>
  <c r="K42" i="10"/>
  <c r="J42" i="10"/>
  <c r="I42" i="10"/>
  <c r="H42" i="10"/>
  <c r="G42" i="10"/>
  <c r="F42" i="10"/>
  <c r="E42" i="10"/>
  <c r="D42" i="10"/>
  <c r="C42" i="10"/>
  <c r="B42" i="10"/>
  <c r="R42" i="9"/>
  <c r="D42" i="9"/>
  <c r="P42" i="9"/>
  <c r="Q42" i="9"/>
  <c r="E42" i="9"/>
  <c r="F42" i="9"/>
  <c r="G42" i="9"/>
  <c r="H42" i="9"/>
  <c r="I42" i="9"/>
  <c r="J42" i="9"/>
  <c r="K42" i="9"/>
  <c r="L42" i="9"/>
  <c r="M42" i="9"/>
  <c r="N42" i="9"/>
  <c r="O42" i="9"/>
  <c r="C42" i="9"/>
  <c r="K2" i="9" a="1"/>
  <c r="R3" i="9"/>
  <c r="C2" i="9" a="1"/>
  <c r="E3" i="9"/>
  <c r="H2" i="5" a="1"/>
  <c r="H2" i="5"/>
  <c r="I2" i="5"/>
  <c r="H12" i="5" a="1"/>
  <c r="I19" i="5"/>
  <c r="A2" i="3" a="1"/>
  <c r="A2" i="3"/>
  <c r="I6" i="5"/>
  <c r="I5" i="5"/>
  <c r="I7" i="5"/>
  <c r="I14" i="5"/>
  <c r="I9" i="5"/>
  <c r="I13" i="5"/>
  <c r="I8" i="5"/>
  <c r="H12" i="5"/>
  <c r="I12" i="5"/>
  <c r="I17" i="5"/>
  <c r="I16" i="5"/>
  <c r="I15" i="5"/>
  <c r="I18" i="5"/>
  <c r="I3" i="5"/>
  <c r="I4" i="5"/>
  <c r="D3" i="9"/>
  <c r="C2" i="9"/>
  <c r="C3" i="9"/>
  <c r="O3" i="9"/>
  <c r="K2" i="9"/>
  <c r="K3" i="9"/>
  <c r="G3" i="9"/>
  <c r="N3" i="9"/>
  <c r="J3" i="9"/>
  <c r="H3" i="9"/>
  <c r="L3" i="9"/>
  <c r="Q3" i="9"/>
  <c r="F3" i="9"/>
  <c r="I3" i="9"/>
  <c r="M3" i="9"/>
  <c r="P3" i="9"/>
  <c r="G82" i="10" l="1"/>
  <c r="G84" i="10" s="1"/>
  <c r="G85" i="10" s="1"/>
  <c r="L82" i="10"/>
  <c r="L84" i="10" s="1"/>
  <c r="L85" i="10" s="1"/>
  <c r="C82" i="10"/>
  <c r="C84" i="10" s="1"/>
  <c r="C85" i="10" s="1"/>
  <c r="M82" i="10"/>
  <c r="M84" i="10" s="1"/>
  <c r="M85" i="10" s="1"/>
  <c r="D84" i="10"/>
  <c r="D85" i="10" s="1"/>
  <c r="R82" i="10"/>
  <c r="R84" i="10" s="1"/>
  <c r="R85" i="10" s="1"/>
  <c r="I82" i="10"/>
  <c r="I84" i="10" s="1"/>
  <c r="I85" i="10" s="1"/>
  <c r="N82" i="10"/>
  <c r="N84" i="10" s="1"/>
  <c r="N85" i="10" s="1"/>
  <c r="Q82" i="10"/>
  <c r="Q84" i="10" s="1"/>
  <c r="Q85" i="10" s="1"/>
  <c r="E82" i="10"/>
  <c r="E84" i="10" s="1"/>
  <c r="E85" i="10" s="1"/>
  <c r="J82" i="10"/>
  <c r="J84" i="10" s="1"/>
  <c r="J85" i="10" s="1"/>
  <c r="K82" i="10"/>
  <c r="K84" i="10" s="1"/>
  <c r="K85" i="10" s="1"/>
  <c r="P82" i="10"/>
  <c r="P84" i="10" s="1"/>
  <c r="P85" i="10" s="1"/>
  <c r="H82" i="10"/>
  <c r="H84" i="10" s="1"/>
  <c r="H85" i="10" s="1"/>
  <c r="O82" i="10"/>
  <c r="O84" i="10" s="1"/>
  <c r="O85" i="10" s="1"/>
  <c r="F81" i="10"/>
  <c r="F82" i="10" s="1"/>
  <c r="F84" i="10" s="1"/>
  <c r="F85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<sst xmlns="http://schemas.openxmlformats.org/spreadsheetml/2006/main" count="616" uniqueCount="114">
  <si>
    <t>Cognome</t>
  </si>
  <si>
    <t>Nome</t>
  </si>
  <si>
    <t>Matricola</t>
  </si>
  <si>
    <t>Team</t>
  </si>
  <si>
    <t>Regis-Milano</t>
  </si>
  <si>
    <t>Carlo</t>
  </si>
  <si>
    <t>A</t>
  </si>
  <si>
    <t>Palandri</t>
  </si>
  <si>
    <t>Daniele</t>
  </si>
  <si>
    <t>Palmisano</t>
  </si>
  <si>
    <t>Alessio</t>
  </si>
  <si>
    <t>Paradiso</t>
  </si>
  <si>
    <t>Francesco Pio</t>
  </si>
  <si>
    <t>Pellicanò</t>
  </si>
  <si>
    <t>Clarissa</t>
  </si>
  <si>
    <t>Santacroce</t>
  </si>
  <si>
    <t>Gabriele</t>
  </si>
  <si>
    <t>Scarcina</t>
  </si>
  <si>
    <t>Zocco</t>
  </si>
  <si>
    <t>Stefano</t>
  </si>
  <si>
    <t>Ore-Flores</t>
  </si>
  <si>
    <t>Akil</t>
  </si>
  <si>
    <t>B</t>
  </si>
  <si>
    <t>Palla</t>
  </si>
  <si>
    <t>Federico</t>
  </si>
  <si>
    <t>Ruggirello</t>
  </si>
  <si>
    <t>Gioacchino</t>
  </si>
  <si>
    <t>Sinatra</t>
  </si>
  <si>
    <t>Giuseppe</t>
  </si>
  <si>
    <t>Tigri</t>
  </si>
  <si>
    <t>Andrea</t>
  </si>
  <si>
    <t>Turzo</t>
  </si>
  <si>
    <t>Costantino</t>
  </si>
  <si>
    <t>Zanco</t>
  </si>
  <si>
    <t>Nicholas</t>
  </si>
  <si>
    <t>Zannotti</t>
  </si>
  <si>
    <t>Nicola</t>
  </si>
  <si>
    <t>1. CALCOLO DEI FABBISOGNI</t>
  </si>
  <si>
    <t>Calcolo dei volumi</t>
  </si>
  <si>
    <t>Distinta base</t>
  </si>
  <si>
    <t>2. CICLO DI ASSEMBLAGGIO</t>
  </si>
  <si>
    <t>Diagramma di flusso</t>
  </si>
  <si>
    <t>Calcolo delle postazioni per assemblaggio [metodo RPW]</t>
  </si>
  <si>
    <t>Calcolo del numero di macchine/linee</t>
  </si>
  <si>
    <t xml:space="preserve">3. PROCESSO PRODUTTIVO </t>
  </si>
  <si>
    <t>Calcolo dell'OEE</t>
  </si>
  <si>
    <t>WBS</t>
  </si>
  <si>
    <t>OBS</t>
  </si>
  <si>
    <t>4.  ELABORATI GESTIONALI</t>
  </si>
  <si>
    <t>Matrice WBS-OBS</t>
  </si>
  <si>
    <t>Gantt</t>
  </si>
  <si>
    <t>Scelta del tipo di layout [L, U, lineare]</t>
  </si>
  <si>
    <t>Stesura del layout su CAD [area interna]</t>
  </si>
  <si>
    <t>5. LAYOUT</t>
  </si>
  <si>
    <t>Stesura del layout su CAD [area esterna]</t>
  </si>
  <si>
    <t>Dimensionamento aree di ricarica carrelli</t>
  </si>
  <si>
    <t>Dimensionamento aree esterne</t>
  </si>
  <si>
    <t>Studio della postazione di saldatura</t>
  </si>
  <si>
    <t>6. STUDIO AREA PRODUTTIVA</t>
  </si>
  <si>
    <t>Studio della postazione di assemblaggio</t>
  </si>
  <si>
    <t>Valutazione e trattamento scarti</t>
  </si>
  <si>
    <t>PROGETTO</t>
  </si>
  <si>
    <t>Calcoli relativi al foglio MAG_BUFFER</t>
  </si>
  <si>
    <t>Scelta del tipo di carrelli elevatori</t>
  </si>
  <si>
    <t>Dimensionamento magazzino MP [statico&amp;dinamico]</t>
  </si>
  <si>
    <t>Dimensionamento magazzino buffer [statico&amp;dinamico]</t>
  </si>
  <si>
    <t>Dimensionamento magazzino PF [statico&amp;dinamico]</t>
  </si>
  <si>
    <t>7. MATERIAL HANDLING</t>
  </si>
  <si>
    <t>Calcolo degli indici
 di prestazione logistici</t>
  </si>
  <si>
    <t>Analisi ABC</t>
  </si>
  <si>
    <t>Dimensionamento area di picking</t>
  </si>
  <si>
    <t>Dimensionamento banchine carico/scarico</t>
  </si>
  <si>
    <t>Calcolo trasporti interni</t>
  </si>
  <si>
    <t>Determinazione del numero di addetti diretti e indiretti</t>
  </si>
  <si>
    <t>8. PERSONALE E AREE ACCESSORIE</t>
  </si>
  <si>
    <t>Dimensionamento impianto di aria compressa</t>
  </si>
  <si>
    <t>Dimensionamento uscite di sicurezza anti incendio</t>
  </si>
  <si>
    <t xml:space="preserve">9. SICUREZZA </t>
  </si>
  <si>
    <t>Applicazione del metodo di Niosh</t>
  </si>
  <si>
    <t>Spaghetti chart</t>
  </si>
  <si>
    <t>Value Stream Map</t>
  </si>
  <si>
    <t>10. PUNTI FACOLTATIVI</t>
  </si>
  <si>
    <t>Valutazione ottimizzazioni processo produttivo</t>
  </si>
  <si>
    <t>Calcolo EPEI</t>
  </si>
  <si>
    <t>Compilazione report tecnico</t>
  </si>
  <si>
    <t>11. ALTRO</t>
  </si>
  <si>
    <t>Valutazione dell'investimento</t>
  </si>
  <si>
    <t>TEAM A</t>
  </si>
  <si>
    <t>GRUPPO 1</t>
  </si>
  <si>
    <t>TEAM B</t>
  </si>
  <si>
    <t>FASI</t>
  </si>
  <si>
    <t>ATTIVITÀ</t>
  </si>
  <si>
    <t>✓</t>
  </si>
  <si>
    <t>Regis-Milano Carlo</t>
  </si>
  <si>
    <t>Palandri Daniele</t>
  </si>
  <si>
    <t>Palmisano Alessio</t>
  </si>
  <si>
    <t>Paradiso Francesco Pio</t>
  </si>
  <si>
    <t>Pellicanò Clarissa</t>
  </si>
  <si>
    <t>Santacroce Gabriele</t>
  </si>
  <si>
    <t>Scarcina Gabriele</t>
  </si>
  <si>
    <t>Zocco Stefano</t>
  </si>
  <si>
    <t>Ore-Flores Akil</t>
  </si>
  <si>
    <t>Palla Federico</t>
  </si>
  <si>
    <t>Ruggirello Gioacchino</t>
  </si>
  <si>
    <t>Sinatra Giuseppe</t>
  </si>
  <si>
    <t>Tigri Andrea</t>
  </si>
  <si>
    <t>Turzo Costantino</t>
  </si>
  <si>
    <t>Zanco Nicholas</t>
  </si>
  <si>
    <t>Zannotti Nicola</t>
  </si>
  <si>
    <t>VALUTAZ.
ATTIVITÀ</t>
  </si>
  <si>
    <t>Coeff ang=</t>
  </si>
  <si>
    <t>VOTAZ.  ANONIMA</t>
  </si>
  <si>
    <t>PUNTEGGIO MATRICE</t>
  </si>
  <si>
    <t>AUTOVALUTAZIONE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</si>
</sst>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8">
    <xf numFmtId="0" fontId="0" fillId="0" borderId="0" xfId="0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9" xfId="0" applyBorder="1"/>
    <xf numFmtId="0" fontId="0" fillId="0" borderId="13" xfId="0" applyBorder="1"/>
    <xf numFmtId="0" fontId="0" fillId="0" borderId="15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0" fillId="2" borderId="20" xfId="0" applyFill="1" applyBorder="1" applyAlignment="1">
      <alignment vertical="center"/>
    </xf>
    <xf numFmtId="2" fontId="0" fillId="0" borderId="0" xfId="0" applyNumberFormat="1"/>
    <xf numFmtId="0" fontId="0" fillId="2" borderId="0" xfId="0" applyFill="1" applyAlignment="1">
      <alignment vertical="center"/>
    </xf>
    <xf numFmtId="9" fontId="0" fillId="0" borderId="0" xfId="1" applyFont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20" xfId="1" applyFont="1" applyBorder="1" applyAlignment="1">
      <alignment horizontal="center"/>
    </xf>
    <xf numFmtId="9" fontId="0" fillId="0" borderId="22" xfId="1" applyFont="1" applyBorder="1" applyAlignment="1">
      <alignment horizontal="center"/>
    </xf>
    <xf numFmtId="9" fontId="1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23" xfId="0" applyBorder="1"/>
    <xf numFmtId="0" fontId="1" fillId="2" borderId="21" xfId="0" applyFont="1" applyFill="1" applyBorder="1" applyAlignment="1">
      <alignment horizontal="left" vertical="center"/>
    </xf>
    <xf numFmtId="0" fontId="1" fillId="0" borderId="0" xfId="0" applyFont="1"/>
    <xf numFmtId="0" fontId="6" fillId="0" borderId="13" xfId="0" applyFont="1" applyBorder="1"/>
    <xf numFmtId="0" fontId="1" fillId="0" borderId="24" xfId="0" applyFont="1" applyBorder="1" applyAlignment="1">
      <alignment horizontal="center"/>
    </xf>
    <xf numFmtId="0" fontId="0" fillId="0" borderId="24" xfId="0" applyBorder="1"/>
    <xf numFmtId="0" fontId="7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2" borderId="5" xfId="0" applyFill="1" applyBorder="1" applyAlignment="1">
      <alignment vertical="center"/>
    </xf>
    <xf numFmtId="1" fontId="0" fillId="0" borderId="0" xfId="1" applyNumberFormat="1" applyFont="1" applyAlignment="1">
      <alignment horizontal="center"/>
    </xf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6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2FCB-9025-CF4E-BA92-57865364911D}">
  <dimension ref="A1:E18"/>
  <sheetViews>
    <sheetView zoomScale="168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11.5" defaultRowHeight="15" x14ac:dyDescent="0.2"/>
  <cols>
    <col min="1" max="1" width="10.6640625" style="2"/>
    <col min="2" max="2" width="12.5" style="2" customWidth="1"/>
    <col min="3" max="3" width="15" style="2" customWidth="1"/>
    <col min="4" max="5" width="10.6640625" style="2"/>
  </cols>
  <sheetData>
    <row r="1" spans="1:5" x14ac:dyDescent="0.2">
      <c r="A1" s="4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">
      <c r="A2" s="4" cm="1">
        <f t="array" ref="A2:A17">_xlfn.SEQUENCE(COUNTA(B:B)-1,1)</f>
        <v>1</v>
      </c>
      <c r="B2" s="3" t="s">
        <v>4</v>
      </c>
      <c r="C2" s="3" t="s">
        <v>5</v>
      </c>
      <c r="D2" s="2">
        <v>310989</v>
      </c>
      <c r="E2" s="2" t="s">
        <v>6</v>
      </c>
    </row>
    <row r="3" spans="1:5" x14ac:dyDescent="0.2">
      <c r="A3" s="4">
        <v>2</v>
      </c>
      <c r="B3" s="3" t="s">
        <v>7</v>
      </c>
      <c r="C3" s="3" t="s">
        <v>8</v>
      </c>
      <c r="D3" s="2">
        <v>307084</v>
      </c>
      <c r="E3" s="2" t="s">
        <v>6</v>
      </c>
    </row>
    <row r="4" spans="1:5" x14ac:dyDescent="0.2">
      <c r="A4" s="4">
        <v>3</v>
      </c>
      <c r="B4" s="3" t="s">
        <v>9</v>
      </c>
      <c r="C4" s="3" t="s">
        <v>10</v>
      </c>
      <c r="D4" s="2">
        <v>310880</v>
      </c>
      <c r="E4" s="2" t="s">
        <v>6</v>
      </c>
    </row>
    <row r="5" spans="1:5" x14ac:dyDescent="0.2">
      <c r="A5" s="4">
        <v>4</v>
      </c>
      <c r="B5" s="3" t="s">
        <v>11</v>
      </c>
      <c r="C5" s="3" t="s">
        <v>12</v>
      </c>
      <c r="D5" s="2">
        <v>310834</v>
      </c>
      <c r="E5" s="2" t="s">
        <v>6</v>
      </c>
    </row>
    <row r="6" spans="1:5" x14ac:dyDescent="0.2">
      <c r="A6" s="4">
        <v>5</v>
      </c>
      <c r="B6" s="3" t="s">
        <v>13</v>
      </c>
      <c r="C6" s="3" t="s">
        <v>14</v>
      </c>
      <c r="D6" s="2">
        <v>297953</v>
      </c>
      <c r="E6" s="2" t="s">
        <v>6</v>
      </c>
    </row>
    <row r="7" spans="1:5" x14ac:dyDescent="0.2">
      <c r="A7" s="4">
        <v>6</v>
      </c>
      <c r="B7" s="3" t="s">
        <v>15</v>
      </c>
      <c r="C7" s="3" t="s">
        <v>16</v>
      </c>
      <c r="D7" s="2">
        <v>307587</v>
      </c>
      <c r="E7" s="2" t="s">
        <v>6</v>
      </c>
    </row>
    <row r="8" spans="1:5" x14ac:dyDescent="0.2">
      <c r="A8" s="4">
        <v>7</v>
      </c>
      <c r="B8" s="3" t="s">
        <v>17</v>
      </c>
      <c r="C8" s="3" t="s">
        <v>16</v>
      </c>
      <c r="D8" s="2">
        <v>312112</v>
      </c>
      <c r="E8" s="2" t="s">
        <v>6</v>
      </c>
    </row>
    <row r="9" spans="1:5" x14ac:dyDescent="0.2">
      <c r="A9" s="4">
        <v>8</v>
      </c>
      <c r="B9" s="3" t="s">
        <v>18</v>
      </c>
      <c r="C9" s="3" t="s">
        <v>19</v>
      </c>
      <c r="D9" s="2">
        <v>299769</v>
      </c>
      <c r="E9" s="2" t="s">
        <v>6</v>
      </c>
    </row>
    <row r="10" spans="1:5" x14ac:dyDescent="0.2">
      <c r="A10" s="4">
        <v>9</v>
      </c>
      <c r="B10" s="3" t="s">
        <v>20</v>
      </c>
      <c r="C10" s="3" t="s">
        <v>21</v>
      </c>
      <c r="D10" s="2">
        <v>313890</v>
      </c>
      <c r="E10" s="2" t="s">
        <v>22</v>
      </c>
    </row>
    <row r="11" spans="1:5" x14ac:dyDescent="0.2">
      <c r="A11" s="4">
        <v>10</v>
      </c>
      <c r="B11" s="3" t="s">
        <v>23</v>
      </c>
      <c r="C11" s="3" t="s">
        <v>24</v>
      </c>
      <c r="D11" s="2">
        <v>314742</v>
      </c>
      <c r="E11" s="2" t="s">
        <v>22</v>
      </c>
    </row>
    <row r="12" spans="1:5" x14ac:dyDescent="0.2">
      <c r="A12" s="4">
        <v>11</v>
      </c>
      <c r="B12" s="3" t="s">
        <v>25</v>
      </c>
      <c r="C12" s="3" t="s">
        <v>26</v>
      </c>
      <c r="D12" s="2">
        <v>310831</v>
      </c>
      <c r="E12" s="2" t="s">
        <v>22</v>
      </c>
    </row>
    <row r="13" spans="1:5" x14ac:dyDescent="0.2">
      <c r="A13" s="4">
        <v>12</v>
      </c>
      <c r="B13" s="3" t="s">
        <v>27</v>
      </c>
      <c r="C13" s="3" t="s">
        <v>28</v>
      </c>
      <c r="D13" s="2">
        <v>312211</v>
      </c>
      <c r="E13" s="2" t="s">
        <v>22</v>
      </c>
    </row>
    <row r="14" spans="1:5" x14ac:dyDescent="0.2">
      <c r="A14" s="4">
        <v>13</v>
      </c>
      <c r="B14" s="3" t="s">
        <v>29</v>
      </c>
      <c r="C14" s="3" t="s">
        <v>30</v>
      </c>
      <c r="D14" s="2">
        <v>311364</v>
      </c>
      <c r="E14" s="2" t="s">
        <v>22</v>
      </c>
    </row>
    <row r="15" spans="1:5" x14ac:dyDescent="0.2">
      <c r="A15" s="4">
        <v>14</v>
      </c>
      <c r="B15" s="3" t="s">
        <v>31</v>
      </c>
      <c r="C15" s="3" t="s">
        <v>32</v>
      </c>
      <c r="D15" s="2">
        <v>272712</v>
      </c>
      <c r="E15" s="2" t="s">
        <v>22</v>
      </c>
    </row>
    <row r="16" spans="1:5" x14ac:dyDescent="0.2">
      <c r="A16" s="4">
        <v>15</v>
      </c>
      <c r="B16" s="3" t="s">
        <v>33</v>
      </c>
      <c r="C16" s="3" t="s">
        <v>34</v>
      </c>
      <c r="D16" s="2">
        <v>297395</v>
      </c>
      <c r="E16" s="2" t="s">
        <v>22</v>
      </c>
    </row>
    <row r="17" spans="1:5" x14ac:dyDescent="0.2">
      <c r="A17" s="4">
        <v>16</v>
      </c>
      <c r="B17" s="3" t="s">
        <v>35</v>
      </c>
      <c r="C17" s="3" t="s">
        <v>36</v>
      </c>
      <c r="D17" s="2">
        <v>328111</v>
      </c>
      <c r="E17" s="2" t="s">
        <v>22</v>
      </c>
    </row>
    <row r="18" spans="1:5" x14ac:dyDescent="0.2">
      <c r="B18" s="3"/>
      <c r="C18" s="3"/>
    </row>
  </sheetData>
  <sortState xmlns:xlrd2="http://schemas.microsoft.com/office/spreadsheetml/2017/richdata2" ref="B2:E17">
    <sortCondition ref="E2:E17"/>
    <sortCondition ref="B2:B17"/>
    <sortCondition ref="C2:C1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B06CD-1832-EF43-B667-0C24EF6ACCAE}">
  <dimension ref="B2:H97"/>
  <sheetViews>
    <sheetView topLeftCell="A42" zoomScale="66" zoomScaleNormal="50" workbookViewId="0">
      <selection activeCell="B42" sqref="B42"/>
    </sheetView>
  </sheetViews>
  <sheetFormatPr baseColWidth="10" defaultColWidth="11.5" defaultRowHeight="15" x14ac:dyDescent="0.2"/>
  <cols>
    <col min="2" max="2" width="35.1640625" bestFit="1" customWidth="1"/>
    <col min="5" max="5" width="23" customWidth="1"/>
    <col min="8" max="8" width="43.5" customWidth="1"/>
  </cols>
  <sheetData>
    <row r="2" spans="3:8" ht="16" thickBot="1" x14ac:dyDescent="0.25"/>
    <row r="3" spans="3:8" ht="16" thickBot="1" x14ac:dyDescent="0.25">
      <c r="D3" s="11"/>
      <c r="E3" s="51" t="s">
        <v>37</v>
      </c>
      <c r="F3" s="31"/>
      <c r="G3" s="11"/>
      <c r="H3" s="53" t="s">
        <v>38</v>
      </c>
    </row>
    <row r="4" spans="3:8" ht="16" thickBot="1" x14ac:dyDescent="0.25">
      <c r="C4" s="10"/>
      <c r="E4" s="52"/>
      <c r="H4" s="54"/>
    </row>
    <row r="5" spans="3:8" x14ac:dyDescent="0.2">
      <c r="C5" s="10"/>
    </row>
    <row r="6" spans="3:8" ht="16" thickBot="1" x14ac:dyDescent="0.25">
      <c r="C6" s="10"/>
    </row>
    <row r="7" spans="3:8" ht="16" thickBot="1" x14ac:dyDescent="0.25">
      <c r="C7" s="10"/>
      <c r="G7" s="11"/>
      <c r="H7" s="53" t="s">
        <v>39</v>
      </c>
    </row>
    <row r="8" spans="3:8" ht="16" thickBot="1" x14ac:dyDescent="0.25">
      <c r="C8" s="10"/>
      <c r="F8" s="10"/>
      <c r="H8" s="54"/>
    </row>
    <row r="9" spans="3:8" ht="16" thickBot="1" x14ac:dyDescent="0.25">
      <c r="C9" s="10"/>
      <c r="D9" s="11"/>
      <c r="E9" s="51" t="s">
        <v>40</v>
      </c>
      <c r="F9" s="11"/>
      <c r="G9" s="11"/>
      <c r="H9" s="53" t="s">
        <v>41</v>
      </c>
    </row>
    <row r="10" spans="3:8" ht="16" thickBot="1" x14ac:dyDescent="0.25">
      <c r="C10" s="10"/>
      <c r="E10" s="52"/>
      <c r="F10" s="10"/>
      <c r="H10" s="54"/>
    </row>
    <row r="11" spans="3:8" ht="16.25" customHeight="1" thickBot="1" x14ac:dyDescent="0.25">
      <c r="C11" s="10"/>
      <c r="F11" s="10"/>
      <c r="G11" s="11"/>
      <c r="H11" s="53" t="s">
        <v>42</v>
      </c>
    </row>
    <row r="12" spans="3:8" ht="16" thickBot="1" x14ac:dyDescent="0.25">
      <c r="C12" s="10"/>
      <c r="H12" s="54"/>
    </row>
    <row r="13" spans="3:8" ht="16" thickBot="1" x14ac:dyDescent="0.25">
      <c r="C13" s="10"/>
    </row>
    <row r="14" spans="3:8" ht="16" thickBot="1" x14ac:dyDescent="0.25">
      <c r="C14" s="10"/>
      <c r="G14" s="11"/>
      <c r="H14" s="49" t="s">
        <v>43</v>
      </c>
    </row>
    <row r="15" spans="3:8" ht="16" thickBot="1" x14ac:dyDescent="0.25">
      <c r="C15" s="10"/>
      <c r="D15" s="11"/>
      <c r="E15" s="51" t="s">
        <v>44</v>
      </c>
      <c r="F15" s="11"/>
      <c r="H15" s="50"/>
    </row>
    <row r="16" spans="3:8" ht="16" thickBot="1" x14ac:dyDescent="0.25">
      <c r="C16" s="10"/>
      <c r="E16" s="52"/>
      <c r="F16" s="10"/>
      <c r="G16" s="11"/>
      <c r="H16" s="49" t="s">
        <v>45</v>
      </c>
    </row>
    <row r="17" spans="3:8" ht="16" thickBot="1" x14ac:dyDescent="0.25">
      <c r="C17" s="10"/>
      <c r="H17" s="50"/>
    </row>
    <row r="18" spans="3:8" x14ac:dyDescent="0.2">
      <c r="C18" s="10"/>
    </row>
    <row r="19" spans="3:8" ht="16.25" customHeight="1" thickBot="1" x14ac:dyDescent="0.25">
      <c r="C19" s="10"/>
    </row>
    <row r="20" spans="3:8" ht="16" thickBot="1" x14ac:dyDescent="0.25">
      <c r="C20" s="10"/>
      <c r="G20" s="11"/>
      <c r="H20" s="53" t="s">
        <v>46</v>
      </c>
    </row>
    <row r="21" spans="3:8" ht="16" thickBot="1" x14ac:dyDescent="0.25">
      <c r="C21" s="10"/>
      <c r="F21" s="10"/>
      <c r="H21" s="54"/>
    </row>
    <row r="22" spans="3:8" ht="16" thickBot="1" x14ac:dyDescent="0.25">
      <c r="C22" s="10"/>
      <c r="F22" s="10"/>
      <c r="G22" s="11"/>
      <c r="H22" s="53" t="s">
        <v>47</v>
      </c>
    </row>
    <row r="23" spans="3:8" ht="16" thickBot="1" x14ac:dyDescent="0.25">
      <c r="C23" s="10"/>
      <c r="D23" s="11"/>
      <c r="E23" s="51" t="s">
        <v>48</v>
      </c>
      <c r="F23" s="11"/>
      <c r="H23" s="54"/>
    </row>
    <row r="24" spans="3:8" ht="16" thickBot="1" x14ac:dyDescent="0.25">
      <c r="C24" s="10"/>
      <c r="E24" s="52"/>
      <c r="F24" s="10"/>
      <c r="G24" s="11"/>
      <c r="H24" s="53" t="s">
        <v>49</v>
      </c>
    </row>
    <row r="25" spans="3:8" ht="16" thickBot="1" x14ac:dyDescent="0.25">
      <c r="C25" s="10"/>
      <c r="F25" s="10"/>
      <c r="H25" s="54"/>
    </row>
    <row r="26" spans="3:8" ht="16" thickBot="1" x14ac:dyDescent="0.25">
      <c r="C26" s="10"/>
      <c r="F26" s="10"/>
      <c r="G26" s="11"/>
      <c r="H26" s="53" t="s">
        <v>50</v>
      </c>
    </row>
    <row r="27" spans="3:8" ht="16" thickBot="1" x14ac:dyDescent="0.25">
      <c r="C27" s="10"/>
      <c r="H27" s="54"/>
    </row>
    <row r="28" spans="3:8" ht="16.25" customHeight="1" x14ac:dyDescent="0.2">
      <c r="C28" s="10"/>
    </row>
    <row r="29" spans="3:8" ht="16" thickBot="1" x14ac:dyDescent="0.25">
      <c r="C29" s="10"/>
    </row>
    <row r="30" spans="3:8" ht="16" thickBot="1" x14ac:dyDescent="0.25">
      <c r="C30" s="10"/>
      <c r="G30" s="11"/>
      <c r="H30" s="53" t="s">
        <v>51</v>
      </c>
    </row>
    <row r="31" spans="3:8" ht="16" thickBot="1" x14ac:dyDescent="0.25">
      <c r="C31" s="10"/>
      <c r="F31" s="10"/>
      <c r="H31" s="54"/>
    </row>
    <row r="32" spans="3:8" ht="15" customHeight="1" thickBot="1" x14ac:dyDescent="0.25">
      <c r="C32" s="10"/>
      <c r="F32" s="10"/>
      <c r="G32" s="11"/>
      <c r="H32" s="53" t="s">
        <v>52</v>
      </c>
    </row>
    <row r="33" spans="2:8" ht="15" customHeight="1" thickBot="1" x14ac:dyDescent="0.25">
      <c r="C33" s="10"/>
      <c r="F33" s="10"/>
      <c r="H33" s="54"/>
    </row>
    <row r="34" spans="2:8" ht="15" customHeight="1" thickBot="1" x14ac:dyDescent="0.25">
      <c r="C34" s="10"/>
      <c r="D34" s="11"/>
      <c r="E34" s="51" t="s">
        <v>53</v>
      </c>
      <c r="F34" s="11"/>
      <c r="G34" s="11"/>
      <c r="H34" s="53" t="s">
        <v>54</v>
      </c>
    </row>
    <row r="35" spans="2:8" ht="16" thickBot="1" x14ac:dyDescent="0.25">
      <c r="C35" s="10"/>
      <c r="E35" s="52"/>
      <c r="F35" s="10"/>
      <c r="H35" s="54"/>
    </row>
    <row r="36" spans="2:8" ht="16" customHeight="1" thickBot="1" x14ac:dyDescent="0.25">
      <c r="C36" s="10"/>
      <c r="F36" s="10"/>
      <c r="G36" s="11"/>
      <c r="H36" s="53" t="s">
        <v>55</v>
      </c>
    </row>
    <row r="37" spans="2:8" ht="16.25" customHeight="1" thickBot="1" x14ac:dyDescent="0.25">
      <c r="C37" s="10"/>
      <c r="F37" s="10"/>
      <c r="H37" s="54"/>
    </row>
    <row r="38" spans="2:8" ht="16" thickBot="1" x14ac:dyDescent="0.25">
      <c r="C38" s="10"/>
      <c r="F38" s="10"/>
      <c r="G38" s="11"/>
      <c r="H38" s="53" t="s">
        <v>56</v>
      </c>
    </row>
    <row r="39" spans="2:8" ht="16" thickBot="1" x14ac:dyDescent="0.25">
      <c r="C39" s="10"/>
      <c r="H39" s="54"/>
    </row>
    <row r="40" spans="2:8" x14ac:dyDescent="0.2">
      <c r="C40" s="10"/>
    </row>
    <row r="41" spans="2:8" ht="16" thickBot="1" x14ac:dyDescent="0.25">
      <c r="C41" s="10"/>
    </row>
    <row r="42" spans="2:8" ht="16" thickBot="1" x14ac:dyDescent="0.25">
      <c r="C42" s="10"/>
      <c r="G42" s="11"/>
      <c r="H42" s="53" t="s">
        <v>57</v>
      </c>
    </row>
    <row r="43" spans="2:8" ht="16" thickBot="1" x14ac:dyDescent="0.25">
      <c r="C43" s="10"/>
      <c r="F43" s="10"/>
      <c r="H43" s="54"/>
    </row>
    <row r="44" spans="2:8" ht="15" customHeight="1" thickBot="1" x14ac:dyDescent="0.25">
      <c r="C44" s="10"/>
      <c r="D44" s="11"/>
      <c r="E44" s="51" t="s">
        <v>58</v>
      </c>
      <c r="F44" s="11"/>
      <c r="G44" s="11"/>
      <c r="H44" s="53" t="s">
        <v>59</v>
      </c>
    </row>
    <row r="45" spans="2:8" ht="16.25" customHeight="1" thickBot="1" x14ac:dyDescent="0.25">
      <c r="C45" s="10"/>
      <c r="E45" s="52"/>
      <c r="F45" s="10"/>
      <c r="H45" s="54"/>
    </row>
    <row r="46" spans="2:8" ht="16" thickBot="1" x14ac:dyDescent="0.25">
      <c r="C46" s="10"/>
      <c r="F46" s="10"/>
      <c r="G46" s="11"/>
      <c r="H46" s="53" t="s">
        <v>60</v>
      </c>
    </row>
    <row r="47" spans="2:8" ht="16" thickBot="1" x14ac:dyDescent="0.25">
      <c r="C47" s="10"/>
      <c r="H47" s="54"/>
    </row>
    <row r="48" spans="2:8" ht="16" thickBot="1" x14ac:dyDescent="0.25">
      <c r="B48" s="47" t="s">
        <v>61</v>
      </c>
      <c r="C48" s="11"/>
    </row>
    <row r="49" spans="2:8" ht="16" thickBot="1" x14ac:dyDescent="0.25">
      <c r="B49" s="48"/>
      <c r="C49" s="10"/>
    </row>
    <row r="50" spans="2:8" ht="16" thickBot="1" x14ac:dyDescent="0.25">
      <c r="C50" s="10"/>
      <c r="G50" s="11"/>
      <c r="H50" s="53" t="s">
        <v>62</v>
      </c>
    </row>
    <row r="51" spans="2:8" ht="16" thickBot="1" x14ac:dyDescent="0.25">
      <c r="C51" s="10"/>
      <c r="F51" s="10"/>
      <c r="H51" s="54"/>
    </row>
    <row r="52" spans="2:8" ht="15" customHeight="1" thickBot="1" x14ac:dyDescent="0.25">
      <c r="C52" s="10"/>
      <c r="F52" s="10"/>
      <c r="G52" s="11"/>
      <c r="H52" s="53" t="s">
        <v>63</v>
      </c>
    </row>
    <row r="53" spans="2:8" ht="16" thickBot="1" x14ac:dyDescent="0.25">
      <c r="C53" s="10"/>
      <c r="F53" s="10"/>
      <c r="H53" s="54"/>
    </row>
    <row r="54" spans="2:8" ht="16" thickBot="1" x14ac:dyDescent="0.25">
      <c r="C54" s="10"/>
      <c r="F54" s="10"/>
      <c r="G54" s="11"/>
      <c r="H54" s="53" t="s">
        <v>64</v>
      </c>
    </row>
    <row r="55" spans="2:8" ht="16" thickBot="1" x14ac:dyDescent="0.25">
      <c r="C55" s="10"/>
      <c r="F55" s="10"/>
      <c r="H55" s="54"/>
    </row>
    <row r="56" spans="2:8" ht="16" thickBot="1" x14ac:dyDescent="0.25">
      <c r="C56" s="10"/>
      <c r="F56" s="10"/>
      <c r="G56" s="11"/>
      <c r="H56" s="53" t="s">
        <v>65</v>
      </c>
    </row>
    <row r="57" spans="2:8" ht="16" thickBot="1" x14ac:dyDescent="0.25">
      <c r="C57" s="10"/>
      <c r="F57" s="10"/>
      <c r="H57" s="54"/>
    </row>
    <row r="58" spans="2:8" ht="16" thickBot="1" x14ac:dyDescent="0.25">
      <c r="C58" s="10"/>
      <c r="F58" s="10"/>
      <c r="G58" s="11"/>
      <c r="H58" s="53" t="s">
        <v>66</v>
      </c>
    </row>
    <row r="59" spans="2:8" ht="16.25" customHeight="1" thickBot="1" x14ac:dyDescent="0.25">
      <c r="C59" s="10"/>
      <c r="D59" s="11"/>
      <c r="E59" s="51" t="s">
        <v>67</v>
      </c>
      <c r="F59" s="11"/>
      <c r="H59" s="54"/>
    </row>
    <row r="60" spans="2:8" ht="16" thickBot="1" x14ac:dyDescent="0.25">
      <c r="C60" s="10"/>
      <c r="E60" s="52"/>
      <c r="F60" s="10"/>
      <c r="G60" s="11"/>
      <c r="H60" s="53" t="s">
        <v>68</v>
      </c>
    </row>
    <row r="61" spans="2:8" ht="16" thickBot="1" x14ac:dyDescent="0.25">
      <c r="C61" s="10"/>
      <c r="F61" s="10"/>
      <c r="H61" s="54"/>
    </row>
    <row r="62" spans="2:8" ht="16" thickBot="1" x14ac:dyDescent="0.25">
      <c r="C62" s="10"/>
      <c r="F62" s="10"/>
      <c r="G62" s="11"/>
      <c r="H62" s="53" t="s">
        <v>69</v>
      </c>
    </row>
    <row r="63" spans="2:8" ht="16" thickBot="1" x14ac:dyDescent="0.25">
      <c r="C63" s="10"/>
      <c r="F63" s="10"/>
      <c r="H63" s="54"/>
    </row>
    <row r="64" spans="2:8" ht="16" thickBot="1" x14ac:dyDescent="0.25">
      <c r="C64" s="10"/>
      <c r="F64" s="10"/>
      <c r="G64" s="11"/>
      <c r="H64" s="53" t="s">
        <v>70</v>
      </c>
    </row>
    <row r="65" spans="3:8" ht="16" thickBot="1" x14ac:dyDescent="0.25">
      <c r="C65" s="10"/>
      <c r="F65" s="10"/>
      <c r="H65" s="54"/>
    </row>
    <row r="66" spans="3:8" ht="16" thickBot="1" x14ac:dyDescent="0.25">
      <c r="C66" s="10"/>
      <c r="F66" s="10"/>
      <c r="G66" s="11"/>
      <c r="H66" s="53" t="s">
        <v>71</v>
      </c>
    </row>
    <row r="67" spans="3:8" ht="16.25" customHeight="1" thickBot="1" x14ac:dyDescent="0.25">
      <c r="C67" s="10"/>
      <c r="F67" s="10"/>
      <c r="H67" s="54"/>
    </row>
    <row r="68" spans="3:8" ht="16" thickBot="1" x14ac:dyDescent="0.25">
      <c r="C68" s="10"/>
      <c r="F68" s="10"/>
      <c r="G68" s="11"/>
      <c r="H68" s="53" t="s">
        <v>72</v>
      </c>
    </row>
    <row r="69" spans="3:8" ht="16" thickBot="1" x14ac:dyDescent="0.25">
      <c r="C69" s="10"/>
      <c r="H69" s="54"/>
    </row>
    <row r="70" spans="3:8" x14ac:dyDescent="0.2">
      <c r="C70" s="10"/>
    </row>
    <row r="71" spans="3:8" ht="16" thickBot="1" x14ac:dyDescent="0.25">
      <c r="C71" s="10"/>
    </row>
    <row r="72" spans="3:8" ht="16" thickBot="1" x14ac:dyDescent="0.25">
      <c r="C72" s="10"/>
      <c r="G72" s="11"/>
      <c r="H72" s="53" t="s">
        <v>73</v>
      </c>
    </row>
    <row r="73" spans="3:8" ht="16" thickBot="1" x14ac:dyDescent="0.25">
      <c r="C73" s="10"/>
      <c r="D73" s="11"/>
      <c r="E73" s="51" t="s">
        <v>74</v>
      </c>
      <c r="F73" s="11"/>
      <c r="H73" s="54"/>
    </row>
    <row r="74" spans="3:8" ht="16" thickBot="1" x14ac:dyDescent="0.25">
      <c r="C74" s="10"/>
      <c r="E74" s="52"/>
      <c r="F74" s="10"/>
      <c r="G74" s="11"/>
      <c r="H74" s="53" t="s">
        <v>75</v>
      </c>
    </row>
    <row r="75" spans="3:8" ht="16.25" customHeight="1" thickBot="1" x14ac:dyDescent="0.25">
      <c r="C75" s="10"/>
      <c r="H75" s="54"/>
    </row>
    <row r="76" spans="3:8" x14ac:dyDescent="0.2">
      <c r="C76" s="10"/>
    </row>
    <row r="77" spans="3:8" ht="16" thickBot="1" x14ac:dyDescent="0.25">
      <c r="C77" s="10"/>
    </row>
    <row r="78" spans="3:8" ht="16" thickBot="1" x14ac:dyDescent="0.25">
      <c r="C78" s="10"/>
      <c r="G78" s="11"/>
      <c r="H78" s="53" t="s">
        <v>76</v>
      </c>
    </row>
    <row r="79" spans="3:8" ht="16" thickBot="1" x14ac:dyDescent="0.25">
      <c r="C79" s="10"/>
      <c r="D79" s="11"/>
      <c r="E79" s="51" t="s">
        <v>77</v>
      </c>
      <c r="F79" s="11"/>
      <c r="H79" s="54"/>
    </row>
    <row r="80" spans="3:8" ht="16" thickBot="1" x14ac:dyDescent="0.25">
      <c r="C80" s="10"/>
      <c r="E80" s="52"/>
      <c r="F80" s="10"/>
      <c r="G80" s="11"/>
      <c r="H80" s="53" t="s">
        <v>78</v>
      </c>
    </row>
    <row r="81" spans="3:8" ht="16" thickBot="1" x14ac:dyDescent="0.25">
      <c r="C81" s="10"/>
      <c r="H81" s="54"/>
    </row>
    <row r="82" spans="3:8" ht="16.25" customHeight="1" x14ac:dyDescent="0.2">
      <c r="C82" s="10"/>
    </row>
    <row r="83" spans="3:8" ht="16" thickBot="1" x14ac:dyDescent="0.25">
      <c r="C83" s="34"/>
    </row>
    <row r="84" spans="3:8" ht="16" thickBot="1" x14ac:dyDescent="0.25">
      <c r="C84" s="10"/>
      <c r="G84" s="11"/>
      <c r="H84" s="53" t="s">
        <v>79</v>
      </c>
    </row>
    <row r="85" spans="3:8" ht="16" thickBot="1" x14ac:dyDescent="0.25">
      <c r="C85" s="10"/>
      <c r="F85" s="10"/>
      <c r="H85" s="54"/>
    </row>
    <row r="86" spans="3:8" ht="16" thickBot="1" x14ac:dyDescent="0.25">
      <c r="C86" s="10"/>
      <c r="F86" s="10"/>
      <c r="G86" s="11"/>
      <c r="H86" s="53" t="s">
        <v>80</v>
      </c>
    </row>
    <row r="87" spans="3:8" ht="16" thickBot="1" x14ac:dyDescent="0.25">
      <c r="C87" s="10"/>
      <c r="D87" s="11"/>
      <c r="E87" s="51" t="s">
        <v>81</v>
      </c>
      <c r="F87" s="11"/>
      <c r="H87" s="54"/>
    </row>
    <row r="88" spans="3:8" ht="16" thickBot="1" x14ac:dyDescent="0.25">
      <c r="C88" s="10"/>
      <c r="E88" s="52"/>
      <c r="F88" s="10"/>
      <c r="G88" s="11"/>
      <c r="H88" s="53" t="s">
        <v>82</v>
      </c>
    </row>
    <row r="89" spans="3:8" ht="16" thickBot="1" x14ac:dyDescent="0.25">
      <c r="C89" s="10"/>
      <c r="F89" s="10"/>
      <c r="H89" s="54"/>
    </row>
    <row r="90" spans="3:8" ht="16" thickBot="1" x14ac:dyDescent="0.25">
      <c r="C90" s="10"/>
      <c r="F90" s="10"/>
      <c r="G90" s="11"/>
      <c r="H90" s="53" t="s">
        <v>83</v>
      </c>
    </row>
    <row r="91" spans="3:8" ht="16" thickBot="1" x14ac:dyDescent="0.25">
      <c r="C91" s="10"/>
      <c r="H91" s="54"/>
    </row>
    <row r="92" spans="3:8" x14ac:dyDescent="0.2">
      <c r="C92" s="10"/>
    </row>
    <row r="93" spans="3:8" ht="16" thickBot="1" x14ac:dyDescent="0.25">
      <c r="C93" s="10"/>
    </row>
    <row r="94" spans="3:8" ht="16" thickBot="1" x14ac:dyDescent="0.25">
      <c r="C94" s="10"/>
      <c r="G94" s="11"/>
      <c r="H94" s="53" t="s">
        <v>84</v>
      </c>
    </row>
    <row r="95" spans="3:8" ht="16" thickBot="1" x14ac:dyDescent="0.25">
      <c r="C95" s="10"/>
      <c r="D95" s="11"/>
      <c r="E95" s="51" t="s">
        <v>85</v>
      </c>
      <c r="F95" s="11"/>
      <c r="H95" s="54"/>
    </row>
    <row r="96" spans="3:8" ht="16" thickBot="1" x14ac:dyDescent="0.25">
      <c r="E96" s="52"/>
      <c r="F96" s="10"/>
      <c r="G96" s="11"/>
      <c r="H96" s="53" t="s">
        <v>86</v>
      </c>
    </row>
    <row r="97" spans="8:8" ht="16" thickBot="1" x14ac:dyDescent="0.25">
      <c r="H97" s="54"/>
    </row>
  </sheetData>
  <mergeCells count="50">
    <mergeCell ref="E44:E45"/>
    <mergeCell ref="E79:E80"/>
    <mergeCell ref="H74:H75"/>
    <mergeCell ref="H78:H79"/>
    <mergeCell ref="E87:E88"/>
    <mergeCell ref="H62:H63"/>
    <mergeCell ref="H64:H65"/>
    <mergeCell ref="H66:H67"/>
    <mergeCell ref="H68:H69"/>
    <mergeCell ref="H72:H73"/>
    <mergeCell ref="E73:E74"/>
    <mergeCell ref="E95:E96"/>
    <mergeCell ref="H94:H95"/>
    <mergeCell ref="H96:H97"/>
    <mergeCell ref="H80:H81"/>
    <mergeCell ref="H84:H85"/>
    <mergeCell ref="H86:H87"/>
    <mergeCell ref="H88:H89"/>
    <mergeCell ref="H90:H91"/>
    <mergeCell ref="H3:H4"/>
    <mergeCell ref="H9:H10"/>
    <mergeCell ref="H7:H8"/>
    <mergeCell ref="H11:H12"/>
    <mergeCell ref="H14:H15"/>
    <mergeCell ref="H20:H21"/>
    <mergeCell ref="H22:H23"/>
    <mergeCell ref="H24:H25"/>
    <mergeCell ref="H26:H27"/>
    <mergeCell ref="H30:H31"/>
    <mergeCell ref="H32:H33"/>
    <mergeCell ref="H34:H35"/>
    <mergeCell ref="H36:H37"/>
    <mergeCell ref="H38:H39"/>
    <mergeCell ref="H42:H43"/>
    <mergeCell ref="B48:B49"/>
    <mergeCell ref="H16:H17"/>
    <mergeCell ref="E3:E4"/>
    <mergeCell ref="E9:E10"/>
    <mergeCell ref="E59:E60"/>
    <mergeCell ref="H44:H45"/>
    <mergeCell ref="H46:H47"/>
    <mergeCell ref="H50:H51"/>
    <mergeCell ref="H52:H53"/>
    <mergeCell ref="H54:H55"/>
    <mergeCell ref="H56:H57"/>
    <mergeCell ref="H58:H59"/>
    <mergeCell ref="H60:H61"/>
    <mergeCell ref="E15:E16"/>
    <mergeCell ref="E23:E24"/>
    <mergeCell ref="E34:E35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673C-A5A1-0F44-A273-446048321C45}">
  <dimension ref="B1:I19"/>
  <sheetViews>
    <sheetView topLeftCell="B1" zoomScale="136" workbookViewId="0">
      <selection activeCell="I2" sqref="I2"/>
    </sheetView>
  </sheetViews>
  <sheetFormatPr baseColWidth="10" defaultColWidth="11.5" defaultRowHeight="15" x14ac:dyDescent="0.2"/>
  <cols>
    <col min="8" max="8" width="23.6640625" style="7" customWidth="1"/>
    <col min="9" max="9" width="10.6640625" style="7"/>
  </cols>
  <sheetData>
    <row r="1" spans="2:9" ht="16" thickBot="1" x14ac:dyDescent="0.25"/>
    <row r="2" spans="2:9" x14ac:dyDescent="0.2">
      <c r="H2" s="12" t="str" cm="1">
        <f t="array" ref="H2:H9">_xlfn._xlws.FILTER(Partecipanti!$B:$B &amp; " " &amp; Partecipanti!$C:$C, (Partecipanti!$E:$E = _xlfn.TEXTAFTER($F$5, " ")) * (Partecipanti!$B:$B &lt;&gt; ""))</f>
        <v>Regis-Milano Carlo</v>
      </c>
      <c r="I2" s="13">
        <f>_xlfn.XLOOKUP(_xlfn.TEXTBEFORE($H2," "),Partecipanti!$B:$B,Partecipanti!$D:$D)</f>
        <v>310989</v>
      </c>
    </row>
    <row r="3" spans="2:9" x14ac:dyDescent="0.2">
      <c r="H3" s="14" t="str">
        <v>Palandri Daniele</v>
      </c>
      <c r="I3" s="15">
        <f>_xlfn.XLOOKUP(_xlfn.TEXTBEFORE($H3," "),Partecipanti!$B:$B,Partecipanti!$D:$D)</f>
        <v>307084</v>
      </c>
    </row>
    <row r="4" spans="2:9" ht="16" thickBot="1" x14ac:dyDescent="0.25">
      <c r="H4" s="14" t="str">
        <v>Palmisano Alessio</v>
      </c>
      <c r="I4" s="15">
        <f>_xlfn.XLOOKUP(_xlfn.TEXTBEFORE($H4," "),Partecipanti!$B:$B,Partecipanti!$D:$D)</f>
        <v>310880</v>
      </c>
    </row>
    <row r="5" spans="2:9" x14ac:dyDescent="0.2">
      <c r="E5" s="9"/>
      <c r="F5" s="55" t="s">
        <v>87</v>
      </c>
      <c r="G5" s="6"/>
      <c r="H5" s="14" t="str">
        <v>Paradiso Francesco Pio</v>
      </c>
      <c r="I5" s="15">
        <f>_xlfn.XLOOKUP(_xlfn.TEXTBEFORE($H5," "),Partecipanti!$B:$B,Partecipanti!$D:$D)</f>
        <v>310834</v>
      </c>
    </row>
    <row r="6" spans="2:9" ht="16" thickBot="1" x14ac:dyDescent="0.25">
      <c r="D6" s="8"/>
      <c r="F6" s="56"/>
      <c r="G6" s="2"/>
      <c r="H6" s="14" t="str">
        <v>Pellicanò Clarissa</v>
      </c>
      <c r="I6" s="15">
        <f>_xlfn.XLOOKUP(_xlfn.TEXTBEFORE($H6," "),Partecipanti!$B:$B,Partecipanti!$D:$D)</f>
        <v>297953</v>
      </c>
    </row>
    <row r="7" spans="2:9" x14ac:dyDescent="0.2">
      <c r="D7" s="8"/>
      <c r="H7" s="14" t="str">
        <v>Santacroce Gabriele</v>
      </c>
      <c r="I7" s="15">
        <f>_xlfn.XLOOKUP(_xlfn.TEXTBEFORE($H7," "),Partecipanti!$B:$B,Partecipanti!$D:$D)</f>
        <v>307587</v>
      </c>
    </row>
    <row r="8" spans="2:9" ht="16" thickBot="1" x14ac:dyDescent="0.25">
      <c r="D8" s="8"/>
      <c r="H8" s="14" t="str">
        <v>Scarcina Gabriele</v>
      </c>
      <c r="I8" s="15">
        <f>_xlfn.XLOOKUP(_xlfn.TEXTBEFORE($H8," "),Partecipanti!$B:$B,Partecipanti!$D:$D)</f>
        <v>312112</v>
      </c>
    </row>
    <row r="9" spans="2:9" ht="16" thickBot="1" x14ac:dyDescent="0.25">
      <c r="B9" s="57" t="s">
        <v>88</v>
      </c>
      <c r="C9" s="58"/>
      <c r="D9" s="8"/>
      <c r="H9" s="16" t="str">
        <v>Zocco Stefano</v>
      </c>
      <c r="I9" s="17">
        <f>_xlfn.XLOOKUP(_xlfn.TEXTBEFORE($H9," "),Partecipanti!$B:$B,Partecipanti!$D:$D)</f>
        <v>299769</v>
      </c>
    </row>
    <row r="10" spans="2:9" x14ac:dyDescent="0.2">
      <c r="B10" s="59"/>
      <c r="C10" s="60"/>
      <c r="D10" s="1"/>
    </row>
    <row r="11" spans="2:9" ht="16" thickBot="1" x14ac:dyDescent="0.25">
      <c r="B11" s="59"/>
      <c r="C11" s="60"/>
      <c r="D11" s="8"/>
    </row>
    <row r="12" spans="2:9" ht="16" thickBot="1" x14ac:dyDescent="0.25">
      <c r="B12" s="61"/>
      <c r="C12" s="62"/>
      <c r="D12" s="8"/>
      <c r="H12" s="12" t="str" cm="1">
        <f t="array" ref="H12:H19">_xlfn._xlws.FILTER(Partecipanti!$B:$B &amp; " " &amp; Partecipanti!$C:$C, Partecipanti!$E:$E=_xlfn.TEXTAFTER($F$15, " "))</f>
        <v>Ore-Flores Akil</v>
      </c>
      <c r="I12" s="13">
        <f>_xlfn.XLOOKUP(_xlfn.TEXTBEFORE($H12," "),Partecipanti!$B:$B,Partecipanti!$D:$D)</f>
        <v>313890</v>
      </c>
    </row>
    <row r="13" spans="2:9" x14ac:dyDescent="0.2">
      <c r="D13" s="8"/>
      <c r="H13" s="14" t="str">
        <v>Palla Federico</v>
      </c>
      <c r="I13" s="15">
        <f>_xlfn.XLOOKUP(_xlfn.TEXTBEFORE($H13," "),Partecipanti!$B:$B,Partecipanti!$D:$D)</f>
        <v>314742</v>
      </c>
    </row>
    <row r="14" spans="2:9" ht="16" thickBot="1" x14ac:dyDescent="0.25">
      <c r="D14" s="8"/>
      <c r="H14" s="14" t="str">
        <v>Ruggirello Gioacchino</v>
      </c>
      <c r="I14" s="15">
        <f>_xlfn.XLOOKUP(_xlfn.TEXTBEFORE($H14," "),Partecipanti!$B:$B,Partecipanti!$D:$D)</f>
        <v>310831</v>
      </c>
    </row>
    <row r="15" spans="2:9" x14ac:dyDescent="0.2">
      <c r="D15" s="8"/>
      <c r="E15" s="9"/>
      <c r="F15" s="55" t="s">
        <v>89</v>
      </c>
      <c r="G15" s="6"/>
      <c r="H15" s="14" t="str">
        <v>Sinatra Giuseppe</v>
      </c>
      <c r="I15" s="15">
        <f>_xlfn.XLOOKUP(_xlfn.TEXTBEFORE($H15," "),Partecipanti!$B:$B,Partecipanti!$D:$D)</f>
        <v>312211</v>
      </c>
    </row>
    <row r="16" spans="2:9" ht="16" thickBot="1" x14ac:dyDescent="0.25">
      <c r="F16" s="56"/>
      <c r="G16" s="2"/>
      <c r="H16" s="14" t="str">
        <v>Tigri Andrea</v>
      </c>
      <c r="I16" s="15">
        <f>_xlfn.XLOOKUP(_xlfn.TEXTBEFORE($H16," "),Partecipanti!$B:$B,Partecipanti!$D:$D)</f>
        <v>311364</v>
      </c>
    </row>
    <row r="17" spans="8:9" x14ac:dyDescent="0.2">
      <c r="H17" s="14" t="str">
        <v>Turzo Costantino</v>
      </c>
      <c r="I17" s="15">
        <f>_xlfn.XLOOKUP(_xlfn.TEXTBEFORE($H17," "),Partecipanti!$B:$B,Partecipanti!$D:$D)</f>
        <v>272712</v>
      </c>
    </row>
    <row r="18" spans="8:9" x14ac:dyDescent="0.2">
      <c r="H18" s="14" t="str">
        <v>Zanco Nicholas</v>
      </c>
      <c r="I18" s="15">
        <f>_xlfn.XLOOKUP(_xlfn.TEXTBEFORE($H18," "),Partecipanti!$B:$B,Partecipanti!$D:$D)</f>
        <v>297395</v>
      </c>
    </row>
    <row r="19" spans="8:9" ht="16" thickBot="1" x14ac:dyDescent="0.25">
      <c r="H19" s="16" t="str">
        <v>Zannotti Nicola</v>
      </c>
      <c r="I19" s="17">
        <f>_xlfn.XLOOKUP(_xlfn.TEXTBEFORE($H19," "),Partecipanti!$B:$B,Partecipanti!$D:$D)</f>
        <v>328111</v>
      </c>
    </row>
  </sheetData>
  <mergeCells count="3">
    <mergeCell ref="F15:F16"/>
    <mergeCell ref="F5:F6"/>
    <mergeCell ref="B9:C1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718A-99A4-4A6A-AC02-79DD79CDA8AD}">
  <dimension ref="A1:R47"/>
  <sheetViews>
    <sheetView zoomScale="85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2" sqref="D42"/>
    </sheetView>
  </sheetViews>
  <sheetFormatPr baseColWidth="10" defaultColWidth="8.83203125" defaultRowHeight="15" x14ac:dyDescent="0.2"/>
  <cols>
    <col min="1" max="1" width="55.6640625" style="33" customWidth="1"/>
    <col min="2" max="2" width="55.6640625" bestFit="1" customWidth="1"/>
    <col min="3" max="3" width="19.33203125" bestFit="1" customWidth="1"/>
    <col min="4" max="4" width="16.83203125" bestFit="1" customWidth="1"/>
    <col min="5" max="5" width="18.5" bestFit="1" customWidth="1"/>
    <col min="6" max="6" width="24.33203125" bestFit="1" customWidth="1"/>
    <col min="7" max="7" width="18.1640625" bestFit="1" customWidth="1"/>
    <col min="8" max="8" width="21.5" bestFit="1" customWidth="1"/>
    <col min="9" max="9" width="18.5" bestFit="1" customWidth="1"/>
    <col min="10" max="10" width="15.5" style="8" bestFit="1" customWidth="1"/>
    <col min="11" max="11" width="15.33203125" bestFit="1" customWidth="1"/>
    <col min="12" max="12" width="14.83203125" bestFit="1" customWidth="1"/>
    <col min="13" max="13" width="22.5" bestFit="1" customWidth="1"/>
    <col min="14" max="14" width="17.83203125" bestFit="1" customWidth="1"/>
    <col min="15" max="15" width="12.5" bestFit="1" customWidth="1"/>
    <col min="16" max="16" width="17.5" bestFit="1" customWidth="1"/>
    <col min="17" max="17" width="16.33203125" bestFit="1" customWidth="1"/>
    <col min="18" max="18" width="15.5" bestFit="1" customWidth="1"/>
  </cols>
  <sheetData>
    <row r="1" spans="1:18" ht="20" x14ac:dyDescent="0.2">
      <c r="A1" s="65" t="s">
        <v>90</v>
      </c>
      <c r="B1" s="67" t="s">
        <v>91</v>
      </c>
      <c r="C1" s="65" t="s">
        <v>87</v>
      </c>
      <c r="D1" s="67"/>
      <c r="E1" s="67"/>
      <c r="F1" s="67"/>
      <c r="G1" s="67"/>
      <c r="H1" s="67"/>
      <c r="I1" s="67"/>
      <c r="J1" s="69"/>
      <c r="K1" s="67" t="s">
        <v>89</v>
      </c>
      <c r="L1" s="67"/>
      <c r="M1" s="67"/>
      <c r="N1" s="67"/>
      <c r="O1" s="67"/>
      <c r="P1" s="67"/>
      <c r="Q1" s="67"/>
      <c r="R1" s="70"/>
    </row>
    <row r="2" spans="1:18" x14ac:dyDescent="0.2">
      <c r="A2" s="66"/>
      <c r="B2" s="68"/>
      <c r="C2" s="30" t="str" cm="1">
        <f t="array" ref="C2:J2">TRANSPOSE(_xlfn._xlws.FILTER(Partecipanti!$B:$B &amp; " " &amp; Partecipanti!$C:$C, Partecipanti!$E:$E=_xlfn.TEXTAFTER($C1, " ")))</f>
        <v>Regis-Milano Carlo</v>
      </c>
      <c r="D2" s="4" t="str">
        <v>Palandri Daniele</v>
      </c>
      <c r="E2" s="4" t="str">
        <v>Palmisano Alessio</v>
      </c>
      <c r="F2" s="4" t="str">
        <v>Paradiso Francesco Pio</v>
      </c>
      <c r="G2" s="4" t="str">
        <v>Pellicanò Clarissa</v>
      </c>
      <c r="H2" s="4" t="str">
        <v>Santacroce Gabriele</v>
      </c>
      <c r="I2" s="4" t="str">
        <v>Scarcina Gabriele</v>
      </c>
      <c r="J2" s="5" t="str">
        <v>Zocco Stefano</v>
      </c>
      <c r="K2" s="4" t="str" cm="1">
        <f t="array" ref="K2:R2">TRANSPOSE(_xlfn._xlws.FILTER(Partecipanti!$B:$B &amp; " " &amp; Partecipanti!$C:$C, Partecipanti!$E:$E=_xlfn.TEXTAFTER($K1, " ")))</f>
        <v>Ore-Flores Akil</v>
      </c>
      <c r="L2" s="4" t="str">
        <v>Palla Federico</v>
      </c>
      <c r="M2" s="4" t="str">
        <v>Ruggirello Gioacchino</v>
      </c>
      <c r="N2" s="4" t="str">
        <v>Sinatra Giuseppe</v>
      </c>
      <c r="O2" s="4" t="str">
        <v>Tigri Andrea</v>
      </c>
      <c r="P2" s="4" t="str">
        <v>Turzo Costantino</v>
      </c>
      <c r="Q2" s="4" t="str">
        <v>Zanco Nicholas</v>
      </c>
      <c r="R2" s="5" t="str">
        <v>Zannotti Nicola</v>
      </c>
    </row>
    <row r="3" spans="1:18" x14ac:dyDescent="0.2">
      <c r="A3" s="66"/>
      <c r="B3" s="68"/>
      <c r="C3" s="30">
        <f>_xlfn.XLOOKUP(_xlfn.TEXTBEFORE(C$2," "),Partecipanti!$B:$B,Partecipanti!$D:$D)</f>
        <v>310989</v>
      </c>
      <c r="D3" s="4">
        <f>_xlfn.XLOOKUP(_xlfn.TEXTBEFORE(D$2," "),Partecipanti!$B:$B,Partecipanti!$D:$D)</f>
        <v>307084</v>
      </c>
      <c r="E3" s="4">
        <f>_xlfn.XLOOKUP(_xlfn.TEXTBEFORE(E$2," "),Partecipanti!$B:$B,Partecipanti!$D:$D)</f>
        <v>310880</v>
      </c>
      <c r="F3" s="4">
        <f>_xlfn.XLOOKUP(_xlfn.TEXTBEFORE(F$2," "),Partecipanti!$B:$B,Partecipanti!$D:$D)</f>
        <v>310834</v>
      </c>
      <c r="G3" s="4">
        <f>_xlfn.XLOOKUP(_xlfn.TEXTBEFORE(G$2," "),Partecipanti!$B:$B,Partecipanti!$D:$D)</f>
        <v>297953</v>
      </c>
      <c r="H3" s="4">
        <f>_xlfn.XLOOKUP(_xlfn.TEXTBEFORE(H$2," "),Partecipanti!$B:$B,Partecipanti!$D:$D)</f>
        <v>307587</v>
      </c>
      <c r="I3" s="4">
        <f>_xlfn.XLOOKUP(_xlfn.TEXTBEFORE(I$2," "),Partecipanti!$B:$B,Partecipanti!$D:$D)</f>
        <v>312112</v>
      </c>
      <c r="J3" s="5">
        <f>_xlfn.XLOOKUP(_xlfn.TEXTBEFORE(J$2," "),Partecipanti!$B:$B,Partecipanti!$D:$D)</f>
        <v>299769</v>
      </c>
      <c r="K3" s="4">
        <f>_xlfn.XLOOKUP(_xlfn.TEXTBEFORE(K$2," "),Partecipanti!$B:$B,Partecipanti!$D:$D)</f>
        <v>313890</v>
      </c>
      <c r="L3" s="4">
        <f>_xlfn.XLOOKUP(_xlfn.TEXTBEFORE(L$2," "),Partecipanti!$B:$B,Partecipanti!$D:$D)</f>
        <v>314742</v>
      </c>
      <c r="M3" s="4">
        <f>_xlfn.XLOOKUP(_xlfn.TEXTBEFORE(M$2," "),Partecipanti!$B:$B,Partecipanti!$D:$D)</f>
        <v>310831</v>
      </c>
      <c r="N3" s="4">
        <f>_xlfn.XLOOKUP(_xlfn.TEXTBEFORE(N$2," "),Partecipanti!$B:$B,Partecipanti!$D:$D)</f>
        <v>312211</v>
      </c>
      <c r="O3" s="4">
        <f>_xlfn.XLOOKUP(_xlfn.TEXTBEFORE(O$2," "),Partecipanti!$B:$B,Partecipanti!$D:$D)</f>
        <v>311364</v>
      </c>
      <c r="P3" s="4">
        <f>_xlfn.XLOOKUP(_xlfn.TEXTBEFORE(P$2," "),Partecipanti!$B:$B,Partecipanti!$D:$D)</f>
        <v>272712</v>
      </c>
      <c r="Q3" s="4">
        <f>_xlfn.XLOOKUP(_xlfn.TEXTBEFORE(Q$2," "),Partecipanti!$B:$B,Partecipanti!$D:$D)</f>
        <v>297395</v>
      </c>
      <c r="R3" s="5">
        <f>_xlfn.XLOOKUP(_xlfn.TEXTBEFORE(R$2," "),Partecipanti!$B:$B,Partecipanti!$D:$D)</f>
        <v>328111</v>
      </c>
    </row>
    <row r="4" spans="1:18" x14ac:dyDescent="0.2">
      <c r="A4" s="32" t="s">
        <v>37</v>
      </c>
      <c r="B4" s="21" t="s">
        <v>38</v>
      </c>
      <c r="C4" s="37" t="s">
        <v>92</v>
      </c>
      <c r="D4" s="20" t="s">
        <v>92</v>
      </c>
      <c r="E4" s="20" t="s">
        <v>92</v>
      </c>
      <c r="F4" s="20" t="s">
        <v>92</v>
      </c>
      <c r="G4" s="20"/>
      <c r="K4" s="29"/>
      <c r="M4" s="20" t="s">
        <v>92</v>
      </c>
      <c r="N4" s="20" t="s">
        <v>92</v>
      </c>
      <c r="O4" s="20" t="s">
        <v>92</v>
      </c>
      <c r="Q4" s="20" t="s">
        <v>92</v>
      </c>
      <c r="R4" s="35" t="s">
        <v>92</v>
      </c>
    </row>
    <row r="5" spans="1:18" x14ac:dyDescent="0.2">
      <c r="A5" s="64" t="s">
        <v>40</v>
      </c>
      <c r="B5" s="23" t="s">
        <v>39</v>
      </c>
      <c r="C5" s="37" t="s">
        <v>92</v>
      </c>
      <c r="D5" s="20" t="s">
        <v>92</v>
      </c>
      <c r="E5" s="20" t="s">
        <v>92</v>
      </c>
      <c r="F5" s="20" t="s">
        <v>92</v>
      </c>
      <c r="G5" s="20" t="s">
        <v>92</v>
      </c>
      <c r="H5" s="20" t="s">
        <v>92</v>
      </c>
      <c r="J5" s="35" t="s">
        <v>92</v>
      </c>
      <c r="K5" s="29" t="s">
        <v>92</v>
      </c>
      <c r="M5" s="20" t="s">
        <v>92</v>
      </c>
      <c r="O5" s="20" t="s">
        <v>92</v>
      </c>
      <c r="Q5" s="20" t="s">
        <v>92</v>
      </c>
      <c r="R5" s="35" t="s">
        <v>92</v>
      </c>
    </row>
    <row r="6" spans="1:18" x14ac:dyDescent="0.2">
      <c r="A6" s="64"/>
      <c r="B6" s="23" t="s">
        <v>41</v>
      </c>
      <c r="C6" s="7"/>
      <c r="F6" s="20" t="s">
        <v>92</v>
      </c>
      <c r="G6" s="20"/>
      <c r="J6" s="35" t="s">
        <v>92</v>
      </c>
      <c r="K6" s="29"/>
      <c r="L6" s="29" t="s">
        <v>92</v>
      </c>
      <c r="N6" s="20" t="s">
        <v>92</v>
      </c>
      <c r="R6" s="35" t="s">
        <v>92</v>
      </c>
    </row>
    <row r="7" spans="1:18" x14ac:dyDescent="0.2">
      <c r="A7" s="71"/>
      <c r="B7" s="19" t="s">
        <v>42</v>
      </c>
      <c r="C7" s="37" t="s">
        <v>92</v>
      </c>
      <c r="F7" s="29" t="s">
        <v>92</v>
      </c>
      <c r="G7" s="20"/>
      <c r="J7" s="35"/>
      <c r="K7" s="29"/>
      <c r="L7" s="29" t="s">
        <v>92</v>
      </c>
      <c r="O7" s="20" t="s">
        <v>92</v>
      </c>
      <c r="Q7" s="20" t="s">
        <v>92</v>
      </c>
      <c r="R7" s="35" t="s">
        <v>92</v>
      </c>
    </row>
    <row r="8" spans="1:18" x14ac:dyDescent="0.2">
      <c r="A8" s="63" t="s">
        <v>44</v>
      </c>
      <c r="B8" s="18" t="s">
        <v>43</v>
      </c>
      <c r="C8" s="7"/>
      <c r="D8" s="20" t="s">
        <v>92</v>
      </c>
      <c r="E8" s="20" t="s">
        <v>92</v>
      </c>
      <c r="F8" s="29" t="s">
        <v>92</v>
      </c>
      <c r="G8" s="20"/>
      <c r="H8" s="20" t="s">
        <v>92</v>
      </c>
      <c r="K8" s="29" t="s">
        <v>92</v>
      </c>
      <c r="L8" s="29" t="s">
        <v>92</v>
      </c>
      <c r="M8" s="20" t="s">
        <v>92</v>
      </c>
      <c r="N8" s="20" t="s">
        <v>92</v>
      </c>
      <c r="Q8" s="20" t="s">
        <v>92</v>
      </c>
      <c r="R8" s="35" t="s">
        <v>92</v>
      </c>
    </row>
    <row r="9" spans="1:18" x14ac:dyDescent="0.2">
      <c r="A9" s="64"/>
      <c r="B9" s="19" t="s">
        <v>45</v>
      </c>
      <c r="C9" s="7"/>
      <c r="D9" s="20" t="s">
        <v>92</v>
      </c>
      <c r="E9" s="20" t="s">
        <v>92</v>
      </c>
      <c r="F9" s="29" t="s">
        <v>92</v>
      </c>
      <c r="G9" s="20"/>
      <c r="H9" s="20" t="s">
        <v>92</v>
      </c>
      <c r="L9" s="29" t="s">
        <v>92</v>
      </c>
      <c r="M9" s="20" t="s">
        <v>92</v>
      </c>
      <c r="N9" s="20" t="s">
        <v>92</v>
      </c>
      <c r="Q9" s="20" t="s">
        <v>92</v>
      </c>
      <c r="R9" s="35" t="s">
        <v>92</v>
      </c>
    </row>
    <row r="10" spans="1:18" x14ac:dyDescent="0.2">
      <c r="A10" s="63" t="s">
        <v>48</v>
      </c>
      <c r="B10" s="18" t="s">
        <v>46</v>
      </c>
      <c r="C10" s="7"/>
      <c r="F10" s="20" t="s">
        <v>92</v>
      </c>
      <c r="G10" s="20"/>
      <c r="M10" s="20" t="s">
        <v>92</v>
      </c>
      <c r="N10" s="20" t="s">
        <v>92</v>
      </c>
      <c r="R10" s="36"/>
    </row>
    <row r="11" spans="1:18" x14ac:dyDescent="0.2">
      <c r="A11" s="64"/>
      <c r="B11" s="23" t="s">
        <v>47</v>
      </c>
      <c r="C11" s="7"/>
      <c r="F11" s="20" t="s">
        <v>92</v>
      </c>
      <c r="G11" s="20" t="s">
        <v>92</v>
      </c>
      <c r="R11" s="36"/>
    </row>
    <row r="12" spans="1:18" x14ac:dyDescent="0.2">
      <c r="A12" s="64"/>
      <c r="B12" s="23" t="s">
        <v>49</v>
      </c>
      <c r="C12" s="7"/>
      <c r="D12" s="20" t="s">
        <v>92</v>
      </c>
      <c r="E12" s="20" t="s">
        <v>92</v>
      </c>
      <c r="F12" s="20" t="s">
        <v>92</v>
      </c>
      <c r="G12" s="20" t="s">
        <v>92</v>
      </c>
      <c r="R12" s="36"/>
    </row>
    <row r="13" spans="1:18" x14ac:dyDescent="0.2">
      <c r="A13" s="64"/>
      <c r="B13" s="23" t="s">
        <v>50</v>
      </c>
      <c r="C13" s="7"/>
      <c r="D13" s="20" t="s">
        <v>92</v>
      </c>
      <c r="E13" s="20"/>
      <c r="F13" s="20" t="s">
        <v>92</v>
      </c>
      <c r="R13" s="36"/>
    </row>
    <row r="14" spans="1:18" x14ac:dyDescent="0.2">
      <c r="A14" s="63" t="s">
        <v>53</v>
      </c>
      <c r="B14" s="18" t="s">
        <v>51</v>
      </c>
      <c r="C14" s="37" t="s">
        <v>92</v>
      </c>
      <c r="D14" s="20" t="s">
        <v>92</v>
      </c>
      <c r="E14" s="20" t="s">
        <v>92</v>
      </c>
      <c r="F14" s="20"/>
      <c r="G14" s="20" t="s">
        <v>92</v>
      </c>
      <c r="I14" s="20" t="s">
        <v>92</v>
      </c>
      <c r="K14" s="20" t="s">
        <v>92</v>
      </c>
      <c r="L14" s="29" t="s">
        <v>92</v>
      </c>
      <c r="M14" s="20" t="s">
        <v>92</v>
      </c>
      <c r="N14" s="20" t="s">
        <v>92</v>
      </c>
      <c r="O14" s="20" t="s">
        <v>92</v>
      </c>
      <c r="Q14" s="20" t="s">
        <v>92</v>
      </c>
      <c r="R14" s="35" t="s">
        <v>92</v>
      </c>
    </row>
    <row r="15" spans="1:18" x14ac:dyDescent="0.2">
      <c r="A15" s="64"/>
      <c r="B15" s="23" t="s">
        <v>52</v>
      </c>
      <c r="C15" s="7"/>
      <c r="D15" s="20" t="s">
        <v>92</v>
      </c>
      <c r="E15" s="20" t="s">
        <v>92</v>
      </c>
      <c r="F15" s="20" t="s">
        <v>92</v>
      </c>
      <c r="G15" s="20" t="s">
        <v>92</v>
      </c>
      <c r="K15" s="20" t="s">
        <v>92</v>
      </c>
      <c r="O15" s="20"/>
      <c r="R15" s="36"/>
    </row>
    <row r="16" spans="1:18" x14ac:dyDescent="0.2">
      <c r="A16" s="64"/>
      <c r="B16" s="23" t="s">
        <v>54</v>
      </c>
      <c r="C16" s="7"/>
      <c r="D16" s="20" t="s">
        <v>92</v>
      </c>
      <c r="G16" s="20" t="s">
        <v>92</v>
      </c>
      <c r="I16" s="20"/>
      <c r="K16" s="20" t="s">
        <v>92</v>
      </c>
      <c r="R16" s="36"/>
    </row>
    <row r="17" spans="1:18" x14ac:dyDescent="0.2">
      <c r="A17" s="64"/>
      <c r="B17" s="23" t="s">
        <v>55</v>
      </c>
      <c r="C17" s="7"/>
      <c r="D17" s="20"/>
      <c r="I17" s="20" t="s">
        <v>92</v>
      </c>
      <c r="K17" s="20"/>
      <c r="R17" s="36"/>
    </row>
    <row r="18" spans="1:18" x14ac:dyDescent="0.2">
      <c r="A18" s="71"/>
      <c r="B18" s="19" t="s">
        <v>56</v>
      </c>
      <c r="C18" s="37" t="s">
        <v>92</v>
      </c>
      <c r="D18" s="20"/>
      <c r="I18" s="20" t="s">
        <v>92</v>
      </c>
      <c r="K18" s="20"/>
      <c r="R18" s="36"/>
    </row>
    <row r="19" spans="1:18" x14ac:dyDescent="0.2">
      <c r="A19" s="73" t="s">
        <v>58</v>
      </c>
      <c r="B19" s="23" t="s">
        <v>57</v>
      </c>
      <c r="C19" s="7"/>
      <c r="D19" s="20" t="s">
        <v>92</v>
      </c>
      <c r="E19" s="20" t="s">
        <v>92</v>
      </c>
      <c r="F19" s="20" t="s">
        <v>92</v>
      </c>
      <c r="G19" s="20"/>
      <c r="I19" s="20"/>
      <c r="K19" s="20"/>
      <c r="R19" s="36"/>
    </row>
    <row r="20" spans="1:18" x14ac:dyDescent="0.2">
      <c r="A20" s="73"/>
      <c r="B20" s="23" t="s">
        <v>59</v>
      </c>
      <c r="C20" s="7"/>
      <c r="D20" s="20" t="s">
        <v>92</v>
      </c>
      <c r="E20" s="20" t="s">
        <v>92</v>
      </c>
      <c r="F20" s="20" t="s">
        <v>92</v>
      </c>
      <c r="G20" s="20" t="s">
        <v>92</v>
      </c>
      <c r="K20" s="20" t="s">
        <v>92</v>
      </c>
      <c r="M20" s="20" t="s">
        <v>92</v>
      </c>
      <c r="N20" s="20" t="s">
        <v>92</v>
      </c>
      <c r="O20" s="20" t="s">
        <v>92</v>
      </c>
      <c r="R20" s="36"/>
    </row>
    <row r="21" spans="1:18" x14ac:dyDescent="0.2">
      <c r="A21" s="74"/>
      <c r="B21" s="23" t="s">
        <v>60</v>
      </c>
      <c r="C21" s="37" t="s">
        <v>92</v>
      </c>
      <c r="D21" s="20" t="s">
        <v>92</v>
      </c>
      <c r="E21" s="20" t="s">
        <v>92</v>
      </c>
      <c r="K21" s="20"/>
      <c r="R21" s="36"/>
    </row>
    <row r="22" spans="1:18" x14ac:dyDescent="0.2">
      <c r="A22" s="63" t="s">
        <v>67</v>
      </c>
      <c r="B22" s="18" t="s">
        <v>62</v>
      </c>
      <c r="C22" s="37" t="s">
        <v>92</v>
      </c>
      <c r="D22" s="20" t="s">
        <v>92</v>
      </c>
      <c r="E22" s="20" t="s">
        <v>92</v>
      </c>
      <c r="F22" s="20"/>
      <c r="G22" s="20" t="s">
        <v>92</v>
      </c>
      <c r="I22" s="20" t="s">
        <v>92</v>
      </c>
      <c r="K22" s="20" t="s">
        <v>92</v>
      </c>
      <c r="M22" s="20" t="s">
        <v>92</v>
      </c>
      <c r="N22" s="20" t="s">
        <v>92</v>
      </c>
      <c r="O22" s="20" t="s">
        <v>92</v>
      </c>
      <c r="Q22" s="20" t="s">
        <v>92</v>
      </c>
      <c r="R22" s="35"/>
    </row>
    <row r="23" spans="1:18" x14ac:dyDescent="0.2">
      <c r="A23" s="64"/>
      <c r="B23" s="23" t="s">
        <v>63</v>
      </c>
      <c r="C23" s="37" t="s">
        <v>92</v>
      </c>
      <c r="D23" s="20" t="s">
        <v>92</v>
      </c>
      <c r="E23" s="20" t="s">
        <v>92</v>
      </c>
      <c r="F23" s="20"/>
      <c r="G23" s="20" t="s">
        <v>92</v>
      </c>
      <c r="I23" s="20" t="s">
        <v>92</v>
      </c>
      <c r="K23" s="20" t="s">
        <v>92</v>
      </c>
      <c r="L23" s="29" t="s">
        <v>92</v>
      </c>
      <c r="M23" s="20" t="s">
        <v>92</v>
      </c>
      <c r="N23" s="20" t="s">
        <v>92</v>
      </c>
      <c r="O23" s="20" t="s">
        <v>92</v>
      </c>
      <c r="Q23" s="20" t="s">
        <v>92</v>
      </c>
      <c r="R23" s="35" t="s">
        <v>92</v>
      </c>
    </row>
    <row r="24" spans="1:18" x14ac:dyDescent="0.2">
      <c r="A24" s="64"/>
      <c r="B24" s="23" t="s">
        <v>64</v>
      </c>
      <c r="C24" s="7"/>
      <c r="D24" s="20" t="s">
        <v>92</v>
      </c>
      <c r="E24" s="20" t="s">
        <v>92</v>
      </c>
      <c r="F24" s="29"/>
      <c r="J24" s="35"/>
      <c r="K24" s="20"/>
      <c r="M24" s="20" t="s">
        <v>92</v>
      </c>
      <c r="N24" s="20" t="s">
        <v>92</v>
      </c>
      <c r="R24" s="36"/>
    </row>
    <row r="25" spans="1:18" x14ac:dyDescent="0.2">
      <c r="A25" s="64"/>
      <c r="B25" s="23" t="s">
        <v>65</v>
      </c>
      <c r="C25" s="37" t="s">
        <v>92</v>
      </c>
      <c r="D25" s="20" t="s">
        <v>92</v>
      </c>
      <c r="E25" s="20" t="s">
        <v>92</v>
      </c>
      <c r="I25" s="20" t="s">
        <v>92</v>
      </c>
      <c r="K25" s="20"/>
      <c r="L25" s="29"/>
      <c r="Q25" s="20" t="s">
        <v>92</v>
      </c>
      <c r="R25" s="36"/>
    </row>
    <row r="26" spans="1:18" x14ac:dyDescent="0.2">
      <c r="A26" s="64"/>
      <c r="B26" s="23" t="s">
        <v>66</v>
      </c>
      <c r="C26" s="7"/>
      <c r="D26" s="20" t="s">
        <v>92</v>
      </c>
      <c r="E26" s="20" t="s">
        <v>92</v>
      </c>
      <c r="F26" s="20" t="s">
        <v>92</v>
      </c>
      <c r="H26" s="20" t="s">
        <v>92</v>
      </c>
      <c r="J26" s="35" t="s">
        <v>92</v>
      </c>
      <c r="K26" s="20"/>
      <c r="L26" s="29" t="s">
        <v>92</v>
      </c>
      <c r="R26" s="35" t="s">
        <v>92</v>
      </c>
    </row>
    <row r="27" spans="1:18" x14ac:dyDescent="0.2">
      <c r="A27" s="64"/>
      <c r="B27" s="23" t="s">
        <v>68</v>
      </c>
      <c r="C27" s="37" t="s">
        <v>92</v>
      </c>
      <c r="D27" s="20" t="s">
        <v>92</v>
      </c>
      <c r="F27" s="20" t="s">
        <v>92</v>
      </c>
      <c r="G27" s="20" t="s">
        <v>92</v>
      </c>
      <c r="I27" s="20" t="s">
        <v>92</v>
      </c>
      <c r="K27" s="20" t="s">
        <v>92</v>
      </c>
      <c r="M27" s="20" t="s">
        <v>92</v>
      </c>
      <c r="Q27" s="20" t="s">
        <v>92</v>
      </c>
      <c r="R27" s="35" t="s">
        <v>92</v>
      </c>
    </row>
    <row r="28" spans="1:18" x14ac:dyDescent="0.2">
      <c r="A28" s="64"/>
      <c r="B28" s="23" t="s">
        <v>69</v>
      </c>
      <c r="C28" s="37" t="s">
        <v>92</v>
      </c>
      <c r="F28" s="20"/>
      <c r="G28" s="20" t="s">
        <v>92</v>
      </c>
      <c r="K28" s="20" t="s">
        <v>92</v>
      </c>
      <c r="O28" s="20" t="s">
        <v>92</v>
      </c>
      <c r="R28" s="36"/>
    </row>
    <row r="29" spans="1:18" x14ac:dyDescent="0.2">
      <c r="A29" s="64"/>
      <c r="B29" s="23" t="s">
        <v>70</v>
      </c>
      <c r="C29" s="7"/>
      <c r="D29" s="20"/>
      <c r="E29" s="20"/>
      <c r="M29" s="20" t="s">
        <v>92</v>
      </c>
      <c r="N29" s="20" t="s">
        <v>92</v>
      </c>
      <c r="R29" s="36"/>
    </row>
    <row r="30" spans="1:18" x14ac:dyDescent="0.2">
      <c r="A30" s="64"/>
      <c r="B30" s="23" t="s">
        <v>71</v>
      </c>
      <c r="C30" s="7"/>
      <c r="D30" s="20" t="s">
        <v>92</v>
      </c>
      <c r="E30" s="20" t="s">
        <v>92</v>
      </c>
      <c r="R30" s="36"/>
    </row>
    <row r="31" spans="1:18" x14ac:dyDescent="0.2">
      <c r="A31" s="71"/>
      <c r="B31" s="19" t="s">
        <v>72</v>
      </c>
      <c r="C31" s="7"/>
      <c r="D31" s="20" t="s">
        <v>92</v>
      </c>
      <c r="E31" s="20" t="s">
        <v>92</v>
      </c>
      <c r="I31" s="20" t="s">
        <v>92</v>
      </c>
      <c r="M31" s="20" t="s">
        <v>92</v>
      </c>
      <c r="N31" s="20" t="s">
        <v>92</v>
      </c>
      <c r="Q31" s="20"/>
      <c r="R31" s="35" t="s">
        <v>92</v>
      </c>
    </row>
    <row r="32" spans="1:18" x14ac:dyDescent="0.2">
      <c r="A32" s="63" t="s">
        <v>74</v>
      </c>
      <c r="B32" s="23" t="s">
        <v>73</v>
      </c>
      <c r="C32" s="7"/>
      <c r="D32" s="20" t="s">
        <v>92</v>
      </c>
      <c r="E32" s="20" t="s">
        <v>92</v>
      </c>
      <c r="I32" s="20" t="s">
        <v>92</v>
      </c>
      <c r="R32" s="36"/>
    </row>
    <row r="33" spans="1:18" x14ac:dyDescent="0.2">
      <c r="A33" s="71"/>
      <c r="B33" s="19" t="s">
        <v>75</v>
      </c>
      <c r="C33" s="37" t="s">
        <v>92</v>
      </c>
      <c r="H33" s="20" t="s">
        <v>92</v>
      </c>
      <c r="I33" s="20" t="s">
        <v>92</v>
      </c>
      <c r="J33" s="35" t="s">
        <v>92</v>
      </c>
      <c r="L33" s="29" t="s">
        <v>92</v>
      </c>
      <c r="M33" s="20" t="s">
        <v>92</v>
      </c>
      <c r="N33" s="20" t="s">
        <v>92</v>
      </c>
      <c r="O33" s="20" t="s">
        <v>92</v>
      </c>
      <c r="R33" s="36"/>
    </row>
    <row r="34" spans="1:18" x14ac:dyDescent="0.2">
      <c r="A34" s="63" t="s">
        <v>77</v>
      </c>
      <c r="B34" s="18" t="s">
        <v>76</v>
      </c>
      <c r="C34" s="7"/>
      <c r="D34" s="20" t="s">
        <v>92</v>
      </c>
      <c r="E34" s="20" t="s">
        <v>92</v>
      </c>
      <c r="M34" s="20" t="s">
        <v>92</v>
      </c>
      <c r="R34" s="36"/>
    </row>
    <row r="35" spans="1:18" x14ac:dyDescent="0.2">
      <c r="A35" s="64"/>
      <c r="B35" s="23" t="s">
        <v>78</v>
      </c>
      <c r="C35" s="7"/>
      <c r="D35" s="20" t="s">
        <v>92</v>
      </c>
      <c r="E35" s="20" t="s">
        <v>92</v>
      </c>
      <c r="N35" s="20" t="s">
        <v>92</v>
      </c>
      <c r="R35" s="36"/>
    </row>
    <row r="36" spans="1:18" x14ac:dyDescent="0.2">
      <c r="A36" s="72" t="s">
        <v>81</v>
      </c>
      <c r="B36" s="18" t="s">
        <v>79</v>
      </c>
      <c r="C36" s="7"/>
      <c r="D36" s="20" t="s">
        <v>92</v>
      </c>
      <c r="E36" s="20" t="s">
        <v>92</v>
      </c>
      <c r="R36" s="36"/>
    </row>
    <row r="37" spans="1:18" x14ac:dyDescent="0.2">
      <c r="A37" s="73"/>
      <c r="B37" s="23" t="s">
        <v>80</v>
      </c>
      <c r="C37" s="7"/>
      <c r="D37" s="20" t="s">
        <v>92</v>
      </c>
      <c r="R37" s="36"/>
    </row>
    <row r="38" spans="1:18" x14ac:dyDescent="0.2">
      <c r="A38" s="73"/>
      <c r="B38" s="23" t="s">
        <v>82</v>
      </c>
      <c r="C38" s="7"/>
      <c r="D38" s="20" t="s">
        <v>92</v>
      </c>
      <c r="E38" s="20" t="s">
        <v>92</v>
      </c>
      <c r="F38" s="20" t="s">
        <v>92</v>
      </c>
      <c r="N38" s="20" t="s">
        <v>92</v>
      </c>
      <c r="O38" s="20" t="s">
        <v>92</v>
      </c>
      <c r="Q38" s="20" t="s">
        <v>92</v>
      </c>
      <c r="R38" s="35" t="s">
        <v>92</v>
      </c>
    </row>
    <row r="39" spans="1:18" x14ac:dyDescent="0.2">
      <c r="A39" s="74"/>
      <c r="B39" s="19" t="s">
        <v>83</v>
      </c>
      <c r="C39" s="7"/>
      <c r="D39" s="20" t="s">
        <v>92</v>
      </c>
      <c r="R39" s="36"/>
    </row>
    <row r="40" spans="1:18" x14ac:dyDescent="0.2">
      <c r="A40" s="64" t="s">
        <v>85</v>
      </c>
      <c r="B40" s="18" t="s">
        <v>84</v>
      </c>
      <c r="C40" s="37"/>
      <c r="F40" s="20" t="s">
        <v>92</v>
      </c>
      <c r="G40" s="20" t="s">
        <v>92</v>
      </c>
      <c r="I40" s="20" t="s">
        <v>92</v>
      </c>
      <c r="K40" s="20" t="s">
        <v>92</v>
      </c>
      <c r="R40" s="36"/>
    </row>
    <row r="41" spans="1:18" x14ac:dyDescent="0.2">
      <c r="A41" s="71"/>
      <c r="B41" s="19" t="s">
        <v>86</v>
      </c>
      <c r="C41" s="37" t="s">
        <v>92</v>
      </c>
      <c r="D41" s="20" t="s">
        <v>92</v>
      </c>
      <c r="F41" s="20" t="s">
        <v>92</v>
      </c>
      <c r="I41" s="20" t="s">
        <v>92</v>
      </c>
      <c r="L41" s="29" t="s">
        <v>92</v>
      </c>
      <c r="Q41" s="20" t="s">
        <v>92</v>
      </c>
      <c r="R41" s="36"/>
    </row>
    <row r="42" spans="1:18" s="24" customFormat="1" x14ac:dyDescent="0.2">
      <c r="A42" s="28"/>
      <c r="C42" s="25">
        <f>COUNTIF(C4:C41,"✓")/38</f>
        <v>0.34210526315789475</v>
      </c>
      <c r="D42" s="26">
        <f>COUNTIF(D4:D41,"✓")/38</f>
        <v>0.73684210526315785</v>
      </c>
      <c r="E42" s="26">
        <f t="shared" ref="E42:Q42" si="0">COUNTIF(E4:E41,"✓")/38</f>
        <v>0.57894736842105265</v>
      </c>
      <c r="F42" s="26">
        <f t="shared" si="0"/>
        <v>0.47368421052631576</v>
      </c>
      <c r="G42" s="26">
        <f t="shared" si="0"/>
        <v>0.31578947368421051</v>
      </c>
      <c r="H42" s="26">
        <f t="shared" si="0"/>
        <v>0.13157894736842105</v>
      </c>
      <c r="I42" s="26">
        <f t="shared" si="0"/>
        <v>0.31578947368421051</v>
      </c>
      <c r="J42" s="27">
        <f t="shared" si="0"/>
        <v>0.10526315789473684</v>
      </c>
      <c r="K42" s="26">
        <f t="shared" si="0"/>
        <v>0.28947368421052633</v>
      </c>
      <c r="L42" s="26">
        <f t="shared" si="0"/>
        <v>0.23684210526315788</v>
      </c>
      <c r="M42" s="26">
        <f t="shared" si="0"/>
        <v>0.39473684210526316</v>
      </c>
      <c r="N42" s="26">
        <f t="shared" si="0"/>
        <v>0.39473684210526316</v>
      </c>
      <c r="O42" s="26">
        <f t="shared" si="0"/>
        <v>0.26315789473684209</v>
      </c>
      <c r="P42" s="26">
        <f t="shared" si="0"/>
        <v>0</v>
      </c>
      <c r="Q42" s="26">
        <f t="shared" si="0"/>
        <v>0.31578947368421051</v>
      </c>
      <c r="R42" s="27">
        <f>COUNTIF(R4:R41,"✓")/38</f>
        <v>0.31578947368421051</v>
      </c>
    </row>
    <row r="46" spans="1:18" x14ac:dyDescent="0.2">
      <c r="E46" s="22"/>
    </row>
    <row r="47" spans="1:18" x14ac:dyDescent="0.2">
      <c r="E47" s="22"/>
    </row>
  </sheetData>
  <mergeCells count="14">
    <mergeCell ref="A36:A39"/>
    <mergeCell ref="A40:A41"/>
    <mergeCell ref="A10:A13"/>
    <mergeCell ref="A19:A21"/>
    <mergeCell ref="A22:A31"/>
    <mergeCell ref="A32:A33"/>
    <mergeCell ref="A34:A35"/>
    <mergeCell ref="A14:A18"/>
    <mergeCell ref="A8:A9"/>
    <mergeCell ref="A1:A3"/>
    <mergeCell ref="B1:B3"/>
    <mergeCell ref="C1:J1"/>
    <mergeCell ref="K1:R1"/>
    <mergeCell ref="A5:A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6EA7-A649-477D-B33F-53181ADC207E}">
  <dimension ref="A1:R85"/>
  <sheetViews>
    <sheetView tabSelected="1" topLeftCell="A65" zoomScale="77" zoomScaleNormal="77" workbookViewId="0">
      <selection activeCell="F90" sqref="F90"/>
    </sheetView>
  </sheetViews>
  <sheetFormatPr baseColWidth="10" defaultColWidth="8.83203125" defaultRowHeight="15" x14ac:dyDescent="0.2"/>
  <cols>
    <col min="1" max="1" width="41.5" customWidth="1"/>
    <col min="2" max="2" width="20" bestFit="1" customWidth="1"/>
    <col min="3" max="3" width="17.83203125" customWidth="1"/>
    <col min="4" max="4" width="15.6640625" bestFit="1" customWidth="1"/>
    <col min="5" max="5" width="17.33203125" bestFit="1" customWidth="1"/>
    <col min="6" max="6" width="21.5" bestFit="1" customWidth="1"/>
    <col min="7" max="7" width="16.5" bestFit="1" customWidth="1"/>
    <col min="8" max="8" width="18.83203125" bestFit="1" customWidth="1"/>
    <col min="9" max="9" width="16.33203125" bestFit="1" customWidth="1"/>
    <col min="10" max="10" width="13.5" bestFit="1" customWidth="1"/>
    <col min="11" max="11" width="14.5" bestFit="1" customWidth="1"/>
    <col min="12" max="12" width="13.5" bestFit="1" customWidth="1"/>
    <col min="13" max="13" width="20.5" bestFit="1" customWidth="1"/>
    <col min="14" max="14" width="16.1640625" bestFit="1" customWidth="1"/>
    <col min="15" max="15" width="11.6640625" bestFit="1" customWidth="1"/>
    <col min="16" max="16" width="16" bestFit="1" customWidth="1"/>
    <col min="17" max="17" width="14.33203125" bestFit="1" customWidth="1"/>
    <col min="18" max="18" width="14.5" bestFit="1" customWidth="1"/>
  </cols>
  <sheetData>
    <row r="1" spans="1:18" ht="20" x14ac:dyDescent="0.2">
      <c r="A1" s="67" t="s">
        <v>91</v>
      </c>
      <c r="B1" s="76" t="s">
        <v>109</v>
      </c>
      <c r="C1" s="65" t="s">
        <v>87</v>
      </c>
      <c r="D1" s="67"/>
      <c r="E1" s="67"/>
      <c r="F1" s="67"/>
      <c r="G1" s="67"/>
      <c r="H1" s="67"/>
      <c r="I1" s="67"/>
      <c r="J1" s="69"/>
      <c r="K1" s="75" t="s">
        <v>89</v>
      </c>
      <c r="L1" s="67"/>
      <c r="M1" s="67"/>
      <c r="N1" s="67"/>
      <c r="O1" s="67"/>
      <c r="P1" s="67"/>
      <c r="Q1" s="67"/>
      <c r="R1" s="70"/>
    </row>
    <row r="2" spans="1:18" ht="19.5" customHeight="1" x14ac:dyDescent="0.2">
      <c r="A2" s="68"/>
      <c r="B2" s="77"/>
      <c r="C2" s="4" t="s">
        <v>93</v>
      </c>
      <c r="D2" s="4" t="s">
        <v>94</v>
      </c>
      <c r="E2" s="4" t="s">
        <v>95</v>
      </c>
      <c r="F2" s="4" t="s">
        <v>96</v>
      </c>
      <c r="G2" s="4" t="s">
        <v>97</v>
      </c>
      <c r="H2" s="4" t="s">
        <v>98</v>
      </c>
      <c r="I2" s="4" t="s">
        <v>99</v>
      </c>
      <c r="J2" s="5" t="s">
        <v>100</v>
      </c>
      <c r="K2" s="4" t="s">
        <v>101</v>
      </c>
      <c r="L2" s="4" t="s">
        <v>102</v>
      </c>
      <c r="M2" s="4" t="s">
        <v>103</v>
      </c>
      <c r="N2" s="4" t="s">
        <v>104</v>
      </c>
      <c r="O2" s="4" t="s">
        <v>105</v>
      </c>
      <c r="P2" s="4" t="s">
        <v>106</v>
      </c>
      <c r="Q2" s="4" t="s">
        <v>107</v>
      </c>
      <c r="R2" s="5" t="s">
        <v>108</v>
      </c>
    </row>
    <row r="3" spans="1:18" ht="19.5" customHeight="1" x14ac:dyDescent="0.2">
      <c r="A3" s="68"/>
      <c r="B3" s="77"/>
      <c r="C3" s="4">
        <v>310989</v>
      </c>
      <c r="D3" s="4">
        <v>307084</v>
      </c>
      <c r="E3" s="4">
        <v>310880</v>
      </c>
      <c r="F3" s="4">
        <v>310834</v>
      </c>
      <c r="G3" s="4">
        <v>297953</v>
      </c>
      <c r="H3" s="4">
        <v>307587</v>
      </c>
      <c r="I3" s="4">
        <v>312112</v>
      </c>
      <c r="J3" s="5">
        <v>299769</v>
      </c>
      <c r="K3" s="4">
        <v>313890</v>
      </c>
      <c r="L3" s="4">
        <v>314742</v>
      </c>
      <c r="M3" s="4">
        <v>310831</v>
      </c>
      <c r="N3" s="4">
        <v>312211</v>
      </c>
      <c r="O3" s="4">
        <v>311364</v>
      </c>
      <c r="P3" s="4">
        <v>272712</v>
      </c>
      <c r="Q3" s="4">
        <v>297395</v>
      </c>
      <c r="R3" s="5">
        <v>328111</v>
      </c>
    </row>
    <row r="4" spans="1:18" x14ac:dyDescent="0.2">
      <c r="A4" s="21" t="s">
        <v>38</v>
      </c>
      <c r="B4" s="40">
        <v>2</v>
      </c>
      <c r="C4" s="37" t="s">
        <v>92</v>
      </c>
      <c r="D4" s="20" t="s">
        <v>92</v>
      </c>
      <c r="E4" s="20" t="s">
        <v>92</v>
      </c>
      <c r="F4" s="20" t="s">
        <v>92</v>
      </c>
      <c r="G4" s="20"/>
      <c r="J4" s="8"/>
      <c r="K4" s="29"/>
      <c r="M4" s="20" t="s">
        <v>92</v>
      </c>
      <c r="N4" s="20" t="s">
        <v>92</v>
      </c>
      <c r="O4" s="20" t="s">
        <v>92</v>
      </c>
      <c r="Q4" s="20" t="s">
        <v>92</v>
      </c>
      <c r="R4" s="35" t="s">
        <v>92</v>
      </c>
    </row>
    <row r="5" spans="1:18" x14ac:dyDescent="0.2">
      <c r="A5" s="23" t="s">
        <v>39</v>
      </c>
      <c r="B5" s="40">
        <v>5</v>
      </c>
      <c r="C5" s="37" t="s">
        <v>92</v>
      </c>
      <c r="D5" s="20" t="s">
        <v>92</v>
      </c>
      <c r="E5" s="20" t="s">
        <v>92</v>
      </c>
      <c r="F5" s="20" t="s">
        <v>92</v>
      </c>
      <c r="G5" s="20" t="s">
        <v>92</v>
      </c>
      <c r="H5" s="20" t="s">
        <v>92</v>
      </c>
      <c r="J5" s="35" t="s">
        <v>92</v>
      </c>
      <c r="K5" s="29" t="s">
        <v>92</v>
      </c>
      <c r="M5" s="20" t="s">
        <v>92</v>
      </c>
      <c r="O5" s="20" t="s">
        <v>92</v>
      </c>
      <c r="Q5" s="20" t="s">
        <v>92</v>
      </c>
      <c r="R5" s="35" t="s">
        <v>92</v>
      </c>
    </row>
    <row r="6" spans="1:18" x14ac:dyDescent="0.2">
      <c r="A6" s="23" t="s">
        <v>41</v>
      </c>
      <c r="B6" s="40">
        <v>5</v>
      </c>
      <c r="C6" s="7"/>
      <c r="F6" s="20" t="s">
        <v>92</v>
      </c>
      <c r="G6" s="20"/>
      <c r="J6" s="35" t="s">
        <v>92</v>
      </c>
      <c r="K6" s="29"/>
      <c r="L6" s="29" t="s">
        <v>92</v>
      </c>
      <c r="N6" s="20" t="s">
        <v>92</v>
      </c>
      <c r="R6" s="35" t="s">
        <v>92</v>
      </c>
    </row>
    <row r="7" spans="1:18" x14ac:dyDescent="0.2">
      <c r="A7" s="19" t="s">
        <v>42</v>
      </c>
      <c r="B7" s="40">
        <v>10</v>
      </c>
      <c r="C7" s="37" t="s">
        <v>92</v>
      </c>
      <c r="F7" s="29" t="s">
        <v>92</v>
      </c>
      <c r="G7" s="20"/>
      <c r="J7" s="35"/>
      <c r="K7" s="29"/>
      <c r="L7" s="29" t="s">
        <v>92</v>
      </c>
      <c r="O7" s="20" t="s">
        <v>92</v>
      </c>
      <c r="Q7" s="20" t="s">
        <v>92</v>
      </c>
      <c r="R7" s="35" t="s">
        <v>92</v>
      </c>
    </row>
    <row r="8" spans="1:18" x14ac:dyDescent="0.2">
      <c r="A8" s="18" t="s">
        <v>43</v>
      </c>
      <c r="B8" s="40">
        <v>8</v>
      </c>
      <c r="C8" s="7"/>
      <c r="D8" s="20" t="s">
        <v>92</v>
      </c>
      <c r="E8" s="20" t="s">
        <v>92</v>
      </c>
      <c r="F8" s="29" t="s">
        <v>92</v>
      </c>
      <c r="G8" s="20"/>
      <c r="H8" s="20" t="s">
        <v>92</v>
      </c>
      <c r="J8" s="8"/>
      <c r="K8" s="29" t="s">
        <v>92</v>
      </c>
      <c r="L8" s="29" t="s">
        <v>92</v>
      </c>
      <c r="M8" s="20" t="s">
        <v>92</v>
      </c>
      <c r="N8" s="20" t="s">
        <v>92</v>
      </c>
      <c r="Q8" s="20" t="s">
        <v>92</v>
      </c>
      <c r="R8" s="35" t="s">
        <v>92</v>
      </c>
    </row>
    <row r="9" spans="1:18" x14ac:dyDescent="0.2">
      <c r="A9" s="19" t="s">
        <v>45</v>
      </c>
      <c r="B9" s="40">
        <v>8</v>
      </c>
      <c r="C9" s="7"/>
      <c r="D9" s="20" t="s">
        <v>92</v>
      </c>
      <c r="E9" s="20" t="s">
        <v>92</v>
      </c>
      <c r="F9" s="29" t="s">
        <v>92</v>
      </c>
      <c r="G9" s="20"/>
      <c r="H9" s="20" t="s">
        <v>92</v>
      </c>
      <c r="J9" s="8"/>
      <c r="L9" s="29" t="s">
        <v>92</v>
      </c>
      <c r="M9" s="20" t="s">
        <v>92</v>
      </c>
      <c r="N9" s="20" t="s">
        <v>92</v>
      </c>
      <c r="Q9" s="20" t="s">
        <v>92</v>
      </c>
      <c r="R9" s="35" t="s">
        <v>92</v>
      </c>
    </row>
    <row r="10" spans="1:18" x14ac:dyDescent="0.2">
      <c r="A10" s="18" t="s">
        <v>46</v>
      </c>
      <c r="B10" s="40">
        <v>7</v>
      </c>
      <c r="C10" s="7"/>
      <c r="F10" s="20" t="s">
        <v>92</v>
      </c>
      <c r="G10" s="20"/>
      <c r="J10" s="8"/>
      <c r="M10" s="20" t="s">
        <v>92</v>
      </c>
      <c r="N10" s="20" t="s">
        <v>92</v>
      </c>
      <c r="R10" s="36"/>
    </row>
    <row r="11" spans="1:18" x14ac:dyDescent="0.2">
      <c r="A11" s="23" t="s">
        <v>47</v>
      </c>
      <c r="B11" s="40">
        <v>2</v>
      </c>
      <c r="C11" s="7"/>
      <c r="F11" s="20" t="s">
        <v>92</v>
      </c>
      <c r="G11" s="20" t="s">
        <v>92</v>
      </c>
      <c r="J11" s="8"/>
      <c r="R11" s="36"/>
    </row>
    <row r="12" spans="1:18" x14ac:dyDescent="0.2">
      <c r="A12" s="23" t="s">
        <v>49</v>
      </c>
      <c r="B12" s="40">
        <v>5</v>
      </c>
      <c r="C12" s="7"/>
      <c r="D12" s="20" t="s">
        <v>92</v>
      </c>
      <c r="E12" s="20" t="s">
        <v>92</v>
      </c>
      <c r="F12" s="20" t="s">
        <v>92</v>
      </c>
      <c r="G12" s="20" t="s">
        <v>92</v>
      </c>
      <c r="J12" s="8"/>
      <c r="R12" s="36"/>
    </row>
    <row r="13" spans="1:18" x14ac:dyDescent="0.2">
      <c r="A13" s="23" t="s">
        <v>50</v>
      </c>
      <c r="B13" s="40">
        <v>2</v>
      </c>
      <c r="C13" s="7"/>
      <c r="D13" s="20" t="s">
        <v>92</v>
      </c>
      <c r="E13" s="20"/>
      <c r="F13" s="20" t="s">
        <v>92</v>
      </c>
      <c r="J13" s="8"/>
      <c r="R13" s="36"/>
    </row>
    <row r="14" spans="1:18" x14ac:dyDescent="0.2">
      <c r="A14" s="18" t="s">
        <v>51</v>
      </c>
      <c r="B14" s="40">
        <v>2</v>
      </c>
      <c r="C14" s="37" t="s">
        <v>92</v>
      </c>
      <c r="D14" s="20" t="s">
        <v>92</v>
      </c>
      <c r="E14" s="20" t="s">
        <v>92</v>
      </c>
      <c r="F14" s="20"/>
      <c r="G14" s="20" t="s">
        <v>92</v>
      </c>
      <c r="I14" s="20" t="s">
        <v>92</v>
      </c>
      <c r="J14" s="8"/>
      <c r="K14" s="20" t="s">
        <v>92</v>
      </c>
      <c r="L14" s="29" t="s">
        <v>92</v>
      </c>
      <c r="M14" s="20" t="s">
        <v>92</v>
      </c>
      <c r="N14" s="20" t="s">
        <v>92</v>
      </c>
      <c r="O14" s="20" t="s">
        <v>92</v>
      </c>
      <c r="Q14" s="20" t="s">
        <v>92</v>
      </c>
      <c r="R14" s="35" t="s">
        <v>92</v>
      </c>
    </row>
    <row r="15" spans="1:18" x14ac:dyDescent="0.2">
      <c r="A15" s="23" t="s">
        <v>52</v>
      </c>
      <c r="B15" s="40">
        <v>10</v>
      </c>
      <c r="C15" s="7"/>
      <c r="D15" s="20" t="s">
        <v>92</v>
      </c>
      <c r="E15" s="20" t="s">
        <v>92</v>
      </c>
      <c r="F15" s="20" t="s">
        <v>92</v>
      </c>
      <c r="G15" s="20" t="s">
        <v>92</v>
      </c>
      <c r="J15" s="8"/>
      <c r="K15" s="20" t="s">
        <v>92</v>
      </c>
      <c r="O15" s="20"/>
      <c r="R15" s="36"/>
    </row>
    <row r="16" spans="1:18" x14ac:dyDescent="0.2">
      <c r="A16" s="23" t="s">
        <v>54</v>
      </c>
      <c r="B16" s="40">
        <v>2</v>
      </c>
      <c r="C16" s="7"/>
      <c r="D16" s="20" t="s">
        <v>92</v>
      </c>
      <c r="G16" s="20" t="s">
        <v>92</v>
      </c>
      <c r="I16" s="20"/>
      <c r="J16" s="8"/>
      <c r="K16" s="20" t="s">
        <v>92</v>
      </c>
      <c r="R16" s="36"/>
    </row>
    <row r="17" spans="1:18" x14ac:dyDescent="0.2">
      <c r="A17" s="23" t="s">
        <v>55</v>
      </c>
      <c r="B17" s="40">
        <v>5</v>
      </c>
      <c r="C17" s="7"/>
      <c r="D17" s="20"/>
      <c r="I17" s="20" t="s">
        <v>92</v>
      </c>
      <c r="J17" s="8"/>
      <c r="K17" s="20"/>
      <c r="R17" s="36"/>
    </row>
    <row r="18" spans="1:18" x14ac:dyDescent="0.2">
      <c r="A18" s="19" t="s">
        <v>56</v>
      </c>
      <c r="B18" s="40">
        <v>5</v>
      </c>
      <c r="C18" s="37" t="s">
        <v>92</v>
      </c>
      <c r="D18" s="20"/>
      <c r="I18" s="20" t="s">
        <v>92</v>
      </c>
      <c r="J18" s="8"/>
      <c r="K18" s="20"/>
      <c r="R18" s="36"/>
    </row>
    <row r="19" spans="1:18" x14ac:dyDescent="0.2">
      <c r="A19" s="23" t="s">
        <v>57</v>
      </c>
      <c r="B19" s="40">
        <v>8</v>
      </c>
      <c r="C19" s="7"/>
      <c r="D19" s="20" t="s">
        <v>92</v>
      </c>
      <c r="E19" s="20" t="s">
        <v>92</v>
      </c>
      <c r="F19" s="20" t="s">
        <v>92</v>
      </c>
      <c r="G19" s="20"/>
      <c r="I19" s="20"/>
      <c r="J19" s="8"/>
      <c r="K19" s="20"/>
      <c r="R19" s="36"/>
    </row>
    <row r="20" spans="1:18" x14ac:dyDescent="0.2">
      <c r="A20" s="23" t="s">
        <v>59</v>
      </c>
      <c r="B20" s="40">
        <v>8</v>
      </c>
      <c r="C20" s="7"/>
      <c r="D20" s="20" t="s">
        <v>92</v>
      </c>
      <c r="E20" s="20" t="s">
        <v>92</v>
      </c>
      <c r="F20" s="20" t="s">
        <v>92</v>
      </c>
      <c r="G20" s="20" t="s">
        <v>92</v>
      </c>
      <c r="J20" s="8"/>
      <c r="K20" s="20" t="s">
        <v>92</v>
      </c>
      <c r="M20" s="20" t="s">
        <v>92</v>
      </c>
      <c r="N20" s="20" t="s">
        <v>92</v>
      </c>
      <c r="O20" s="20" t="s">
        <v>92</v>
      </c>
      <c r="R20" s="36"/>
    </row>
    <row r="21" spans="1:18" x14ac:dyDescent="0.2">
      <c r="A21" s="23" t="s">
        <v>60</v>
      </c>
      <c r="B21" s="40">
        <v>2</v>
      </c>
      <c r="C21" s="37" t="s">
        <v>92</v>
      </c>
      <c r="D21" s="20" t="s">
        <v>92</v>
      </c>
      <c r="E21" s="20" t="s">
        <v>92</v>
      </c>
      <c r="J21" s="8"/>
      <c r="K21" s="20"/>
      <c r="R21" s="36"/>
    </row>
    <row r="22" spans="1:18" x14ac:dyDescent="0.2">
      <c r="A22" s="18" t="s">
        <v>62</v>
      </c>
      <c r="B22" s="40">
        <v>10</v>
      </c>
      <c r="C22" s="37" t="s">
        <v>92</v>
      </c>
      <c r="D22" s="20" t="s">
        <v>92</v>
      </c>
      <c r="E22" s="20" t="s">
        <v>92</v>
      </c>
      <c r="F22" s="20"/>
      <c r="G22" s="20" t="s">
        <v>92</v>
      </c>
      <c r="I22" s="20" t="s">
        <v>92</v>
      </c>
      <c r="J22" s="8"/>
      <c r="K22" s="20" t="s">
        <v>92</v>
      </c>
      <c r="M22" s="20" t="s">
        <v>92</v>
      </c>
      <c r="N22" s="20" t="s">
        <v>92</v>
      </c>
      <c r="O22" s="20" t="s">
        <v>92</v>
      </c>
      <c r="Q22" s="20" t="s">
        <v>92</v>
      </c>
      <c r="R22" s="35"/>
    </row>
    <row r="23" spans="1:18" x14ac:dyDescent="0.2">
      <c r="A23" s="23" t="s">
        <v>63</v>
      </c>
      <c r="B23" s="40">
        <v>3</v>
      </c>
      <c r="C23" s="37" t="s">
        <v>92</v>
      </c>
      <c r="D23" s="20" t="s">
        <v>92</v>
      </c>
      <c r="E23" s="20" t="s">
        <v>92</v>
      </c>
      <c r="F23" s="20"/>
      <c r="G23" s="20" t="s">
        <v>92</v>
      </c>
      <c r="I23" s="20" t="s">
        <v>92</v>
      </c>
      <c r="J23" s="8"/>
      <c r="K23" s="20" t="s">
        <v>92</v>
      </c>
      <c r="L23" s="29" t="s">
        <v>92</v>
      </c>
      <c r="M23" s="20" t="s">
        <v>92</v>
      </c>
      <c r="N23" s="20" t="s">
        <v>92</v>
      </c>
      <c r="O23" s="20" t="s">
        <v>92</v>
      </c>
      <c r="Q23" s="20" t="s">
        <v>92</v>
      </c>
      <c r="R23" s="35" t="s">
        <v>92</v>
      </c>
    </row>
    <row r="24" spans="1:18" x14ac:dyDescent="0.2">
      <c r="A24" s="23" t="s">
        <v>64</v>
      </c>
      <c r="B24" s="40">
        <v>10</v>
      </c>
      <c r="C24" s="7"/>
      <c r="D24" s="20" t="s">
        <v>92</v>
      </c>
      <c r="E24" s="20" t="s">
        <v>92</v>
      </c>
      <c r="F24" s="29"/>
      <c r="J24" s="35"/>
      <c r="K24" s="20"/>
      <c r="M24" s="20" t="s">
        <v>92</v>
      </c>
      <c r="N24" s="20" t="s">
        <v>92</v>
      </c>
      <c r="R24" s="36"/>
    </row>
    <row r="25" spans="1:18" x14ac:dyDescent="0.2">
      <c r="A25" s="23" t="s">
        <v>65</v>
      </c>
      <c r="B25" s="40">
        <v>10</v>
      </c>
      <c r="C25" s="37" t="s">
        <v>92</v>
      </c>
      <c r="D25" s="20" t="s">
        <v>92</v>
      </c>
      <c r="E25" s="20" t="s">
        <v>92</v>
      </c>
      <c r="I25" s="20" t="s">
        <v>92</v>
      </c>
      <c r="J25" s="8"/>
      <c r="K25" s="20"/>
      <c r="L25" s="29"/>
      <c r="Q25" s="20" t="s">
        <v>92</v>
      </c>
      <c r="R25" s="36"/>
    </row>
    <row r="26" spans="1:18" x14ac:dyDescent="0.2">
      <c r="A26" s="23" t="s">
        <v>66</v>
      </c>
      <c r="B26" s="40">
        <v>10</v>
      </c>
      <c r="C26" s="7"/>
      <c r="D26" s="20" t="s">
        <v>92</v>
      </c>
      <c r="E26" s="20" t="s">
        <v>92</v>
      </c>
      <c r="F26" s="20" t="s">
        <v>92</v>
      </c>
      <c r="H26" s="20" t="s">
        <v>92</v>
      </c>
      <c r="J26" s="35" t="s">
        <v>92</v>
      </c>
      <c r="K26" s="20"/>
      <c r="L26" s="29" t="s">
        <v>92</v>
      </c>
      <c r="R26" s="35" t="s">
        <v>92</v>
      </c>
    </row>
    <row r="27" spans="1:18" x14ac:dyDescent="0.2">
      <c r="A27" s="23" t="s">
        <v>68</v>
      </c>
      <c r="B27" s="40">
        <v>5</v>
      </c>
      <c r="C27" s="37" t="s">
        <v>92</v>
      </c>
      <c r="D27" s="20" t="s">
        <v>92</v>
      </c>
      <c r="F27" s="20" t="s">
        <v>92</v>
      </c>
      <c r="G27" s="20" t="s">
        <v>92</v>
      </c>
      <c r="I27" s="20" t="s">
        <v>92</v>
      </c>
      <c r="J27" s="8"/>
      <c r="K27" s="20" t="s">
        <v>92</v>
      </c>
      <c r="M27" s="20" t="s">
        <v>92</v>
      </c>
      <c r="Q27" s="20" t="s">
        <v>92</v>
      </c>
      <c r="R27" s="35" t="s">
        <v>92</v>
      </c>
    </row>
    <row r="28" spans="1:18" x14ac:dyDescent="0.2">
      <c r="A28" s="23" t="s">
        <v>69</v>
      </c>
      <c r="B28" s="40">
        <v>8</v>
      </c>
      <c r="C28" s="37" t="s">
        <v>92</v>
      </c>
      <c r="F28" s="20"/>
      <c r="G28" s="20" t="s">
        <v>92</v>
      </c>
      <c r="J28" s="8"/>
      <c r="K28" s="20" t="s">
        <v>92</v>
      </c>
      <c r="O28" s="20" t="s">
        <v>92</v>
      </c>
      <c r="R28" s="36"/>
    </row>
    <row r="29" spans="1:18" x14ac:dyDescent="0.2">
      <c r="A29" s="23" t="s">
        <v>70</v>
      </c>
      <c r="B29" s="40">
        <v>10</v>
      </c>
      <c r="C29" s="7"/>
      <c r="D29" s="20"/>
      <c r="E29" s="20"/>
      <c r="J29" s="8"/>
      <c r="M29" s="20" t="s">
        <v>92</v>
      </c>
      <c r="N29" s="20" t="s">
        <v>92</v>
      </c>
      <c r="R29" s="36"/>
    </row>
    <row r="30" spans="1:18" x14ac:dyDescent="0.2">
      <c r="A30" s="23" t="s">
        <v>71</v>
      </c>
      <c r="B30" s="40">
        <v>6</v>
      </c>
      <c r="C30" s="7"/>
      <c r="D30" s="20" t="s">
        <v>92</v>
      </c>
      <c r="E30" s="20" t="s">
        <v>92</v>
      </c>
      <c r="J30" s="8"/>
      <c r="R30" s="36"/>
    </row>
    <row r="31" spans="1:18" x14ac:dyDescent="0.2">
      <c r="A31" s="19" t="s">
        <v>72</v>
      </c>
      <c r="B31" s="40">
        <v>5</v>
      </c>
      <c r="C31" s="7"/>
      <c r="D31" s="20" t="s">
        <v>92</v>
      </c>
      <c r="E31" s="20" t="s">
        <v>92</v>
      </c>
      <c r="I31" s="20" t="s">
        <v>92</v>
      </c>
      <c r="J31" s="8"/>
      <c r="M31" s="20" t="s">
        <v>92</v>
      </c>
      <c r="N31" s="20" t="s">
        <v>92</v>
      </c>
      <c r="Q31" s="20"/>
      <c r="R31" s="35" t="s">
        <v>92</v>
      </c>
    </row>
    <row r="32" spans="1:18" x14ac:dyDescent="0.2">
      <c r="A32" s="23" t="s">
        <v>73</v>
      </c>
      <c r="B32" s="40">
        <v>1</v>
      </c>
      <c r="C32" s="7"/>
      <c r="D32" s="20" t="s">
        <v>92</v>
      </c>
      <c r="E32" s="20" t="s">
        <v>92</v>
      </c>
      <c r="I32" s="20" t="s">
        <v>92</v>
      </c>
      <c r="J32" s="8"/>
      <c r="R32" s="36"/>
    </row>
    <row r="33" spans="1:18" x14ac:dyDescent="0.2">
      <c r="A33" s="19" t="s">
        <v>75</v>
      </c>
      <c r="B33" s="40">
        <v>10</v>
      </c>
      <c r="C33" s="37" t="s">
        <v>92</v>
      </c>
      <c r="H33" s="20" t="s">
        <v>92</v>
      </c>
      <c r="I33" s="20" t="s">
        <v>92</v>
      </c>
      <c r="J33" s="35" t="s">
        <v>92</v>
      </c>
      <c r="L33" s="29" t="s">
        <v>92</v>
      </c>
      <c r="M33" s="20" t="s">
        <v>92</v>
      </c>
      <c r="N33" s="20" t="s">
        <v>92</v>
      </c>
      <c r="O33" s="20" t="s">
        <v>92</v>
      </c>
      <c r="R33" s="36"/>
    </row>
    <row r="34" spans="1:18" x14ac:dyDescent="0.2">
      <c r="A34" s="18" t="s">
        <v>76</v>
      </c>
      <c r="B34" s="40">
        <v>2</v>
      </c>
      <c r="C34" s="7"/>
      <c r="D34" s="20" t="s">
        <v>92</v>
      </c>
      <c r="E34" s="20" t="s">
        <v>92</v>
      </c>
      <c r="J34" s="8"/>
      <c r="M34" s="20" t="s">
        <v>92</v>
      </c>
      <c r="R34" s="36"/>
    </row>
    <row r="35" spans="1:18" x14ac:dyDescent="0.2">
      <c r="A35" s="23" t="s">
        <v>78</v>
      </c>
      <c r="B35" s="40">
        <v>8</v>
      </c>
      <c r="C35" s="7"/>
      <c r="D35" s="20" t="s">
        <v>92</v>
      </c>
      <c r="E35" s="20" t="s">
        <v>92</v>
      </c>
      <c r="J35" s="8"/>
      <c r="N35" s="20" t="s">
        <v>92</v>
      </c>
      <c r="R35" s="36"/>
    </row>
    <row r="36" spans="1:18" x14ac:dyDescent="0.2">
      <c r="A36" s="18" t="s">
        <v>79</v>
      </c>
      <c r="B36" s="40">
        <v>5</v>
      </c>
      <c r="C36" s="7"/>
      <c r="D36" s="20" t="s">
        <v>92</v>
      </c>
      <c r="E36" s="20" t="s">
        <v>92</v>
      </c>
      <c r="J36" s="8"/>
      <c r="R36" s="36"/>
    </row>
    <row r="37" spans="1:18" x14ac:dyDescent="0.2">
      <c r="A37" s="23" t="s">
        <v>80</v>
      </c>
      <c r="B37" s="40">
        <v>5</v>
      </c>
      <c r="C37" s="7"/>
      <c r="D37" s="20" t="s">
        <v>92</v>
      </c>
      <c r="J37" s="8"/>
      <c r="R37" s="36"/>
    </row>
    <row r="38" spans="1:18" x14ac:dyDescent="0.2">
      <c r="A38" s="23" t="s">
        <v>82</v>
      </c>
      <c r="B38" s="40">
        <v>5</v>
      </c>
      <c r="C38" s="7"/>
      <c r="D38" s="20" t="s">
        <v>92</v>
      </c>
      <c r="E38" s="20" t="s">
        <v>92</v>
      </c>
      <c r="F38" s="20" t="s">
        <v>92</v>
      </c>
      <c r="J38" s="8"/>
      <c r="N38" s="20" t="s">
        <v>92</v>
      </c>
      <c r="O38" s="20" t="s">
        <v>92</v>
      </c>
      <c r="Q38" s="20" t="s">
        <v>92</v>
      </c>
      <c r="R38" s="35" t="s">
        <v>92</v>
      </c>
    </row>
    <row r="39" spans="1:18" x14ac:dyDescent="0.2">
      <c r="A39" s="19" t="s">
        <v>83</v>
      </c>
      <c r="B39" s="40">
        <v>7</v>
      </c>
      <c r="C39" s="7"/>
      <c r="D39" s="20" t="s">
        <v>92</v>
      </c>
      <c r="J39" s="8"/>
      <c r="R39" s="36"/>
    </row>
    <row r="40" spans="1:18" x14ac:dyDescent="0.2">
      <c r="A40" s="18" t="s">
        <v>84</v>
      </c>
      <c r="B40" s="40">
        <v>7</v>
      </c>
      <c r="C40" s="37"/>
      <c r="F40" s="20" t="s">
        <v>92</v>
      </c>
      <c r="G40" s="20" t="s">
        <v>92</v>
      </c>
      <c r="I40" s="20" t="s">
        <v>92</v>
      </c>
      <c r="J40" s="8"/>
      <c r="K40" s="20" t="s">
        <v>92</v>
      </c>
      <c r="R40" s="36"/>
    </row>
    <row r="41" spans="1:18" x14ac:dyDescent="0.2">
      <c r="A41" s="19" t="s">
        <v>86</v>
      </c>
      <c r="B41" s="40">
        <v>2</v>
      </c>
      <c r="C41" s="37" t="s">
        <v>92</v>
      </c>
      <c r="D41" s="20" t="s">
        <v>92</v>
      </c>
      <c r="F41" s="20" t="s">
        <v>92</v>
      </c>
      <c r="I41" s="20" t="s">
        <v>92</v>
      </c>
      <c r="J41" s="8"/>
      <c r="L41" s="29" t="s">
        <v>92</v>
      </c>
      <c r="Q41" s="20" t="s">
        <v>92</v>
      </c>
      <c r="R41" s="36"/>
    </row>
    <row r="42" spans="1:18" x14ac:dyDescent="0.2">
      <c r="A42" s="24"/>
      <c r="B42" s="41">
        <f>SUM(B4:B41)</f>
        <v>225</v>
      </c>
      <c r="C42" s="25">
        <f>COUNTIF(C4:C41,"✓")/38</f>
        <v>0.34210526315789475</v>
      </c>
      <c r="D42" s="26">
        <f>COUNTIF(D4:D41,"✓")/38</f>
        <v>0.73684210526315785</v>
      </c>
      <c r="E42" s="26">
        <f t="shared" ref="E42:Q42" si="0">COUNTIF(E4:E41,"✓")/38</f>
        <v>0.57894736842105265</v>
      </c>
      <c r="F42" s="26">
        <f t="shared" si="0"/>
        <v>0.47368421052631576</v>
      </c>
      <c r="G42" s="26">
        <f t="shared" si="0"/>
        <v>0.31578947368421051</v>
      </c>
      <c r="H42" s="26">
        <f t="shared" si="0"/>
        <v>0.13157894736842105</v>
      </c>
      <c r="I42" s="26">
        <f t="shared" si="0"/>
        <v>0.31578947368421051</v>
      </c>
      <c r="J42" s="27">
        <f t="shared" si="0"/>
        <v>0.10526315789473684</v>
      </c>
      <c r="K42" s="26">
        <f t="shared" si="0"/>
        <v>0.28947368421052633</v>
      </c>
      <c r="L42" s="26">
        <f t="shared" si="0"/>
        <v>0.23684210526315788</v>
      </c>
      <c r="M42" s="26">
        <f t="shared" si="0"/>
        <v>0.39473684210526316</v>
      </c>
      <c r="N42" s="26">
        <f t="shared" si="0"/>
        <v>0.39473684210526316</v>
      </c>
      <c r="O42" s="26">
        <f t="shared" si="0"/>
        <v>0.26315789473684209</v>
      </c>
      <c r="P42" s="26">
        <f t="shared" si="0"/>
        <v>0</v>
      </c>
      <c r="Q42" s="26">
        <f t="shared" si="0"/>
        <v>0.31578947368421051</v>
      </c>
      <c r="R42" s="27">
        <f>COUNTIF(R4:R41,"✓")/38</f>
        <v>0.31578947368421051</v>
      </c>
    </row>
    <row r="43" spans="1:18" x14ac:dyDescent="0.2">
      <c r="C43" s="7">
        <f>IF(SUBSTITUTE(C4,"✓",1)="",0,1)*$B4</f>
        <v>2</v>
      </c>
      <c r="D43" s="7">
        <f t="shared" ref="D43:R43" si="1">IF(SUBSTITUTE(D4,"✓",1)="",0,1)*$B4</f>
        <v>2</v>
      </c>
      <c r="E43" s="7">
        <f t="shared" si="1"/>
        <v>2</v>
      </c>
      <c r="F43" s="7">
        <f t="shared" si="1"/>
        <v>2</v>
      </c>
      <c r="G43" s="7">
        <f t="shared" si="1"/>
        <v>0</v>
      </c>
      <c r="H43" s="7">
        <f t="shared" si="1"/>
        <v>0</v>
      </c>
      <c r="I43" s="7">
        <f t="shared" si="1"/>
        <v>0</v>
      </c>
      <c r="J43" s="7">
        <f t="shared" si="1"/>
        <v>0</v>
      </c>
      <c r="K43" s="7">
        <f t="shared" si="1"/>
        <v>0</v>
      </c>
      <c r="L43" s="7">
        <f t="shared" si="1"/>
        <v>0</v>
      </c>
      <c r="M43" s="7">
        <f t="shared" si="1"/>
        <v>2</v>
      </c>
      <c r="N43" s="7">
        <f t="shared" si="1"/>
        <v>2</v>
      </c>
      <c r="O43" s="7">
        <f t="shared" si="1"/>
        <v>2</v>
      </c>
      <c r="P43" s="7">
        <f t="shared" si="1"/>
        <v>0</v>
      </c>
      <c r="Q43" s="7">
        <f t="shared" si="1"/>
        <v>2</v>
      </c>
      <c r="R43" s="7">
        <f t="shared" si="1"/>
        <v>2</v>
      </c>
    </row>
    <row r="44" spans="1:18" x14ac:dyDescent="0.2">
      <c r="C44" s="7">
        <f t="shared" ref="C44:R80" si="2">IF(SUBSTITUTE(C5,"✓",1)="",0,1)*$B5</f>
        <v>5</v>
      </c>
      <c r="D44" s="7">
        <f t="shared" si="2"/>
        <v>5</v>
      </c>
      <c r="E44" s="7">
        <f t="shared" si="2"/>
        <v>5</v>
      </c>
      <c r="F44" s="7">
        <f t="shared" si="2"/>
        <v>5</v>
      </c>
      <c r="G44" s="7">
        <f t="shared" si="2"/>
        <v>5</v>
      </c>
      <c r="H44" s="7">
        <f t="shared" si="2"/>
        <v>5</v>
      </c>
      <c r="I44" s="7">
        <f t="shared" si="2"/>
        <v>0</v>
      </c>
      <c r="J44" s="7">
        <f t="shared" si="2"/>
        <v>5</v>
      </c>
      <c r="K44" s="7">
        <f t="shared" si="2"/>
        <v>5</v>
      </c>
      <c r="L44" s="7">
        <f t="shared" si="2"/>
        <v>0</v>
      </c>
      <c r="M44" s="7">
        <f t="shared" si="2"/>
        <v>5</v>
      </c>
      <c r="N44" s="7">
        <f t="shared" si="2"/>
        <v>0</v>
      </c>
      <c r="O44" s="7">
        <f t="shared" si="2"/>
        <v>5</v>
      </c>
      <c r="P44" s="7">
        <f t="shared" si="2"/>
        <v>0</v>
      </c>
      <c r="Q44" s="7">
        <f t="shared" si="2"/>
        <v>5</v>
      </c>
      <c r="R44" s="7">
        <f t="shared" si="2"/>
        <v>5</v>
      </c>
    </row>
    <row r="45" spans="1:18" x14ac:dyDescent="0.2">
      <c r="C45" s="7">
        <f t="shared" si="2"/>
        <v>0</v>
      </c>
      <c r="D45" s="7">
        <f t="shared" si="2"/>
        <v>0</v>
      </c>
      <c r="E45" s="7">
        <f t="shared" si="2"/>
        <v>0</v>
      </c>
      <c r="F45" s="7">
        <f t="shared" si="2"/>
        <v>5</v>
      </c>
      <c r="G45" s="7">
        <f t="shared" si="2"/>
        <v>0</v>
      </c>
      <c r="H45" s="7">
        <f t="shared" si="2"/>
        <v>0</v>
      </c>
      <c r="I45" s="7">
        <f t="shared" si="2"/>
        <v>0</v>
      </c>
      <c r="J45" s="7">
        <f t="shared" si="2"/>
        <v>5</v>
      </c>
      <c r="K45" s="7">
        <f t="shared" si="2"/>
        <v>0</v>
      </c>
      <c r="L45" s="7">
        <f t="shared" si="2"/>
        <v>5</v>
      </c>
      <c r="M45" s="7">
        <f t="shared" si="2"/>
        <v>0</v>
      </c>
      <c r="N45" s="7">
        <f t="shared" si="2"/>
        <v>5</v>
      </c>
      <c r="O45" s="7">
        <f t="shared" si="2"/>
        <v>0</v>
      </c>
      <c r="P45" s="7">
        <f t="shared" si="2"/>
        <v>0</v>
      </c>
      <c r="Q45" s="7">
        <f t="shared" si="2"/>
        <v>0</v>
      </c>
      <c r="R45" s="7">
        <f t="shared" si="2"/>
        <v>5</v>
      </c>
    </row>
    <row r="46" spans="1:18" x14ac:dyDescent="0.2">
      <c r="C46" s="7">
        <f t="shared" si="2"/>
        <v>10</v>
      </c>
      <c r="D46" s="7">
        <f t="shared" si="2"/>
        <v>0</v>
      </c>
      <c r="E46" s="7">
        <f t="shared" si="2"/>
        <v>0</v>
      </c>
      <c r="F46" s="7">
        <f t="shared" si="2"/>
        <v>10</v>
      </c>
      <c r="G46" s="7">
        <f t="shared" si="2"/>
        <v>0</v>
      </c>
      <c r="H46" s="7">
        <f t="shared" si="2"/>
        <v>0</v>
      </c>
      <c r="I46" s="7">
        <f t="shared" si="2"/>
        <v>0</v>
      </c>
      <c r="J46" s="7">
        <f t="shared" si="2"/>
        <v>0</v>
      </c>
      <c r="K46" s="7">
        <f t="shared" si="2"/>
        <v>0</v>
      </c>
      <c r="L46" s="7">
        <f t="shared" si="2"/>
        <v>10</v>
      </c>
      <c r="M46" s="7">
        <f t="shared" si="2"/>
        <v>0</v>
      </c>
      <c r="N46" s="7">
        <f t="shared" si="2"/>
        <v>0</v>
      </c>
      <c r="O46" s="7">
        <f t="shared" si="2"/>
        <v>10</v>
      </c>
      <c r="P46" s="7">
        <f t="shared" si="2"/>
        <v>0</v>
      </c>
      <c r="Q46" s="7">
        <f t="shared" si="2"/>
        <v>10</v>
      </c>
      <c r="R46" s="7">
        <f t="shared" si="2"/>
        <v>10</v>
      </c>
    </row>
    <row r="47" spans="1:18" x14ac:dyDescent="0.2">
      <c r="C47" s="7">
        <f t="shared" si="2"/>
        <v>0</v>
      </c>
      <c r="D47" s="7">
        <f t="shared" si="2"/>
        <v>8</v>
      </c>
      <c r="E47" s="7">
        <f t="shared" si="2"/>
        <v>8</v>
      </c>
      <c r="F47" s="7">
        <f t="shared" si="2"/>
        <v>8</v>
      </c>
      <c r="G47" s="7">
        <f t="shared" si="2"/>
        <v>0</v>
      </c>
      <c r="H47" s="7">
        <f t="shared" si="2"/>
        <v>8</v>
      </c>
      <c r="I47" s="7">
        <f t="shared" si="2"/>
        <v>0</v>
      </c>
      <c r="J47" s="7">
        <f t="shared" si="2"/>
        <v>0</v>
      </c>
      <c r="K47" s="7">
        <f t="shared" si="2"/>
        <v>8</v>
      </c>
      <c r="L47" s="7">
        <f t="shared" si="2"/>
        <v>8</v>
      </c>
      <c r="M47" s="7">
        <f t="shared" si="2"/>
        <v>8</v>
      </c>
      <c r="N47" s="7">
        <f t="shared" si="2"/>
        <v>8</v>
      </c>
      <c r="O47" s="7">
        <f t="shared" si="2"/>
        <v>0</v>
      </c>
      <c r="P47" s="7">
        <f t="shared" si="2"/>
        <v>0</v>
      </c>
      <c r="Q47" s="7">
        <f t="shared" si="2"/>
        <v>8</v>
      </c>
      <c r="R47" s="7">
        <f t="shared" si="2"/>
        <v>8</v>
      </c>
    </row>
    <row r="48" spans="1:18" x14ac:dyDescent="0.2">
      <c r="C48" s="7">
        <f t="shared" si="2"/>
        <v>0</v>
      </c>
      <c r="D48" s="7">
        <f t="shared" si="2"/>
        <v>8</v>
      </c>
      <c r="E48" s="7">
        <f t="shared" si="2"/>
        <v>8</v>
      </c>
      <c r="F48" s="7">
        <f t="shared" si="2"/>
        <v>8</v>
      </c>
      <c r="G48" s="7">
        <f t="shared" si="2"/>
        <v>0</v>
      </c>
      <c r="H48" s="7">
        <f t="shared" si="2"/>
        <v>8</v>
      </c>
      <c r="I48" s="7">
        <f t="shared" si="2"/>
        <v>0</v>
      </c>
      <c r="J48" s="7">
        <f t="shared" si="2"/>
        <v>0</v>
      </c>
      <c r="K48" s="7">
        <f t="shared" si="2"/>
        <v>0</v>
      </c>
      <c r="L48" s="7">
        <f t="shared" si="2"/>
        <v>8</v>
      </c>
      <c r="M48" s="7">
        <f t="shared" si="2"/>
        <v>8</v>
      </c>
      <c r="N48" s="7">
        <f t="shared" si="2"/>
        <v>8</v>
      </c>
      <c r="O48" s="7">
        <f t="shared" si="2"/>
        <v>0</v>
      </c>
      <c r="P48" s="7">
        <f t="shared" si="2"/>
        <v>0</v>
      </c>
      <c r="Q48" s="7">
        <f t="shared" si="2"/>
        <v>8</v>
      </c>
      <c r="R48" s="7">
        <f t="shared" si="2"/>
        <v>8</v>
      </c>
    </row>
    <row r="49" spans="3:18" x14ac:dyDescent="0.2">
      <c r="C49" s="7">
        <f t="shared" si="2"/>
        <v>0</v>
      </c>
      <c r="D49" s="7">
        <f t="shared" si="2"/>
        <v>0</v>
      </c>
      <c r="E49" s="7">
        <f t="shared" si="2"/>
        <v>0</v>
      </c>
      <c r="F49" s="7">
        <f t="shared" si="2"/>
        <v>7</v>
      </c>
      <c r="G49" s="7">
        <f t="shared" si="2"/>
        <v>0</v>
      </c>
      <c r="H49" s="7">
        <f t="shared" si="2"/>
        <v>0</v>
      </c>
      <c r="I49" s="7">
        <f t="shared" si="2"/>
        <v>0</v>
      </c>
      <c r="J49" s="7">
        <f t="shared" si="2"/>
        <v>0</v>
      </c>
      <c r="K49" s="7">
        <f t="shared" si="2"/>
        <v>0</v>
      </c>
      <c r="L49" s="7">
        <f t="shared" si="2"/>
        <v>0</v>
      </c>
      <c r="M49" s="7">
        <f t="shared" si="2"/>
        <v>7</v>
      </c>
      <c r="N49" s="7">
        <f t="shared" si="2"/>
        <v>7</v>
      </c>
      <c r="O49" s="7">
        <f t="shared" si="2"/>
        <v>0</v>
      </c>
      <c r="P49" s="7">
        <f t="shared" si="2"/>
        <v>0</v>
      </c>
      <c r="Q49" s="7">
        <f t="shared" si="2"/>
        <v>0</v>
      </c>
      <c r="R49" s="7">
        <f t="shared" si="2"/>
        <v>0</v>
      </c>
    </row>
    <row r="50" spans="3:18" x14ac:dyDescent="0.2">
      <c r="C50" s="7">
        <f t="shared" si="2"/>
        <v>0</v>
      </c>
      <c r="D50" s="7">
        <f t="shared" si="2"/>
        <v>0</v>
      </c>
      <c r="E50" s="7">
        <f t="shared" si="2"/>
        <v>0</v>
      </c>
      <c r="F50" s="7">
        <f t="shared" si="2"/>
        <v>2</v>
      </c>
      <c r="G50" s="7">
        <f t="shared" si="2"/>
        <v>2</v>
      </c>
      <c r="H50" s="7">
        <f t="shared" si="2"/>
        <v>0</v>
      </c>
      <c r="I50" s="7">
        <f t="shared" si="2"/>
        <v>0</v>
      </c>
      <c r="J50" s="7">
        <f t="shared" si="2"/>
        <v>0</v>
      </c>
      <c r="K50" s="7">
        <f t="shared" si="2"/>
        <v>0</v>
      </c>
      <c r="L50" s="7">
        <f t="shared" si="2"/>
        <v>0</v>
      </c>
      <c r="M50" s="7">
        <f t="shared" si="2"/>
        <v>0</v>
      </c>
      <c r="N50" s="7">
        <f t="shared" si="2"/>
        <v>0</v>
      </c>
      <c r="O50" s="7">
        <f t="shared" si="2"/>
        <v>0</v>
      </c>
      <c r="P50" s="7">
        <f t="shared" si="2"/>
        <v>0</v>
      </c>
      <c r="Q50" s="7">
        <f t="shared" si="2"/>
        <v>0</v>
      </c>
      <c r="R50" s="7">
        <f t="shared" si="2"/>
        <v>0</v>
      </c>
    </row>
    <row r="51" spans="3:18" x14ac:dyDescent="0.2">
      <c r="C51" s="7">
        <f t="shared" si="2"/>
        <v>0</v>
      </c>
      <c r="D51" s="7">
        <f t="shared" si="2"/>
        <v>5</v>
      </c>
      <c r="E51" s="7">
        <f t="shared" si="2"/>
        <v>5</v>
      </c>
      <c r="F51" s="7">
        <f t="shared" si="2"/>
        <v>5</v>
      </c>
      <c r="G51" s="7">
        <f t="shared" si="2"/>
        <v>5</v>
      </c>
      <c r="H51" s="7">
        <f t="shared" si="2"/>
        <v>0</v>
      </c>
      <c r="I51" s="7">
        <f t="shared" si="2"/>
        <v>0</v>
      </c>
      <c r="J51" s="7">
        <f t="shared" si="2"/>
        <v>0</v>
      </c>
      <c r="K51" s="7">
        <f t="shared" si="2"/>
        <v>0</v>
      </c>
      <c r="L51" s="7">
        <f t="shared" si="2"/>
        <v>0</v>
      </c>
      <c r="M51" s="7">
        <f t="shared" si="2"/>
        <v>0</v>
      </c>
      <c r="N51" s="7">
        <f t="shared" si="2"/>
        <v>0</v>
      </c>
      <c r="O51" s="7">
        <f t="shared" si="2"/>
        <v>0</v>
      </c>
      <c r="P51" s="7">
        <f t="shared" si="2"/>
        <v>0</v>
      </c>
      <c r="Q51" s="7">
        <f t="shared" si="2"/>
        <v>0</v>
      </c>
      <c r="R51" s="7">
        <f t="shared" si="2"/>
        <v>0</v>
      </c>
    </row>
    <row r="52" spans="3:18" x14ac:dyDescent="0.2">
      <c r="C52" s="7">
        <f t="shared" si="2"/>
        <v>0</v>
      </c>
      <c r="D52" s="7">
        <f t="shared" si="2"/>
        <v>2</v>
      </c>
      <c r="E52" s="7">
        <f t="shared" si="2"/>
        <v>0</v>
      </c>
      <c r="F52" s="7">
        <f t="shared" si="2"/>
        <v>2</v>
      </c>
      <c r="G52" s="7">
        <f t="shared" si="2"/>
        <v>0</v>
      </c>
      <c r="H52" s="7">
        <f t="shared" si="2"/>
        <v>0</v>
      </c>
      <c r="I52" s="7">
        <f t="shared" si="2"/>
        <v>0</v>
      </c>
      <c r="J52" s="7">
        <f t="shared" si="2"/>
        <v>0</v>
      </c>
      <c r="K52" s="7">
        <f t="shared" si="2"/>
        <v>0</v>
      </c>
      <c r="L52" s="7">
        <f t="shared" si="2"/>
        <v>0</v>
      </c>
      <c r="M52" s="7">
        <f t="shared" si="2"/>
        <v>0</v>
      </c>
      <c r="N52" s="7">
        <f t="shared" si="2"/>
        <v>0</v>
      </c>
      <c r="O52" s="7">
        <f t="shared" si="2"/>
        <v>0</v>
      </c>
      <c r="P52" s="7">
        <f t="shared" si="2"/>
        <v>0</v>
      </c>
      <c r="Q52" s="7">
        <f t="shared" si="2"/>
        <v>0</v>
      </c>
      <c r="R52" s="7">
        <f t="shared" si="2"/>
        <v>0</v>
      </c>
    </row>
    <row r="53" spans="3:18" x14ac:dyDescent="0.2">
      <c r="C53" s="7">
        <f t="shared" si="2"/>
        <v>2</v>
      </c>
      <c r="D53" s="7">
        <f t="shared" si="2"/>
        <v>2</v>
      </c>
      <c r="E53" s="7">
        <f t="shared" si="2"/>
        <v>2</v>
      </c>
      <c r="F53" s="7">
        <f t="shared" si="2"/>
        <v>0</v>
      </c>
      <c r="G53" s="7">
        <f t="shared" si="2"/>
        <v>2</v>
      </c>
      <c r="H53" s="7">
        <f t="shared" si="2"/>
        <v>0</v>
      </c>
      <c r="I53" s="7">
        <f t="shared" si="2"/>
        <v>2</v>
      </c>
      <c r="J53" s="7">
        <f t="shared" si="2"/>
        <v>0</v>
      </c>
      <c r="K53" s="7">
        <f t="shared" si="2"/>
        <v>2</v>
      </c>
      <c r="L53" s="7">
        <f t="shared" si="2"/>
        <v>2</v>
      </c>
      <c r="M53" s="7">
        <f t="shared" si="2"/>
        <v>2</v>
      </c>
      <c r="N53" s="7">
        <f t="shared" si="2"/>
        <v>2</v>
      </c>
      <c r="O53" s="7">
        <f t="shared" si="2"/>
        <v>2</v>
      </c>
      <c r="P53" s="7">
        <f t="shared" si="2"/>
        <v>0</v>
      </c>
      <c r="Q53" s="7">
        <f t="shared" si="2"/>
        <v>2</v>
      </c>
      <c r="R53" s="7">
        <f t="shared" si="2"/>
        <v>2</v>
      </c>
    </row>
    <row r="54" spans="3:18" x14ac:dyDescent="0.2">
      <c r="C54" s="7">
        <f t="shared" si="2"/>
        <v>0</v>
      </c>
      <c r="D54" s="7">
        <f t="shared" si="2"/>
        <v>10</v>
      </c>
      <c r="E54" s="7">
        <f t="shared" si="2"/>
        <v>10</v>
      </c>
      <c r="F54" s="7">
        <f t="shared" si="2"/>
        <v>10</v>
      </c>
      <c r="G54" s="7">
        <f t="shared" si="2"/>
        <v>10</v>
      </c>
      <c r="H54" s="7">
        <f t="shared" si="2"/>
        <v>0</v>
      </c>
      <c r="I54" s="7">
        <f t="shared" si="2"/>
        <v>0</v>
      </c>
      <c r="J54" s="7">
        <f t="shared" si="2"/>
        <v>0</v>
      </c>
      <c r="K54" s="7">
        <f t="shared" si="2"/>
        <v>10</v>
      </c>
      <c r="L54" s="7">
        <f t="shared" si="2"/>
        <v>0</v>
      </c>
      <c r="M54" s="7">
        <f t="shared" si="2"/>
        <v>0</v>
      </c>
      <c r="N54" s="7">
        <f t="shared" si="2"/>
        <v>0</v>
      </c>
      <c r="O54" s="7">
        <f t="shared" si="2"/>
        <v>0</v>
      </c>
      <c r="P54" s="7">
        <f t="shared" si="2"/>
        <v>0</v>
      </c>
      <c r="Q54" s="7">
        <f t="shared" si="2"/>
        <v>0</v>
      </c>
      <c r="R54" s="7">
        <f t="shared" si="2"/>
        <v>0</v>
      </c>
    </row>
    <row r="55" spans="3:18" x14ac:dyDescent="0.2">
      <c r="C55" s="7">
        <f t="shared" si="2"/>
        <v>0</v>
      </c>
      <c r="D55" s="7">
        <f t="shared" si="2"/>
        <v>2</v>
      </c>
      <c r="E55" s="7">
        <f t="shared" si="2"/>
        <v>0</v>
      </c>
      <c r="F55" s="7">
        <f t="shared" si="2"/>
        <v>0</v>
      </c>
      <c r="G55" s="7">
        <f t="shared" si="2"/>
        <v>2</v>
      </c>
      <c r="H55" s="7">
        <f t="shared" si="2"/>
        <v>0</v>
      </c>
      <c r="I55" s="7">
        <f t="shared" si="2"/>
        <v>0</v>
      </c>
      <c r="J55" s="7">
        <f t="shared" si="2"/>
        <v>0</v>
      </c>
      <c r="K55" s="7">
        <f t="shared" si="2"/>
        <v>2</v>
      </c>
      <c r="L55" s="7">
        <f t="shared" si="2"/>
        <v>0</v>
      </c>
      <c r="M55" s="7">
        <f t="shared" si="2"/>
        <v>0</v>
      </c>
      <c r="N55" s="7">
        <f t="shared" si="2"/>
        <v>0</v>
      </c>
      <c r="O55" s="7">
        <f t="shared" si="2"/>
        <v>0</v>
      </c>
      <c r="P55" s="7">
        <f t="shared" si="2"/>
        <v>0</v>
      </c>
      <c r="Q55" s="7">
        <f t="shared" si="2"/>
        <v>0</v>
      </c>
      <c r="R55" s="7">
        <f t="shared" si="2"/>
        <v>0</v>
      </c>
    </row>
    <row r="56" spans="3:18" x14ac:dyDescent="0.2">
      <c r="C56" s="7">
        <f t="shared" si="2"/>
        <v>0</v>
      </c>
      <c r="D56" s="7">
        <f t="shared" si="2"/>
        <v>0</v>
      </c>
      <c r="E56" s="7">
        <f t="shared" si="2"/>
        <v>0</v>
      </c>
      <c r="F56" s="7">
        <f t="shared" si="2"/>
        <v>0</v>
      </c>
      <c r="G56" s="7">
        <f t="shared" si="2"/>
        <v>0</v>
      </c>
      <c r="H56" s="7">
        <f t="shared" si="2"/>
        <v>0</v>
      </c>
      <c r="I56" s="7">
        <f t="shared" si="2"/>
        <v>5</v>
      </c>
      <c r="J56" s="7">
        <f t="shared" si="2"/>
        <v>0</v>
      </c>
      <c r="K56" s="7">
        <f t="shared" si="2"/>
        <v>0</v>
      </c>
      <c r="L56" s="7">
        <f t="shared" si="2"/>
        <v>0</v>
      </c>
      <c r="M56" s="7">
        <f t="shared" si="2"/>
        <v>0</v>
      </c>
      <c r="N56" s="7">
        <f t="shared" si="2"/>
        <v>0</v>
      </c>
      <c r="O56" s="7">
        <f t="shared" si="2"/>
        <v>0</v>
      </c>
      <c r="P56" s="7">
        <f t="shared" si="2"/>
        <v>0</v>
      </c>
      <c r="Q56" s="7">
        <f t="shared" si="2"/>
        <v>0</v>
      </c>
      <c r="R56" s="7">
        <f t="shared" si="2"/>
        <v>0</v>
      </c>
    </row>
    <row r="57" spans="3:18" x14ac:dyDescent="0.2">
      <c r="C57" s="7">
        <f t="shared" si="2"/>
        <v>5</v>
      </c>
      <c r="D57" s="7">
        <f t="shared" si="2"/>
        <v>0</v>
      </c>
      <c r="E57" s="7">
        <f t="shared" si="2"/>
        <v>0</v>
      </c>
      <c r="F57" s="7">
        <f t="shared" si="2"/>
        <v>0</v>
      </c>
      <c r="G57" s="7">
        <f t="shared" si="2"/>
        <v>0</v>
      </c>
      <c r="H57" s="7">
        <f t="shared" si="2"/>
        <v>0</v>
      </c>
      <c r="I57" s="7">
        <f t="shared" si="2"/>
        <v>5</v>
      </c>
      <c r="J57" s="7">
        <f t="shared" si="2"/>
        <v>0</v>
      </c>
      <c r="K57" s="7">
        <f t="shared" si="2"/>
        <v>0</v>
      </c>
      <c r="L57" s="7">
        <f t="shared" si="2"/>
        <v>0</v>
      </c>
      <c r="M57" s="7">
        <f t="shared" si="2"/>
        <v>0</v>
      </c>
      <c r="N57" s="7">
        <f t="shared" si="2"/>
        <v>0</v>
      </c>
      <c r="O57" s="7">
        <f t="shared" si="2"/>
        <v>0</v>
      </c>
      <c r="P57" s="7">
        <f t="shared" si="2"/>
        <v>0</v>
      </c>
      <c r="Q57" s="7">
        <f t="shared" si="2"/>
        <v>0</v>
      </c>
      <c r="R57" s="7">
        <f t="shared" si="2"/>
        <v>0</v>
      </c>
    </row>
    <row r="58" spans="3:18" x14ac:dyDescent="0.2">
      <c r="C58" s="7">
        <f t="shared" si="2"/>
        <v>0</v>
      </c>
      <c r="D58" s="7">
        <f t="shared" si="2"/>
        <v>8</v>
      </c>
      <c r="E58" s="7">
        <f t="shared" si="2"/>
        <v>8</v>
      </c>
      <c r="F58" s="7">
        <f t="shared" si="2"/>
        <v>8</v>
      </c>
      <c r="G58" s="7">
        <f t="shared" si="2"/>
        <v>0</v>
      </c>
      <c r="H58" s="7">
        <f t="shared" si="2"/>
        <v>0</v>
      </c>
      <c r="I58" s="7">
        <f t="shared" si="2"/>
        <v>0</v>
      </c>
      <c r="J58" s="7">
        <f t="shared" si="2"/>
        <v>0</v>
      </c>
      <c r="K58" s="7">
        <f t="shared" si="2"/>
        <v>0</v>
      </c>
      <c r="L58" s="7">
        <f t="shared" ref="D58:R73" si="3">IF(SUBSTITUTE(L19,"✓",1)="",0,1)*$B19</f>
        <v>0</v>
      </c>
      <c r="M58" s="7">
        <f t="shared" si="3"/>
        <v>0</v>
      </c>
      <c r="N58" s="7">
        <f t="shared" si="3"/>
        <v>0</v>
      </c>
      <c r="O58" s="7">
        <f t="shared" si="3"/>
        <v>0</v>
      </c>
      <c r="P58" s="7">
        <f t="shared" si="3"/>
        <v>0</v>
      </c>
      <c r="Q58" s="7">
        <f t="shared" si="3"/>
        <v>0</v>
      </c>
      <c r="R58" s="7">
        <f t="shared" si="3"/>
        <v>0</v>
      </c>
    </row>
    <row r="59" spans="3:18" x14ac:dyDescent="0.2">
      <c r="C59" s="7">
        <f t="shared" si="2"/>
        <v>0</v>
      </c>
      <c r="D59" s="7">
        <f t="shared" si="3"/>
        <v>8</v>
      </c>
      <c r="E59" s="7">
        <f t="shared" si="3"/>
        <v>8</v>
      </c>
      <c r="F59" s="7">
        <f t="shared" si="3"/>
        <v>8</v>
      </c>
      <c r="G59" s="7">
        <f t="shared" si="3"/>
        <v>8</v>
      </c>
      <c r="H59" s="7">
        <f t="shared" si="3"/>
        <v>0</v>
      </c>
      <c r="I59" s="7">
        <f t="shared" si="3"/>
        <v>0</v>
      </c>
      <c r="J59" s="7">
        <f t="shared" si="3"/>
        <v>0</v>
      </c>
      <c r="K59" s="7">
        <f t="shared" si="3"/>
        <v>8</v>
      </c>
      <c r="L59" s="7">
        <f t="shared" si="3"/>
        <v>0</v>
      </c>
      <c r="M59" s="7">
        <f t="shared" si="3"/>
        <v>8</v>
      </c>
      <c r="N59" s="7">
        <f t="shared" si="3"/>
        <v>8</v>
      </c>
      <c r="O59" s="7">
        <f t="shared" si="3"/>
        <v>8</v>
      </c>
      <c r="P59" s="7">
        <f t="shared" si="3"/>
        <v>0</v>
      </c>
      <c r="Q59" s="7">
        <f t="shared" si="3"/>
        <v>0</v>
      </c>
      <c r="R59" s="7">
        <f t="shared" si="3"/>
        <v>0</v>
      </c>
    </row>
    <row r="60" spans="3:18" x14ac:dyDescent="0.2">
      <c r="C60" s="7">
        <f t="shared" si="2"/>
        <v>2</v>
      </c>
      <c r="D60" s="7">
        <f t="shared" si="3"/>
        <v>2</v>
      </c>
      <c r="E60" s="7">
        <f t="shared" si="3"/>
        <v>2</v>
      </c>
      <c r="F60" s="7">
        <f t="shared" si="3"/>
        <v>0</v>
      </c>
      <c r="G60" s="7">
        <f t="shared" si="3"/>
        <v>0</v>
      </c>
      <c r="H60" s="7">
        <f t="shared" si="3"/>
        <v>0</v>
      </c>
      <c r="I60" s="7">
        <f t="shared" si="3"/>
        <v>0</v>
      </c>
      <c r="J60" s="7">
        <f t="shared" si="3"/>
        <v>0</v>
      </c>
      <c r="K60" s="7">
        <f t="shared" si="3"/>
        <v>0</v>
      </c>
      <c r="L60" s="7">
        <f t="shared" si="3"/>
        <v>0</v>
      </c>
      <c r="M60" s="7">
        <f t="shared" si="3"/>
        <v>0</v>
      </c>
      <c r="N60" s="7">
        <f t="shared" si="3"/>
        <v>0</v>
      </c>
      <c r="O60" s="7">
        <f t="shared" si="3"/>
        <v>0</v>
      </c>
      <c r="P60" s="7">
        <f t="shared" si="3"/>
        <v>0</v>
      </c>
      <c r="Q60" s="7">
        <f t="shared" si="3"/>
        <v>0</v>
      </c>
      <c r="R60" s="7">
        <f t="shared" si="3"/>
        <v>0</v>
      </c>
    </row>
    <row r="61" spans="3:18" x14ac:dyDescent="0.2">
      <c r="C61" s="7">
        <f t="shared" si="2"/>
        <v>10</v>
      </c>
      <c r="D61" s="7">
        <f t="shared" si="3"/>
        <v>10</v>
      </c>
      <c r="E61" s="7">
        <f t="shared" si="3"/>
        <v>10</v>
      </c>
      <c r="F61" s="7">
        <f t="shared" si="3"/>
        <v>0</v>
      </c>
      <c r="G61" s="7">
        <f t="shared" si="3"/>
        <v>10</v>
      </c>
      <c r="H61" s="7">
        <f t="shared" si="3"/>
        <v>0</v>
      </c>
      <c r="I61" s="7">
        <f t="shared" si="3"/>
        <v>10</v>
      </c>
      <c r="J61" s="7">
        <f t="shared" si="3"/>
        <v>0</v>
      </c>
      <c r="K61" s="7">
        <f t="shared" si="3"/>
        <v>10</v>
      </c>
      <c r="L61" s="7">
        <f t="shared" si="3"/>
        <v>0</v>
      </c>
      <c r="M61" s="7">
        <f t="shared" si="3"/>
        <v>10</v>
      </c>
      <c r="N61" s="7">
        <f t="shared" si="3"/>
        <v>10</v>
      </c>
      <c r="O61" s="7">
        <f t="shared" si="3"/>
        <v>10</v>
      </c>
      <c r="P61" s="7">
        <f t="shared" si="3"/>
        <v>0</v>
      </c>
      <c r="Q61" s="7">
        <f t="shared" si="3"/>
        <v>10</v>
      </c>
      <c r="R61" s="7">
        <f t="shared" si="3"/>
        <v>0</v>
      </c>
    </row>
    <row r="62" spans="3:18" x14ac:dyDescent="0.2">
      <c r="C62" s="7">
        <f t="shared" si="2"/>
        <v>3</v>
      </c>
      <c r="D62" s="7">
        <f t="shared" si="3"/>
        <v>3</v>
      </c>
      <c r="E62" s="7">
        <f t="shared" si="3"/>
        <v>3</v>
      </c>
      <c r="F62" s="7">
        <f t="shared" si="3"/>
        <v>0</v>
      </c>
      <c r="G62" s="7">
        <f t="shared" si="3"/>
        <v>3</v>
      </c>
      <c r="H62" s="7">
        <f t="shared" si="3"/>
        <v>0</v>
      </c>
      <c r="I62" s="7">
        <f t="shared" si="3"/>
        <v>3</v>
      </c>
      <c r="J62" s="7">
        <f t="shared" si="3"/>
        <v>0</v>
      </c>
      <c r="K62" s="7">
        <f t="shared" si="3"/>
        <v>3</v>
      </c>
      <c r="L62" s="7">
        <f t="shared" si="3"/>
        <v>3</v>
      </c>
      <c r="M62" s="7">
        <f t="shared" si="3"/>
        <v>3</v>
      </c>
      <c r="N62" s="7">
        <f t="shared" si="3"/>
        <v>3</v>
      </c>
      <c r="O62" s="7">
        <f t="shared" si="3"/>
        <v>3</v>
      </c>
      <c r="P62" s="7">
        <f t="shared" si="3"/>
        <v>0</v>
      </c>
      <c r="Q62" s="7">
        <f t="shared" si="3"/>
        <v>3</v>
      </c>
      <c r="R62" s="7">
        <f t="shared" si="3"/>
        <v>3</v>
      </c>
    </row>
    <row r="63" spans="3:18" x14ac:dyDescent="0.2">
      <c r="C63" s="7">
        <f t="shared" si="2"/>
        <v>0</v>
      </c>
      <c r="D63" s="7">
        <f t="shared" si="3"/>
        <v>10</v>
      </c>
      <c r="E63" s="7">
        <f t="shared" si="3"/>
        <v>10</v>
      </c>
      <c r="F63" s="7">
        <f t="shared" si="3"/>
        <v>0</v>
      </c>
      <c r="G63" s="7">
        <f t="shared" si="3"/>
        <v>0</v>
      </c>
      <c r="H63" s="7">
        <f t="shared" si="3"/>
        <v>0</v>
      </c>
      <c r="I63" s="7">
        <f t="shared" si="3"/>
        <v>0</v>
      </c>
      <c r="J63" s="7">
        <f t="shared" si="3"/>
        <v>0</v>
      </c>
      <c r="K63" s="7">
        <f t="shared" si="3"/>
        <v>0</v>
      </c>
      <c r="L63" s="7">
        <f t="shared" si="3"/>
        <v>0</v>
      </c>
      <c r="M63" s="7">
        <f t="shared" si="3"/>
        <v>10</v>
      </c>
      <c r="N63" s="7">
        <f t="shared" si="3"/>
        <v>10</v>
      </c>
      <c r="O63" s="7">
        <f t="shared" si="3"/>
        <v>0</v>
      </c>
      <c r="P63" s="7">
        <f t="shared" si="3"/>
        <v>0</v>
      </c>
      <c r="Q63" s="7">
        <f t="shared" si="3"/>
        <v>0</v>
      </c>
      <c r="R63" s="7">
        <f t="shared" si="3"/>
        <v>0</v>
      </c>
    </row>
    <row r="64" spans="3:18" x14ac:dyDescent="0.2">
      <c r="C64" s="7">
        <f t="shared" si="2"/>
        <v>10</v>
      </c>
      <c r="D64" s="7">
        <f t="shared" si="3"/>
        <v>10</v>
      </c>
      <c r="E64" s="7">
        <f t="shared" si="3"/>
        <v>10</v>
      </c>
      <c r="F64" s="7">
        <f t="shared" si="3"/>
        <v>0</v>
      </c>
      <c r="G64" s="7">
        <f t="shared" si="3"/>
        <v>0</v>
      </c>
      <c r="H64" s="7">
        <f t="shared" si="3"/>
        <v>0</v>
      </c>
      <c r="I64" s="7">
        <f t="shared" si="3"/>
        <v>10</v>
      </c>
      <c r="J64" s="7">
        <f t="shared" si="3"/>
        <v>0</v>
      </c>
      <c r="K64" s="7">
        <f t="shared" si="3"/>
        <v>0</v>
      </c>
      <c r="L64" s="7">
        <f t="shared" si="3"/>
        <v>0</v>
      </c>
      <c r="M64" s="7">
        <f t="shared" si="3"/>
        <v>0</v>
      </c>
      <c r="N64" s="7">
        <f t="shared" si="3"/>
        <v>0</v>
      </c>
      <c r="O64" s="7">
        <f t="shared" si="3"/>
        <v>0</v>
      </c>
      <c r="P64" s="7">
        <f t="shared" si="3"/>
        <v>0</v>
      </c>
      <c r="Q64" s="7">
        <f t="shared" si="3"/>
        <v>10</v>
      </c>
      <c r="R64" s="7">
        <f t="shared" si="3"/>
        <v>0</v>
      </c>
    </row>
    <row r="65" spans="1:18" x14ac:dyDescent="0.2">
      <c r="C65" s="7">
        <f t="shared" si="2"/>
        <v>0</v>
      </c>
      <c r="D65" s="7">
        <f t="shared" si="3"/>
        <v>10</v>
      </c>
      <c r="E65" s="7">
        <f t="shared" si="3"/>
        <v>10</v>
      </c>
      <c r="F65" s="7">
        <f t="shared" si="3"/>
        <v>10</v>
      </c>
      <c r="G65" s="7">
        <f t="shared" si="3"/>
        <v>0</v>
      </c>
      <c r="H65" s="7">
        <f t="shared" si="3"/>
        <v>10</v>
      </c>
      <c r="I65" s="7">
        <f t="shared" si="3"/>
        <v>0</v>
      </c>
      <c r="J65" s="7">
        <f t="shared" si="3"/>
        <v>10</v>
      </c>
      <c r="K65" s="7">
        <f t="shared" si="3"/>
        <v>0</v>
      </c>
      <c r="L65" s="7">
        <f t="shared" si="3"/>
        <v>10</v>
      </c>
      <c r="M65" s="7">
        <f t="shared" si="3"/>
        <v>0</v>
      </c>
      <c r="N65" s="7">
        <f t="shared" si="3"/>
        <v>0</v>
      </c>
      <c r="O65" s="7">
        <f t="shared" si="3"/>
        <v>0</v>
      </c>
      <c r="P65" s="7">
        <f t="shared" si="3"/>
        <v>0</v>
      </c>
      <c r="Q65" s="7">
        <f t="shared" si="3"/>
        <v>0</v>
      </c>
      <c r="R65" s="7">
        <f t="shared" si="3"/>
        <v>10</v>
      </c>
    </row>
    <row r="66" spans="1:18" x14ac:dyDescent="0.2">
      <c r="C66" s="7">
        <f t="shared" si="2"/>
        <v>5</v>
      </c>
      <c r="D66" s="7">
        <f t="shared" si="3"/>
        <v>5</v>
      </c>
      <c r="E66" s="7">
        <f t="shared" si="3"/>
        <v>0</v>
      </c>
      <c r="F66" s="7">
        <f t="shared" si="3"/>
        <v>5</v>
      </c>
      <c r="G66" s="7">
        <f t="shared" si="3"/>
        <v>5</v>
      </c>
      <c r="H66" s="7">
        <f t="shared" si="3"/>
        <v>0</v>
      </c>
      <c r="I66" s="7">
        <f t="shared" si="3"/>
        <v>5</v>
      </c>
      <c r="J66" s="7">
        <f t="shared" si="3"/>
        <v>0</v>
      </c>
      <c r="K66" s="7">
        <f t="shared" si="3"/>
        <v>5</v>
      </c>
      <c r="L66" s="7">
        <f t="shared" si="3"/>
        <v>0</v>
      </c>
      <c r="M66" s="7">
        <f t="shared" si="3"/>
        <v>5</v>
      </c>
      <c r="N66" s="7">
        <f t="shared" si="3"/>
        <v>0</v>
      </c>
      <c r="O66" s="7">
        <f t="shared" si="3"/>
        <v>0</v>
      </c>
      <c r="P66" s="7">
        <f t="shared" si="3"/>
        <v>0</v>
      </c>
      <c r="Q66" s="7">
        <f t="shared" si="3"/>
        <v>5</v>
      </c>
      <c r="R66" s="7">
        <f t="shared" si="3"/>
        <v>5</v>
      </c>
    </row>
    <row r="67" spans="1:18" x14ac:dyDescent="0.2">
      <c r="C67" s="7">
        <f t="shared" si="2"/>
        <v>8</v>
      </c>
      <c r="D67" s="7">
        <f t="shared" si="3"/>
        <v>0</v>
      </c>
      <c r="E67" s="7">
        <f t="shared" si="3"/>
        <v>0</v>
      </c>
      <c r="F67" s="7">
        <f t="shared" si="3"/>
        <v>0</v>
      </c>
      <c r="G67" s="7">
        <f t="shared" si="3"/>
        <v>8</v>
      </c>
      <c r="H67" s="7">
        <f t="shared" si="3"/>
        <v>0</v>
      </c>
      <c r="I67" s="7">
        <f t="shared" si="3"/>
        <v>0</v>
      </c>
      <c r="J67" s="7">
        <f t="shared" si="3"/>
        <v>0</v>
      </c>
      <c r="K67" s="7">
        <f t="shared" si="3"/>
        <v>8</v>
      </c>
      <c r="L67" s="7">
        <f t="shared" si="3"/>
        <v>0</v>
      </c>
      <c r="M67" s="7">
        <f t="shared" si="3"/>
        <v>0</v>
      </c>
      <c r="N67" s="7">
        <f t="shared" si="3"/>
        <v>0</v>
      </c>
      <c r="O67" s="7">
        <f t="shared" si="3"/>
        <v>8</v>
      </c>
      <c r="P67" s="7">
        <f t="shared" si="3"/>
        <v>0</v>
      </c>
      <c r="Q67" s="7">
        <f t="shared" si="3"/>
        <v>0</v>
      </c>
      <c r="R67" s="7">
        <f t="shared" si="3"/>
        <v>0</v>
      </c>
    </row>
    <row r="68" spans="1:18" x14ac:dyDescent="0.2">
      <c r="C68" s="7">
        <f t="shared" si="2"/>
        <v>0</v>
      </c>
      <c r="D68" s="7">
        <f t="shared" si="3"/>
        <v>0</v>
      </c>
      <c r="E68" s="7">
        <f t="shared" si="3"/>
        <v>0</v>
      </c>
      <c r="F68" s="7">
        <f t="shared" si="3"/>
        <v>0</v>
      </c>
      <c r="G68" s="7">
        <f t="shared" si="3"/>
        <v>0</v>
      </c>
      <c r="H68" s="7">
        <f t="shared" si="3"/>
        <v>0</v>
      </c>
      <c r="I68" s="7">
        <f t="shared" si="3"/>
        <v>0</v>
      </c>
      <c r="J68" s="7">
        <f t="shared" si="3"/>
        <v>0</v>
      </c>
      <c r="K68" s="7">
        <f t="shared" si="3"/>
        <v>0</v>
      </c>
      <c r="L68" s="7">
        <f t="shared" si="3"/>
        <v>0</v>
      </c>
      <c r="M68" s="7">
        <f t="shared" si="3"/>
        <v>10</v>
      </c>
      <c r="N68" s="7">
        <f t="shared" si="3"/>
        <v>10</v>
      </c>
      <c r="O68" s="7">
        <f t="shared" si="3"/>
        <v>0</v>
      </c>
      <c r="P68" s="7">
        <f t="shared" si="3"/>
        <v>0</v>
      </c>
      <c r="Q68" s="7">
        <f t="shared" si="3"/>
        <v>0</v>
      </c>
      <c r="R68" s="7">
        <f t="shared" si="3"/>
        <v>0</v>
      </c>
    </row>
    <row r="69" spans="1:18" x14ac:dyDescent="0.2">
      <c r="C69" s="7">
        <f t="shared" si="2"/>
        <v>0</v>
      </c>
      <c r="D69" s="7">
        <f t="shared" si="3"/>
        <v>6</v>
      </c>
      <c r="E69" s="7">
        <f t="shared" si="3"/>
        <v>6</v>
      </c>
      <c r="F69" s="7">
        <f t="shared" si="3"/>
        <v>0</v>
      </c>
      <c r="G69" s="7">
        <f t="shared" si="3"/>
        <v>0</v>
      </c>
      <c r="H69" s="7">
        <f t="shared" si="3"/>
        <v>0</v>
      </c>
      <c r="I69" s="7">
        <f t="shared" si="3"/>
        <v>0</v>
      </c>
      <c r="J69" s="7">
        <f t="shared" si="3"/>
        <v>0</v>
      </c>
      <c r="K69" s="7">
        <f t="shared" si="3"/>
        <v>0</v>
      </c>
      <c r="L69" s="7">
        <f t="shared" si="3"/>
        <v>0</v>
      </c>
      <c r="M69" s="7">
        <f t="shared" si="3"/>
        <v>0</v>
      </c>
      <c r="N69" s="7">
        <f t="shared" si="3"/>
        <v>0</v>
      </c>
      <c r="O69" s="7">
        <f t="shared" si="3"/>
        <v>0</v>
      </c>
      <c r="P69" s="7">
        <f t="shared" si="3"/>
        <v>0</v>
      </c>
      <c r="Q69" s="7">
        <f t="shared" si="3"/>
        <v>0</v>
      </c>
      <c r="R69" s="7">
        <f t="shared" si="3"/>
        <v>0</v>
      </c>
    </row>
    <row r="70" spans="1:18" x14ac:dyDescent="0.2">
      <c r="C70" s="7">
        <f t="shared" si="2"/>
        <v>0</v>
      </c>
      <c r="D70" s="7">
        <f t="shared" si="3"/>
        <v>5</v>
      </c>
      <c r="E70" s="7">
        <f t="shared" si="3"/>
        <v>5</v>
      </c>
      <c r="F70" s="7">
        <f t="shared" si="3"/>
        <v>0</v>
      </c>
      <c r="G70" s="7">
        <f t="shared" si="3"/>
        <v>0</v>
      </c>
      <c r="H70" s="7">
        <f t="shared" si="3"/>
        <v>0</v>
      </c>
      <c r="I70" s="7">
        <f t="shared" si="3"/>
        <v>5</v>
      </c>
      <c r="J70" s="7">
        <f t="shared" si="3"/>
        <v>0</v>
      </c>
      <c r="K70" s="7">
        <f t="shared" si="3"/>
        <v>0</v>
      </c>
      <c r="L70" s="7">
        <f t="shared" si="3"/>
        <v>0</v>
      </c>
      <c r="M70" s="7">
        <f t="shared" si="3"/>
        <v>5</v>
      </c>
      <c r="N70" s="7">
        <f t="shared" si="3"/>
        <v>5</v>
      </c>
      <c r="O70" s="7">
        <f t="shared" si="3"/>
        <v>0</v>
      </c>
      <c r="P70" s="7">
        <f t="shared" si="3"/>
        <v>0</v>
      </c>
      <c r="Q70" s="7">
        <f t="shared" si="3"/>
        <v>0</v>
      </c>
      <c r="R70" s="7">
        <f t="shared" si="3"/>
        <v>5</v>
      </c>
    </row>
    <row r="71" spans="1:18" x14ac:dyDescent="0.2">
      <c r="C71" s="7">
        <f t="shared" si="2"/>
        <v>0</v>
      </c>
      <c r="D71" s="7">
        <f t="shared" si="3"/>
        <v>1</v>
      </c>
      <c r="E71" s="7">
        <f t="shared" si="3"/>
        <v>1</v>
      </c>
      <c r="F71" s="7">
        <f t="shared" si="3"/>
        <v>0</v>
      </c>
      <c r="G71" s="7">
        <f t="shared" si="3"/>
        <v>0</v>
      </c>
      <c r="H71" s="7">
        <f t="shared" si="3"/>
        <v>0</v>
      </c>
      <c r="I71" s="7">
        <f t="shared" si="3"/>
        <v>1</v>
      </c>
      <c r="J71" s="7">
        <f t="shared" si="3"/>
        <v>0</v>
      </c>
      <c r="K71" s="7">
        <f t="shared" si="3"/>
        <v>0</v>
      </c>
      <c r="L71" s="7">
        <f t="shared" si="3"/>
        <v>0</v>
      </c>
      <c r="M71" s="7">
        <f t="shared" si="3"/>
        <v>0</v>
      </c>
      <c r="N71" s="7">
        <f t="shared" si="3"/>
        <v>0</v>
      </c>
      <c r="O71" s="7">
        <f t="shared" si="3"/>
        <v>0</v>
      </c>
      <c r="P71" s="7">
        <f t="shared" si="3"/>
        <v>0</v>
      </c>
      <c r="Q71" s="7">
        <f t="shared" si="3"/>
        <v>0</v>
      </c>
      <c r="R71" s="7">
        <f t="shared" si="3"/>
        <v>0</v>
      </c>
    </row>
    <row r="72" spans="1:18" x14ac:dyDescent="0.2">
      <c r="C72" s="7">
        <f t="shared" si="2"/>
        <v>10</v>
      </c>
      <c r="D72" s="7">
        <f t="shared" si="3"/>
        <v>0</v>
      </c>
      <c r="E72" s="7">
        <f t="shared" si="3"/>
        <v>0</v>
      </c>
      <c r="F72" s="7">
        <f t="shared" si="3"/>
        <v>0</v>
      </c>
      <c r="G72" s="7">
        <f t="shared" si="3"/>
        <v>0</v>
      </c>
      <c r="H72" s="7">
        <f t="shared" si="3"/>
        <v>10</v>
      </c>
      <c r="I72" s="7">
        <f t="shared" si="3"/>
        <v>10</v>
      </c>
      <c r="J72" s="7">
        <f t="shared" si="3"/>
        <v>10</v>
      </c>
      <c r="K72" s="7">
        <f t="shared" si="3"/>
        <v>0</v>
      </c>
      <c r="L72" s="7">
        <f t="shared" si="3"/>
        <v>10</v>
      </c>
      <c r="M72" s="7">
        <f t="shared" si="3"/>
        <v>10</v>
      </c>
      <c r="N72" s="7">
        <f t="shared" si="3"/>
        <v>10</v>
      </c>
      <c r="O72" s="7">
        <f t="shared" si="3"/>
        <v>10</v>
      </c>
      <c r="P72" s="7">
        <f t="shared" si="3"/>
        <v>0</v>
      </c>
      <c r="Q72" s="7">
        <f t="shared" si="3"/>
        <v>0</v>
      </c>
      <c r="R72" s="7">
        <f t="shared" si="3"/>
        <v>0</v>
      </c>
    </row>
    <row r="73" spans="1:18" x14ac:dyDescent="0.2">
      <c r="C73" s="7">
        <f t="shared" si="2"/>
        <v>0</v>
      </c>
      <c r="D73" s="7">
        <f t="shared" si="3"/>
        <v>2</v>
      </c>
      <c r="E73" s="7">
        <f t="shared" si="3"/>
        <v>2</v>
      </c>
      <c r="F73" s="7">
        <f t="shared" si="3"/>
        <v>0</v>
      </c>
      <c r="G73" s="7">
        <f t="shared" si="3"/>
        <v>0</v>
      </c>
      <c r="H73" s="7">
        <f t="shared" si="3"/>
        <v>0</v>
      </c>
      <c r="I73" s="7">
        <f t="shared" si="3"/>
        <v>0</v>
      </c>
      <c r="J73" s="7">
        <f t="shared" si="3"/>
        <v>0</v>
      </c>
      <c r="K73" s="7">
        <f t="shared" si="3"/>
        <v>0</v>
      </c>
      <c r="L73" s="7">
        <f t="shared" si="3"/>
        <v>0</v>
      </c>
      <c r="M73" s="7">
        <f t="shared" si="3"/>
        <v>2</v>
      </c>
      <c r="N73" s="7">
        <f t="shared" si="3"/>
        <v>0</v>
      </c>
      <c r="O73" s="7">
        <f t="shared" si="3"/>
        <v>0</v>
      </c>
      <c r="P73" s="7">
        <f t="shared" si="3"/>
        <v>0</v>
      </c>
      <c r="Q73" s="7">
        <f t="shared" si="3"/>
        <v>0</v>
      </c>
      <c r="R73" s="7">
        <f t="shared" si="3"/>
        <v>0</v>
      </c>
    </row>
    <row r="74" spans="1:18" x14ac:dyDescent="0.2">
      <c r="A74" s="44" t="s">
        <v>110</v>
      </c>
      <c r="B74" s="43">
        <f>100/D81</f>
        <v>144.23076923076923</v>
      </c>
      <c r="C74" s="7">
        <f t="shared" si="2"/>
        <v>0</v>
      </c>
      <c r="D74" s="7">
        <f t="shared" ref="D74:R80" si="4">IF(SUBSTITUTE(D35,"✓",1)="",0,1)*$B35</f>
        <v>8</v>
      </c>
      <c r="E74" s="7">
        <f t="shared" si="4"/>
        <v>8</v>
      </c>
      <c r="F74" s="7">
        <f t="shared" si="4"/>
        <v>0</v>
      </c>
      <c r="G74" s="7">
        <f t="shared" si="4"/>
        <v>0</v>
      </c>
      <c r="H74" s="7">
        <f t="shared" si="4"/>
        <v>0</v>
      </c>
      <c r="I74" s="7">
        <f t="shared" si="4"/>
        <v>0</v>
      </c>
      <c r="J74" s="7">
        <f t="shared" si="4"/>
        <v>0</v>
      </c>
      <c r="K74" s="7">
        <f t="shared" si="4"/>
        <v>0</v>
      </c>
      <c r="L74" s="7">
        <f t="shared" si="4"/>
        <v>0</v>
      </c>
      <c r="M74" s="7">
        <f t="shared" si="4"/>
        <v>0</v>
      </c>
      <c r="N74" s="7">
        <f t="shared" si="4"/>
        <v>8</v>
      </c>
      <c r="O74" s="7">
        <f t="shared" si="4"/>
        <v>0</v>
      </c>
      <c r="P74" s="7">
        <f t="shared" si="4"/>
        <v>0</v>
      </c>
      <c r="Q74" s="7">
        <f t="shared" si="4"/>
        <v>0</v>
      </c>
      <c r="R74" s="7">
        <f t="shared" si="4"/>
        <v>0</v>
      </c>
    </row>
    <row r="75" spans="1:18" x14ac:dyDescent="0.2">
      <c r="A75" s="42"/>
      <c r="B75" s="42"/>
      <c r="C75" s="7">
        <f t="shared" si="2"/>
        <v>0</v>
      </c>
      <c r="D75" s="7">
        <f t="shared" si="4"/>
        <v>5</v>
      </c>
      <c r="E75" s="7">
        <f t="shared" si="4"/>
        <v>5</v>
      </c>
      <c r="F75" s="7">
        <f t="shared" si="4"/>
        <v>0</v>
      </c>
      <c r="G75" s="7">
        <f t="shared" si="4"/>
        <v>0</v>
      </c>
      <c r="H75" s="7">
        <f t="shared" si="4"/>
        <v>0</v>
      </c>
      <c r="I75" s="7">
        <f t="shared" si="4"/>
        <v>0</v>
      </c>
      <c r="J75" s="7">
        <f t="shared" si="4"/>
        <v>0</v>
      </c>
      <c r="K75" s="7">
        <f t="shared" si="4"/>
        <v>0</v>
      </c>
      <c r="L75" s="7">
        <f t="shared" si="4"/>
        <v>0</v>
      </c>
      <c r="M75" s="7">
        <f t="shared" si="4"/>
        <v>0</v>
      </c>
      <c r="N75" s="7">
        <f t="shared" si="4"/>
        <v>0</v>
      </c>
      <c r="O75" s="7">
        <f t="shared" si="4"/>
        <v>0</v>
      </c>
      <c r="P75" s="7">
        <f t="shared" si="4"/>
        <v>0</v>
      </c>
      <c r="Q75" s="7">
        <f t="shared" si="4"/>
        <v>0</v>
      </c>
      <c r="R75" s="7">
        <f t="shared" si="4"/>
        <v>0</v>
      </c>
    </row>
    <row r="76" spans="1:18" x14ac:dyDescent="0.2">
      <c r="C76" s="7">
        <f t="shared" si="2"/>
        <v>0</v>
      </c>
      <c r="D76" s="7">
        <f t="shared" si="4"/>
        <v>5</v>
      </c>
      <c r="E76" s="7">
        <f t="shared" si="4"/>
        <v>0</v>
      </c>
      <c r="F76" s="7">
        <f t="shared" si="4"/>
        <v>0</v>
      </c>
      <c r="G76" s="7">
        <f t="shared" si="4"/>
        <v>0</v>
      </c>
      <c r="H76" s="7">
        <f t="shared" si="4"/>
        <v>0</v>
      </c>
      <c r="I76" s="7">
        <f t="shared" si="4"/>
        <v>0</v>
      </c>
      <c r="J76" s="7">
        <f t="shared" si="4"/>
        <v>0</v>
      </c>
      <c r="K76" s="7">
        <f t="shared" si="4"/>
        <v>0</v>
      </c>
      <c r="L76" s="7">
        <f t="shared" si="4"/>
        <v>0</v>
      </c>
      <c r="M76" s="7">
        <f t="shared" si="4"/>
        <v>0</v>
      </c>
      <c r="N76" s="7">
        <f t="shared" si="4"/>
        <v>0</v>
      </c>
      <c r="O76" s="7">
        <f t="shared" si="4"/>
        <v>0</v>
      </c>
      <c r="P76" s="7">
        <f t="shared" si="4"/>
        <v>0</v>
      </c>
      <c r="Q76" s="7">
        <f t="shared" si="4"/>
        <v>0</v>
      </c>
      <c r="R76" s="7">
        <f t="shared" si="4"/>
        <v>0</v>
      </c>
    </row>
    <row r="77" spans="1:18" x14ac:dyDescent="0.2">
      <c r="C77" s="7">
        <f t="shared" si="2"/>
        <v>0</v>
      </c>
      <c r="D77" s="7">
        <f t="shared" si="4"/>
        <v>5</v>
      </c>
      <c r="E77" s="7">
        <f t="shared" si="4"/>
        <v>5</v>
      </c>
      <c r="F77" s="7">
        <f t="shared" si="4"/>
        <v>5</v>
      </c>
      <c r="G77" s="7">
        <f t="shared" si="4"/>
        <v>0</v>
      </c>
      <c r="H77" s="7">
        <f t="shared" si="4"/>
        <v>0</v>
      </c>
      <c r="I77" s="7">
        <f t="shared" si="4"/>
        <v>0</v>
      </c>
      <c r="J77" s="7">
        <f t="shared" si="4"/>
        <v>0</v>
      </c>
      <c r="K77" s="7">
        <f t="shared" si="4"/>
        <v>0</v>
      </c>
      <c r="L77" s="7">
        <f t="shared" si="4"/>
        <v>0</v>
      </c>
      <c r="M77" s="7">
        <f t="shared" si="4"/>
        <v>0</v>
      </c>
      <c r="N77" s="7">
        <f t="shared" si="4"/>
        <v>5</v>
      </c>
      <c r="O77" s="7">
        <f t="shared" si="4"/>
        <v>5</v>
      </c>
      <c r="P77" s="7">
        <f t="shared" si="4"/>
        <v>0</v>
      </c>
      <c r="Q77" s="7">
        <f t="shared" si="4"/>
        <v>5</v>
      </c>
      <c r="R77" s="7">
        <f t="shared" si="4"/>
        <v>5</v>
      </c>
    </row>
    <row r="78" spans="1:18" x14ac:dyDescent="0.2">
      <c r="C78" s="7">
        <f t="shared" si="2"/>
        <v>0</v>
      </c>
      <c r="D78" s="7">
        <f t="shared" si="4"/>
        <v>7</v>
      </c>
      <c r="E78" s="7">
        <f t="shared" si="4"/>
        <v>0</v>
      </c>
      <c r="F78" s="7">
        <f t="shared" si="4"/>
        <v>0</v>
      </c>
      <c r="G78" s="7">
        <f t="shared" si="4"/>
        <v>0</v>
      </c>
      <c r="H78" s="7">
        <f t="shared" si="4"/>
        <v>0</v>
      </c>
      <c r="I78" s="7">
        <f t="shared" si="4"/>
        <v>0</v>
      </c>
      <c r="J78" s="7">
        <f t="shared" si="4"/>
        <v>0</v>
      </c>
      <c r="K78" s="7">
        <f t="shared" si="4"/>
        <v>0</v>
      </c>
      <c r="L78" s="7">
        <f t="shared" si="4"/>
        <v>0</v>
      </c>
      <c r="M78" s="7">
        <f t="shared" si="4"/>
        <v>0</v>
      </c>
      <c r="N78" s="7">
        <f t="shared" si="4"/>
        <v>0</v>
      </c>
      <c r="O78" s="7">
        <f t="shared" si="4"/>
        <v>0</v>
      </c>
      <c r="P78" s="7">
        <f t="shared" si="4"/>
        <v>0</v>
      </c>
      <c r="Q78" s="7">
        <f t="shared" si="4"/>
        <v>0</v>
      </c>
      <c r="R78" s="7">
        <f t="shared" si="4"/>
        <v>0</v>
      </c>
    </row>
    <row r="79" spans="1:18" x14ac:dyDescent="0.2">
      <c r="C79" s="7">
        <f t="shared" si="2"/>
        <v>0</v>
      </c>
      <c r="D79" s="7">
        <f t="shared" si="4"/>
        <v>0</v>
      </c>
      <c r="E79" s="7">
        <f t="shared" si="4"/>
        <v>0</v>
      </c>
      <c r="F79" s="7">
        <f t="shared" si="4"/>
        <v>7</v>
      </c>
      <c r="G79" s="7">
        <f t="shared" si="4"/>
        <v>7</v>
      </c>
      <c r="H79" s="7">
        <f t="shared" si="4"/>
        <v>0</v>
      </c>
      <c r="I79" s="7">
        <f t="shared" si="4"/>
        <v>7</v>
      </c>
      <c r="J79" s="7">
        <f t="shared" si="4"/>
        <v>0</v>
      </c>
      <c r="K79" s="7">
        <f t="shared" si="4"/>
        <v>7</v>
      </c>
      <c r="L79" s="7">
        <f t="shared" si="4"/>
        <v>0</v>
      </c>
      <c r="M79" s="7">
        <f t="shared" si="4"/>
        <v>0</v>
      </c>
      <c r="N79" s="7">
        <f t="shared" si="4"/>
        <v>0</v>
      </c>
      <c r="O79" s="7">
        <f t="shared" si="4"/>
        <v>0</v>
      </c>
      <c r="P79" s="7">
        <f t="shared" si="4"/>
        <v>0</v>
      </c>
      <c r="Q79" s="7">
        <f t="shared" si="4"/>
        <v>0</v>
      </c>
      <c r="R79" s="7">
        <f t="shared" si="4"/>
        <v>0</v>
      </c>
    </row>
    <row r="80" spans="1:18" x14ac:dyDescent="0.2">
      <c r="C80" s="7">
        <f t="shared" si="2"/>
        <v>2</v>
      </c>
      <c r="D80" s="7">
        <f t="shared" si="4"/>
        <v>2</v>
      </c>
      <c r="E80" s="7">
        <f t="shared" si="4"/>
        <v>0</v>
      </c>
      <c r="F80" s="7">
        <f t="shared" si="4"/>
        <v>2</v>
      </c>
      <c r="G80" s="7">
        <f t="shared" si="4"/>
        <v>0</v>
      </c>
      <c r="H80" s="7">
        <f t="shared" si="4"/>
        <v>0</v>
      </c>
      <c r="I80" s="7">
        <f t="shared" si="4"/>
        <v>2</v>
      </c>
      <c r="J80" s="7">
        <f t="shared" si="4"/>
        <v>0</v>
      </c>
      <c r="K80" s="7">
        <f t="shared" si="4"/>
        <v>0</v>
      </c>
      <c r="L80" s="7">
        <f t="shared" si="4"/>
        <v>2</v>
      </c>
      <c r="M80" s="7">
        <f t="shared" si="4"/>
        <v>0</v>
      </c>
      <c r="N80" s="7">
        <f t="shared" si="4"/>
        <v>0</v>
      </c>
      <c r="O80" s="7">
        <f t="shared" si="4"/>
        <v>0</v>
      </c>
      <c r="P80" s="7">
        <f t="shared" si="4"/>
        <v>0</v>
      </c>
      <c r="Q80" s="7">
        <f t="shared" si="4"/>
        <v>2</v>
      </c>
      <c r="R80" s="7">
        <f t="shared" si="4"/>
        <v>0</v>
      </c>
    </row>
    <row r="81" spans="2:18" x14ac:dyDescent="0.2">
      <c r="C81" s="38">
        <f>SUM(C43:C80)/$B$42</f>
        <v>0.3288888888888889</v>
      </c>
      <c r="D81" s="38">
        <f>SUM(D43:D80)/$B$42</f>
        <v>0.69333333333333336</v>
      </c>
      <c r="E81" s="38">
        <f t="shared" ref="E81:R81" si="5">SUM(E43:E80)/$B$42</f>
        <v>0.59111111111111114</v>
      </c>
      <c r="F81" s="38">
        <f t="shared" si="5"/>
        <v>0.48444444444444446</v>
      </c>
      <c r="G81" s="38">
        <f t="shared" si="5"/>
        <v>0.29777777777777775</v>
      </c>
      <c r="H81" s="38">
        <f t="shared" si="5"/>
        <v>0.18222222222222223</v>
      </c>
      <c r="I81" s="38">
        <f t="shared" si="5"/>
        <v>0.28888888888888886</v>
      </c>
      <c r="J81" s="38">
        <f t="shared" si="5"/>
        <v>0.13333333333333333</v>
      </c>
      <c r="K81" s="38">
        <f t="shared" si="5"/>
        <v>0.30222222222222223</v>
      </c>
      <c r="L81" s="38">
        <f t="shared" si="5"/>
        <v>0.25777777777777777</v>
      </c>
      <c r="M81" s="38">
        <f t="shared" si="5"/>
        <v>0.42222222222222222</v>
      </c>
      <c r="N81" s="38">
        <f t="shared" si="5"/>
        <v>0.44888888888888889</v>
      </c>
      <c r="O81" s="38">
        <f t="shared" si="5"/>
        <v>0.28000000000000003</v>
      </c>
      <c r="P81" s="38">
        <f t="shared" si="5"/>
        <v>0</v>
      </c>
      <c r="Q81" s="38">
        <f t="shared" si="5"/>
        <v>0.31111111111111112</v>
      </c>
      <c r="R81" s="38">
        <f t="shared" si="5"/>
        <v>0.30222222222222223</v>
      </c>
    </row>
    <row r="82" spans="2:18" x14ac:dyDescent="0.2">
      <c r="C82" s="39">
        <f t="shared" ref="C82:R82" si="6">ROUND(C81*$B$74,2)</f>
        <v>47.44</v>
      </c>
      <c r="D82" s="39">
        <f>ROUND(D81*$B$74,2)</f>
        <v>100</v>
      </c>
      <c r="E82" s="39">
        <f t="shared" si="6"/>
        <v>85.26</v>
      </c>
      <c r="F82" s="39">
        <f t="shared" si="6"/>
        <v>69.87</v>
      </c>
      <c r="G82" s="39">
        <f t="shared" si="6"/>
        <v>42.95</v>
      </c>
      <c r="H82" s="39">
        <f t="shared" si="6"/>
        <v>26.28</v>
      </c>
      <c r="I82" s="39">
        <f t="shared" si="6"/>
        <v>41.67</v>
      </c>
      <c r="J82" s="39">
        <f t="shared" si="6"/>
        <v>19.23</v>
      </c>
      <c r="K82" s="39">
        <f t="shared" si="6"/>
        <v>43.59</v>
      </c>
      <c r="L82" s="39">
        <f t="shared" si="6"/>
        <v>37.18</v>
      </c>
      <c r="M82" s="39">
        <f t="shared" si="6"/>
        <v>60.9</v>
      </c>
      <c r="N82" s="39">
        <f t="shared" si="6"/>
        <v>64.739999999999995</v>
      </c>
      <c r="O82" s="39">
        <f t="shared" si="6"/>
        <v>40.380000000000003</v>
      </c>
      <c r="P82" s="39">
        <f t="shared" si="6"/>
        <v>0</v>
      </c>
      <c r="Q82" s="39">
        <f t="shared" si="6"/>
        <v>44.87</v>
      </c>
      <c r="R82" s="39">
        <f t="shared" si="6"/>
        <v>43.59</v>
      </c>
    </row>
    <row r="83" spans="2:18" x14ac:dyDescent="0.2">
      <c r="B83" s="45" t="s">
        <v>111</v>
      </c>
      <c r="C83" s="45">
        <v>79</v>
      </c>
      <c r="D83" s="45">
        <v>96</v>
      </c>
      <c r="E83" s="45">
        <v>96</v>
      </c>
      <c r="F83" s="45">
        <v>59</v>
      </c>
      <c r="G83" s="45">
        <v>69</v>
      </c>
      <c r="H83" s="45">
        <v>62</v>
      </c>
      <c r="I83" s="45">
        <v>66</v>
      </c>
      <c r="J83" s="45">
        <v>63</v>
      </c>
      <c r="K83" s="45">
        <v>63</v>
      </c>
      <c r="L83" s="45">
        <v>66</v>
      </c>
      <c r="M83" s="45">
        <v>88</v>
      </c>
      <c r="N83" s="45">
        <v>87</v>
      </c>
      <c r="O83" s="45">
        <v>52</v>
      </c>
      <c r="P83" s="45">
        <v>0</v>
      </c>
      <c r="Q83" s="45">
        <v>70</v>
      </c>
      <c r="R83" s="45">
        <v>69</v>
      </c>
    </row>
    <row r="84" spans="2:18" x14ac:dyDescent="0.2">
      <c r="B84" s="45" t="s">
        <v>112</v>
      </c>
      <c r="C84" s="45">
        <f>C82</f>
        <v>47.44</v>
      </c>
      <c r="D84" s="45">
        <f t="shared" ref="D84:R84" si="7">D82</f>
        <v>100</v>
      </c>
      <c r="E84" s="45">
        <f t="shared" si="7"/>
        <v>85.26</v>
      </c>
      <c r="F84" s="45">
        <f t="shared" si="7"/>
        <v>69.87</v>
      </c>
      <c r="G84" s="45">
        <f t="shared" si="7"/>
        <v>42.95</v>
      </c>
      <c r="H84" s="45">
        <f t="shared" si="7"/>
        <v>26.28</v>
      </c>
      <c r="I84" s="45">
        <f t="shared" si="7"/>
        <v>41.67</v>
      </c>
      <c r="J84" s="45">
        <f t="shared" si="7"/>
        <v>19.23</v>
      </c>
      <c r="K84" s="45">
        <f t="shared" si="7"/>
        <v>43.59</v>
      </c>
      <c r="L84" s="45">
        <f t="shared" si="7"/>
        <v>37.18</v>
      </c>
      <c r="M84" s="45">
        <f t="shared" si="7"/>
        <v>60.9</v>
      </c>
      <c r="N84" s="45">
        <f t="shared" si="7"/>
        <v>64.739999999999995</v>
      </c>
      <c r="O84" s="45">
        <f t="shared" si="7"/>
        <v>40.380000000000003</v>
      </c>
      <c r="P84" s="45">
        <f t="shared" si="7"/>
        <v>0</v>
      </c>
      <c r="Q84" s="45">
        <f t="shared" si="7"/>
        <v>44.87</v>
      </c>
      <c r="R84" s="45">
        <f t="shared" si="7"/>
        <v>43.59</v>
      </c>
    </row>
    <row r="85" spans="2:18" x14ac:dyDescent="0.2">
      <c r="B85" s="45" t="s">
        <v>113</v>
      </c>
      <c r="C85" s="46">
        <f>ROUND(AVERAGE(C83:C84),2)</f>
        <v>63.22</v>
      </c>
      <c r="D85" s="46">
        <f t="shared" ref="D85:R85" si="8">ROUND(AVERAGE(D83:D84),2)</f>
        <v>98</v>
      </c>
      <c r="E85" s="46">
        <f t="shared" si="8"/>
        <v>90.63</v>
      </c>
      <c r="F85" s="46">
        <f t="shared" si="8"/>
        <v>64.44</v>
      </c>
      <c r="G85" s="46">
        <f t="shared" si="8"/>
        <v>55.98</v>
      </c>
      <c r="H85" s="46">
        <f t="shared" si="8"/>
        <v>44.14</v>
      </c>
      <c r="I85" s="46">
        <f t="shared" si="8"/>
        <v>53.84</v>
      </c>
      <c r="J85" s="46">
        <f t="shared" si="8"/>
        <v>41.12</v>
      </c>
      <c r="K85" s="46">
        <f t="shared" si="8"/>
        <v>53.3</v>
      </c>
      <c r="L85" s="46">
        <f t="shared" si="8"/>
        <v>51.59</v>
      </c>
      <c r="M85" s="46">
        <f t="shared" si="8"/>
        <v>74.45</v>
      </c>
      <c r="N85" s="46">
        <f t="shared" si="8"/>
        <v>75.87</v>
      </c>
      <c r="O85" s="46">
        <f t="shared" si="8"/>
        <v>46.19</v>
      </c>
      <c r="P85" s="46">
        <f t="shared" si="8"/>
        <v>0</v>
      </c>
      <c r="Q85" s="46">
        <f t="shared" si="8"/>
        <v>57.44</v>
      </c>
      <c r="R85" s="46">
        <f t="shared" si="8"/>
        <v>56.3</v>
      </c>
    </row>
  </sheetData>
  <mergeCells count="4">
    <mergeCell ref="A1:A3"/>
    <mergeCell ref="C1:J1"/>
    <mergeCell ref="K1:R1"/>
    <mergeCell ref="B1:B3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8527D683D74BA827F9A171AC8DC2" ma:contentTypeVersion="6" ma:contentTypeDescription="Create a new document." ma:contentTypeScope="" ma:versionID="19ebfb22ed854b6f8c86175715063b1b">
  <xsd:schema xmlns:xsd="http://www.w3.org/2001/XMLSchema" xmlns:xs="http://www.w3.org/2001/XMLSchema" xmlns:p="http://schemas.microsoft.com/office/2006/metadata/properties" xmlns:ns3="739583a0-d786-436b-8c9a-5dcafc934142" targetNamespace="http://schemas.microsoft.com/office/2006/metadata/properties" ma:root="true" ma:fieldsID="24686cdb02c230089308b4f40359aa88" ns3:_="">
    <xsd:import namespace="739583a0-d786-436b-8c9a-5dcafc9341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583a0-d786-436b-8c9a-5dcafc9341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9583a0-d786-436b-8c9a-5dcafc934142" xsi:nil="true"/>
  </documentManagement>
</p:properties>
</file>

<file path=customXml/itemProps1.xml><?xml version="1.0" encoding="utf-8"?>
<ds:datastoreItem xmlns:ds="http://schemas.openxmlformats.org/officeDocument/2006/customXml" ds:itemID="{F88B6C3B-183B-493E-8A9F-F3E901755B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7F4632-6DD7-41C6-91FA-AC335D8FA6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9583a0-d786-436b-8c9a-5dcafc9341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243C9B-DA45-4178-B10D-6237C45D0D88}">
  <ds:schemaRefs>
    <ds:schemaRef ds:uri="http://purl.org/dc/elements/1.1/"/>
    <ds:schemaRef ds:uri="739583a0-d786-436b-8c9a-5dcafc934142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Partecipanti</vt:lpstr>
      <vt:lpstr>WBS</vt:lpstr>
      <vt:lpstr>OBS</vt:lpstr>
      <vt:lpstr>Matrice WBS-OBS</vt:lpstr>
      <vt:lpstr>Autovalutazione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PARADISO FRANCESCO PIO</cp:lastModifiedBy>
  <cp:revision/>
  <dcterms:created xsi:type="dcterms:W3CDTF">2015-06-05T18:17:20Z</dcterms:created>
  <dcterms:modified xsi:type="dcterms:W3CDTF">2025-06-09T09:07:10Z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0x01010077608527D683D74BA827F9A171AC8DC2</vt:lpwstr>
  </property>
</Properties>
</file>