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7FC9B1A-5848-4166-B2A8-DDD860FEAF92}" xr6:coauthVersionLast="47" xr6:coauthVersionMax="47" xr10:uidLastSave="{00000000-0000-0000-0000-000000000000}"/>
  <bookViews>
    <workbookView xWindow="-108" yWindow="-108" windowWidth="23256" windowHeight="13176" activeTab="2" xr2:uid="{0DF2C7D0-DFD0-49EC-9353-F442B7CC820E}"/>
  </bookViews>
  <sheets>
    <sheet name="PROBLEM 1" sheetId="1" r:id="rId1"/>
    <sheet name="PROBLEM 2" sheetId="2" r:id="rId2"/>
    <sheet name="PROBLEM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3" l="1"/>
  <c r="U1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3"/>
  <c r="B34" i="2"/>
  <c r="B35" i="2" s="1"/>
  <c r="B36" i="2" s="1"/>
  <c r="B37" i="2" s="1"/>
  <c r="B38" i="2" s="1"/>
  <c r="B39" i="2" s="1"/>
  <c r="B40" i="2" s="1"/>
  <c r="B41" i="2" s="1"/>
  <c r="B42" i="2" s="1"/>
  <c r="B33" i="2"/>
  <c r="O14" i="3"/>
  <c r="O13" i="3"/>
  <c r="O12" i="3"/>
  <c r="U12" i="3"/>
  <c r="K34" i="2"/>
  <c r="L38" i="2"/>
  <c r="L23" i="2"/>
  <c r="B32" i="2"/>
  <c r="E30" i="2"/>
  <c r="C31" i="2" s="1"/>
  <c r="B31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32" i="2"/>
  <c r="A31" i="2"/>
  <c r="L20" i="2"/>
  <c r="L21" i="2" s="1"/>
  <c r="C21" i="2"/>
  <c r="O9" i="2"/>
  <c r="B5" i="2"/>
  <c r="B7" i="2" s="1"/>
  <c r="B6" i="2"/>
  <c r="B8" i="2"/>
  <c r="B9" i="2"/>
  <c r="B13" i="2" s="1"/>
  <c r="B10" i="2"/>
  <c r="B11" i="2"/>
  <c r="B12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14" i="2"/>
  <c r="C6" i="2"/>
  <c r="B4" i="2"/>
  <c r="B3" i="2"/>
  <c r="C4" i="2"/>
  <c r="D4" i="2"/>
  <c r="E4" i="2" s="1"/>
  <c r="C5" i="2" s="1"/>
  <c r="D5" i="2" s="1"/>
  <c r="E5" i="2" s="1"/>
  <c r="E3" i="2"/>
  <c r="D3" i="2"/>
  <c r="C3" i="2"/>
  <c r="A5" i="2"/>
  <c r="A6" i="2" s="1"/>
  <c r="A7" i="2" s="1"/>
  <c r="A8" i="2" s="1"/>
  <c r="A9" i="2" s="1"/>
  <c r="A10" i="2" s="1"/>
  <c r="A11" i="2" s="1"/>
  <c r="A12" i="2" s="1"/>
  <c r="A13" i="2" s="1"/>
  <c r="K12" i="2"/>
  <c r="K9" i="2"/>
  <c r="A4" i="2"/>
  <c r="A3" i="2"/>
  <c r="O10" i="2"/>
  <c r="E2" i="2"/>
  <c r="O8" i="2"/>
  <c r="K13" i="2"/>
  <c r="K11" i="2"/>
  <c r="D31" i="2" l="1"/>
  <c r="E31" i="2" s="1"/>
  <c r="C32" i="2"/>
  <c r="D32" i="2" s="1"/>
  <c r="E32" i="2" s="1"/>
  <c r="B15" i="2"/>
  <c r="B16" i="2"/>
  <c r="B17" i="2"/>
  <c r="B18" i="2"/>
  <c r="B14" i="2"/>
  <c r="D6" i="2"/>
  <c r="E6" i="2" s="1"/>
  <c r="C7" i="2" s="1"/>
  <c r="D7" i="2" s="1"/>
  <c r="E7" i="2" s="1"/>
  <c r="C33" i="2" l="1"/>
  <c r="D33" i="2" s="1"/>
  <c r="B21" i="2"/>
  <c r="B23" i="2" s="1"/>
  <c r="B22" i="2"/>
  <c r="B19" i="2"/>
  <c r="B20" i="2"/>
  <c r="C8" i="2"/>
  <c r="D8" i="2" s="1"/>
  <c r="E8" i="2" s="1"/>
  <c r="E33" i="2" l="1"/>
  <c r="C34" i="2"/>
  <c r="D34" i="2" s="1"/>
  <c r="E34" i="2" s="1"/>
  <c r="B24" i="2"/>
  <c r="C9" i="2"/>
  <c r="D9" i="2" s="1"/>
  <c r="C35" i="2" l="1"/>
  <c r="D35" i="2" s="1"/>
  <c r="E35" i="2" s="1"/>
  <c r="E9" i="2"/>
  <c r="C10" i="2" s="1"/>
  <c r="D10" i="2" s="1"/>
  <c r="C36" i="2" l="1"/>
  <c r="D36" i="2" s="1"/>
  <c r="E36" i="2" s="1"/>
  <c r="E10" i="2"/>
  <c r="C11" i="2" s="1"/>
  <c r="D11" i="2" s="1"/>
  <c r="C37" i="2" l="1"/>
  <c r="D37" i="2" s="1"/>
  <c r="E37" i="2" s="1"/>
  <c r="E11" i="2"/>
  <c r="C12" i="2"/>
  <c r="D12" i="2" s="1"/>
  <c r="E12" i="2" s="1"/>
  <c r="C38" i="2" l="1"/>
  <c r="D38" i="2" s="1"/>
  <c r="E38" i="2" s="1"/>
  <c r="C13" i="2"/>
  <c r="D13" i="2" s="1"/>
  <c r="E13" i="2" s="1"/>
  <c r="C39" i="2" l="1"/>
  <c r="D39" i="2" s="1"/>
  <c r="E39" i="2" s="1"/>
  <c r="C14" i="2"/>
  <c r="D14" i="2" s="1"/>
  <c r="E14" i="2" s="1"/>
  <c r="C40" i="2" l="1"/>
  <c r="D40" i="2" s="1"/>
  <c r="C15" i="2"/>
  <c r="D15" i="2" s="1"/>
  <c r="E15" i="2" s="1"/>
  <c r="E40" i="2" l="1"/>
  <c r="C41" i="2" s="1"/>
  <c r="D41" i="2" s="1"/>
  <c r="E41" i="2" s="1"/>
  <c r="L35" i="2"/>
  <c r="L36" i="2" s="1"/>
  <c r="C16" i="2"/>
  <c r="D16" i="2" s="1"/>
  <c r="E16" i="2" s="1"/>
  <c r="C42" i="2" l="1"/>
  <c r="D42" i="2" s="1"/>
  <c r="E42" i="2" s="1"/>
  <c r="C17" i="2"/>
  <c r="D17" i="2" s="1"/>
  <c r="E17" i="2" s="1"/>
  <c r="C18" i="2" l="1"/>
  <c r="D18" i="2" s="1"/>
  <c r="E18" i="2" s="1"/>
  <c r="C19" i="2" l="1"/>
  <c r="D19" i="2" s="1"/>
  <c r="E19" i="2" s="1"/>
  <c r="C20" i="2" l="1"/>
  <c r="D20" i="2" s="1"/>
  <c r="E20" i="2" s="1"/>
  <c r="D21" i="2" l="1"/>
  <c r="E21" i="2" l="1"/>
  <c r="C22" i="2" s="1"/>
  <c r="D22" i="2" s="1"/>
  <c r="E22" i="2" s="1"/>
  <c r="C23" i="2" l="1"/>
  <c r="D23" i="2" s="1"/>
  <c r="E23" i="2" s="1"/>
  <c r="C24" i="2" l="1"/>
  <c r="D24" i="2" s="1"/>
  <c r="E24" i="2" s="1"/>
</calcChain>
</file>

<file path=xl/sharedStrings.xml><?xml version="1.0" encoding="utf-8"?>
<sst xmlns="http://schemas.openxmlformats.org/spreadsheetml/2006/main" count="52" uniqueCount="30">
  <si>
    <t>periods</t>
  </si>
  <si>
    <t>payments</t>
  </si>
  <si>
    <t>Interest</t>
  </si>
  <si>
    <t>Payments for the principal</t>
  </si>
  <si>
    <t>Balance</t>
  </si>
  <si>
    <t>Periodic Interest Rate = i</t>
  </si>
  <si>
    <t>infos</t>
  </si>
  <si>
    <t>n_compound in rate (quarter_pay)</t>
  </si>
  <si>
    <t>Increasing Val / Year</t>
  </si>
  <si>
    <t>PV</t>
  </si>
  <si>
    <t>r</t>
  </si>
  <si>
    <t>i</t>
  </si>
  <si>
    <t>n</t>
  </si>
  <si>
    <t>a</t>
  </si>
  <si>
    <t>b</t>
  </si>
  <si>
    <t>c</t>
  </si>
  <si>
    <t>d</t>
  </si>
  <si>
    <t>Payment (yearly) P*4</t>
  </si>
  <si>
    <t>Payment (quarterly in year) P</t>
  </si>
  <si>
    <t>TOTAL PAYMENT</t>
  </si>
  <si>
    <t>INTEREST EARNED</t>
  </si>
  <si>
    <t>LAST PAYMENT</t>
  </si>
  <si>
    <t>No of Years</t>
  </si>
  <si>
    <t>Formula</t>
  </si>
  <si>
    <t xml:space="preserve">Per Payment </t>
  </si>
  <si>
    <t>r/(2=semi)</t>
  </si>
  <si>
    <t>m</t>
  </si>
  <si>
    <t>n_compound in rate (Semi-Annual)</t>
  </si>
  <si>
    <t>Payment (with Quar) P*4</t>
  </si>
  <si>
    <t>Payment (Direg Quart Ann)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</si>
</sst>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434340</xdr:colOff>
      <xdr:row>0</xdr:row>
      <xdr:rowOff>76200</xdr:rowOff>
    </xdr:from>
    <xdr:to>
      <xdr:col>13</xdr:col>
      <xdr:colOff>521264</xdr:colOff>
      <xdr:row>5</xdr:row>
      <xdr:rowOff>164238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0F50C-DD23-4730-AB71-CBAA2FDF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76200"/>
          <a:ext cx="4590344" cy="1002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18814</xdr:colOff>
      <xdr:row>0</xdr:row>
      <xdr:rowOff>65852</xdr:rowOff>
    </xdr:from>
    <xdr:to>
      <xdr:col>19</xdr:col>
      <xdr:colOff>2022037</xdr:colOff>
      <xdr:row>8</xdr:row>
      <xdr:rowOff>122297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D7DA8-5F00-1CFF-2EAF-A3E905120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4073" y="65852"/>
          <a:ext cx="5667247" cy="1486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C7D3-5C19-4FA3-A9FA-5EC7022CA3E5}">
  <dimension ref="A1"/>
  <sheetViews>
    <sheetView workbookViewId="0">
      <selection activeCell="H15" sqref="H1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6F24-07CE-4C21-978C-9473F810DE9C}">
  <dimension ref="A1:O42"/>
  <sheetViews>
    <sheetView zoomScaleNormal="100" workbookViewId="0">
      <selection activeCell="E31" sqref="E31"/>
    </sheetView>
  </sheetViews>
  <sheetFormatPr defaultRowHeight="14.4" x14ac:dyDescent="0.3"/>
  <cols>
    <col min="4" max="4" width="23.44140625" bestFit="1" customWidth="1"/>
    <col min="5" max="5" width="11.109375" customWidth="1"/>
    <col min="10" max="10" width="31.6640625" bestFit="1" customWidth="1"/>
    <col min="11" max="11" width="16.21875" bestFit="1" customWidth="1"/>
    <col min="14" max="14" width="11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3">
      <c r="A2">
        <v>0</v>
      </c>
      <c r="E2">
        <f>O8</f>
        <v>1000000</v>
      </c>
    </row>
    <row r="3" spans="1:15" x14ac:dyDescent="0.3">
      <c r="A3">
        <f>A2+1</f>
        <v>1</v>
      </c>
      <c r="B3">
        <f>$K$11</f>
        <v>50000</v>
      </c>
      <c r="C3">
        <f>E2*$K$9</f>
        <v>30000</v>
      </c>
      <c r="D3">
        <f>B3-C3</f>
        <v>20000</v>
      </c>
      <c r="E3">
        <f>E2-D3</f>
        <v>980000</v>
      </c>
    </row>
    <row r="4" spans="1:15" x14ac:dyDescent="0.3">
      <c r="A4">
        <f>A3+1</f>
        <v>2</v>
      </c>
      <c r="B4">
        <f>$B$3</f>
        <v>50000</v>
      </c>
      <c r="C4">
        <f>E3*$K$9</f>
        <v>29400</v>
      </c>
      <c r="D4">
        <f>B4-C4</f>
        <v>20600</v>
      </c>
      <c r="E4">
        <f>E3-D4</f>
        <v>959400</v>
      </c>
    </row>
    <row r="5" spans="1:15" x14ac:dyDescent="0.3">
      <c r="A5">
        <f t="shared" ref="A5:A13" si="0">A4+1</f>
        <v>3</v>
      </c>
      <c r="B5">
        <f t="shared" ref="B5:B6" si="1">$B$3</f>
        <v>50000</v>
      </c>
      <c r="C5">
        <f>E4*$K$9</f>
        <v>28782</v>
      </c>
      <c r="D5">
        <f>B5-C5</f>
        <v>21218</v>
      </c>
      <c r="E5">
        <f>E4-D5</f>
        <v>938182</v>
      </c>
    </row>
    <row r="6" spans="1:15" x14ac:dyDescent="0.3">
      <c r="A6">
        <f t="shared" si="0"/>
        <v>4</v>
      </c>
      <c r="B6">
        <f t="shared" si="1"/>
        <v>50000</v>
      </c>
      <c r="C6">
        <f t="shared" ref="C6:C13" si="2">E5*$K$9</f>
        <v>28145.46</v>
      </c>
      <c r="D6">
        <f t="shared" ref="D6:D13" si="3">B6-C6</f>
        <v>21854.54</v>
      </c>
      <c r="E6">
        <f t="shared" ref="E6:E13" si="4">E5-D6</f>
        <v>916327.46</v>
      </c>
    </row>
    <row r="7" spans="1:15" x14ac:dyDescent="0.3">
      <c r="A7">
        <f t="shared" si="0"/>
        <v>5</v>
      </c>
      <c r="B7">
        <f>$B$5+$K$13</f>
        <v>60000</v>
      </c>
      <c r="C7">
        <f t="shared" si="2"/>
        <v>27489.823799999998</v>
      </c>
      <c r="D7">
        <f t="shared" si="3"/>
        <v>32510.176200000002</v>
      </c>
      <c r="E7">
        <f t="shared" si="4"/>
        <v>883817.28379999998</v>
      </c>
    </row>
    <row r="8" spans="1:15" x14ac:dyDescent="0.3">
      <c r="A8">
        <f t="shared" si="0"/>
        <v>6</v>
      </c>
      <c r="B8">
        <f t="shared" ref="B8:B10" si="5">$B$5+$K$13</f>
        <v>60000</v>
      </c>
      <c r="C8">
        <f t="shared" si="2"/>
        <v>26514.518513999999</v>
      </c>
      <c r="D8">
        <f t="shared" si="3"/>
        <v>33485.481486000004</v>
      </c>
      <c r="E8">
        <f t="shared" si="4"/>
        <v>850331.80231399997</v>
      </c>
      <c r="J8" s="1" t="s">
        <v>6</v>
      </c>
      <c r="N8" s="1" t="s">
        <v>9</v>
      </c>
      <c r="O8">
        <f>1000000</f>
        <v>1000000</v>
      </c>
    </row>
    <row r="9" spans="1:15" x14ac:dyDescent="0.3">
      <c r="A9">
        <f t="shared" si="0"/>
        <v>7</v>
      </c>
      <c r="B9">
        <f t="shared" si="5"/>
        <v>60000</v>
      </c>
      <c r="C9">
        <f t="shared" si="2"/>
        <v>25509.954069419997</v>
      </c>
      <c r="D9">
        <f t="shared" si="3"/>
        <v>34490.045930580003</v>
      </c>
      <c r="E9">
        <f t="shared" si="4"/>
        <v>815841.75638341997</v>
      </c>
      <c r="J9" s="1" t="s">
        <v>5</v>
      </c>
      <c r="K9">
        <f>O9/K10</f>
        <v>0.03</v>
      </c>
      <c r="N9" s="1" t="s">
        <v>10</v>
      </c>
      <c r="O9">
        <f>12/100</f>
        <v>0.12</v>
      </c>
    </row>
    <row r="10" spans="1:15" x14ac:dyDescent="0.3">
      <c r="A10">
        <f t="shared" si="0"/>
        <v>8</v>
      </c>
      <c r="B10">
        <f t="shared" si="5"/>
        <v>60000</v>
      </c>
      <c r="C10">
        <f t="shared" si="2"/>
        <v>24475.252691502599</v>
      </c>
      <c r="D10">
        <f t="shared" si="3"/>
        <v>35524.747308497404</v>
      </c>
      <c r="E10">
        <f t="shared" si="4"/>
        <v>780317.00907492253</v>
      </c>
      <c r="J10" s="1" t="s">
        <v>7</v>
      </c>
      <c r="K10">
        <v>4</v>
      </c>
      <c r="N10" s="1" t="s">
        <v>11</v>
      </c>
      <c r="O10">
        <f>O9/K10</f>
        <v>0.03</v>
      </c>
    </row>
    <row r="11" spans="1:15" x14ac:dyDescent="0.3">
      <c r="A11">
        <f t="shared" si="0"/>
        <v>9</v>
      </c>
      <c r="B11">
        <f>$B$9+$K$13</f>
        <v>70000</v>
      </c>
      <c r="C11">
        <f t="shared" si="2"/>
        <v>23409.510272247677</v>
      </c>
      <c r="D11">
        <f t="shared" si="3"/>
        <v>46590.489727752327</v>
      </c>
      <c r="E11">
        <f t="shared" si="4"/>
        <v>733726.51934717025</v>
      </c>
      <c r="J11" s="1" t="s">
        <v>18</v>
      </c>
      <c r="K11">
        <f>50000</f>
        <v>50000</v>
      </c>
      <c r="N11" s="1" t="s">
        <v>12</v>
      </c>
    </row>
    <row r="12" spans="1:15" x14ac:dyDescent="0.3">
      <c r="A12">
        <f t="shared" si="0"/>
        <v>10</v>
      </c>
      <c r="B12">
        <f t="shared" ref="B12:B14" si="6">$B$9+$K$13</f>
        <v>70000</v>
      </c>
      <c r="C12">
        <f t="shared" si="2"/>
        <v>22011.795580415106</v>
      </c>
      <c r="D12">
        <f t="shared" si="3"/>
        <v>47988.204419584894</v>
      </c>
      <c r="E12">
        <f t="shared" si="4"/>
        <v>685738.31492758531</v>
      </c>
      <c r="J12" s="1" t="s">
        <v>17</v>
      </c>
      <c r="K12">
        <f>K11*2</f>
        <v>100000</v>
      </c>
    </row>
    <row r="13" spans="1:15" x14ac:dyDescent="0.3">
      <c r="A13">
        <f t="shared" si="0"/>
        <v>11</v>
      </c>
      <c r="B13">
        <f t="shared" si="6"/>
        <v>70000</v>
      </c>
      <c r="C13">
        <f t="shared" si="2"/>
        <v>20572.14944782756</v>
      </c>
      <c r="D13">
        <f t="shared" si="3"/>
        <v>49427.850552172444</v>
      </c>
      <c r="E13">
        <f t="shared" si="4"/>
        <v>636310.46437541291</v>
      </c>
      <c r="J13" s="1" t="s">
        <v>8</v>
      </c>
      <c r="K13">
        <f>10000</f>
        <v>10000</v>
      </c>
    </row>
    <row r="14" spans="1:15" x14ac:dyDescent="0.3">
      <c r="A14">
        <f t="shared" ref="A14:A24" si="7">A13+1</f>
        <v>12</v>
      </c>
      <c r="B14">
        <f t="shared" si="6"/>
        <v>70000</v>
      </c>
      <c r="C14">
        <f t="shared" ref="C14:C24" si="8">E13*$K$9</f>
        <v>19089.313931262386</v>
      </c>
      <c r="D14">
        <f t="shared" ref="D14:D24" si="9">B14-C14</f>
        <v>50910.686068737617</v>
      </c>
      <c r="E14">
        <f t="shared" ref="E14:E24" si="10">E13-D14</f>
        <v>585399.77830667526</v>
      </c>
    </row>
    <row r="15" spans="1:15" x14ac:dyDescent="0.3">
      <c r="A15">
        <f t="shared" si="7"/>
        <v>13</v>
      </c>
      <c r="B15">
        <f>$B$13+$K$13</f>
        <v>80000</v>
      </c>
      <c r="C15">
        <f t="shared" si="8"/>
        <v>17561.993349200256</v>
      </c>
      <c r="D15">
        <f t="shared" si="9"/>
        <v>62438.00665079974</v>
      </c>
      <c r="E15">
        <f t="shared" si="10"/>
        <v>522961.77165587549</v>
      </c>
    </row>
    <row r="16" spans="1:15" x14ac:dyDescent="0.3">
      <c r="A16">
        <f t="shared" si="7"/>
        <v>14</v>
      </c>
      <c r="B16">
        <f t="shared" ref="B16:B18" si="11">$B$13+$K$13</f>
        <v>80000</v>
      </c>
      <c r="C16">
        <f t="shared" si="8"/>
        <v>15688.853149676264</v>
      </c>
      <c r="D16">
        <f t="shared" si="9"/>
        <v>64311.146850323734</v>
      </c>
      <c r="E16">
        <f t="shared" si="10"/>
        <v>458650.62480555178</v>
      </c>
    </row>
    <row r="17" spans="1:12" x14ac:dyDescent="0.3">
      <c r="A17">
        <f t="shared" si="7"/>
        <v>15</v>
      </c>
      <c r="B17">
        <f t="shared" si="11"/>
        <v>80000</v>
      </c>
      <c r="C17">
        <f t="shared" si="8"/>
        <v>13759.518744166553</v>
      </c>
      <c r="D17">
        <f t="shared" si="9"/>
        <v>66240.481255833452</v>
      </c>
      <c r="E17">
        <f t="shared" si="10"/>
        <v>392410.14354971831</v>
      </c>
    </row>
    <row r="18" spans="1:12" x14ac:dyDescent="0.3">
      <c r="A18">
        <f t="shared" si="7"/>
        <v>16</v>
      </c>
      <c r="B18">
        <f t="shared" si="11"/>
        <v>80000</v>
      </c>
      <c r="C18">
        <f t="shared" si="8"/>
        <v>11772.304306491549</v>
      </c>
      <c r="D18">
        <f t="shared" si="9"/>
        <v>68227.695693508445</v>
      </c>
      <c r="E18">
        <f t="shared" si="10"/>
        <v>324182.44785620988</v>
      </c>
    </row>
    <row r="19" spans="1:12" x14ac:dyDescent="0.3">
      <c r="A19">
        <f t="shared" si="7"/>
        <v>17</v>
      </c>
      <c r="B19">
        <f>$B$17+$K$13</f>
        <v>90000</v>
      </c>
      <c r="C19">
        <f t="shared" si="8"/>
        <v>9725.4734356862955</v>
      </c>
      <c r="D19">
        <f t="shared" si="9"/>
        <v>80274.52656431371</v>
      </c>
      <c r="E19">
        <f t="shared" si="10"/>
        <v>243907.92129189617</v>
      </c>
    </row>
    <row r="20" spans="1:12" x14ac:dyDescent="0.3">
      <c r="A20">
        <f t="shared" si="7"/>
        <v>18</v>
      </c>
      <c r="B20">
        <f t="shared" ref="B20:B22" si="12">$B$17+$K$13</f>
        <v>90000</v>
      </c>
      <c r="C20">
        <f t="shared" si="8"/>
        <v>7317.2376387568847</v>
      </c>
      <c r="D20">
        <f t="shared" si="9"/>
        <v>82682.76236124312</v>
      </c>
      <c r="E20">
        <f t="shared" si="10"/>
        <v>161225.15893065307</v>
      </c>
      <c r="J20" s="1" t="s">
        <v>13</v>
      </c>
      <c r="K20" s="2" t="s">
        <v>19</v>
      </c>
      <c r="L20">
        <f>SUM(D2:D21)</f>
        <v>923938.08630142745</v>
      </c>
    </row>
    <row r="21" spans="1:12" x14ac:dyDescent="0.3">
      <c r="A21">
        <f t="shared" si="7"/>
        <v>19</v>
      </c>
      <c r="B21">
        <f t="shared" si="12"/>
        <v>90000</v>
      </c>
      <c r="C21">
        <f>E20*$K$9</f>
        <v>4836.7547679195914</v>
      </c>
      <c r="D21">
        <f t="shared" si="9"/>
        <v>85163.245232080415</v>
      </c>
      <c r="E21">
        <f t="shared" si="10"/>
        <v>76061.913698572651</v>
      </c>
      <c r="J21" s="1" t="s">
        <v>14</v>
      </c>
      <c r="K21" s="2" t="s">
        <v>20</v>
      </c>
      <c r="L21">
        <f>L20-E2</f>
        <v>-76061.913698572549</v>
      </c>
    </row>
    <row r="22" spans="1:12" x14ac:dyDescent="0.3">
      <c r="A22">
        <f t="shared" si="7"/>
        <v>20</v>
      </c>
      <c r="B22">
        <f t="shared" si="12"/>
        <v>90000</v>
      </c>
      <c r="C22">
        <f t="shared" si="8"/>
        <v>2281.8574109571796</v>
      </c>
      <c r="D22">
        <f t="shared" si="9"/>
        <v>87718.142589042822</v>
      </c>
      <c r="E22">
        <f t="shared" si="10"/>
        <v>-11656.228890470171</v>
      </c>
      <c r="J22" s="1" t="s">
        <v>15</v>
      </c>
      <c r="K22" s="2" t="s">
        <v>21</v>
      </c>
    </row>
    <row r="23" spans="1:12" x14ac:dyDescent="0.3">
      <c r="A23">
        <f t="shared" si="7"/>
        <v>21</v>
      </c>
      <c r="B23">
        <f>$B$21+$K$13</f>
        <v>100000</v>
      </c>
      <c r="C23">
        <f t="shared" si="8"/>
        <v>-349.68686671410512</v>
      </c>
      <c r="D23">
        <f t="shared" si="9"/>
        <v>100349.68686671411</v>
      </c>
      <c r="E23">
        <f t="shared" si="10"/>
        <v>-112005.91575718428</v>
      </c>
      <c r="J23" s="1" t="s">
        <v>16</v>
      </c>
      <c r="K23" s="2" t="s">
        <v>22</v>
      </c>
      <c r="L23">
        <f>A21/K10</f>
        <v>4.75</v>
      </c>
    </row>
    <row r="24" spans="1:12" x14ac:dyDescent="0.3">
      <c r="A24">
        <f t="shared" si="7"/>
        <v>22</v>
      </c>
      <c r="B24">
        <f t="shared" ref="B24" si="13">$B$21+$K$13</f>
        <v>100000</v>
      </c>
      <c r="C24">
        <f t="shared" si="8"/>
        <v>-3360.1774727155284</v>
      </c>
      <c r="D24">
        <f t="shared" si="9"/>
        <v>103360.17747271553</v>
      </c>
      <c r="E24">
        <f t="shared" si="10"/>
        <v>-215366.09322989982</v>
      </c>
    </row>
    <row r="29" spans="1:12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</row>
    <row r="30" spans="1:12" x14ac:dyDescent="0.3">
      <c r="A30">
        <v>0</v>
      </c>
      <c r="E30">
        <f>O8</f>
        <v>1000000</v>
      </c>
    </row>
    <row r="31" spans="1:12" x14ac:dyDescent="0.3">
      <c r="A31">
        <f>A30+1</f>
        <v>1</v>
      </c>
      <c r="B31">
        <f>$K$12</f>
        <v>100000</v>
      </c>
      <c r="C31">
        <f>E30*$K$9</f>
        <v>30000</v>
      </c>
      <c r="D31">
        <f>B31-C31</f>
        <v>70000</v>
      </c>
      <c r="E31">
        <f>E30-D31</f>
        <v>930000</v>
      </c>
    </row>
    <row r="32" spans="1:12" x14ac:dyDescent="0.3">
      <c r="A32">
        <f>A31+1</f>
        <v>2</v>
      </c>
      <c r="B32">
        <f>$K$12+$K$13</f>
        <v>110000</v>
      </c>
      <c r="C32">
        <f>E31*$K$9</f>
        <v>27900</v>
      </c>
      <c r="D32">
        <f>B32-C32</f>
        <v>82100</v>
      </c>
      <c r="E32">
        <f>E31-D32</f>
        <v>847900</v>
      </c>
    </row>
    <row r="33" spans="1:12" x14ac:dyDescent="0.3">
      <c r="A33">
        <f t="shared" ref="A33:A42" si="14">A32+1</f>
        <v>3</v>
      </c>
      <c r="B33">
        <f>B32+$K$13</f>
        <v>120000</v>
      </c>
      <c r="C33">
        <f>E32*$K$9</f>
        <v>25437</v>
      </c>
      <c r="D33">
        <f>B33-C33</f>
        <v>94563</v>
      </c>
      <c r="E33">
        <f>E32-D33</f>
        <v>753337</v>
      </c>
    </row>
    <row r="34" spans="1:12" x14ac:dyDescent="0.3">
      <c r="A34">
        <f t="shared" si="14"/>
        <v>4</v>
      </c>
      <c r="B34">
        <f t="shared" ref="B34:B42" si="15">B33+$K$13</f>
        <v>130000</v>
      </c>
      <c r="C34">
        <f t="shared" ref="C34:C42" si="16">E33*$K$9</f>
        <v>22600.11</v>
      </c>
      <c r="D34">
        <f t="shared" ref="D34:D42" si="17">B34-C34</f>
        <v>107399.89</v>
      </c>
      <c r="E34">
        <f t="shared" ref="E34:E42" si="18">E33-D34</f>
        <v>645937.11</v>
      </c>
      <c r="K34">
        <f>(4)*(K12)+(K13)*(10)</f>
        <v>500000</v>
      </c>
    </row>
    <row r="35" spans="1:12" x14ac:dyDescent="0.3">
      <c r="A35">
        <f t="shared" si="14"/>
        <v>5</v>
      </c>
      <c r="B35">
        <f t="shared" si="15"/>
        <v>140000</v>
      </c>
      <c r="C35">
        <f t="shared" si="16"/>
        <v>19378.113299999997</v>
      </c>
      <c r="D35">
        <f t="shared" si="17"/>
        <v>120621.8867</v>
      </c>
      <c r="E35">
        <f t="shared" si="18"/>
        <v>525315.22329999995</v>
      </c>
      <c r="J35" s="1" t="s">
        <v>13</v>
      </c>
      <c r="K35" s="2" t="s">
        <v>19</v>
      </c>
      <c r="L35">
        <f>SUM(D30:D40)</f>
        <v>1290431.3222931949</v>
      </c>
    </row>
    <row r="36" spans="1:12" x14ac:dyDescent="0.3">
      <c r="A36">
        <f t="shared" si="14"/>
        <v>6</v>
      </c>
      <c r="B36">
        <f t="shared" si="15"/>
        <v>150000</v>
      </c>
      <c r="C36">
        <f t="shared" si="16"/>
        <v>15759.456698999998</v>
      </c>
      <c r="D36">
        <f t="shared" si="17"/>
        <v>134240.543301</v>
      </c>
      <c r="E36">
        <f t="shared" si="18"/>
        <v>391074.67999899993</v>
      </c>
      <c r="J36" s="1" t="s">
        <v>14</v>
      </c>
      <c r="K36" s="2" t="s">
        <v>20</v>
      </c>
      <c r="L36">
        <f>L35-O8</f>
        <v>290431.32229319494</v>
      </c>
    </row>
    <row r="37" spans="1:12" x14ac:dyDescent="0.3">
      <c r="A37">
        <f t="shared" si="14"/>
        <v>7</v>
      </c>
      <c r="B37">
        <f t="shared" si="15"/>
        <v>160000</v>
      </c>
      <c r="C37">
        <f t="shared" si="16"/>
        <v>11732.240399969998</v>
      </c>
      <c r="D37">
        <f t="shared" si="17"/>
        <v>148267.75960003</v>
      </c>
      <c r="E37">
        <f t="shared" si="18"/>
        <v>242806.92039896993</v>
      </c>
      <c r="J37" s="1" t="s">
        <v>15</v>
      </c>
      <c r="K37" s="2" t="s">
        <v>21</v>
      </c>
    </row>
    <row r="38" spans="1:12" x14ac:dyDescent="0.3">
      <c r="A38">
        <f t="shared" si="14"/>
        <v>8</v>
      </c>
      <c r="B38">
        <f t="shared" si="15"/>
        <v>170000</v>
      </c>
      <c r="C38">
        <f t="shared" si="16"/>
        <v>7284.2076119690973</v>
      </c>
      <c r="D38">
        <f t="shared" si="17"/>
        <v>162715.79238803091</v>
      </c>
      <c r="E38">
        <f t="shared" si="18"/>
        <v>80091.128010939021</v>
      </c>
      <c r="J38" s="1" t="s">
        <v>16</v>
      </c>
      <c r="K38" s="2" t="s">
        <v>22</v>
      </c>
      <c r="L38">
        <f>A40</f>
        <v>10</v>
      </c>
    </row>
    <row r="39" spans="1:12" x14ac:dyDescent="0.3">
      <c r="A39">
        <f t="shared" si="14"/>
        <v>9</v>
      </c>
      <c r="B39">
        <f t="shared" si="15"/>
        <v>180000</v>
      </c>
      <c r="C39">
        <f t="shared" si="16"/>
        <v>2402.7338403281706</v>
      </c>
      <c r="D39">
        <f t="shared" si="17"/>
        <v>177597.26615967182</v>
      </c>
      <c r="E39">
        <f t="shared" si="18"/>
        <v>-97506.138148732804</v>
      </c>
    </row>
    <row r="40" spans="1:12" x14ac:dyDescent="0.3">
      <c r="A40">
        <f t="shared" si="14"/>
        <v>10</v>
      </c>
      <c r="B40">
        <f t="shared" si="15"/>
        <v>190000</v>
      </c>
      <c r="C40">
        <f t="shared" si="16"/>
        <v>-2925.184144461984</v>
      </c>
      <c r="D40">
        <f t="shared" si="17"/>
        <v>192925.18414446199</v>
      </c>
      <c r="E40">
        <f t="shared" si="18"/>
        <v>-290431.32229319483</v>
      </c>
    </row>
    <row r="41" spans="1:12" x14ac:dyDescent="0.3">
      <c r="A41">
        <f t="shared" si="14"/>
        <v>11</v>
      </c>
      <c r="B41">
        <f t="shared" si="15"/>
        <v>200000</v>
      </c>
      <c r="C41">
        <f t="shared" si="16"/>
        <v>-8712.9396687958451</v>
      </c>
      <c r="D41">
        <f t="shared" si="17"/>
        <v>208712.93966879585</v>
      </c>
      <c r="E41">
        <f t="shared" si="18"/>
        <v>-499144.26196199068</v>
      </c>
    </row>
    <row r="42" spans="1:12" x14ac:dyDescent="0.3">
      <c r="A42">
        <f t="shared" si="14"/>
        <v>12</v>
      </c>
      <c r="B42">
        <f t="shared" si="15"/>
        <v>210000</v>
      </c>
      <c r="C42">
        <f t="shared" si="16"/>
        <v>-14974.32785885972</v>
      </c>
      <c r="D42">
        <f t="shared" si="17"/>
        <v>224974.32785885973</v>
      </c>
      <c r="E42">
        <f t="shared" si="18"/>
        <v>-724118.58982085041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6F6A-2957-4B44-A8C7-C2390B95D921}">
  <dimension ref="A1:U21"/>
  <sheetViews>
    <sheetView tabSelected="1" zoomScale="87" workbookViewId="0">
      <selection activeCell="R22" sqref="R22"/>
    </sheetView>
  </sheetViews>
  <sheetFormatPr defaultRowHeight="14.4" x14ac:dyDescent="0.3"/>
  <cols>
    <col min="4" max="4" width="23.6640625" bestFit="1" customWidth="1"/>
    <col min="20" max="20" width="32.77734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1" x14ac:dyDescent="0.3">
      <c r="A2">
        <v>0</v>
      </c>
    </row>
    <row r="3" spans="1:21" x14ac:dyDescent="0.3">
      <c r="A3">
        <f>A2+1</f>
        <v>1</v>
      </c>
      <c r="B3">
        <v>0</v>
      </c>
    </row>
    <row r="4" spans="1:21" x14ac:dyDescent="0.3">
      <c r="A4">
        <f t="shared" ref="A4:A14" si="0">A3+1</f>
        <v>2</v>
      </c>
      <c r="B4">
        <v>0</v>
      </c>
    </row>
    <row r="5" spans="1:21" x14ac:dyDescent="0.3">
      <c r="A5">
        <f t="shared" si="0"/>
        <v>3</v>
      </c>
      <c r="B5">
        <v>0</v>
      </c>
    </row>
    <row r="6" spans="1:21" x14ac:dyDescent="0.3">
      <c r="A6">
        <f t="shared" si="0"/>
        <v>4</v>
      </c>
    </row>
    <row r="7" spans="1:21" x14ac:dyDescent="0.3">
      <c r="A7">
        <f t="shared" si="0"/>
        <v>5</v>
      </c>
    </row>
    <row r="8" spans="1:21" x14ac:dyDescent="0.3">
      <c r="A8">
        <f t="shared" si="0"/>
        <v>6</v>
      </c>
    </row>
    <row r="9" spans="1:21" x14ac:dyDescent="0.3">
      <c r="A9">
        <f t="shared" si="0"/>
        <v>7</v>
      </c>
    </row>
    <row r="10" spans="1:21" x14ac:dyDescent="0.3">
      <c r="A10">
        <f t="shared" si="0"/>
        <v>8</v>
      </c>
    </row>
    <row r="11" spans="1:21" x14ac:dyDescent="0.3">
      <c r="A11">
        <f t="shared" si="0"/>
        <v>9</v>
      </c>
      <c r="S11" t="s">
        <v>23</v>
      </c>
      <c r="T11" s="2" t="s">
        <v>24</v>
      </c>
    </row>
    <row r="12" spans="1:21" x14ac:dyDescent="0.3">
      <c r="A12">
        <f t="shared" si="0"/>
        <v>10</v>
      </c>
      <c r="N12" s="2" t="s">
        <v>9</v>
      </c>
      <c r="O12">
        <f>1000000</f>
        <v>1000000</v>
      </c>
      <c r="S12" t="s">
        <v>25</v>
      </c>
      <c r="T12" s="2" t="s">
        <v>5</v>
      </c>
      <c r="U12">
        <f>(7.95/100)/2</f>
        <v>3.9750000000000001E-2</v>
      </c>
    </row>
    <row r="13" spans="1:21" x14ac:dyDescent="0.3">
      <c r="A13">
        <f t="shared" si="0"/>
        <v>11</v>
      </c>
      <c r="N13" s="2" t="s">
        <v>10</v>
      </c>
      <c r="O13">
        <f>12/100</f>
        <v>0.12</v>
      </c>
      <c r="T13" s="2"/>
    </row>
    <row r="14" spans="1:21" x14ac:dyDescent="0.3">
      <c r="A14">
        <f t="shared" si="0"/>
        <v>12</v>
      </c>
      <c r="N14" s="2" t="s">
        <v>11</v>
      </c>
      <c r="O14">
        <f>O13/U18</f>
        <v>0.03</v>
      </c>
      <c r="T14" s="2"/>
    </row>
    <row r="15" spans="1:21" x14ac:dyDescent="0.3">
      <c r="N15" s="2"/>
      <c r="P15" s="2"/>
      <c r="T15" s="2"/>
    </row>
    <row r="16" spans="1:21" x14ac:dyDescent="0.3">
      <c r="N16" s="2" t="s">
        <v>26</v>
      </c>
      <c r="O16">
        <v>12</v>
      </c>
      <c r="T16" s="2" t="s">
        <v>28</v>
      </c>
      <c r="U16">
        <f>50000</f>
        <v>50000</v>
      </c>
    </row>
    <row r="17" spans="14:21" x14ac:dyDescent="0.3">
      <c r="N17" s="2"/>
      <c r="T17" s="2" t="s">
        <v>29</v>
      </c>
      <c r="U17">
        <f>U16/U18</f>
        <v>12500</v>
      </c>
    </row>
    <row r="18" spans="14:21" x14ac:dyDescent="0.3">
      <c r="T18" s="2" t="s">
        <v>27</v>
      </c>
      <c r="U18">
        <v>4</v>
      </c>
    </row>
    <row r="20" spans="14:21" x14ac:dyDescent="0.3">
      <c r="N20" s="2"/>
    </row>
    <row r="21" spans="14:21" x14ac:dyDescent="0.3">
      <c r="N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ANETH ROSALES</dc:creator>
  <cp:lastModifiedBy>FRANCES ANETH ROSALES</cp:lastModifiedBy>
  <dcterms:created xsi:type="dcterms:W3CDTF">2024-04-04T23:54:10Z</dcterms:created>
  <dcterms:modified xsi:type="dcterms:W3CDTF">2024-04-05T00:52:47Z</dcterms:modified>
</cp:coreProperties>
</file>