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Projetos\DCD\Francielly\"/>
    </mc:Choice>
  </mc:AlternateContent>
  <bookViews>
    <workbookView xWindow="0" yWindow="0" windowWidth="10890" windowHeight="1015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6" i="1" l="1"/>
  <c r="T24" i="1" s="1"/>
  <c r="O26" i="1"/>
  <c r="N23" i="1" s="1"/>
  <c r="T23" i="1" l="1"/>
  <c r="T25" i="1"/>
  <c r="T22" i="1"/>
  <c r="N24" i="1"/>
  <c r="N25" i="1"/>
  <c r="N22" i="1"/>
  <c r="N14" i="1"/>
  <c r="N7" i="1"/>
  <c r="N3" i="1"/>
  <c r="N11" i="1"/>
  <c r="T26" i="1" l="1"/>
  <c r="N26" i="1"/>
  <c r="L14" i="1"/>
  <c r="M14" i="1" s="1"/>
  <c r="L7" i="1"/>
  <c r="M7" i="1" s="1"/>
  <c r="L3" i="1"/>
  <c r="M3" i="1" s="1"/>
  <c r="L11" i="1"/>
  <c r="M11" i="1" s="1"/>
  <c r="K12" i="1" l="1"/>
  <c r="J14" i="1"/>
  <c r="J7" i="1"/>
  <c r="O7" i="1" s="1"/>
  <c r="J11" i="1"/>
  <c r="O11" i="1" s="1"/>
  <c r="J3" i="1"/>
  <c r="O3" i="1" s="1"/>
  <c r="C4" i="1" l="1"/>
</calcChain>
</file>

<file path=xl/sharedStrings.xml><?xml version="1.0" encoding="utf-8"?>
<sst xmlns="http://schemas.openxmlformats.org/spreadsheetml/2006/main" count="78" uniqueCount="46">
  <si>
    <t>Estatisticas por segmento, resultado final:</t>
  </si>
  <si>
    <t>Número de linhas</t>
  </si>
  <si>
    <t>Número de CPFs unicos</t>
  </si>
  <si>
    <t>Número de clientes eletiveis ao credito parcelado</t>
  </si>
  <si>
    <t>Mean</t>
  </si>
  <si>
    <t>Std Dev</t>
  </si>
  <si>
    <t>Minimum</t>
  </si>
  <si>
    <t>Maximum</t>
  </si>
  <si>
    <t>N</t>
  </si>
  <si>
    <t>PRIME</t>
  </si>
  <si>
    <t>CLASSIC</t>
  </si>
  <si>
    <t>EXCLUSIVE</t>
  </si>
  <si>
    <t>Sem Segmento</t>
  </si>
  <si>
    <t>Total</t>
  </si>
  <si>
    <t>Percentual N</t>
  </si>
  <si>
    <t>Soma</t>
  </si>
  <si>
    <t>Campos da Base</t>
  </si>
  <si>
    <t>cd_cnpj_contraparte</t>
  </si>
  <si>
    <t>segmento</t>
  </si>
  <si>
    <t>cpf11</t>
  </si>
  <si>
    <t>agencia</t>
  </si>
  <si>
    <t>contacorr</t>
  </si>
  <si>
    <t>resultado_final_cliente</t>
  </si>
  <si>
    <t>resultado_final_cart</t>
  </si>
  <si>
    <t>resultado_final_rot</t>
  </si>
  <si>
    <t>resultado_final_parc</t>
  </si>
  <si>
    <t>resultado_final_cdc</t>
  </si>
  <si>
    <t>resultado_final_imo</t>
  </si>
  <si>
    <t>resultado_final_pub_consig</t>
  </si>
  <si>
    <t>resultado_final_priv_consig</t>
  </si>
  <si>
    <t>limite_lime</t>
  </si>
  <si>
    <t>lime_disp</t>
  </si>
  <si>
    <t>vl_util_lime</t>
  </si>
  <si>
    <t>situacao_lime</t>
  </si>
  <si>
    <t>desc_situacao</t>
  </si>
  <si>
    <t>eleg_fin_parcelado</t>
  </si>
  <si>
    <t xml:space="preserve">segmento_1  </t>
  </si>
  <si>
    <t xml:space="preserve">Prime       </t>
  </si>
  <si>
    <t xml:space="preserve">Classic     </t>
  </si>
  <si>
    <t xml:space="preserve">Exclusive   </t>
  </si>
  <si>
    <t>count(*)</t>
  </si>
  <si>
    <t>Amostra</t>
  </si>
  <si>
    <t>N elegíveis</t>
  </si>
  <si>
    <t>Percentual N elegíveis</t>
  </si>
  <si>
    <t>Percentual não elegiveis</t>
  </si>
  <si>
    <t>Todos não elegiveis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</si>
</sst>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%"/>
    <numFmt numFmtId="165" formatCode="0.000000000000%"/>
    <numFmt numFmtId="166" formatCode="0.000%"/>
    <numFmt numFmtId="167" formatCode="0.000"/>
    <numFmt numFmtId="168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9" fontId="0" fillId="0" borderId="0" xfId="1" applyFont="1"/>
    <xf numFmtId="0" fontId="0" fillId="0" borderId="1" xfId="0" applyBorder="1"/>
    <xf numFmtId="0" fontId="2" fillId="0" borderId="1" xfId="0" applyFont="1" applyBorder="1"/>
    <xf numFmtId="0" fontId="0" fillId="0" borderId="5" xfId="0" applyBorder="1"/>
    <xf numFmtId="0" fontId="0" fillId="0" borderId="0" xfId="0" applyBorder="1"/>
    <xf numFmtId="10" fontId="0" fillId="0" borderId="0" xfId="0" applyNumberFormat="1"/>
    <xf numFmtId="0" fontId="0" fillId="0" borderId="1" xfId="0" applyFill="1" applyBorder="1"/>
    <xf numFmtId="0" fontId="0" fillId="0" borderId="7" xfId="0" applyBorder="1"/>
    <xf numFmtId="10" fontId="0" fillId="0" borderId="1" xfId="1" applyNumberFormat="1" applyFont="1" applyBorder="1"/>
    <xf numFmtId="0" fontId="0" fillId="0" borderId="8" xfId="0" applyBorder="1"/>
    <xf numFmtId="9" fontId="0" fillId="0" borderId="8" xfId="1" applyFont="1" applyBorder="1"/>
    <xf numFmtId="9" fontId="0" fillId="0" borderId="6" xfId="1" applyFont="1" applyBorder="1"/>
    <xf numFmtId="164" fontId="0" fillId="0" borderId="1" xfId="0" applyNumberFormat="1" applyBorder="1"/>
    <xf numFmtId="164" fontId="0" fillId="0" borderId="1" xfId="1" applyNumberFormat="1" applyFont="1" applyBorder="1"/>
    <xf numFmtId="165" fontId="0" fillId="0" borderId="0" xfId="0" applyNumberFormat="1"/>
    <xf numFmtId="164" fontId="0" fillId="0" borderId="0" xfId="1" applyNumberFormat="1" applyFont="1" applyBorder="1"/>
    <xf numFmtId="10" fontId="0" fillId="0" borderId="0" xfId="1" applyNumberFormat="1" applyFont="1" applyBorder="1"/>
    <xf numFmtId="0" fontId="2" fillId="0" borderId="9" xfId="0" applyFont="1" applyBorder="1"/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66" fontId="0" fillId="0" borderId="0" xfId="1" applyNumberFormat="1" applyFont="1"/>
    <xf numFmtId="10" fontId="0" fillId="0" borderId="0" xfId="1" applyNumberFormat="1" applyFont="1"/>
    <xf numFmtId="167" fontId="0" fillId="0" borderId="0" xfId="1" applyNumberFormat="1" applyFont="1"/>
    <xf numFmtId="168" fontId="0" fillId="0" borderId="0" xfId="0" applyNumberFormat="1"/>
    <xf numFmtId="0" fontId="2" fillId="0" borderId="0" xfId="0" applyFont="1"/>
    <xf numFmtId="9" fontId="0" fillId="0" borderId="0" xfId="1" applyNumberFormat="1" applyFont="1" applyFill="1" applyBorder="1"/>
    <xf numFmtId="9" fontId="0" fillId="0" borderId="0" xfId="1" applyNumberFormat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Percentual de Clientes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Planilha1!$E$22</c:f>
              <c:strCache>
                <c:ptCount val="1"/>
                <c:pt idx="0">
                  <c:v>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7D-44BD-9E43-B5F9FA0582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7D-44BD-9E43-B5F9FA0582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7D-44BD-9E43-B5F9FA0582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Planilha1!$D$23:$D$25</c:f>
              <c:strCache>
                <c:ptCount val="3"/>
                <c:pt idx="0">
                  <c:v>CLASSIC</c:v>
                </c:pt>
                <c:pt idx="1">
                  <c:v>EXCLUSIVE</c:v>
                </c:pt>
                <c:pt idx="2">
                  <c:v>PRIME</c:v>
                </c:pt>
              </c:strCache>
            </c:strRef>
          </c:cat>
          <c:val>
            <c:numRef>
              <c:f>Planilha1!$E$23:$E$25</c:f>
              <c:numCache>
                <c:formatCode>0.00%</c:formatCode>
                <c:ptCount val="3"/>
                <c:pt idx="0">
                  <c:v>0.80895955878942505</c:v>
                </c:pt>
                <c:pt idx="1">
                  <c:v>0.14744246000837433</c:v>
                </c:pt>
                <c:pt idx="2">
                  <c:v>4.3525649371108914E-2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9-4E37-BD86-DD038034CEF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Percentual de Clientes elegíveis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Planilha1!$E$27</c:f>
              <c:strCache>
                <c:ptCount val="1"/>
                <c:pt idx="0">
                  <c:v>N elegíveis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08-4925-A09E-BA684DE635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08-4925-A09E-BA684DE635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08-4925-A09E-BA684DE635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Planilha1!$D$28:$D$30</c:f>
              <c:strCache>
                <c:ptCount val="3"/>
                <c:pt idx="0">
                  <c:v>CLASSIC</c:v>
                </c:pt>
                <c:pt idx="1">
                  <c:v>EXCLUSIVE</c:v>
                </c:pt>
                <c:pt idx="2">
                  <c:v>PRIME</c:v>
                </c:pt>
              </c:strCache>
            </c:strRef>
          </c:cat>
          <c:val>
            <c:numRef>
              <c:f>Planilha1!$E$28:$E$30</c:f>
              <c:numCache>
                <c:formatCode>0.00%</c:formatCode>
                <c:ptCount val="3"/>
                <c:pt idx="0" formatCode="00,000%">
                  <c:v>0.69996306719700996</c:v>
                </c:pt>
                <c:pt idx="1">
                  <c:v>0.22839990827739795</c:v>
                </c:pt>
                <c:pt idx="2" formatCode="00,000%">
                  <c:v>7.1636315914636761E-2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9-44BB-A488-49C7308313B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Percentual Não Elegíveis Amostra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Planilha1!$N$21</c:f>
              <c:strCache>
                <c:ptCount val="1"/>
                <c:pt idx="0">
                  <c:v>Percentual não elegiveis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B8-4DE9-862F-4892CBF959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B8-4DE9-862F-4892CBF959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B8-4DE9-862F-4892CBF959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Planilha1!$M$22:$M$24</c:f>
              <c:strCache>
                <c:ptCount val="3"/>
                <c:pt idx="0">
                  <c:v>Classic     </c:v>
                </c:pt>
                <c:pt idx="1">
                  <c:v>Exclusive   </c:v>
                </c:pt>
                <c:pt idx="2">
                  <c:v>Prime       </c:v>
                </c:pt>
              </c:strCache>
            </c:strRef>
          </c:cat>
          <c:val>
            <c:numRef>
              <c:f>Planilha1!$N$22:$N$24</c:f>
              <c:numCache>
                <c:formatCode>0.00%</c:formatCode>
                <c:ptCount val="3"/>
                <c:pt idx="0">
                  <c:v>0.85171779999999997</c:v>
                </c:pt>
                <c:pt idx="1">
                  <c:v>0.11569</c:v>
                </c:pt>
                <c:pt idx="2">
                  <c:v>3.2488999999999997E-2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D-41D6-BE4E-D91BF72F3AF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Percentual Não Elegíveis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Planilha1!$T$21</c:f>
              <c:strCache>
                <c:ptCount val="1"/>
                <c:pt idx="0">
                  <c:v>Percentual não elegiveis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11-475D-8C18-125CEE456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11-475D-8C18-125CEE4561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11-475D-8C18-125CEE4561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Planilha1!$S$22:$S$24</c:f>
              <c:strCache>
                <c:ptCount val="3"/>
                <c:pt idx="0">
                  <c:v>Classic     </c:v>
                </c:pt>
                <c:pt idx="1">
                  <c:v>Exclusive   </c:v>
                </c:pt>
                <c:pt idx="2">
                  <c:v>Prime       </c:v>
                </c:pt>
              </c:strCache>
            </c:strRef>
          </c:cat>
          <c:val>
            <c:numRef>
              <c:f>Planilha1!$T$22:$T$24</c:f>
              <c:numCache>
                <c:formatCode>0.00%</c:formatCode>
                <c:ptCount val="3"/>
                <c:pt idx="0">
                  <c:v>0.85179677389780528</c:v>
                </c:pt>
                <c:pt idx="1">
                  <c:v>0.11562499895564575</c:v>
                </c:pt>
                <c:pt idx="2">
                  <c:v>3.2477746342560003E-2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8-4AC5-BEEC-5C4190556F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0286858082134"/>
          <c:y val="0.44320501603966173"/>
          <c:w val="0.1682472489103999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18</xdr:row>
      <xdr:rowOff>66675</xdr:rowOff>
    </xdr:from>
    <xdr:to>
      <xdr:col>11</xdr:col>
      <xdr:colOff>57150</xdr:colOff>
      <xdr:row>32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34</xdr:row>
      <xdr:rowOff>171450</xdr:rowOff>
    </xdr:from>
    <xdr:to>
      <xdr:col>11</xdr:col>
      <xdr:colOff>47625</xdr:colOff>
      <xdr:row>49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885825</xdr:colOff>
      <xdr:row>26</xdr:row>
      <xdr:rowOff>142875</xdr:rowOff>
    </xdr:from>
    <xdr:to>
      <xdr:col>15</xdr:col>
      <xdr:colOff>390525</xdr:colOff>
      <xdr:row>41</xdr:row>
      <xdr:rowOff>28575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190501</xdr:colOff>
      <xdr:row>26</xdr:row>
      <xdr:rowOff>142875</xdr:rowOff>
    </xdr:from>
    <xdr:to>
      <xdr:col>21</xdr:col>
      <xdr:colOff>161926</xdr:colOff>
      <xdr:row>41</xdr:row>
      <xdr:rowOff>28575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F10" workbookViewId="0">
      <selection activeCell="S18" sqref="S18"/>
    </sheetView>
  </sheetViews>
  <sheetFormatPr defaultRowHeight="15" x14ac:dyDescent="0.25"/>
  <cols>
    <col min="1" max="1" width="55.42578125" bestFit="1" customWidth="1"/>
    <col min="4" max="4" width="10.7109375" customWidth="1"/>
    <col min="5" max="6" width="12" bestFit="1" customWidth="1"/>
    <col min="7" max="7" width="9.5703125" bestFit="1" customWidth="1"/>
    <col min="8" max="8" width="14.42578125" bestFit="1" customWidth="1"/>
    <col min="9" max="9" width="14.28515625" customWidth="1"/>
    <col min="10" max="10" width="12.85546875" customWidth="1"/>
    <col min="11" max="11" width="10.5703125" bestFit="1" customWidth="1"/>
    <col min="12" max="12" width="20.85546875" bestFit="1" customWidth="1"/>
    <col min="13" max="13" width="16.28515625" bestFit="1" customWidth="1"/>
    <col min="14" max="14" width="23.140625" bestFit="1" customWidth="1"/>
    <col min="15" max="15" width="15.7109375" customWidth="1"/>
    <col min="19" max="19" width="19.140625" customWidth="1"/>
    <col min="20" max="20" width="23.140625" bestFit="1" customWidth="1"/>
    <col min="21" max="21" width="11.28515625" customWidth="1"/>
  </cols>
  <sheetData>
    <row r="1" spans="1:15" x14ac:dyDescent="0.25">
      <c r="A1" s="3" t="s">
        <v>0</v>
      </c>
      <c r="B1" s="2"/>
      <c r="E1" s="29" t="s">
        <v>10</v>
      </c>
      <c r="F1" s="30"/>
      <c r="G1" s="30"/>
      <c r="H1" s="30"/>
      <c r="I1" s="30"/>
      <c r="J1" s="30"/>
      <c r="K1" s="30"/>
      <c r="L1" s="31"/>
      <c r="M1" s="15"/>
      <c r="N1" s="6"/>
      <c r="O1" s="25"/>
    </row>
    <row r="2" spans="1:15" x14ac:dyDescent="0.25">
      <c r="A2" s="2" t="s">
        <v>1</v>
      </c>
      <c r="B2" s="2">
        <v>25009736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7" t="s">
        <v>14</v>
      </c>
      <c r="K2" s="7" t="s">
        <v>42</v>
      </c>
      <c r="L2" s="7" t="s">
        <v>43</v>
      </c>
      <c r="M2" s="15"/>
      <c r="N2" s="6"/>
      <c r="O2" s="25"/>
    </row>
    <row r="3" spans="1:15" x14ac:dyDescent="0.25">
      <c r="A3" s="2" t="s">
        <v>2</v>
      </c>
      <c r="B3" s="2">
        <v>25009736</v>
      </c>
      <c r="E3" s="2">
        <v>0.31284964999999998</v>
      </c>
      <c r="F3" s="2">
        <v>0.4576614</v>
      </c>
      <c r="G3" s="2">
        <v>0</v>
      </c>
      <c r="H3" s="2">
        <v>1</v>
      </c>
      <c r="I3" s="2">
        <v>20231865</v>
      </c>
      <c r="J3" s="9">
        <f>I3/I16</f>
        <v>0.80895955878942505</v>
      </c>
      <c r="K3" s="2">
        <v>4938980</v>
      </c>
      <c r="L3" s="14">
        <f>K3/K16</f>
        <v>0.69996306719700996</v>
      </c>
      <c r="M3" s="15">
        <f>L3/I16</f>
        <v>2.7987623187906101E-8</v>
      </c>
      <c r="N3" s="23">
        <f>K3/I3</f>
        <v>0.24411886892286006</v>
      </c>
      <c r="O3" s="24">
        <f>N3*J3</f>
        <v>0.19748229249601035</v>
      </c>
    </row>
    <row r="4" spans="1:15" x14ac:dyDescent="0.25">
      <c r="A4" s="2" t="s">
        <v>3</v>
      </c>
      <c r="B4" s="2">
        <v>7056058</v>
      </c>
      <c r="C4" s="1">
        <f>B4/B3</f>
        <v>0.28213244634009732</v>
      </c>
      <c r="J4" s="6"/>
      <c r="M4" s="15"/>
      <c r="N4" s="6"/>
      <c r="O4" s="25"/>
    </row>
    <row r="5" spans="1:15" x14ac:dyDescent="0.25">
      <c r="E5" s="29" t="s">
        <v>11</v>
      </c>
      <c r="F5" s="30"/>
      <c r="G5" s="30"/>
      <c r="H5" s="30"/>
      <c r="I5" s="30"/>
      <c r="J5" s="30"/>
      <c r="K5" s="30"/>
      <c r="L5" s="31"/>
      <c r="M5" s="15"/>
      <c r="N5" s="6"/>
      <c r="O5" s="25"/>
    </row>
    <row r="6" spans="1:15" x14ac:dyDescent="0.25"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7" t="s">
        <v>14</v>
      </c>
      <c r="K6" s="7" t="s">
        <v>42</v>
      </c>
      <c r="L6" s="7" t="s">
        <v>43</v>
      </c>
      <c r="M6" s="15"/>
      <c r="N6" s="6"/>
      <c r="O6" s="25"/>
    </row>
    <row r="7" spans="1:15" ht="15.75" thickBot="1" x14ac:dyDescent="0.3">
      <c r="A7" s="18" t="s">
        <v>16</v>
      </c>
      <c r="E7" s="2">
        <v>0.53477839999999999</v>
      </c>
      <c r="F7" s="2">
        <v>0.48879929999999999</v>
      </c>
      <c r="G7" s="2">
        <v>0</v>
      </c>
      <c r="H7" s="2">
        <v>1</v>
      </c>
      <c r="I7" s="2">
        <v>3687497</v>
      </c>
      <c r="J7" s="9">
        <f>I7/I16</f>
        <v>0.14744246000837433</v>
      </c>
      <c r="K7" s="2">
        <v>1611603</v>
      </c>
      <c r="L7" s="9">
        <f>K7/K16</f>
        <v>0.22839990827739795</v>
      </c>
      <c r="M7" s="15">
        <f>L7/I16</f>
        <v>9.1324397937426433E-9</v>
      </c>
      <c r="N7" s="23">
        <f>K7/I7</f>
        <v>0.43704523691815883</v>
      </c>
      <c r="O7" s="24">
        <f>N7*J7</f>
        <v>6.4439024866156117E-2</v>
      </c>
    </row>
    <row r="8" spans="1:15" x14ac:dyDescent="0.25">
      <c r="A8" s="19" t="s">
        <v>17</v>
      </c>
    </row>
    <row r="9" spans="1:15" x14ac:dyDescent="0.25">
      <c r="A9" s="20" t="s">
        <v>18</v>
      </c>
      <c r="E9" s="29" t="s">
        <v>9</v>
      </c>
      <c r="F9" s="30"/>
      <c r="G9" s="30"/>
      <c r="H9" s="30"/>
      <c r="I9" s="30"/>
      <c r="J9" s="30"/>
      <c r="K9" s="30"/>
      <c r="L9" s="31"/>
    </row>
    <row r="10" spans="1:15" x14ac:dyDescent="0.25">
      <c r="A10" s="20" t="s">
        <v>19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7" t="s">
        <v>14</v>
      </c>
      <c r="K10" s="7" t="s">
        <v>42</v>
      </c>
      <c r="L10" s="7" t="s">
        <v>43</v>
      </c>
    </row>
    <row r="11" spans="1:15" x14ac:dyDescent="0.25">
      <c r="A11" s="20" t="s">
        <v>20</v>
      </c>
      <c r="E11" s="2">
        <v>0.49784029499999999</v>
      </c>
      <c r="F11" s="2">
        <v>0.435890789</v>
      </c>
      <c r="G11" s="2">
        <v>0</v>
      </c>
      <c r="H11" s="2">
        <v>1</v>
      </c>
      <c r="I11" s="2">
        <v>1088565</v>
      </c>
      <c r="J11" s="9">
        <f>I11/I16</f>
        <v>4.3525649371108914E-2</v>
      </c>
      <c r="K11" s="2">
        <v>505470</v>
      </c>
      <c r="L11" s="14">
        <f>K11/K16</f>
        <v>7.1636315914636761E-2</v>
      </c>
      <c r="M11" s="15">
        <f>L11/I16</f>
        <v>2.8643371491261147E-9</v>
      </c>
      <c r="N11" s="23">
        <f>K11/I11</f>
        <v>0.4643452618814678</v>
      </c>
      <c r="O11" s="22">
        <f>N11*J11</f>
        <v>2.0210929055788512E-2</v>
      </c>
    </row>
    <row r="12" spans="1:15" ht="15.75" thickBot="1" x14ac:dyDescent="0.3">
      <c r="A12" s="20" t="s">
        <v>21</v>
      </c>
      <c r="D12" t="s">
        <v>15</v>
      </c>
      <c r="I12" s="8">
        <v>25007927</v>
      </c>
      <c r="J12" s="6"/>
      <c r="K12">
        <f>SUM(K11,K3,K7)</f>
        <v>7056053</v>
      </c>
      <c r="N12" s="6"/>
      <c r="O12" s="25"/>
    </row>
    <row r="13" spans="1:15" x14ac:dyDescent="0.25">
      <c r="A13" s="20" t="s">
        <v>22</v>
      </c>
      <c r="J13" s="6"/>
      <c r="N13" s="6"/>
      <c r="O13" s="25"/>
    </row>
    <row r="14" spans="1:15" x14ac:dyDescent="0.25">
      <c r="A14" s="20" t="s">
        <v>23</v>
      </c>
      <c r="H14" s="2" t="s">
        <v>12</v>
      </c>
      <c r="I14" s="2">
        <v>1809</v>
      </c>
      <c r="J14" s="9">
        <f>I14/I16</f>
        <v>7.2331831091699647E-5</v>
      </c>
      <c r="K14" s="2">
        <v>5</v>
      </c>
      <c r="L14" s="13">
        <f>K14/K16</f>
        <v>7.0861095529543547E-7</v>
      </c>
      <c r="M14" s="15">
        <f>L14/I16</f>
        <v>2.833340405094382E-14</v>
      </c>
      <c r="N14" s="23">
        <f>K14/I14</f>
        <v>2.7639579878385848E-3</v>
      </c>
    </row>
    <row r="15" spans="1:15" ht="15.75" thickBot="1" x14ac:dyDescent="0.3">
      <c r="A15" s="20" t="s">
        <v>24</v>
      </c>
      <c r="H15" s="5"/>
      <c r="I15" s="5"/>
    </row>
    <row r="16" spans="1:15" ht="15.75" thickBot="1" x14ac:dyDescent="0.3">
      <c r="A16" s="20" t="s">
        <v>25</v>
      </c>
      <c r="H16" s="4" t="s">
        <v>13</v>
      </c>
      <c r="I16" s="10">
        <v>25009736</v>
      </c>
      <c r="J16" s="11">
        <v>1</v>
      </c>
      <c r="K16" s="10">
        <v>7056058</v>
      </c>
      <c r="L16" s="12">
        <v>1</v>
      </c>
    </row>
    <row r="17" spans="1:21" x14ac:dyDescent="0.25">
      <c r="A17" s="20" t="s">
        <v>26</v>
      </c>
    </row>
    <row r="18" spans="1:21" x14ac:dyDescent="0.25">
      <c r="A18" s="20" t="s">
        <v>27</v>
      </c>
    </row>
    <row r="19" spans="1:21" x14ac:dyDescent="0.25">
      <c r="A19" s="20" t="s">
        <v>28</v>
      </c>
    </row>
    <row r="20" spans="1:21" x14ac:dyDescent="0.25">
      <c r="A20" s="20" t="s">
        <v>29</v>
      </c>
      <c r="M20" s="26" t="s">
        <v>41</v>
      </c>
      <c r="S20" s="26" t="s">
        <v>45</v>
      </c>
    </row>
    <row r="21" spans="1:21" x14ac:dyDescent="0.25">
      <c r="A21" s="20" t="s">
        <v>30</v>
      </c>
      <c r="M21" s="3" t="s">
        <v>36</v>
      </c>
      <c r="N21" s="3" t="s">
        <v>44</v>
      </c>
      <c r="O21" s="3" t="s">
        <v>40</v>
      </c>
      <c r="S21" s="3" t="s">
        <v>36</v>
      </c>
      <c r="T21" s="3" t="s">
        <v>44</v>
      </c>
      <c r="U21" s="3" t="s">
        <v>40</v>
      </c>
    </row>
    <row r="22" spans="1:21" x14ac:dyDescent="0.25">
      <c r="A22" s="20" t="s">
        <v>31</v>
      </c>
      <c r="B22" s="5"/>
      <c r="E22" s="7" t="s">
        <v>8</v>
      </c>
      <c r="M22" s="2" t="s">
        <v>38</v>
      </c>
      <c r="N22" s="9">
        <f>O22/$O$26</f>
        <v>0.85171779999999997</v>
      </c>
      <c r="O22" s="2">
        <v>4258589</v>
      </c>
      <c r="S22" s="2" t="s">
        <v>38</v>
      </c>
      <c r="T22" s="9">
        <f>U22/$U$26</f>
        <v>0.85179677389780528</v>
      </c>
      <c r="U22" s="2">
        <v>15292885</v>
      </c>
    </row>
    <row r="23" spans="1:21" x14ac:dyDescent="0.25">
      <c r="A23" s="20" t="s">
        <v>32</v>
      </c>
      <c r="B23" s="16"/>
      <c r="D23" s="2" t="s">
        <v>10</v>
      </c>
      <c r="E23" s="9">
        <v>0.80895955878942505</v>
      </c>
      <c r="M23" s="2" t="s">
        <v>39</v>
      </c>
      <c r="N23" s="9">
        <f>O23/$O$26</f>
        <v>0.11569</v>
      </c>
      <c r="O23" s="2">
        <v>578450</v>
      </c>
      <c r="S23" s="2" t="s">
        <v>39</v>
      </c>
      <c r="T23" s="9">
        <f>U23/$U$26</f>
        <v>0.11562499895564575</v>
      </c>
      <c r="U23" s="2">
        <v>2075894</v>
      </c>
    </row>
    <row r="24" spans="1:21" x14ac:dyDescent="0.25">
      <c r="A24" s="20" t="s">
        <v>33</v>
      </c>
      <c r="B24" s="16"/>
      <c r="D24" s="2" t="s">
        <v>11</v>
      </c>
      <c r="E24" s="9">
        <v>0.14744246000837433</v>
      </c>
      <c r="M24" s="2" t="s">
        <v>37</v>
      </c>
      <c r="N24" s="9">
        <f>O24/$O$26</f>
        <v>3.2488999999999997E-2</v>
      </c>
      <c r="O24" s="2">
        <v>162445</v>
      </c>
      <c r="S24" s="2" t="s">
        <v>37</v>
      </c>
      <c r="T24" s="9">
        <f>U24/$U$26</f>
        <v>3.2477746342560003E-2</v>
      </c>
      <c r="U24" s="2">
        <v>583095</v>
      </c>
    </row>
    <row r="25" spans="1:21" x14ac:dyDescent="0.25">
      <c r="A25" s="20" t="s">
        <v>34</v>
      </c>
      <c r="B25" s="17"/>
      <c r="D25" s="2" t="s">
        <v>9</v>
      </c>
      <c r="E25" s="9">
        <v>4.3525649371108914E-2</v>
      </c>
      <c r="M25" s="2" t="s">
        <v>12</v>
      </c>
      <c r="N25" s="9">
        <f>O25/$O$26</f>
        <v>1.032E-4</v>
      </c>
      <c r="O25" s="2">
        <v>516</v>
      </c>
      <c r="S25" s="2" t="s">
        <v>12</v>
      </c>
      <c r="T25" s="9">
        <f t="shared" ref="T25" si="0">U25/$U$26</f>
        <v>1.0048080398902108E-4</v>
      </c>
      <c r="U25" s="2">
        <v>1804</v>
      </c>
    </row>
    <row r="26" spans="1:21" ht="15.75" thickBot="1" x14ac:dyDescent="0.3">
      <c r="A26" s="21" t="s">
        <v>35</v>
      </c>
      <c r="B26" s="5"/>
      <c r="N26" s="28">
        <f>SUM(N22:N25)</f>
        <v>0.99999999999999989</v>
      </c>
      <c r="O26">
        <f>SUM(O22:O25)</f>
        <v>5000000</v>
      </c>
      <c r="T26" s="27">
        <f>SUM(T22:T25)</f>
        <v>1</v>
      </c>
      <c r="U26" s="5">
        <f>SUM(U22:U25)</f>
        <v>17953678</v>
      </c>
    </row>
    <row r="27" spans="1:21" x14ac:dyDescent="0.25">
      <c r="E27" s="2" t="s">
        <v>42</v>
      </c>
    </row>
    <row r="28" spans="1:21" x14ac:dyDescent="0.25">
      <c r="D28" s="2" t="s">
        <v>10</v>
      </c>
      <c r="E28" s="14">
        <v>0.69996306719700996</v>
      </c>
    </row>
    <row r="29" spans="1:21" x14ac:dyDescent="0.25">
      <c r="D29" s="2" t="s">
        <v>11</v>
      </c>
      <c r="E29" s="9">
        <v>0.22839990827739795</v>
      </c>
    </row>
    <row r="30" spans="1:21" x14ac:dyDescent="0.25">
      <c r="D30" s="2" t="s">
        <v>9</v>
      </c>
      <c r="E30" s="14">
        <v>7.1636315914636761E-2</v>
      </c>
    </row>
  </sheetData>
  <mergeCells count="3">
    <mergeCell ref="E9:L9"/>
    <mergeCell ref="E5:L5"/>
    <mergeCell ref="E1:L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Banco Bradesco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Bradesco</dc:creator>
  <cp:lastModifiedBy>Banco Bradesco</cp:lastModifiedBy>
  <dcterms:created xsi:type="dcterms:W3CDTF">2018-03-22T14:44:34Z</dcterms:created>
  <dcterms:modified xsi:type="dcterms:W3CDTF">2018-03-29T17:37:36Z</dcterms:modified>
</cp:coreProperties>
</file>