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jango project\nafd_v2_0.5\other files\"/>
    </mc:Choice>
  </mc:AlternateContent>
  <bookViews>
    <workbookView xWindow="0" yWindow="0" windowWidth="15990" windowHeight="9105"/>
  </bookViews>
  <sheets>
    <sheet name="CPRSL BWA" sheetId="3" r:id="rId1"/>
  </sheets>
  <calcPr calcId="152511"/>
</workbook>
</file>

<file path=xl/calcChain.xml><?xml version="1.0" encoding="utf-8"?>
<calcChain xmlns="http://schemas.openxmlformats.org/spreadsheetml/2006/main">
  <c r="AI27" i="3" l="1"/>
  <c r="AJ27" i="3"/>
  <c r="AA27" i="3"/>
  <c r="K40" i="3" s="1"/>
  <c r="Z27" i="3"/>
  <c r="P24" i="3"/>
  <c r="P23" i="3"/>
  <c r="N23" i="3"/>
  <c r="N24" i="3"/>
  <c r="AF24" i="3" s="1"/>
  <c r="P20" i="3"/>
  <c r="P19" i="3"/>
  <c r="N20" i="3"/>
  <c r="N19" i="3"/>
  <c r="P16" i="3"/>
  <c r="P15" i="3"/>
  <c r="N16" i="3"/>
  <c r="N15" i="3"/>
  <c r="P12" i="3"/>
  <c r="N12" i="3"/>
  <c r="P11" i="3"/>
  <c r="N11" i="3"/>
  <c r="AF11" i="3" s="1"/>
  <c r="V24" i="3"/>
  <c r="V23" i="3"/>
  <c r="V20" i="3"/>
  <c r="V19" i="3"/>
  <c r="V16" i="3"/>
  <c r="V15" i="3"/>
  <c r="V12" i="3"/>
  <c r="V11" i="3"/>
  <c r="K11" i="3"/>
  <c r="L11" i="3" s="1"/>
  <c r="K42" i="3" l="1"/>
  <c r="G25" i="3"/>
  <c r="K25" i="3" s="1"/>
  <c r="L25" i="3" s="1"/>
  <c r="G21" i="3"/>
  <c r="K21" i="3" s="1"/>
  <c r="L21" i="3" s="1"/>
  <c r="G17" i="3"/>
  <c r="K17" i="3" s="1"/>
  <c r="L17" i="3" s="1"/>
  <c r="G13" i="3"/>
  <c r="K13" i="3" s="1"/>
  <c r="L13" i="3" s="1"/>
  <c r="AD24" i="3"/>
  <c r="Y24" i="3"/>
  <c r="X24" i="3"/>
  <c r="K24" i="3"/>
  <c r="AH24" i="3" s="1"/>
  <c r="AD23" i="3"/>
  <c r="Y23" i="3"/>
  <c r="X23" i="3"/>
  <c r="AF23" i="3"/>
  <c r="K23" i="3"/>
  <c r="AD20" i="3"/>
  <c r="Y20" i="3"/>
  <c r="X20" i="3"/>
  <c r="R20" i="3"/>
  <c r="AF20" i="3"/>
  <c r="K20" i="3"/>
  <c r="AD19" i="3"/>
  <c r="Y19" i="3"/>
  <c r="X19" i="3"/>
  <c r="R19" i="3"/>
  <c r="AF19" i="3"/>
  <c r="K19" i="3"/>
  <c r="AD16" i="3"/>
  <c r="Y16" i="3"/>
  <c r="X16" i="3"/>
  <c r="AF16" i="3"/>
  <c r="K16" i="3"/>
  <c r="AD15" i="3"/>
  <c r="Y15" i="3"/>
  <c r="X15" i="3"/>
  <c r="AF15" i="3"/>
  <c r="K15" i="3"/>
  <c r="AH16" i="3" l="1"/>
  <c r="L16" i="3"/>
  <c r="AH19" i="3"/>
  <c r="L19" i="3"/>
  <c r="L24" i="3"/>
  <c r="AH15" i="3"/>
  <c r="L15" i="3"/>
  <c r="AH20" i="3"/>
  <c r="L20" i="3"/>
  <c r="AH23" i="3"/>
  <c r="L23" i="3"/>
  <c r="G27" i="3"/>
  <c r="K32" i="3" s="1"/>
  <c r="AF12" i="3"/>
  <c r="AE27" i="3" s="1"/>
  <c r="K47" i="3" s="1"/>
  <c r="K12" i="3"/>
  <c r="AD12" i="3"/>
  <c r="Y12" i="3"/>
  <c r="X12" i="3"/>
  <c r="R12" i="3"/>
  <c r="AH12" i="3" l="1"/>
  <c r="L12" i="3"/>
  <c r="M27" i="3"/>
  <c r="K34" i="3" l="1"/>
  <c r="Y11" i="3"/>
  <c r="Y27" i="3" s="1"/>
  <c r="K39" i="3" s="1"/>
  <c r="X11" i="3"/>
  <c r="W27" i="3" s="1"/>
  <c r="K38" i="3" s="1"/>
  <c r="U27" i="3"/>
  <c r="K37" i="3" s="1"/>
  <c r="AD11" i="3"/>
  <c r="AC27" i="3" s="1"/>
  <c r="K41" i="3" s="1"/>
  <c r="AH11" i="3" l="1"/>
  <c r="AG27" i="3" s="1"/>
  <c r="K46" i="3" s="1"/>
  <c r="R11" i="3"/>
  <c r="Q27" i="3" s="1"/>
  <c r="K36" i="3" s="1"/>
  <c r="O27" i="3"/>
  <c r="K35" i="3" s="1"/>
  <c r="K43" i="3" l="1"/>
  <c r="K49" i="3" s="1"/>
</calcChain>
</file>

<file path=xl/sharedStrings.xml><?xml version="1.0" encoding="utf-8"?>
<sst xmlns="http://schemas.openxmlformats.org/spreadsheetml/2006/main" count="132" uniqueCount="121">
  <si>
    <t>SUF=Rate(SUF) x BW x 1000</t>
  </si>
  <si>
    <t>Sur=SUF Fee x %Sur</t>
  </si>
  <si>
    <t>Site Name</t>
  </si>
  <si>
    <t>Call-Sign</t>
  </si>
  <si>
    <t>Rate (SUF)</t>
  </si>
  <si>
    <t>Freq.</t>
  </si>
  <si>
    <t>BW</t>
  </si>
  <si>
    <t>SUF</t>
  </si>
  <si>
    <t>Lic. Fee</t>
  </si>
  <si>
    <t>Insp. Fee</t>
  </si>
  <si>
    <t>FF</t>
  </si>
  <si>
    <t>Const</t>
  </si>
  <si>
    <t>Sur</t>
  </si>
  <si>
    <t>DST</t>
  </si>
  <si>
    <t>MHz</t>
  </si>
  <si>
    <t>LIC</t>
  </si>
  <si>
    <t>IF</t>
  </si>
  <si>
    <t>TOTAL</t>
  </si>
  <si>
    <t>PREPARED BY:</t>
  </si>
  <si>
    <t>Engineer II</t>
  </si>
  <si>
    <t>APPROVED:</t>
  </si>
  <si>
    <t>SAMUEL S. SABILE</t>
  </si>
  <si>
    <t>File Copy</t>
  </si>
  <si>
    <t>STATEMENT OF COLLECTION NO.:</t>
  </si>
  <si>
    <t>Rate  (Const)</t>
  </si>
  <si>
    <t>MOD</t>
  </si>
  <si>
    <t>Rate (Sto)</t>
  </si>
  <si>
    <t>Storage</t>
  </si>
  <si>
    <t>STORAGE</t>
  </si>
  <si>
    <t>Rate  (Pur)</t>
  </si>
  <si>
    <t>Pur Fee</t>
  </si>
  <si>
    <t>Rate  (Poss)</t>
  </si>
  <si>
    <t>Poss Fee</t>
  </si>
  <si>
    <t>No of Units</t>
  </si>
  <si>
    <t xml:space="preserve">VALIDITY: </t>
  </si>
  <si>
    <t>No. Of Channels</t>
  </si>
  <si>
    <t>Applicant's Copy</t>
  </si>
  <si>
    <t>Cashier's Copy</t>
  </si>
  <si>
    <t>FF (PTP)</t>
  </si>
  <si>
    <t>CPRSL</t>
  </si>
  <si>
    <t>PPP</t>
  </si>
  <si>
    <t>GHz</t>
  </si>
  <si>
    <t>x</t>
  </si>
  <si>
    <t xml:space="preserve">NOTE: </t>
  </si>
  <si>
    <t>MODIFICATION FEE</t>
  </si>
  <si>
    <t>FILING FEE (FF)</t>
  </si>
  <si>
    <t>STO</t>
  </si>
  <si>
    <t>PPP/STO</t>
  </si>
  <si>
    <t>CP</t>
  </si>
  <si>
    <t>PTP</t>
  </si>
  <si>
    <t>POS</t>
  </si>
  <si>
    <t>Site Add</t>
  </si>
  <si>
    <t>No. Yrs</t>
  </si>
  <si>
    <t xml:space="preserve">DATE:  </t>
  </si>
  <si>
    <t>ANNUAL SUF</t>
  </si>
  <si>
    <t>No. Of Extension</t>
  </si>
  <si>
    <t>TOTAL SUF</t>
  </si>
  <si>
    <t>COMPANY NAME</t>
  </si>
  <si>
    <t>TYPE OF SERVICE</t>
  </si>
  <si>
    <t>NATURE OF APPLN</t>
  </si>
  <si>
    <t>%</t>
  </si>
  <si>
    <t>Sur=Lic. Fee (Annual) x %Sur/100</t>
  </si>
  <si>
    <t xml:space="preserve">Annual Rate  </t>
  </si>
  <si>
    <t>FF (CPRSL/MOD)</t>
  </si>
  <si>
    <t>RSL</t>
  </si>
  <si>
    <t>SURCHARGE</t>
  </si>
  <si>
    <t>sitename</t>
  </si>
  <si>
    <t>site_addr</t>
  </si>
  <si>
    <t>call_sign</t>
  </si>
  <si>
    <t>no_years</t>
  </si>
  <si>
    <t>channel</t>
  </si>
  <si>
    <t>suf_rate</t>
  </si>
  <si>
    <t>freq</t>
  </si>
  <si>
    <t>bw</t>
  </si>
  <si>
    <t>suf_fee</t>
  </si>
  <si>
    <t>ppp_units</t>
  </si>
  <si>
    <t>filing_fee</t>
  </si>
  <si>
    <t>no_ppp_ext</t>
  </si>
  <si>
    <t>rate_pur</t>
  </si>
  <si>
    <t>purchase_fee</t>
  </si>
  <si>
    <t>rate_possess</t>
  </si>
  <si>
    <t>possess_fee</t>
  </si>
  <si>
    <t>rate_const</t>
  </si>
  <si>
    <t>const_fee</t>
  </si>
  <si>
    <t>rate_lic</t>
  </si>
  <si>
    <t>license_fee</t>
  </si>
  <si>
    <t>rate_insp</t>
  </si>
  <si>
    <t>inspection_fee</t>
  </si>
  <si>
    <t>mod_filing_fee</t>
  </si>
  <si>
    <t>mod_fee</t>
  </si>
  <si>
    <t>stor_units</t>
  </si>
  <si>
    <t>rate_stor</t>
  </si>
  <si>
    <t>storage_fee</t>
  </si>
  <si>
    <t>sur_lic_percent</t>
  </si>
  <si>
    <t>sur_lic</t>
  </si>
  <si>
    <t>sur_suf_percent</t>
  </si>
  <si>
    <t>sur_suf</t>
  </si>
  <si>
    <t>rsl_dst_fee</t>
  </si>
  <si>
    <t>ppp_dst_fee</t>
  </si>
  <si>
    <t>annual_suf_fee</t>
  </si>
  <si>
    <t>id</t>
  </si>
  <si>
    <t>FRANCIS THOMAS M. ALFANTA</t>
  </si>
  <si>
    <t>one</t>
  </si>
  <si>
    <t>two</t>
  </si>
  <si>
    <t>three</t>
  </si>
  <si>
    <t>four</t>
  </si>
  <si>
    <t>five</t>
  </si>
  <si>
    <t>six</t>
  </si>
  <si>
    <t>seven</t>
  </si>
  <si>
    <t>eight</t>
  </si>
  <si>
    <t>Old No. of Chan</t>
  </si>
  <si>
    <t>old_chan</t>
  </si>
  <si>
    <t>Acting Chief, NAFD</t>
  </si>
  <si>
    <t>NAFD's Copy</t>
  </si>
  <si>
    <t>Lic. Fee=Rate(Lic) x No. Of Channel</t>
  </si>
  <si>
    <t>Insp Fee=Rate (IF) x No. Of Channel</t>
  </si>
  <si>
    <t>Const=Rate(Const) x No. Of Channel</t>
  </si>
  <si>
    <t>PTP Fee=Rate(Put) x No. Of Units</t>
  </si>
  <si>
    <t>Poss Fee=Rate (Poss) x No. Of Units</t>
  </si>
  <si>
    <t>Storage=Rate(Sto) x No. Of Units</t>
  </si>
  <si>
    <t>EXPIRY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</si>
</sst>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8"/>
      <name val="Calibri"/>
      <family val="2"/>
    </font>
    <font>
      <b/>
      <i/>
      <sz val="8"/>
      <name val="Arial"/>
      <family val="2"/>
    </font>
    <font>
      <b/>
      <i/>
      <sz val="10"/>
      <name val="Arial"/>
      <family val="2"/>
    </font>
    <font>
      <b/>
      <sz val="11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b/>
      <i/>
      <sz val="9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8"/>
      <color theme="1"/>
      <name val="Arial"/>
      <family val="2"/>
    </font>
    <font>
      <sz val="7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DotDot">
        <color indexed="64"/>
      </left>
      <right/>
      <top style="mediumDashDotDot">
        <color indexed="64"/>
      </top>
      <bottom style="medium">
        <color indexed="64"/>
      </bottom>
      <diagonal/>
    </border>
    <border>
      <left/>
      <right/>
      <top style="mediumDashDotDot">
        <color indexed="64"/>
      </top>
      <bottom style="medium">
        <color indexed="64"/>
      </bottom>
      <diagonal/>
    </border>
    <border>
      <left/>
      <right style="mediumDashDotDot">
        <color indexed="64"/>
      </right>
      <top style="mediumDashDotDot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DashDotDot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6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/>
    <xf numFmtId="0" fontId="3" fillId="0" borderId="5" xfId="0" applyFont="1" applyBorder="1"/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" fontId="4" fillId="0" borderId="0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4" xfId="0" applyFont="1" applyBorder="1"/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/>
    <xf numFmtId="0" fontId="10" fillId="0" borderId="0" xfId="0" applyFont="1" applyAlignment="1"/>
    <xf numFmtId="0" fontId="0" fillId="0" borderId="0" xfId="0" applyFont="1"/>
    <xf numFmtId="2" fontId="0" fillId="0" borderId="0" xfId="0" applyNumberFormat="1" applyFont="1"/>
    <xf numFmtId="0" fontId="9" fillId="0" borderId="0" xfId="0" applyFont="1" applyAlignment="1">
      <alignment horizontal="right" vertical="center"/>
    </xf>
    <xf numFmtId="14" fontId="12" fillId="0" borderId="0" xfId="0" applyNumberFormat="1" applyFont="1"/>
    <xf numFmtId="0" fontId="12" fillId="0" borderId="0" xfId="0" applyFont="1"/>
    <xf numFmtId="0" fontId="3" fillId="0" borderId="0" xfId="0" applyFont="1" applyBorder="1" applyAlignment="1">
      <alignment horizontal="center" wrapText="1"/>
    </xf>
    <xf numFmtId="0" fontId="13" fillId="0" borderId="0" xfId="0" applyFont="1"/>
    <xf numFmtId="0" fontId="3" fillId="0" borderId="0" xfId="0" applyFont="1" applyBorder="1" applyAlignment="1">
      <alignment horizontal="center" vertical="center" wrapText="1"/>
    </xf>
    <xf numFmtId="0" fontId="0" fillId="0" borderId="0" xfId="0" applyFont="1" applyAlignment="1"/>
    <xf numFmtId="4" fontId="0" fillId="0" borderId="0" xfId="0" applyNumberFormat="1" applyFont="1" applyAlignment="1"/>
    <xf numFmtId="2" fontId="0" fillId="0" borderId="0" xfId="0" applyNumberFormat="1" applyFont="1" applyAlignment="1"/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3" fillId="0" borderId="22" xfId="0" applyFont="1" applyBorder="1" applyAlignment="1">
      <alignment horizontal="center" vertical="center" wrapText="1"/>
    </xf>
    <xf numFmtId="0" fontId="3" fillId="0" borderId="22" xfId="0" applyFont="1" applyBorder="1"/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/>
    <xf numFmtId="0" fontId="3" fillId="0" borderId="29" xfId="0" applyFont="1" applyBorder="1"/>
    <xf numFmtId="2" fontId="4" fillId="0" borderId="24" xfId="0" applyNumberFormat="1" applyFont="1" applyBorder="1" applyAlignment="1">
      <alignment horizontal="center" vertical="center"/>
    </xf>
    <xf numFmtId="4" fontId="4" fillId="0" borderId="25" xfId="0" applyNumberFormat="1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2" fontId="3" fillId="0" borderId="13" xfId="0" applyNumberFormat="1" applyFont="1" applyBorder="1" applyAlignment="1">
      <alignment horizontal="center" vertical="center" wrapText="1"/>
    </xf>
    <xf numFmtId="0" fontId="3" fillId="0" borderId="42" xfId="0" applyFont="1" applyBorder="1"/>
    <xf numFmtId="4" fontId="4" fillId="0" borderId="44" xfId="0" applyNumberFormat="1" applyFont="1" applyBorder="1" applyAlignment="1">
      <alignment horizontal="center" vertical="center"/>
    </xf>
    <xf numFmtId="4" fontId="14" fillId="0" borderId="0" xfId="0" applyNumberFormat="1" applyFont="1" applyBorder="1" applyAlignment="1"/>
    <xf numFmtId="0" fontId="14" fillId="0" borderId="0" xfId="0" applyFont="1" applyBorder="1" applyAlignment="1"/>
    <xf numFmtId="2" fontId="14" fillId="0" borderId="0" xfId="0" applyNumberFormat="1" applyFont="1" applyAlignment="1"/>
    <xf numFmtId="0" fontId="14" fillId="0" borderId="0" xfId="0" applyFont="1" applyAlignment="1"/>
    <xf numFmtId="4" fontId="3" fillId="0" borderId="39" xfId="0" applyNumberFormat="1" applyFont="1" applyBorder="1" applyAlignment="1">
      <alignment horizontal="center" vertical="center"/>
    </xf>
    <xf numFmtId="4" fontId="3" fillId="0" borderId="40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wrapText="1"/>
    </xf>
    <xf numFmtId="0" fontId="19" fillId="2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1" fillId="0" borderId="0" xfId="0" applyFont="1"/>
    <xf numFmtId="0" fontId="10" fillId="0" borderId="0" xfId="0" applyFont="1" applyAlignment="1"/>
    <xf numFmtId="0" fontId="2" fillId="0" borderId="45" xfId="0" applyFont="1" applyBorder="1"/>
    <xf numFmtId="4" fontId="3" fillId="0" borderId="24" xfId="0" applyNumberFormat="1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Fill="1" applyBorder="1" applyAlignment="1">
      <alignment horizontal="right"/>
    </xf>
    <xf numFmtId="4" fontId="14" fillId="0" borderId="0" xfId="0" applyNumberFormat="1" applyFont="1" applyBorder="1" applyAlignment="1"/>
    <xf numFmtId="0" fontId="14" fillId="0" borderId="0" xfId="0" applyFont="1" applyAlignment="1"/>
    <xf numFmtId="4" fontId="4" fillId="0" borderId="24" xfId="0" applyNumberFormat="1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4" fontId="4" fillId="0" borderId="25" xfId="0" applyNumberFormat="1" applyFont="1" applyBorder="1" applyAlignment="1">
      <alignment horizontal="center" vertical="center"/>
    </xf>
    <xf numFmtId="4" fontId="6" fillId="0" borderId="24" xfId="0" applyNumberFormat="1" applyFont="1" applyBorder="1" applyAlignment="1">
      <alignment horizontal="right" vertical="center"/>
    </xf>
    <xf numFmtId="0" fontId="0" fillId="0" borderId="35" xfId="0" applyBorder="1" applyAlignment="1"/>
    <xf numFmtId="0" fontId="0" fillId="0" borderId="25" xfId="0" applyBorder="1" applyAlignment="1"/>
    <xf numFmtId="4" fontId="14" fillId="0" borderId="1" xfId="0" applyNumberFormat="1" applyFont="1" applyBorder="1" applyAlignment="1"/>
    <xf numFmtId="0" fontId="14" fillId="0" borderId="1" xfId="0" applyFont="1" applyBorder="1" applyAlignment="1"/>
    <xf numFmtId="4" fontId="14" fillId="0" borderId="0" xfId="0" applyNumberFormat="1" applyFont="1" applyAlignment="1"/>
    <xf numFmtId="4" fontId="14" fillId="0" borderId="8" xfId="0" applyNumberFormat="1" applyFont="1" applyBorder="1" applyAlignment="1"/>
    <xf numFmtId="4" fontId="16" fillId="0" borderId="2" xfId="0" applyNumberFormat="1" applyFont="1" applyBorder="1" applyAlignment="1"/>
    <xf numFmtId="0" fontId="17" fillId="0" borderId="2" xfId="0" applyFont="1" applyBorder="1" applyAlignme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/>
    <xf numFmtId="0" fontId="3" fillId="0" borderId="21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0" fillId="0" borderId="37" xfId="0" applyBorder="1" applyAlignment="1"/>
    <xf numFmtId="0" fontId="0" fillId="0" borderId="38" xfId="0" applyBorder="1" applyAlignment="1"/>
    <xf numFmtId="4" fontId="5" fillId="0" borderId="24" xfId="0" applyNumberFormat="1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4" fontId="15" fillId="0" borderId="24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2" fontId="3" fillId="0" borderId="11" xfId="0" applyNumberFormat="1" applyFont="1" applyBorder="1" applyAlignment="1">
      <alignment horizontal="center" vertical="center" wrapText="1"/>
    </xf>
    <xf numFmtId="2" fontId="3" fillId="0" borderId="10" xfId="0" applyNumberFormat="1" applyFont="1" applyBorder="1" applyAlignment="1">
      <alignment horizontal="center" vertical="center" wrapText="1"/>
    </xf>
    <xf numFmtId="2" fontId="3" fillId="0" borderId="12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19" xfId="0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4" fontId="3" fillId="0" borderId="6" xfId="0" applyNumberFormat="1" applyFont="1" applyFill="1" applyBorder="1" applyAlignment="1">
      <alignment horizontal="center" vertical="center"/>
    </xf>
    <xf numFmtId="4" fontId="3" fillId="0" borderId="14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3" fillId="0" borderId="42" xfId="0" applyFont="1" applyFill="1" applyBorder="1" applyAlignment="1">
      <alignment horizontal="center" vertical="center"/>
    </xf>
    <xf numFmtId="9" fontId="3" fillId="0" borderId="22" xfId="0" applyNumberFormat="1" applyFont="1" applyFill="1" applyBorder="1" applyAlignment="1">
      <alignment horizontal="center" vertical="center"/>
    </xf>
    <xf numFmtId="4" fontId="3" fillId="0" borderId="2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" fontId="3" fillId="0" borderId="4" xfId="0" applyNumberFormat="1" applyFont="1" applyFill="1" applyBorder="1" applyAlignment="1">
      <alignment horizontal="center" vertical="center"/>
    </xf>
    <xf numFmtId="4" fontId="3" fillId="0" borderId="34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 vertical="center" wrapText="1"/>
    </xf>
    <xf numFmtId="4" fontId="3" fillId="0" borderId="33" xfId="0" applyNumberFormat="1" applyFont="1" applyFill="1" applyBorder="1" applyAlignment="1">
      <alignment horizontal="center" vertical="center"/>
    </xf>
    <xf numFmtId="0" fontId="3" fillId="0" borderId="14" xfId="0" applyNumberFormat="1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4" fontId="3" fillId="0" borderId="9" xfId="0" applyNumberFormat="1" applyFont="1" applyFill="1" applyBorder="1" applyAlignment="1">
      <alignment horizontal="center" vertical="center"/>
    </xf>
    <xf numFmtId="4" fontId="3" fillId="0" borderId="15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4" fontId="3" fillId="0" borderId="23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3">
    <cellStyle name="%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27"/>
  <sheetViews>
    <sheetView tabSelected="1" workbookViewId="0">
      <selection activeCell="B51" sqref="B51:C51"/>
    </sheetView>
  </sheetViews>
  <sheetFormatPr defaultRowHeight="12.75" x14ac:dyDescent="0.2"/>
  <cols>
    <col min="1" max="1" width="3.85546875" style="14" customWidth="1"/>
    <col min="2" max="2" width="7.140625" style="20" customWidth="1"/>
    <col min="3" max="3" width="8.5703125" customWidth="1"/>
    <col min="4" max="4" width="5.7109375" customWidth="1"/>
    <col min="5" max="6" width="4.7109375" customWidth="1"/>
    <col min="7" max="7" width="6.28515625" customWidth="1"/>
    <col min="8" max="8" width="4.7109375" customWidth="1"/>
    <col min="9" max="9" width="5.85546875" customWidth="1"/>
    <col min="10" max="10" width="5" customWidth="1"/>
    <col min="11" max="11" width="11.42578125" customWidth="1"/>
    <col min="12" max="12" width="11.5703125" customWidth="1"/>
    <col min="13" max="13" width="6.42578125" customWidth="1"/>
    <col min="14" max="14" width="8" customWidth="1"/>
    <col min="15" max="15" width="5.28515625" customWidth="1"/>
    <col min="16" max="16" width="6.28515625" customWidth="1"/>
    <col min="17" max="17" width="5" customWidth="1"/>
    <col min="18" max="18" width="5.7109375" customWidth="1"/>
    <col min="19" max="19" width="6.140625" customWidth="1"/>
    <col min="20" max="21" width="4.42578125" customWidth="1"/>
    <col min="22" max="22" width="6.5703125" customWidth="1"/>
    <col min="23" max="23" width="5.28515625" customWidth="1"/>
    <col min="24" max="24" width="4.7109375" customWidth="1"/>
    <col min="25" max="25" width="7.85546875" customWidth="1"/>
    <col min="26" max="26" width="8.5703125" customWidth="1"/>
    <col min="27" max="27" width="7.5703125" customWidth="1"/>
    <col min="28" max="28" width="4.28515625" customWidth="1"/>
    <col min="29" max="29" width="5.5703125" customWidth="1"/>
    <col min="30" max="30" width="5.42578125" customWidth="1"/>
    <col min="31" max="31" width="4.140625" customWidth="1"/>
    <col min="32" max="32" width="6" customWidth="1"/>
    <col min="33" max="33" width="3.42578125" customWidth="1"/>
    <col min="34" max="34" width="6.140625" customWidth="1"/>
    <col min="35" max="35" width="4.5703125" customWidth="1"/>
    <col min="36" max="36" width="5.7109375" customWidth="1"/>
    <col min="37" max="38" width="0" hidden="1" customWidth="1"/>
  </cols>
  <sheetData>
    <row r="1" spans="1:48" s="1" customFormat="1" ht="16.5" customHeight="1" x14ac:dyDescent="0.2">
      <c r="A1" s="116" t="s">
        <v>23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</row>
    <row r="2" spans="1:48" s="1" customFormat="1" ht="17.25" customHeight="1" x14ac:dyDescent="0.2">
      <c r="A2" s="120" t="s">
        <v>57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20"/>
    </row>
    <row r="3" spans="1:48" s="1" customFormat="1" ht="12" x14ac:dyDescent="0.2">
      <c r="A3" s="116" t="s">
        <v>53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</row>
    <row r="4" spans="1:48" s="1" customFormat="1" ht="15" x14ac:dyDescent="0.25">
      <c r="A4" s="91" t="s">
        <v>58</v>
      </c>
      <c r="B4" s="91"/>
      <c r="C4" s="92"/>
      <c r="D4" s="92"/>
      <c r="E4" s="25"/>
      <c r="F4" s="68"/>
    </row>
    <row r="5" spans="1:48" s="1" customFormat="1" ht="15.75" thickBot="1" x14ac:dyDescent="0.3">
      <c r="A5" s="91" t="s">
        <v>59</v>
      </c>
      <c r="B5" s="91"/>
      <c r="C5" s="92"/>
      <c r="D5" s="92"/>
    </row>
    <row r="6" spans="1:48" s="1" customFormat="1" ht="24" customHeight="1" thickBot="1" x14ac:dyDescent="0.25">
      <c r="A6" s="2"/>
      <c r="B6" s="19"/>
      <c r="C6" s="2"/>
      <c r="F6" s="69"/>
      <c r="G6" s="99" t="s">
        <v>39</v>
      </c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1"/>
      <c r="S6" s="99" t="s">
        <v>40</v>
      </c>
      <c r="T6" s="110"/>
      <c r="U6" s="110"/>
      <c r="V6" s="110"/>
      <c r="W6" s="110"/>
      <c r="X6" s="110"/>
      <c r="Y6" s="111"/>
      <c r="AB6" s="107" t="s">
        <v>28</v>
      </c>
      <c r="AC6" s="108"/>
      <c r="AD6" s="109"/>
      <c r="AE6" s="107" t="s">
        <v>65</v>
      </c>
      <c r="AF6" s="108"/>
      <c r="AG6" s="108"/>
      <c r="AH6" s="109"/>
    </row>
    <row r="7" spans="1:48" s="3" customFormat="1" ht="47.25" customHeight="1" x14ac:dyDescent="0.2">
      <c r="A7" s="21"/>
      <c r="B7" s="18"/>
      <c r="C7" s="8"/>
      <c r="D7" s="8"/>
      <c r="E7" s="37"/>
      <c r="F7" s="41"/>
      <c r="G7" s="53"/>
      <c r="H7" s="117" t="s">
        <v>0</v>
      </c>
      <c r="I7" s="118"/>
      <c r="J7" s="118"/>
      <c r="K7" s="119"/>
      <c r="L7" s="54"/>
      <c r="M7" s="93" t="s">
        <v>114</v>
      </c>
      <c r="N7" s="106"/>
      <c r="O7" s="93" t="s">
        <v>115</v>
      </c>
      <c r="P7" s="106"/>
      <c r="Q7" s="93" t="s">
        <v>116</v>
      </c>
      <c r="R7" s="106"/>
      <c r="S7" s="102" t="s">
        <v>55</v>
      </c>
      <c r="T7" s="104" t="s">
        <v>33</v>
      </c>
      <c r="U7" s="93" t="s">
        <v>117</v>
      </c>
      <c r="V7" s="106"/>
      <c r="W7" s="93" t="s">
        <v>118</v>
      </c>
      <c r="X7" s="106"/>
      <c r="Y7" s="93" t="s">
        <v>45</v>
      </c>
      <c r="Z7" s="94"/>
      <c r="AA7" s="97" t="s">
        <v>44</v>
      </c>
      <c r="AB7" s="95" t="s">
        <v>33</v>
      </c>
      <c r="AC7" s="93" t="s">
        <v>119</v>
      </c>
      <c r="AD7" s="106"/>
      <c r="AE7" s="93" t="s">
        <v>61</v>
      </c>
      <c r="AF7" s="106"/>
      <c r="AG7" s="93" t="s">
        <v>1</v>
      </c>
      <c r="AH7" s="106"/>
      <c r="AI7" s="93" t="s">
        <v>13</v>
      </c>
      <c r="AJ7" s="106"/>
    </row>
    <row r="8" spans="1:48" s="3" customFormat="1" ht="51" customHeight="1" x14ac:dyDescent="0.2">
      <c r="A8" s="22"/>
      <c r="B8" s="33" t="s">
        <v>2</v>
      </c>
      <c r="C8" s="33" t="s">
        <v>51</v>
      </c>
      <c r="D8" s="9" t="s">
        <v>3</v>
      </c>
      <c r="E8" s="33" t="s">
        <v>52</v>
      </c>
      <c r="F8" s="41" t="s">
        <v>110</v>
      </c>
      <c r="G8" s="43" t="s">
        <v>35</v>
      </c>
      <c r="H8" s="39" t="s">
        <v>4</v>
      </c>
      <c r="I8" s="41" t="s">
        <v>5</v>
      </c>
      <c r="J8" s="41" t="s">
        <v>6</v>
      </c>
      <c r="K8" s="40" t="s">
        <v>54</v>
      </c>
      <c r="L8" s="16" t="s">
        <v>56</v>
      </c>
      <c r="M8" s="43" t="s">
        <v>62</v>
      </c>
      <c r="N8" s="16" t="s">
        <v>8</v>
      </c>
      <c r="O8" s="43" t="s">
        <v>62</v>
      </c>
      <c r="P8" s="16" t="s">
        <v>9</v>
      </c>
      <c r="Q8" s="43" t="s">
        <v>24</v>
      </c>
      <c r="R8" s="16" t="s">
        <v>11</v>
      </c>
      <c r="S8" s="103"/>
      <c r="T8" s="105"/>
      <c r="U8" s="51" t="s">
        <v>29</v>
      </c>
      <c r="V8" s="52" t="s">
        <v>30</v>
      </c>
      <c r="W8" s="51" t="s">
        <v>31</v>
      </c>
      <c r="X8" s="52" t="s">
        <v>32</v>
      </c>
      <c r="Y8" s="45" t="s">
        <v>38</v>
      </c>
      <c r="Z8" s="46" t="s">
        <v>63</v>
      </c>
      <c r="AA8" s="98"/>
      <c r="AB8" s="96"/>
      <c r="AC8" s="43" t="s">
        <v>26</v>
      </c>
      <c r="AD8" s="16" t="s">
        <v>27</v>
      </c>
      <c r="AE8" s="43" t="s">
        <v>60</v>
      </c>
      <c r="AF8" s="16" t="s">
        <v>12</v>
      </c>
      <c r="AG8" s="43" t="s">
        <v>60</v>
      </c>
      <c r="AH8" s="16" t="s">
        <v>12</v>
      </c>
      <c r="AI8" s="43" t="s">
        <v>47</v>
      </c>
      <c r="AJ8" s="16" t="s">
        <v>64</v>
      </c>
    </row>
    <row r="9" spans="1:48" s="5" customFormat="1" ht="11.25" x14ac:dyDescent="0.2">
      <c r="A9" s="10"/>
      <c r="B9" s="13"/>
      <c r="C9" s="7"/>
      <c r="D9" s="7"/>
      <c r="E9" s="7"/>
      <c r="F9" s="7"/>
      <c r="G9" s="44"/>
      <c r="H9" s="12"/>
      <c r="I9" s="13" t="s">
        <v>41</v>
      </c>
      <c r="J9" s="6" t="s">
        <v>14</v>
      </c>
      <c r="K9" s="11"/>
      <c r="L9" s="17"/>
      <c r="M9" s="44"/>
      <c r="N9" s="17"/>
      <c r="O9" s="44"/>
      <c r="P9" s="17"/>
      <c r="Q9" s="44"/>
      <c r="R9" s="17"/>
      <c r="S9" s="11"/>
      <c r="T9" s="7"/>
      <c r="U9" s="44"/>
      <c r="V9" s="17"/>
      <c r="W9" s="44"/>
      <c r="X9" s="17"/>
      <c r="Y9" s="47"/>
      <c r="Z9" s="48"/>
      <c r="AA9" s="55"/>
      <c r="AB9" s="7"/>
      <c r="AC9" s="44"/>
      <c r="AD9" s="17"/>
      <c r="AE9" s="44"/>
      <c r="AF9" s="17"/>
      <c r="AG9" s="44"/>
      <c r="AH9" s="17"/>
      <c r="AI9" s="44"/>
      <c r="AJ9" s="17"/>
    </row>
    <row r="10" spans="1:48" s="67" customFormat="1" ht="67.5" x14ac:dyDescent="0.25">
      <c r="A10" s="63" t="s">
        <v>100</v>
      </c>
      <c r="B10" s="63" t="s">
        <v>66</v>
      </c>
      <c r="C10" s="63" t="s">
        <v>67</v>
      </c>
      <c r="D10" s="63" t="s">
        <v>68</v>
      </c>
      <c r="E10" s="63" t="s">
        <v>69</v>
      </c>
      <c r="F10" s="63" t="s">
        <v>111</v>
      </c>
      <c r="G10" s="63" t="s">
        <v>70</v>
      </c>
      <c r="H10" s="63" t="s">
        <v>71</v>
      </c>
      <c r="I10" s="63" t="s">
        <v>72</v>
      </c>
      <c r="J10" s="63" t="s">
        <v>73</v>
      </c>
      <c r="K10" s="63" t="s">
        <v>99</v>
      </c>
      <c r="L10" s="63" t="s">
        <v>74</v>
      </c>
      <c r="M10" s="63" t="s">
        <v>84</v>
      </c>
      <c r="N10" s="63" t="s">
        <v>85</v>
      </c>
      <c r="O10" s="63" t="s">
        <v>86</v>
      </c>
      <c r="P10" s="63" t="s">
        <v>87</v>
      </c>
      <c r="Q10" s="65" t="s">
        <v>82</v>
      </c>
      <c r="R10" s="65" t="s">
        <v>83</v>
      </c>
      <c r="S10" s="64" t="s">
        <v>77</v>
      </c>
      <c r="T10" s="64" t="s">
        <v>75</v>
      </c>
      <c r="U10" s="65" t="s">
        <v>78</v>
      </c>
      <c r="V10" s="65" t="s">
        <v>79</v>
      </c>
      <c r="W10" s="65" t="s">
        <v>80</v>
      </c>
      <c r="X10" s="65" t="s">
        <v>81</v>
      </c>
      <c r="Y10" s="65" t="s">
        <v>76</v>
      </c>
      <c r="Z10" s="63" t="s">
        <v>88</v>
      </c>
      <c r="AA10" s="63" t="s">
        <v>89</v>
      </c>
      <c r="AB10" s="63" t="s">
        <v>90</v>
      </c>
      <c r="AC10" s="63" t="s">
        <v>91</v>
      </c>
      <c r="AD10" s="63" t="s">
        <v>92</v>
      </c>
      <c r="AE10" s="63" t="s">
        <v>93</v>
      </c>
      <c r="AF10" s="63" t="s">
        <v>94</v>
      </c>
      <c r="AG10" s="63" t="s">
        <v>95</v>
      </c>
      <c r="AH10" s="63" t="s">
        <v>96</v>
      </c>
      <c r="AI10" s="63" t="s">
        <v>98</v>
      </c>
      <c r="AJ10" s="63" t="s">
        <v>97</v>
      </c>
      <c r="AK10" s="63"/>
      <c r="AL10" s="63"/>
      <c r="AM10" s="63"/>
      <c r="AN10" s="65"/>
      <c r="AO10" s="65"/>
      <c r="AP10" s="63"/>
      <c r="AQ10" s="63"/>
      <c r="AR10" s="63"/>
      <c r="AS10" s="63"/>
      <c r="AT10" s="63"/>
      <c r="AU10" s="63"/>
      <c r="AV10" s="66"/>
    </row>
    <row r="11" spans="1:48" s="136" customFormat="1" x14ac:dyDescent="0.2">
      <c r="A11" s="121">
        <v>1</v>
      </c>
      <c r="B11" s="122" t="s">
        <v>102</v>
      </c>
      <c r="C11" s="123"/>
      <c r="D11" s="124"/>
      <c r="E11" s="124">
        <v>2</v>
      </c>
      <c r="F11" s="124">
        <v>1</v>
      </c>
      <c r="G11" s="125">
        <v>1</v>
      </c>
      <c r="H11" s="126">
        <v>2</v>
      </c>
      <c r="I11" s="124">
        <v>7</v>
      </c>
      <c r="J11" s="124">
        <v>27.5</v>
      </c>
      <c r="K11" s="127">
        <f>J11*H11*G11*1000</f>
        <v>55000</v>
      </c>
      <c r="L11" s="128">
        <f>K11*E11</f>
        <v>110000</v>
      </c>
      <c r="M11" s="125">
        <v>480</v>
      </c>
      <c r="N11" s="129">
        <f>G11*M11*E11</f>
        <v>960</v>
      </c>
      <c r="O11" s="125">
        <v>480</v>
      </c>
      <c r="P11" s="129">
        <f>G11*O11*E11</f>
        <v>960</v>
      </c>
      <c r="Q11" s="125"/>
      <c r="R11" s="129">
        <f>G11*Q11</f>
        <v>0</v>
      </c>
      <c r="S11" s="130">
        <v>1</v>
      </c>
      <c r="T11" s="124">
        <v>1</v>
      </c>
      <c r="U11" s="125">
        <v>96</v>
      </c>
      <c r="V11" s="129">
        <f>T11*U11*S11</f>
        <v>96</v>
      </c>
      <c r="W11" s="125">
        <v>60</v>
      </c>
      <c r="X11" s="129">
        <f t="shared" ref="X11" si="0">W11*T11</f>
        <v>60</v>
      </c>
      <c r="Y11" s="131">
        <f t="shared" ref="Y11:Y12" si="1">180*T11</f>
        <v>180</v>
      </c>
      <c r="Z11" s="132">
        <v>180</v>
      </c>
      <c r="AA11" s="133">
        <v>180</v>
      </c>
      <c r="AB11" s="124">
        <v>1</v>
      </c>
      <c r="AC11" s="125">
        <v>60</v>
      </c>
      <c r="AD11" s="129">
        <f t="shared" ref="AD11:AD12" si="2">AC11*AB11</f>
        <v>60</v>
      </c>
      <c r="AE11" s="134"/>
      <c r="AF11" s="128">
        <f>AE11*N11</f>
        <v>0</v>
      </c>
      <c r="AG11" s="134"/>
      <c r="AH11" s="128">
        <f>AG11*K11</f>
        <v>0</v>
      </c>
      <c r="AI11" s="135"/>
      <c r="AJ11" s="129">
        <v>15</v>
      </c>
    </row>
    <row r="12" spans="1:48" s="136" customFormat="1" x14ac:dyDescent="0.2">
      <c r="A12" s="121">
        <v>2</v>
      </c>
      <c r="B12" s="122" t="s">
        <v>103</v>
      </c>
      <c r="C12" s="123" t="s">
        <v>42</v>
      </c>
      <c r="D12" s="124"/>
      <c r="E12" s="124">
        <v>2</v>
      </c>
      <c r="F12" s="124">
        <v>2</v>
      </c>
      <c r="G12" s="125">
        <v>1</v>
      </c>
      <c r="H12" s="126">
        <v>2</v>
      </c>
      <c r="I12" s="124">
        <v>7</v>
      </c>
      <c r="J12" s="124">
        <v>27.5</v>
      </c>
      <c r="K12" s="127">
        <f>J12*H12*G12*1000</f>
        <v>55000</v>
      </c>
      <c r="L12" s="128">
        <f>K12*E12</f>
        <v>110000</v>
      </c>
      <c r="M12" s="125">
        <v>480</v>
      </c>
      <c r="N12" s="129">
        <f>G12*M12*E12</f>
        <v>960</v>
      </c>
      <c r="O12" s="125">
        <v>480</v>
      </c>
      <c r="P12" s="129">
        <f>G12*O12*E12</f>
        <v>960</v>
      </c>
      <c r="Q12" s="125"/>
      <c r="R12" s="129">
        <f>G12*Q12</f>
        <v>0</v>
      </c>
      <c r="S12" s="130">
        <v>1</v>
      </c>
      <c r="T12" s="124">
        <v>1</v>
      </c>
      <c r="U12" s="125">
        <v>96</v>
      </c>
      <c r="V12" s="129">
        <f>T12*U12*S12</f>
        <v>96</v>
      </c>
      <c r="W12" s="125">
        <v>60</v>
      </c>
      <c r="X12" s="129">
        <f t="shared" ref="X12:X15" si="3">W12*T12</f>
        <v>60</v>
      </c>
      <c r="Y12" s="131">
        <f t="shared" si="1"/>
        <v>180</v>
      </c>
      <c r="Z12" s="132">
        <v>180</v>
      </c>
      <c r="AA12" s="133">
        <v>180</v>
      </c>
      <c r="AB12" s="124">
        <v>1</v>
      </c>
      <c r="AC12" s="125">
        <v>60</v>
      </c>
      <c r="AD12" s="129">
        <f t="shared" si="2"/>
        <v>60</v>
      </c>
      <c r="AE12" s="134"/>
      <c r="AF12" s="128">
        <f>AE12*N12</f>
        <v>0</v>
      </c>
      <c r="AG12" s="134"/>
      <c r="AH12" s="128">
        <f>AG12*K12</f>
        <v>0</v>
      </c>
      <c r="AI12" s="135"/>
      <c r="AJ12" s="129">
        <v>15</v>
      </c>
    </row>
    <row r="13" spans="1:48" s="136" customFormat="1" x14ac:dyDescent="0.2">
      <c r="A13" s="121"/>
      <c r="B13" s="122"/>
      <c r="C13" s="123"/>
      <c r="D13" s="124"/>
      <c r="E13" s="124">
        <v>2</v>
      </c>
      <c r="F13" s="124"/>
      <c r="G13" s="137">
        <f>SUM(G11:G12)</f>
        <v>2</v>
      </c>
      <c r="H13" s="138">
        <v>2</v>
      </c>
      <c r="I13" s="139"/>
      <c r="J13" s="139">
        <v>27.5</v>
      </c>
      <c r="K13" s="140">
        <f>G13*H13*J13*1000</f>
        <v>110000</v>
      </c>
      <c r="L13" s="141">
        <f>K13*E13</f>
        <v>220000</v>
      </c>
      <c r="M13" s="125"/>
      <c r="N13" s="129"/>
      <c r="O13" s="125"/>
      <c r="P13" s="129"/>
      <c r="Q13" s="125"/>
      <c r="R13" s="129"/>
      <c r="S13" s="130"/>
      <c r="T13" s="124"/>
      <c r="U13" s="125"/>
      <c r="V13" s="129"/>
      <c r="W13" s="125"/>
      <c r="X13" s="129"/>
      <c r="Y13" s="131"/>
      <c r="Z13" s="132"/>
      <c r="AA13" s="133"/>
      <c r="AB13" s="124"/>
      <c r="AC13" s="125"/>
      <c r="AD13" s="129"/>
      <c r="AE13" s="134"/>
      <c r="AF13" s="128"/>
      <c r="AG13" s="134"/>
      <c r="AH13" s="128"/>
      <c r="AI13" s="135"/>
      <c r="AJ13" s="129"/>
    </row>
    <row r="14" spans="1:48" s="136" customFormat="1" x14ac:dyDescent="0.2">
      <c r="A14" s="121"/>
      <c r="B14" s="122"/>
      <c r="C14" s="123"/>
      <c r="D14" s="124"/>
      <c r="E14" s="124"/>
      <c r="F14" s="124"/>
      <c r="G14" s="125"/>
      <c r="H14" s="126"/>
      <c r="I14" s="124"/>
      <c r="J14" s="124"/>
      <c r="K14" s="127"/>
      <c r="L14" s="128"/>
      <c r="M14" s="125"/>
      <c r="N14" s="129"/>
      <c r="O14" s="125"/>
      <c r="P14" s="129"/>
      <c r="Q14" s="125"/>
      <c r="R14" s="129"/>
      <c r="S14" s="130"/>
      <c r="T14" s="124"/>
      <c r="U14" s="125"/>
      <c r="V14" s="129"/>
      <c r="W14" s="125"/>
      <c r="X14" s="129"/>
      <c r="Y14" s="131"/>
      <c r="Z14" s="132"/>
      <c r="AA14" s="133"/>
      <c r="AB14" s="124"/>
      <c r="AC14" s="125"/>
      <c r="AD14" s="129"/>
      <c r="AE14" s="134"/>
      <c r="AF14" s="128"/>
      <c r="AG14" s="134"/>
      <c r="AH14" s="128"/>
      <c r="AI14" s="135"/>
      <c r="AJ14" s="129"/>
    </row>
    <row r="15" spans="1:48" s="136" customFormat="1" x14ac:dyDescent="0.2">
      <c r="A15" s="121">
        <v>3</v>
      </c>
      <c r="B15" s="122" t="s">
        <v>104</v>
      </c>
      <c r="C15" s="123"/>
      <c r="D15" s="124" t="s">
        <v>42</v>
      </c>
      <c r="E15" s="124">
        <v>1</v>
      </c>
      <c r="F15" s="124">
        <v>3</v>
      </c>
      <c r="G15" s="125">
        <v>4</v>
      </c>
      <c r="H15" s="126">
        <v>1.5</v>
      </c>
      <c r="I15" s="124">
        <v>11</v>
      </c>
      <c r="J15" s="124">
        <v>28</v>
      </c>
      <c r="K15" s="127">
        <f>J15*H15*G15*1000</f>
        <v>168000</v>
      </c>
      <c r="L15" s="128">
        <f t="shared" ref="L15:L17" si="4">K15*E15</f>
        <v>168000</v>
      </c>
      <c r="M15" s="125">
        <v>480</v>
      </c>
      <c r="N15" s="129">
        <f>G15*M15*E15</f>
        <v>1920</v>
      </c>
      <c r="O15" s="125">
        <v>480</v>
      </c>
      <c r="P15" s="129">
        <f>G15*O15*E15</f>
        <v>1920</v>
      </c>
      <c r="Q15" s="125">
        <v>360</v>
      </c>
      <c r="R15" s="129">
        <v>360</v>
      </c>
      <c r="S15" s="130">
        <v>1</v>
      </c>
      <c r="T15" s="124">
        <v>1</v>
      </c>
      <c r="U15" s="125">
        <v>96</v>
      </c>
      <c r="V15" s="129">
        <f t="shared" ref="V15:V16" si="5">T15*U15*S15</f>
        <v>96</v>
      </c>
      <c r="W15" s="125">
        <v>60</v>
      </c>
      <c r="X15" s="129">
        <f t="shared" si="3"/>
        <v>60</v>
      </c>
      <c r="Y15" s="131">
        <f t="shared" ref="Y15:Y20" si="6">180*T15</f>
        <v>180</v>
      </c>
      <c r="Z15" s="132">
        <v>180</v>
      </c>
      <c r="AA15" s="133">
        <v>180</v>
      </c>
      <c r="AB15" s="124"/>
      <c r="AC15" s="125">
        <v>60</v>
      </c>
      <c r="AD15" s="129">
        <f t="shared" ref="AD15:AD20" si="7">AC15*AB15</f>
        <v>0</v>
      </c>
      <c r="AE15" s="134"/>
      <c r="AF15" s="128">
        <f>AE15*N15</f>
        <v>0</v>
      </c>
      <c r="AG15" s="134"/>
      <c r="AH15" s="128">
        <f>AG15*K15</f>
        <v>0</v>
      </c>
      <c r="AI15" s="135"/>
      <c r="AJ15" s="129">
        <v>15</v>
      </c>
    </row>
    <row r="16" spans="1:48" s="136" customFormat="1" x14ac:dyDescent="0.2">
      <c r="A16" s="121">
        <v>4</v>
      </c>
      <c r="B16" s="122" t="s">
        <v>105</v>
      </c>
      <c r="C16" s="123" t="s">
        <v>42</v>
      </c>
      <c r="D16" s="124"/>
      <c r="E16" s="124">
        <v>1</v>
      </c>
      <c r="F16" s="124">
        <v>4</v>
      </c>
      <c r="G16" s="125">
        <v>4</v>
      </c>
      <c r="H16" s="126">
        <v>1.5</v>
      </c>
      <c r="I16" s="124">
        <v>11</v>
      </c>
      <c r="J16" s="124">
        <v>28</v>
      </c>
      <c r="K16" s="127">
        <f>J16*H16*G16*1000</f>
        <v>168000</v>
      </c>
      <c r="L16" s="128">
        <f t="shared" si="4"/>
        <v>168000</v>
      </c>
      <c r="M16" s="125">
        <v>480</v>
      </c>
      <c r="N16" s="129">
        <f>G16*M16*E16</f>
        <v>1920</v>
      </c>
      <c r="O16" s="125">
        <v>480</v>
      </c>
      <c r="P16" s="129">
        <f>G16*O16*E16</f>
        <v>1920</v>
      </c>
      <c r="Q16" s="125">
        <v>360</v>
      </c>
      <c r="R16" s="129">
        <v>360</v>
      </c>
      <c r="S16" s="130">
        <v>1</v>
      </c>
      <c r="T16" s="124">
        <v>1</v>
      </c>
      <c r="U16" s="125">
        <v>96</v>
      </c>
      <c r="V16" s="129">
        <f t="shared" si="5"/>
        <v>96</v>
      </c>
      <c r="W16" s="125">
        <v>60</v>
      </c>
      <c r="X16" s="129">
        <f t="shared" ref="X16:X23" si="8">W16*T16</f>
        <v>60</v>
      </c>
      <c r="Y16" s="131">
        <f t="shared" si="6"/>
        <v>180</v>
      </c>
      <c r="Z16" s="132">
        <v>180</v>
      </c>
      <c r="AA16" s="133">
        <v>180</v>
      </c>
      <c r="AB16" s="124"/>
      <c r="AC16" s="125">
        <v>60</v>
      </c>
      <c r="AD16" s="129">
        <f t="shared" si="7"/>
        <v>0</v>
      </c>
      <c r="AE16" s="134"/>
      <c r="AF16" s="128">
        <f>AE16*N16</f>
        <v>0</v>
      </c>
      <c r="AG16" s="134"/>
      <c r="AH16" s="128">
        <f>AG16*K16</f>
        <v>0</v>
      </c>
      <c r="AI16" s="135"/>
      <c r="AJ16" s="129">
        <v>15</v>
      </c>
    </row>
    <row r="17" spans="1:36" s="136" customFormat="1" x14ac:dyDescent="0.2">
      <c r="A17" s="121"/>
      <c r="B17" s="122"/>
      <c r="C17" s="123"/>
      <c r="D17" s="124"/>
      <c r="E17" s="124">
        <v>1</v>
      </c>
      <c r="F17" s="124"/>
      <c r="G17" s="137">
        <f>SUM(G15:G16)</f>
        <v>8</v>
      </c>
      <c r="H17" s="138">
        <v>1.5</v>
      </c>
      <c r="I17" s="139"/>
      <c r="J17" s="139">
        <v>28</v>
      </c>
      <c r="K17" s="140">
        <f>G17*H17*J17*1000</f>
        <v>336000</v>
      </c>
      <c r="L17" s="141">
        <f t="shared" si="4"/>
        <v>336000</v>
      </c>
      <c r="M17" s="125"/>
      <c r="N17" s="129"/>
      <c r="O17" s="125"/>
      <c r="P17" s="129"/>
      <c r="Q17" s="125"/>
      <c r="R17" s="129"/>
      <c r="S17" s="130"/>
      <c r="T17" s="124"/>
      <c r="U17" s="125"/>
      <c r="V17" s="129"/>
      <c r="W17" s="125"/>
      <c r="X17" s="129"/>
      <c r="Y17" s="131"/>
      <c r="Z17" s="132"/>
      <c r="AA17" s="133"/>
      <c r="AB17" s="124"/>
      <c r="AC17" s="125"/>
      <c r="AD17" s="129"/>
      <c r="AE17" s="134"/>
      <c r="AF17" s="128"/>
      <c r="AG17" s="134"/>
      <c r="AH17" s="128"/>
      <c r="AI17" s="135"/>
      <c r="AJ17" s="129"/>
    </row>
    <row r="18" spans="1:36" s="136" customFormat="1" x14ac:dyDescent="0.2">
      <c r="A18" s="121"/>
      <c r="B18" s="122"/>
      <c r="C18" s="123"/>
      <c r="D18" s="124"/>
      <c r="E18" s="124"/>
      <c r="F18" s="124"/>
      <c r="G18" s="125"/>
      <c r="H18" s="126"/>
      <c r="I18" s="124"/>
      <c r="J18" s="124"/>
      <c r="K18" s="127"/>
      <c r="L18" s="128"/>
      <c r="M18" s="125"/>
      <c r="N18" s="129"/>
      <c r="O18" s="125"/>
      <c r="P18" s="129"/>
      <c r="Q18" s="125"/>
      <c r="R18" s="129"/>
      <c r="S18" s="130"/>
      <c r="T18" s="124"/>
      <c r="U18" s="125"/>
      <c r="V18" s="129"/>
      <c r="W18" s="125"/>
      <c r="X18" s="129"/>
      <c r="Y18" s="131"/>
      <c r="Z18" s="132"/>
      <c r="AA18" s="133"/>
      <c r="AB18" s="124"/>
      <c r="AC18" s="125"/>
      <c r="AD18" s="129"/>
      <c r="AE18" s="134"/>
      <c r="AF18" s="128"/>
      <c r="AG18" s="134"/>
      <c r="AH18" s="128"/>
      <c r="AI18" s="135"/>
      <c r="AJ18" s="129"/>
    </row>
    <row r="19" spans="1:36" s="136" customFormat="1" x14ac:dyDescent="0.2">
      <c r="A19" s="121">
        <v>5</v>
      </c>
      <c r="B19" s="122" t="s">
        <v>106</v>
      </c>
      <c r="C19" s="123"/>
      <c r="D19" s="124"/>
      <c r="E19" s="124">
        <v>1</v>
      </c>
      <c r="F19" s="124">
        <v>5</v>
      </c>
      <c r="G19" s="125">
        <v>1</v>
      </c>
      <c r="H19" s="126">
        <v>2</v>
      </c>
      <c r="I19" s="124">
        <v>7</v>
      </c>
      <c r="J19" s="124">
        <v>28</v>
      </c>
      <c r="K19" s="127">
        <f>J19*H19*G19*1000</f>
        <v>56000</v>
      </c>
      <c r="L19" s="128">
        <f t="shared" ref="L19:L21" si="9">K19*E19</f>
        <v>56000</v>
      </c>
      <c r="M19" s="125">
        <v>480</v>
      </c>
      <c r="N19" s="129">
        <f>G19*M19*E19</f>
        <v>480</v>
      </c>
      <c r="O19" s="125">
        <v>480</v>
      </c>
      <c r="P19" s="129">
        <f>G19*O19*E19</f>
        <v>480</v>
      </c>
      <c r="Q19" s="125"/>
      <c r="R19" s="129">
        <f>G19*Q19</f>
        <v>0</v>
      </c>
      <c r="S19" s="130">
        <v>1</v>
      </c>
      <c r="T19" s="124">
        <v>1</v>
      </c>
      <c r="U19" s="125">
        <v>96</v>
      </c>
      <c r="V19" s="129">
        <f t="shared" ref="V19:V20" si="10">T19*U19*S19</f>
        <v>96</v>
      </c>
      <c r="W19" s="125">
        <v>60</v>
      </c>
      <c r="X19" s="129">
        <f t="shared" si="8"/>
        <v>60</v>
      </c>
      <c r="Y19" s="131">
        <f t="shared" si="6"/>
        <v>180</v>
      </c>
      <c r="Z19" s="132">
        <v>180</v>
      </c>
      <c r="AA19" s="133">
        <v>180</v>
      </c>
      <c r="AB19" s="124">
        <v>2</v>
      </c>
      <c r="AC19" s="125">
        <v>60</v>
      </c>
      <c r="AD19" s="129">
        <f t="shared" si="7"/>
        <v>120</v>
      </c>
      <c r="AE19" s="134"/>
      <c r="AF19" s="128">
        <f>AE19*N19</f>
        <v>0</v>
      </c>
      <c r="AG19" s="134"/>
      <c r="AH19" s="128">
        <f>AG19*K19</f>
        <v>0</v>
      </c>
      <c r="AI19" s="135"/>
      <c r="AJ19" s="129">
        <v>15</v>
      </c>
    </row>
    <row r="20" spans="1:36" s="136" customFormat="1" x14ac:dyDescent="0.2">
      <c r="A20" s="121">
        <v>6</v>
      </c>
      <c r="B20" s="122" t="s">
        <v>107</v>
      </c>
      <c r="C20" s="123"/>
      <c r="D20" s="124"/>
      <c r="E20" s="124">
        <v>1</v>
      </c>
      <c r="F20" s="124">
        <v>6</v>
      </c>
      <c r="G20" s="125">
        <v>1</v>
      </c>
      <c r="H20" s="126">
        <v>2</v>
      </c>
      <c r="I20" s="124">
        <v>7</v>
      </c>
      <c r="J20" s="124">
        <v>28</v>
      </c>
      <c r="K20" s="127">
        <f>J20*H20*G20*1000</f>
        <v>56000</v>
      </c>
      <c r="L20" s="128">
        <f t="shared" si="9"/>
        <v>56000</v>
      </c>
      <c r="M20" s="125">
        <v>480</v>
      </c>
      <c r="N20" s="129">
        <f>G20*M20*E20</f>
        <v>480</v>
      </c>
      <c r="O20" s="125">
        <v>480</v>
      </c>
      <c r="P20" s="129">
        <f>G20*O20*E20</f>
        <v>480</v>
      </c>
      <c r="Q20" s="125"/>
      <c r="R20" s="129">
        <f>G20*Q20</f>
        <v>0</v>
      </c>
      <c r="S20" s="130">
        <v>1</v>
      </c>
      <c r="T20" s="124">
        <v>1</v>
      </c>
      <c r="U20" s="125">
        <v>96</v>
      </c>
      <c r="V20" s="129">
        <f t="shared" si="10"/>
        <v>96</v>
      </c>
      <c r="W20" s="125">
        <v>60</v>
      </c>
      <c r="X20" s="129">
        <f t="shared" si="8"/>
        <v>60</v>
      </c>
      <c r="Y20" s="131">
        <f t="shared" si="6"/>
        <v>180</v>
      </c>
      <c r="Z20" s="132">
        <v>180</v>
      </c>
      <c r="AA20" s="133">
        <v>180</v>
      </c>
      <c r="AB20" s="124">
        <v>2</v>
      </c>
      <c r="AC20" s="125">
        <v>60</v>
      </c>
      <c r="AD20" s="129">
        <f t="shared" si="7"/>
        <v>120</v>
      </c>
      <c r="AE20" s="134"/>
      <c r="AF20" s="128">
        <f>AE20*N20</f>
        <v>0</v>
      </c>
      <c r="AG20" s="134"/>
      <c r="AH20" s="128">
        <f>AG20*K20</f>
        <v>0</v>
      </c>
      <c r="AI20" s="135"/>
      <c r="AJ20" s="129">
        <v>15</v>
      </c>
    </row>
    <row r="21" spans="1:36" s="136" customFormat="1" x14ac:dyDescent="0.2">
      <c r="A21" s="121"/>
      <c r="B21" s="122"/>
      <c r="C21" s="123"/>
      <c r="D21" s="124"/>
      <c r="E21" s="124">
        <v>1</v>
      </c>
      <c r="F21" s="124"/>
      <c r="G21" s="137">
        <f>SUM(G19:G20)</f>
        <v>2</v>
      </c>
      <c r="H21" s="138">
        <v>2</v>
      </c>
      <c r="I21" s="139"/>
      <c r="J21" s="139">
        <v>28</v>
      </c>
      <c r="K21" s="140">
        <f>G21*H21*J21*1000</f>
        <v>112000</v>
      </c>
      <c r="L21" s="141">
        <f t="shared" si="9"/>
        <v>112000</v>
      </c>
      <c r="M21" s="125"/>
      <c r="N21" s="129"/>
      <c r="O21" s="125"/>
      <c r="P21" s="129"/>
      <c r="Q21" s="125"/>
      <c r="R21" s="129"/>
      <c r="S21" s="130"/>
      <c r="T21" s="124"/>
      <c r="U21" s="125"/>
      <c r="V21" s="129"/>
      <c r="W21" s="125"/>
      <c r="X21" s="129"/>
      <c r="Y21" s="131"/>
      <c r="Z21" s="132"/>
      <c r="AA21" s="133"/>
      <c r="AB21" s="124"/>
      <c r="AC21" s="125"/>
      <c r="AD21" s="129"/>
      <c r="AE21" s="134"/>
      <c r="AF21" s="128"/>
      <c r="AG21" s="134"/>
      <c r="AH21" s="128"/>
      <c r="AI21" s="135"/>
      <c r="AJ21" s="129"/>
    </row>
    <row r="22" spans="1:36" s="136" customFormat="1" x14ac:dyDescent="0.2">
      <c r="A22" s="121"/>
      <c r="B22" s="122"/>
      <c r="C22" s="123"/>
      <c r="D22" s="124"/>
      <c r="E22" s="124"/>
      <c r="F22" s="124"/>
      <c r="G22" s="125"/>
      <c r="H22" s="126"/>
      <c r="I22" s="124"/>
      <c r="J22" s="124"/>
      <c r="K22" s="127"/>
      <c r="L22" s="128"/>
      <c r="M22" s="125"/>
      <c r="N22" s="129"/>
      <c r="O22" s="125"/>
      <c r="P22" s="129"/>
      <c r="Q22" s="125"/>
      <c r="R22" s="129"/>
      <c r="S22" s="130"/>
      <c r="T22" s="124"/>
      <c r="U22" s="125"/>
      <c r="V22" s="129"/>
      <c r="W22" s="125"/>
      <c r="X22" s="129"/>
      <c r="Y22" s="131"/>
      <c r="Z22" s="132"/>
      <c r="AA22" s="133"/>
      <c r="AB22" s="124"/>
      <c r="AC22" s="125"/>
      <c r="AD22" s="129"/>
      <c r="AE22" s="134"/>
      <c r="AF22" s="128"/>
      <c r="AG22" s="134"/>
      <c r="AH22" s="128"/>
      <c r="AI22" s="135"/>
      <c r="AJ22" s="129"/>
    </row>
    <row r="23" spans="1:36" s="136" customFormat="1" x14ac:dyDescent="0.2">
      <c r="A23" s="121">
        <v>7</v>
      </c>
      <c r="B23" s="122" t="s">
        <v>108</v>
      </c>
      <c r="C23" s="123"/>
      <c r="D23" s="124"/>
      <c r="E23" s="124">
        <v>1</v>
      </c>
      <c r="F23" s="124">
        <v>7</v>
      </c>
      <c r="G23" s="125">
        <v>4</v>
      </c>
      <c r="H23" s="126">
        <v>2</v>
      </c>
      <c r="I23" s="124">
        <v>4</v>
      </c>
      <c r="J23" s="124">
        <v>40</v>
      </c>
      <c r="K23" s="127">
        <f>J23*H23*G23*1000</f>
        <v>320000</v>
      </c>
      <c r="L23" s="128">
        <f t="shared" ref="L23:L25" si="11">K23*E23</f>
        <v>320000</v>
      </c>
      <c r="M23" s="125">
        <v>480</v>
      </c>
      <c r="N23" s="129">
        <f>G23*M23*E23</f>
        <v>1920</v>
      </c>
      <c r="O23" s="125">
        <v>480</v>
      </c>
      <c r="P23" s="129">
        <f>G23*O23*E23</f>
        <v>1920</v>
      </c>
      <c r="Q23" s="125">
        <v>360</v>
      </c>
      <c r="R23" s="129">
        <v>360</v>
      </c>
      <c r="S23" s="130">
        <v>1</v>
      </c>
      <c r="T23" s="124">
        <v>1</v>
      </c>
      <c r="U23" s="125">
        <v>96</v>
      </c>
      <c r="V23" s="129">
        <f t="shared" ref="V23:V24" si="12">T23*U23*S23</f>
        <v>96</v>
      </c>
      <c r="W23" s="125">
        <v>60</v>
      </c>
      <c r="X23" s="129">
        <f t="shared" si="8"/>
        <v>60</v>
      </c>
      <c r="Y23" s="131">
        <f t="shared" ref="Y23:Y24" si="13">180*T23</f>
        <v>180</v>
      </c>
      <c r="Z23" s="132">
        <v>180</v>
      </c>
      <c r="AA23" s="133">
        <v>180</v>
      </c>
      <c r="AB23" s="124"/>
      <c r="AC23" s="125">
        <v>60</v>
      </c>
      <c r="AD23" s="129">
        <f t="shared" ref="AD23:AD24" si="14">AC23*AB23</f>
        <v>0</v>
      </c>
      <c r="AE23" s="134"/>
      <c r="AF23" s="128">
        <f>AE23*N23</f>
        <v>0</v>
      </c>
      <c r="AG23" s="134"/>
      <c r="AH23" s="128">
        <f>AG23*K23</f>
        <v>0</v>
      </c>
      <c r="AI23" s="135"/>
      <c r="AJ23" s="129">
        <v>15</v>
      </c>
    </row>
    <row r="24" spans="1:36" s="136" customFormat="1" x14ac:dyDescent="0.2">
      <c r="A24" s="121">
        <v>8</v>
      </c>
      <c r="B24" s="122" t="s">
        <v>109</v>
      </c>
      <c r="C24" s="123"/>
      <c r="D24" s="124"/>
      <c r="E24" s="124">
        <v>1</v>
      </c>
      <c r="F24" s="124">
        <v>8</v>
      </c>
      <c r="G24" s="125">
        <v>4</v>
      </c>
      <c r="H24" s="126">
        <v>2</v>
      </c>
      <c r="I24" s="124">
        <v>4</v>
      </c>
      <c r="J24" s="124">
        <v>40</v>
      </c>
      <c r="K24" s="127">
        <f>J24*H24*G24*1000</f>
        <v>320000</v>
      </c>
      <c r="L24" s="128">
        <f t="shared" si="11"/>
        <v>320000</v>
      </c>
      <c r="M24" s="125">
        <v>480</v>
      </c>
      <c r="N24" s="129">
        <f>G24*M24*E24</f>
        <v>1920</v>
      </c>
      <c r="O24" s="125">
        <v>480</v>
      </c>
      <c r="P24" s="129">
        <f>G24*O24*E24</f>
        <v>1920</v>
      </c>
      <c r="Q24" s="125">
        <v>360</v>
      </c>
      <c r="R24" s="129">
        <v>360</v>
      </c>
      <c r="S24" s="130">
        <v>1</v>
      </c>
      <c r="T24" s="124">
        <v>1</v>
      </c>
      <c r="U24" s="125">
        <v>96</v>
      </c>
      <c r="V24" s="129">
        <f t="shared" si="12"/>
        <v>96</v>
      </c>
      <c r="W24" s="125">
        <v>60</v>
      </c>
      <c r="X24" s="129">
        <f t="shared" ref="X24" si="15">W24*T24</f>
        <v>60</v>
      </c>
      <c r="Y24" s="131">
        <f t="shared" si="13"/>
        <v>180</v>
      </c>
      <c r="Z24" s="132"/>
      <c r="AA24" s="133"/>
      <c r="AB24" s="124"/>
      <c r="AC24" s="125">
        <v>60</v>
      </c>
      <c r="AD24" s="129">
        <f t="shared" si="14"/>
        <v>0</v>
      </c>
      <c r="AE24" s="134"/>
      <c r="AF24" s="128">
        <f>AE24*N24</f>
        <v>0</v>
      </c>
      <c r="AG24" s="134"/>
      <c r="AH24" s="128">
        <f>AG24*K24</f>
        <v>0</v>
      </c>
      <c r="AI24" s="135"/>
      <c r="AJ24" s="129">
        <v>15</v>
      </c>
    </row>
    <row r="25" spans="1:36" s="136" customFormat="1" x14ac:dyDescent="0.2">
      <c r="A25" s="142"/>
      <c r="B25" s="143"/>
      <c r="C25" s="144"/>
      <c r="D25" s="124"/>
      <c r="E25" s="124">
        <v>1</v>
      </c>
      <c r="F25" s="124">
        <v>8</v>
      </c>
      <c r="G25" s="137">
        <f>SUM(G23:G24)</f>
        <v>8</v>
      </c>
      <c r="H25" s="138">
        <v>2</v>
      </c>
      <c r="I25" s="139" t="s">
        <v>42</v>
      </c>
      <c r="J25" s="139">
        <v>40</v>
      </c>
      <c r="K25" s="140">
        <f>G25*H25*J25*1000</f>
        <v>640000</v>
      </c>
      <c r="L25" s="145">
        <f t="shared" si="11"/>
        <v>640000</v>
      </c>
      <c r="M25" s="125"/>
      <c r="N25" s="146"/>
      <c r="O25" s="125"/>
      <c r="P25" s="129"/>
      <c r="Q25" s="125"/>
      <c r="R25" s="129"/>
      <c r="S25" s="130"/>
      <c r="T25" s="124"/>
      <c r="U25" s="125"/>
      <c r="V25" s="129"/>
      <c r="W25" s="125"/>
      <c r="X25" s="129"/>
      <c r="Y25" s="131"/>
      <c r="Z25" s="132"/>
      <c r="AA25" s="133"/>
      <c r="AB25" s="124"/>
      <c r="AC25" s="125"/>
      <c r="AD25" s="129"/>
      <c r="AE25" s="125"/>
      <c r="AF25" s="128"/>
      <c r="AG25" s="125"/>
      <c r="AH25" s="128"/>
      <c r="AI25" s="135"/>
      <c r="AJ25" s="129"/>
    </row>
    <row r="26" spans="1:36" s="136" customFormat="1" x14ac:dyDescent="0.2">
      <c r="A26" s="147"/>
      <c r="B26" s="148"/>
      <c r="C26" s="149"/>
      <c r="D26" s="150"/>
      <c r="E26" s="150"/>
      <c r="F26" s="150"/>
      <c r="G26" s="151"/>
      <c r="H26" s="152"/>
      <c r="I26" s="150"/>
      <c r="J26" s="150"/>
      <c r="K26" s="153"/>
      <c r="L26" s="154"/>
      <c r="M26" s="151"/>
      <c r="N26" s="155"/>
      <c r="O26" s="151"/>
      <c r="P26" s="155"/>
      <c r="Q26" s="151"/>
      <c r="R26" s="155"/>
      <c r="S26" s="156"/>
      <c r="T26" s="150"/>
      <c r="U26" s="151"/>
      <c r="V26" s="155"/>
      <c r="W26" s="151"/>
      <c r="X26" s="155"/>
      <c r="Y26" s="157"/>
      <c r="Z26" s="158"/>
      <c r="AA26" s="159"/>
      <c r="AB26" s="150"/>
      <c r="AC26" s="151"/>
      <c r="AD26" s="155"/>
      <c r="AE26" s="151"/>
      <c r="AF26" s="154"/>
      <c r="AG26" s="151"/>
      <c r="AH26" s="154"/>
      <c r="AI26" s="160"/>
      <c r="AJ26" s="155"/>
    </row>
    <row r="27" spans="1:36" s="5" customFormat="1" ht="19.5" customHeight="1" thickBot="1" x14ac:dyDescent="0.25">
      <c r="A27" s="4"/>
      <c r="B27" s="4"/>
      <c r="D27" s="31"/>
      <c r="E27" s="31"/>
      <c r="F27" s="31"/>
      <c r="G27" s="80">
        <f>L13+L17+L21+L25</f>
        <v>1308000</v>
      </c>
      <c r="H27" s="81"/>
      <c r="I27" s="81"/>
      <c r="J27" s="81"/>
      <c r="K27" s="81"/>
      <c r="L27" s="82"/>
      <c r="M27" s="112">
        <f>SUM(N11:N26)</f>
        <v>10560</v>
      </c>
      <c r="N27" s="113"/>
      <c r="O27" s="114">
        <f>SUM(P11:P26)</f>
        <v>10560</v>
      </c>
      <c r="P27" s="115"/>
      <c r="Q27" s="114">
        <f>SUM(R11:R26)</f>
        <v>1440</v>
      </c>
      <c r="R27" s="115"/>
      <c r="T27" s="15"/>
      <c r="U27" s="77">
        <f>SUM(V11:V26)</f>
        <v>768</v>
      </c>
      <c r="V27" s="78"/>
      <c r="W27" s="77">
        <f>SUM(X11:X26)</f>
        <v>480</v>
      </c>
      <c r="X27" s="78"/>
      <c r="Y27" s="49">
        <f>SUM(Y11:Y26)</f>
        <v>1440</v>
      </c>
      <c r="Z27" s="50">
        <f>SUM(Z11:Z26)</f>
        <v>1260</v>
      </c>
      <c r="AA27" s="56">
        <f>SUM(AA11:AA26)</f>
        <v>1260</v>
      </c>
      <c r="AC27" s="77">
        <f>SUM(AD11:AD26)</f>
        <v>360</v>
      </c>
      <c r="AD27" s="79"/>
      <c r="AE27" s="70">
        <f>SUM(AF11:AF26)</f>
        <v>0</v>
      </c>
      <c r="AF27" s="71"/>
      <c r="AG27" s="70">
        <f>SUM(AH11:AH26)</f>
        <v>0</v>
      </c>
      <c r="AH27" s="71"/>
      <c r="AI27" s="61">
        <f>SUM(AI11:AI26)</f>
        <v>0</v>
      </c>
      <c r="AJ27" s="62">
        <f>SUM(AJ11:AJ26)</f>
        <v>120</v>
      </c>
    </row>
    <row r="28" spans="1:36" s="5" customFormat="1" ht="11.25" x14ac:dyDescent="0.2">
      <c r="A28" s="4"/>
      <c r="B28" s="4"/>
    </row>
    <row r="29" spans="1:36" s="5" customFormat="1" x14ac:dyDescent="0.2">
      <c r="A29" s="4"/>
      <c r="B29" s="4"/>
      <c r="D29" s="29"/>
      <c r="E29" s="29"/>
      <c r="F29" s="29"/>
      <c r="H29" s="34"/>
      <c r="I29" s="26"/>
      <c r="J29" s="26"/>
      <c r="K29" s="26"/>
      <c r="L29" s="26"/>
      <c r="M29" s="26"/>
      <c r="Q29" s="34"/>
    </row>
    <row r="30" spans="1:36" s="5" customFormat="1" ht="17.25" customHeight="1" x14ac:dyDescent="0.2">
      <c r="A30" s="4"/>
      <c r="B30" s="4"/>
      <c r="C30" s="5" t="s">
        <v>18</v>
      </c>
      <c r="D30" s="30"/>
      <c r="E30" s="30"/>
      <c r="F30" s="30"/>
      <c r="Q30" s="26"/>
    </row>
    <row r="31" spans="1:36" s="5" customFormat="1" x14ac:dyDescent="0.2">
      <c r="A31" s="4"/>
      <c r="B31" s="4"/>
      <c r="D31" s="32"/>
      <c r="E31" s="23"/>
      <c r="F31" s="23"/>
      <c r="Q31" s="26"/>
    </row>
    <row r="32" spans="1:36" s="5" customFormat="1" ht="14.25" x14ac:dyDescent="0.2">
      <c r="A32" s="4"/>
      <c r="B32" s="4"/>
      <c r="C32" s="5" t="s">
        <v>101</v>
      </c>
      <c r="D32" s="24"/>
      <c r="E32" s="24"/>
      <c r="F32" s="24"/>
      <c r="H32" s="73" t="s">
        <v>7</v>
      </c>
      <c r="I32" s="72"/>
      <c r="J32" s="35"/>
      <c r="K32" s="86">
        <f>G27</f>
        <v>1308000</v>
      </c>
      <c r="L32" s="86"/>
      <c r="Q32" s="26"/>
    </row>
    <row r="33" spans="1:17" s="5" customFormat="1" ht="14.25" x14ac:dyDescent="0.2">
      <c r="A33" s="4"/>
      <c r="B33" s="4"/>
      <c r="C33" s="5" t="s">
        <v>19</v>
      </c>
      <c r="D33" s="24"/>
      <c r="E33" s="24"/>
      <c r="F33" s="24"/>
      <c r="H33" s="42"/>
      <c r="I33" s="42"/>
      <c r="J33" s="27"/>
      <c r="K33" s="57"/>
      <c r="L33" s="57"/>
      <c r="Q33" s="26"/>
    </row>
    <row r="34" spans="1:17" s="5" customFormat="1" ht="14.25" x14ac:dyDescent="0.2">
      <c r="A34" s="4"/>
      <c r="B34" s="4"/>
      <c r="D34" s="24"/>
      <c r="E34" s="24"/>
      <c r="F34" s="24"/>
      <c r="H34" s="73" t="s">
        <v>15</v>
      </c>
      <c r="I34" s="72"/>
      <c r="J34" s="35"/>
      <c r="K34" s="85">
        <f>M27</f>
        <v>10560</v>
      </c>
      <c r="L34" s="85"/>
      <c r="Q34" s="26"/>
    </row>
    <row r="35" spans="1:17" s="5" customFormat="1" ht="14.25" x14ac:dyDescent="0.2">
      <c r="A35" s="4"/>
      <c r="B35" s="4"/>
      <c r="H35" s="73" t="s">
        <v>16</v>
      </c>
      <c r="I35" s="72"/>
      <c r="J35" s="35"/>
      <c r="K35" s="85">
        <f>O27</f>
        <v>10560</v>
      </c>
      <c r="L35" s="85"/>
      <c r="Q35" s="26"/>
    </row>
    <row r="36" spans="1:17" s="5" customFormat="1" ht="14.25" x14ac:dyDescent="0.2">
      <c r="A36" s="4"/>
      <c r="B36" s="4"/>
      <c r="H36" s="73" t="s">
        <v>48</v>
      </c>
      <c r="I36" s="73"/>
      <c r="J36" s="27"/>
      <c r="K36" s="75">
        <f>Q27</f>
        <v>1440</v>
      </c>
      <c r="L36" s="75"/>
      <c r="Q36" s="26"/>
    </row>
    <row r="37" spans="1:17" s="5" customFormat="1" ht="14.25" x14ac:dyDescent="0.2">
      <c r="A37" s="4"/>
      <c r="B37" s="4"/>
      <c r="C37" s="5" t="s">
        <v>20</v>
      </c>
      <c r="H37" s="72" t="s">
        <v>49</v>
      </c>
      <c r="I37" s="72"/>
      <c r="J37" s="36"/>
      <c r="K37" s="75">
        <f>U27</f>
        <v>768</v>
      </c>
      <c r="L37" s="75"/>
      <c r="Q37" s="26"/>
    </row>
    <row r="38" spans="1:17" s="5" customFormat="1" ht="14.25" x14ac:dyDescent="0.2">
      <c r="A38" s="4"/>
      <c r="B38" s="4"/>
      <c r="H38" s="72" t="s">
        <v>50</v>
      </c>
      <c r="I38" s="72"/>
      <c r="J38" s="35"/>
      <c r="K38" s="75">
        <f>W27</f>
        <v>480</v>
      </c>
      <c r="L38" s="75"/>
      <c r="Q38" s="26"/>
    </row>
    <row r="39" spans="1:17" s="5" customFormat="1" ht="14.25" x14ac:dyDescent="0.2">
      <c r="A39" s="4"/>
      <c r="B39" s="4"/>
      <c r="H39" s="72" t="s">
        <v>10</v>
      </c>
      <c r="I39" s="72"/>
      <c r="J39" s="27"/>
      <c r="K39" s="75">
        <f>Y27+Z27</f>
        <v>2700</v>
      </c>
      <c r="L39" s="75"/>
      <c r="Q39" s="26"/>
    </row>
    <row r="40" spans="1:17" s="5" customFormat="1" ht="14.25" x14ac:dyDescent="0.2">
      <c r="A40" s="4"/>
      <c r="B40" s="4"/>
      <c r="C40" s="5" t="s">
        <v>21</v>
      </c>
      <c r="H40" s="72" t="s">
        <v>25</v>
      </c>
      <c r="I40" s="72"/>
      <c r="J40" s="27"/>
      <c r="K40" s="75">
        <f>AA27</f>
        <v>1260</v>
      </c>
      <c r="L40" s="75"/>
      <c r="Q40" s="26"/>
    </row>
    <row r="41" spans="1:17" s="5" customFormat="1" ht="14.25" x14ac:dyDescent="0.2">
      <c r="A41" s="4"/>
      <c r="B41" s="4"/>
      <c r="C41" s="5" t="s">
        <v>112</v>
      </c>
      <c r="H41" s="72" t="s">
        <v>46</v>
      </c>
      <c r="I41" s="72"/>
      <c r="J41" s="26"/>
      <c r="K41" s="75">
        <f>AC27</f>
        <v>360</v>
      </c>
      <c r="L41" s="75"/>
      <c r="Q41" s="26"/>
    </row>
    <row r="42" spans="1:17" s="5" customFormat="1" ht="14.25" x14ac:dyDescent="0.2">
      <c r="A42" s="4"/>
      <c r="B42" s="4"/>
      <c r="H42" s="73" t="s">
        <v>13</v>
      </c>
      <c r="I42" s="73"/>
      <c r="J42" s="26"/>
      <c r="K42" s="75">
        <f>AI27+AJ27</f>
        <v>120</v>
      </c>
      <c r="L42" s="75"/>
      <c r="Q42" s="26"/>
    </row>
    <row r="43" spans="1:17" s="5" customFormat="1" ht="14.25" x14ac:dyDescent="0.2">
      <c r="A43" s="4"/>
      <c r="B43" s="4"/>
      <c r="H43" s="26"/>
      <c r="I43" s="26"/>
      <c r="J43" s="26"/>
      <c r="K43" s="83">
        <f>SUM(K34:K42)</f>
        <v>28248</v>
      </c>
      <c r="L43" s="84"/>
      <c r="Q43" s="26"/>
    </row>
    <row r="44" spans="1:17" s="5" customFormat="1" ht="14.25" x14ac:dyDescent="0.2">
      <c r="A44" s="4"/>
      <c r="B44" s="4"/>
      <c r="H44" s="26"/>
      <c r="I44" s="26"/>
      <c r="J44" s="26"/>
      <c r="K44" s="57"/>
      <c r="L44" s="58"/>
      <c r="Q44" s="26"/>
    </row>
    <row r="45" spans="1:17" s="5" customFormat="1" ht="14.25" x14ac:dyDescent="0.2">
      <c r="A45" s="4"/>
      <c r="B45" s="4"/>
      <c r="H45" s="74" t="s">
        <v>65</v>
      </c>
      <c r="I45" s="74"/>
      <c r="J45" s="26"/>
      <c r="K45" s="57"/>
      <c r="L45" s="58"/>
      <c r="Q45" s="26"/>
    </row>
    <row r="46" spans="1:17" s="5" customFormat="1" ht="14.25" x14ac:dyDescent="0.2">
      <c r="A46" s="4"/>
      <c r="B46" s="4"/>
      <c r="H46" s="72" t="s">
        <v>7</v>
      </c>
      <c r="I46" s="73"/>
      <c r="J46" s="26"/>
      <c r="K46" s="75">
        <f>AG27</f>
        <v>0</v>
      </c>
      <c r="L46" s="76"/>
      <c r="Q46" s="26"/>
    </row>
    <row r="47" spans="1:17" s="5" customFormat="1" ht="14.25" x14ac:dyDescent="0.2">
      <c r="A47" s="4"/>
      <c r="B47" s="4"/>
      <c r="H47" s="72" t="s">
        <v>15</v>
      </c>
      <c r="I47" s="73"/>
      <c r="J47" s="26"/>
      <c r="K47" s="75">
        <f>AE27</f>
        <v>0</v>
      </c>
      <c r="L47" s="76"/>
      <c r="Q47" s="26"/>
    </row>
    <row r="48" spans="1:17" s="5" customFormat="1" ht="15" thickBot="1" x14ac:dyDescent="0.25">
      <c r="A48" s="4"/>
      <c r="B48" s="4"/>
      <c r="H48" s="26"/>
      <c r="I48" s="26"/>
      <c r="J48" s="26"/>
      <c r="K48" s="59"/>
      <c r="L48" s="60"/>
      <c r="Q48" s="26"/>
    </row>
    <row r="49" spans="1:20" s="5" customFormat="1" ht="18.75" thickTop="1" x14ac:dyDescent="0.25">
      <c r="A49" s="4"/>
      <c r="B49" s="4"/>
      <c r="H49" s="89" t="s">
        <v>17</v>
      </c>
      <c r="I49" s="90"/>
      <c r="J49" s="38"/>
      <c r="K49" s="87">
        <f>K32+K43+L46+L47</f>
        <v>1336248</v>
      </c>
      <c r="L49" s="88"/>
    </row>
    <row r="50" spans="1:20" s="5" customFormat="1" x14ac:dyDescent="0.2">
      <c r="A50" s="4"/>
      <c r="B50" s="4"/>
      <c r="C50" s="28" t="s">
        <v>34</v>
      </c>
    </row>
    <row r="51" spans="1:20" s="5" customFormat="1" x14ac:dyDescent="0.2">
      <c r="A51" s="4"/>
      <c r="B51" s="161" t="s">
        <v>120</v>
      </c>
      <c r="C51" s="161"/>
    </row>
    <row r="52" spans="1:20" s="5" customFormat="1" x14ac:dyDescent="0.2">
      <c r="A52" s="4"/>
      <c r="B52" s="4"/>
      <c r="C52" s="28" t="s">
        <v>43</v>
      </c>
    </row>
    <row r="53" spans="1:20" s="5" customFormat="1" ht="11.25" x14ac:dyDescent="0.2">
      <c r="A53" s="4"/>
      <c r="B53" s="4"/>
    </row>
    <row r="54" spans="1:20" s="5" customFormat="1" ht="11.25" x14ac:dyDescent="0.2">
      <c r="A54" s="4"/>
      <c r="B54" s="4"/>
      <c r="C54" s="5" t="s">
        <v>36</v>
      </c>
      <c r="H54" s="5" t="s">
        <v>37</v>
      </c>
      <c r="M54" s="5" t="s">
        <v>22</v>
      </c>
      <c r="T54" s="5" t="s">
        <v>113</v>
      </c>
    </row>
    <row r="55" spans="1:20" s="5" customFormat="1" ht="11.25" x14ac:dyDescent="0.2">
      <c r="A55" s="4"/>
      <c r="B55" s="4"/>
    </row>
    <row r="56" spans="1:20" s="5" customFormat="1" ht="11.25" x14ac:dyDescent="0.2">
      <c r="A56" s="4"/>
      <c r="B56" s="4"/>
    </row>
    <row r="57" spans="1:20" s="5" customFormat="1" ht="11.25" x14ac:dyDescent="0.2">
      <c r="A57" s="4"/>
      <c r="B57" s="4"/>
    </row>
    <row r="58" spans="1:20" s="5" customFormat="1" ht="11.25" x14ac:dyDescent="0.2">
      <c r="A58" s="4"/>
      <c r="B58" s="4"/>
    </row>
    <row r="59" spans="1:20" s="5" customFormat="1" ht="11.25" x14ac:dyDescent="0.2">
      <c r="A59" s="4"/>
      <c r="B59" s="4"/>
    </row>
    <row r="60" spans="1:20" s="5" customFormat="1" ht="11.25" x14ac:dyDescent="0.2">
      <c r="A60" s="4"/>
      <c r="B60" s="4"/>
    </row>
    <row r="61" spans="1:20" s="5" customFormat="1" ht="11.25" x14ac:dyDescent="0.2">
      <c r="A61" s="4"/>
      <c r="B61" s="4"/>
    </row>
    <row r="62" spans="1:20" s="5" customFormat="1" ht="11.25" x14ac:dyDescent="0.2">
      <c r="A62" s="4"/>
      <c r="B62" s="4"/>
    </row>
    <row r="63" spans="1:20" s="5" customFormat="1" ht="11.25" x14ac:dyDescent="0.2">
      <c r="A63" s="4"/>
      <c r="B63" s="4"/>
    </row>
    <row r="64" spans="1:20" s="5" customFormat="1" ht="11.25" x14ac:dyDescent="0.2">
      <c r="A64" s="4"/>
      <c r="B64" s="4"/>
    </row>
    <row r="65" spans="1:2" s="5" customFormat="1" ht="11.25" x14ac:dyDescent="0.2">
      <c r="A65" s="4"/>
      <c r="B65" s="4"/>
    </row>
    <row r="66" spans="1:2" s="5" customFormat="1" ht="11.25" x14ac:dyDescent="0.2">
      <c r="A66" s="4"/>
      <c r="B66" s="4"/>
    </row>
    <row r="67" spans="1:2" s="5" customFormat="1" ht="11.25" x14ac:dyDescent="0.2">
      <c r="A67" s="4"/>
      <c r="B67" s="4"/>
    </row>
    <row r="68" spans="1:2" s="5" customFormat="1" ht="11.25" x14ac:dyDescent="0.2">
      <c r="A68" s="4"/>
      <c r="B68" s="4"/>
    </row>
    <row r="69" spans="1:2" s="5" customFormat="1" ht="11.25" x14ac:dyDescent="0.2">
      <c r="A69" s="4"/>
      <c r="B69" s="4"/>
    </row>
    <row r="70" spans="1:2" s="5" customFormat="1" ht="11.25" x14ac:dyDescent="0.2">
      <c r="A70" s="4"/>
      <c r="B70" s="4"/>
    </row>
    <row r="71" spans="1:2" s="5" customFormat="1" ht="11.25" x14ac:dyDescent="0.2">
      <c r="A71" s="4"/>
      <c r="B71" s="4"/>
    </row>
    <row r="72" spans="1:2" s="5" customFormat="1" ht="11.25" x14ac:dyDescent="0.2">
      <c r="A72" s="4"/>
      <c r="B72" s="4"/>
    </row>
    <row r="73" spans="1:2" s="5" customFormat="1" ht="11.25" x14ac:dyDescent="0.2">
      <c r="A73" s="4"/>
      <c r="B73" s="4"/>
    </row>
    <row r="74" spans="1:2" s="5" customFormat="1" ht="11.25" x14ac:dyDescent="0.2">
      <c r="A74" s="4"/>
      <c r="B74" s="4"/>
    </row>
    <row r="75" spans="1:2" s="5" customFormat="1" ht="11.25" x14ac:dyDescent="0.2">
      <c r="A75" s="4"/>
      <c r="B75" s="4"/>
    </row>
    <row r="76" spans="1:2" s="5" customFormat="1" ht="11.25" x14ac:dyDescent="0.2">
      <c r="A76" s="4"/>
      <c r="B76" s="4"/>
    </row>
    <row r="77" spans="1:2" s="5" customFormat="1" ht="11.25" x14ac:dyDescent="0.2">
      <c r="A77" s="4"/>
      <c r="B77" s="4"/>
    </row>
    <row r="78" spans="1:2" s="5" customFormat="1" ht="11.25" x14ac:dyDescent="0.2">
      <c r="A78" s="4"/>
      <c r="B78" s="4"/>
    </row>
    <row r="79" spans="1:2" s="5" customFormat="1" ht="11.25" x14ac:dyDescent="0.2">
      <c r="A79" s="4"/>
      <c r="B79" s="4"/>
    </row>
    <row r="80" spans="1:2" s="5" customFormat="1" ht="11.25" x14ac:dyDescent="0.2">
      <c r="A80" s="4"/>
      <c r="B80" s="4"/>
    </row>
    <row r="81" spans="1:2" s="5" customFormat="1" ht="11.25" x14ac:dyDescent="0.2">
      <c r="A81" s="4"/>
      <c r="B81" s="4"/>
    </row>
    <row r="82" spans="1:2" s="5" customFormat="1" ht="11.25" x14ac:dyDescent="0.2">
      <c r="A82" s="4"/>
      <c r="B82" s="4"/>
    </row>
    <row r="83" spans="1:2" s="5" customFormat="1" ht="11.25" x14ac:dyDescent="0.2">
      <c r="A83" s="4"/>
      <c r="B83" s="4"/>
    </row>
    <row r="84" spans="1:2" s="5" customFormat="1" ht="11.25" x14ac:dyDescent="0.2">
      <c r="A84" s="4"/>
      <c r="B84" s="4"/>
    </row>
    <row r="85" spans="1:2" s="5" customFormat="1" ht="11.25" x14ac:dyDescent="0.2">
      <c r="A85" s="4"/>
      <c r="B85" s="4"/>
    </row>
    <row r="86" spans="1:2" s="5" customFormat="1" ht="11.25" x14ac:dyDescent="0.2">
      <c r="A86" s="4"/>
      <c r="B86" s="4"/>
    </row>
    <row r="87" spans="1:2" s="5" customFormat="1" ht="11.25" x14ac:dyDescent="0.2">
      <c r="A87" s="4"/>
      <c r="B87" s="4"/>
    </row>
    <row r="88" spans="1:2" s="5" customFormat="1" ht="11.25" x14ac:dyDescent="0.2">
      <c r="A88" s="4"/>
      <c r="B88" s="4"/>
    </row>
    <row r="89" spans="1:2" s="5" customFormat="1" ht="11.25" x14ac:dyDescent="0.2">
      <c r="A89" s="4"/>
      <c r="B89" s="4"/>
    </row>
    <row r="90" spans="1:2" s="5" customFormat="1" ht="11.25" x14ac:dyDescent="0.2">
      <c r="A90" s="4"/>
      <c r="B90" s="4"/>
    </row>
    <row r="91" spans="1:2" s="5" customFormat="1" ht="11.25" x14ac:dyDescent="0.2">
      <c r="A91" s="4"/>
      <c r="B91" s="4"/>
    </row>
    <row r="92" spans="1:2" s="5" customFormat="1" ht="11.25" x14ac:dyDescent="0.2">
      <c r="A92" s="4"/>
      <c r="B92" s="4"/>
    </row>
    <row r="93" spans="1:2" s="5" customFormat="1" ht="11.25" x14ac:dyDescent="0.2">
      <c r="A93" s="4"/>
      <c r="B93" s="4"/>
    </row>
    <row r="94" spans="1:2" s="5" customFormat="1" ht="11.25" x14ac:dyDescent="0.2">
      <c r="A94" s="4"/>
      <c r="B94" s="4"/>
    </row>
    <row r="95" spans="1:2" s="5" customFormat="1" ht="11.25" x14ac:dyDescent="0.2">
      <c r="A95" s="4"/>
      <c r="B95" s="4"/>
    </row>
    <row r="96" spans="1:2" s="5" customFormat="1" ht="11.25" x14ac:dyDescent="0.2">
      <c r="A96" s="4"/>
      <c r="B96" s="4"/>
    </row>
    <row r="97" spans="1:2" s="5" customFormat="1" ht="11.25" x14ac:dyDescent="0.2">
      <c r="A97" s="4"/>
      <c r="B97" s="4"/>
    </row>
    <row r="98" spans="1:2" s="5" customFormat="1" ht="11.25" x14ac:dyDescent="0.2">
      <c r="A98" s="4"/>
      <c r="B98" s="4"/>
    </row>
    <row r="99" spans="1:2" s="5" customFormat="1" ht="11.25" x14ac:dyDescent="0.2">
      <c r="A99" s="4"/>
      <c r="B99" s="4"/>
    </row>
    <row r="100" spans="1:2" s="5" customFormat="1" ht="11.25" x14ac:dyDescent="0.2">
      <c r="A100" s="4"/>
      <c r="B100" s="4"/>
    </row>
    <row r="101" spans="1:2" s="5" customFormat="1" ht="11.25" x14ac:dyDescent="0.2">
      <c r="A101" s="4"/>
      <c r="B101" s="4"/>
    </row>
    <row r="102" spans="1:2" s="5" customFormat="1" ht="11.25" x14ac:dyDescent="0.2">
      <c r="A102" s="4"/>
      <c r="B102" s="4"/>
    </row>
    <row r="103" spans="1:2" s="5" customFormat="1" ht="11.25" x14ac:dyDescent="0.2">
      <c r="A103" s="4"/>
      <c r="B103" s="4"/>
    </row>
    <row r="104" spans="1:2" s="5" customFormat="1" ht="11.25" x14ac:dyDescent="0.2">
      <c r="A104" s="4"/>
      <c r="B104" s="4"/>
    </row>
    <row r="105" spans="1:2" s="5" customFormat="1" ht="11.25" x14ac:dyDescent="0.2">
      <c r="A105" s="4"/>
      <c r="B105" s="4"/>
    </row>
    <row r="106" spans="1:2" s="5" customFormat="1" ht="11.25" x14ac:dyDescent="0.2">
      <c r="A106" s="4"/>
      <c r="B106" s="4"/>
    </row>
    <row r="107" spans="1:2" s="5" customFormat="1" ht="11.25" x14ac:dyDescent="0.2">
      <c r="A107" s="4"/>
      <c r="B107" s="4"/>
    </row>
    <row r="108" spans="1:2" s="5" customFormat="1" ht="11.25" x14ac:dyDescent="0.2">
      <c r="A108" s="4"/>
      <c r="B108" s="4"/>
    </row>
    <row r="109" spans="1:2" s="5" customFormat="1" ht="11.25" x14ac:dyDescent="0.2">
      <c r="A109" s="4"/>
      <c r="B109" s="4"/>
    </row>
    <row r="110" spans="1:2" s="5" customFormat="1" ht="11.25" x14ac:dyDescent="0.2">
      <c r="A110" s="4"/>
      <c r="B110" s="4"/>
    </row>
    <row r="111" spans="1:2" s="5" customFormat="1" ht="11.25" x14ac:dyDescent="0.2">
      <c r="A111" s="4"/>
      <c r="B111" s="4"/>
    </row>
    <row r="112" spans="1:2" s="5" customFormat="1" ht="11.25" x14ac:dyDescent="0.2">
      <c r="A112" s="4"/>
      <c r="B112" s="4"/>
    </row>
    <row r="113" spans="1:2" s="5" customFormat="1" ht="11.25" x14ac:dyDescent="0.2">
      <c r="A113" s="4"/>
      <c r="B113" s="4"/>
    </row>
    <row r="114" spans="1:2" s="5" customFormat="1" ht="11.25" x14ac:dyDescent="0.2">
      <c r="A114" s="4"/>
      <c r="B114" s="4"/>
    </row>
    <row r="115" spans="1:2" s="5" customFormat="1" ht="11.25" x14ac:dyDescent="0.2">
      <c r="A115" s="4"/>
      <c r="B115" s="4"/>
    </row>
    <row r="116" spans="1:2" s="5" customFormat="1" ht="11.25" x14ac:dyDescent="0.2">
      <c r="A116" s="4"/>
      <c r="B116" s="4"/>
    </row>
    <row r="117" spans="1:2" s="5" customFormat="1" ht="11.25" x14ac:dyDescent="0.2">
      <c r="A117" s="4"/>
      <c r="B117" s="4"/>
    </row>
    <row r="118" spans="1:2" s="5" customFormat="1" ht="11.25" x14ac:dyDescent="0.2">
      <c r="A118" s="4"/>
      <c r="B118" s="4"/>
    </row>
    <row r="119" spans="1:2" s="5" customFormat="1" ht="11.25" x14ac:dyDescent="0.2">
      <c r="A119" s="4"/>
      <c r="B119" s="4"/>
    </row>
    <row r="120" spans="1:2" s="5" customFormat="1" ht="11.25" x14ac:dyDescent="0.2">
      <c r="A120" s="4"/>
      <c r="B120" s="4"/>
    </row>
    <row r="121" spans="1:2" s="5" customFormat="1" ht="11.25" x14ac:dyDescent="0.2">
      <c r="A121" s="4"/>
      <c r="B121" s="4"/>
    </row>
    <row r="122" spans="1:2" s="5" customFormat="1" ht="11.25" x14ac:dyDescent="0.2">
      <c r="A122" s="4"/>
      <c r="B122" s="4"/>
    </row>
    <row r="123" spans="1:2" s="5" customFormat="1" ht="11.25" x14ac:dyDescent="0.2">
      <c r="A123" s="4"/>
      <c r="B123" s="4"/>
    </row>
    <row r="124" spans="1:2" s="5" customFormat="1" ht="11.25" x14ac:dyDescent="0.2">
      <c r="A124" s="4"/>
      <c r="B124" s="4"/>
    </row>
    <row r="125" spans="1:2" s="5" customFormat="1" ht="11.25" x14ac:dyDescent="0.2">
      <c r="A125" s="4"/>
      <c r="B125" s="4"/>
    </row>
    <row r="126" spans="1:2" s="5" customFormat="1" ht="11.25" x14ac:dyDescent="0.2">
      <c r="A126" s="4"/>
      <c r="B126" s="4"/>
    </row>
    <row r="127" spans="1:2" s="5" customFormat="1" ht="11.25" x14ac:dyDescent="0.2">
      <c r="A127" s="4"/>
      <c r="B127" s="4"/>
    </row>
  </sheetData>
  <mergeCells count="62">
    <mergeCell ref="B51:C51"/>
    <mergeCell ref="A1:AJ1"/>
    <mergeCell ref="A3:AJ3"/>
    <mergeCell ref="H7:K7"/>
    <mergeCell ref="M7:N7"/>
    <mergeCell ref="O7:P7"/>
    <mergeCell ref="Q7:R7"/>
    <mergeCell ref="AE7:AF7"/>
    <mergeCell ref="AI7:AJ7"/>
    <mergeCell ref="A2:AJ2"/>
    <mergeCell ref="A4:D4"/>
    <mergeCell ref="AC7:AD7"/>
    <mergeCell ref="AE6:AH6"/>
    <mergeCell ref="AG7:AH7"/>
    <mergeCell ref="K37:L37"/>
    <mergeCell ref="A5:D5"/>
    <mergeCell ref="Y7:Z7"/>
    <mergeCell ref="AB7:AB8"/>
    <mergeCell ref="AA7:AA8"/>
    <mergeCell ref="G6:R6"/>
    <mergeCell ref="S7:S8"/>
    <mergeCell ref="T7:T8"/>
    <mergeCell ref="U7:V7"/>
    <mergeCell ref="W7:X7"/>
    <mergeCell ref="AB6:AD6"/>
    <mergeCell ref="S6:Y6"/>
    <mergeCell ref="M27:N27"/>
    <mergeCell ref="O27:P27"/>
    <mergeCell ref="Q27:R27"/>
    <mergeCell ref="U27:V27"/>
    <mergeCell ref="K49:L49"/>
    <mergeCell ref="H49:I49"/>
    <mergeCell ref="H34:I34"/>
    <mergeCell ref="H35:I35"/>
    <mergeCell ref="H32:I32"/>
    <mergeCell ref="H36:I36"/>
    <mergeCell ref="H37:I37"/>
    <mergeCell ref="H38:I38"/>
    <mergeCell ref="H39:I39"/>
    <mergeCell ref="H40:I40"/>
    <mergeCell ref="H41:I41"/>
    <mergeCell ref="H42:I42"/>
    <mergeCell ref="K34:L34"/>
    <mergeCell ref="H47:I47"/>
    <mergeCell ref="K47:L47"/>
    <mergeCell ref="K38:L38"/>
    <mergeCell ref="AG27:AH27"/>
    <mergeCell ref="H46:I46"/>
    <mergeCell ref="H45:I45"/>
    <mergeCell ref="K46:L46"/>
    <mergeCell ref="W27:X27"/>
    <mergeCell ref="AC27:AD27"/>
    <mergeCell ref="AE27:AF27"/>
    <mergeCell ref="G27:L27"/>
    <mergeCell ref="K43:L43"/>
    <mergeCell ref="K39:L39"/>
    <mergeCell ref="K40:L40"/>
    <mergeCell ref="K41:L41"/>
    <mergeCell ref="K42:L42"/>
    <mergeCell ref="K35:L35"/>
    <mergeCell ref="K32:L32"/>
    <mergeCell ref="K36:L36"/>
  </mergeCells>
  <pageMargins left="1.5" right="0" top="0" bottom="0" header="0" footer="0"/>
  <pageSetup paperSize="5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CPRSL BWA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NTC</dc:creator>
  <cp:lastModifiedBy>FrancisMA</cp:lastModifiedBy>
  <cp:lastPrinted>2013-10-18T07:44:08Z</cp:lastPrinted>
  <dcterms:created xsi:type="dcterms:W3CDTF">2012-07-04T06:04:29Z</dcterms:created>
  <dcterms:modified xsi:type="dcterms:W3CDTF">2014-04-28T08:36:50Z</dcterms:modified>
</cp:coreProperties>
</file>