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CSD-ALFANTA\OP\"/>
    </mc:Choice>
  </mc:AlternateContent>
  <bookViews>
    <workbookView xWindow="0" yWindow="0" windowWidth="28800" windowHeight="12435"/>
  </bookViews>
  <sheets>
    <sheet name="SOA Format" sheetId="3" r:id="rId1"/>
  </sheets>
  <calcPr calcId="152511"/>
</workbook>
</file>

<file path=xl/calcChain.xml><?xml version="1.0" encoding="utf-8"?>
<calcChain xmlns="http://schemas.openxmlformats.org/spreadsheetml/2006/main">
  <c r="J26" i="3" l="1"/>
  <c r="N22" i="3" l="1"/>
  <c r="O22" i="3" s="1"/>
  <c r="N21" i="3"/>
  <c r="O21" i="3" s="1"/>
  <c r="N18" i="3"/>
  <c r="O18" i="3" s="1"/>
  <c r="N17" i="3"/>
  <c r="O17" i="3" s="1"/>
  <c r="N14" i="3"/>
  <c r="O14" i="3" s="1"/>
  <c r="N13" i="3"/>
  <c r="O13" i="3" s="1"/>
  <c r="Q11" i="3" l="1"/>
  <c r="AB20" i="3" l="1"/>
  <c r="AB23" i="3" l="1"/>
  <c r="AB22" i="3"/>
  <c r="AB21" i="3"/>
  <c r="AB19" i="3"/>
  <c r="AB18" i="3"/>
  <c r="AB17" i="3"/>
  <c r="AB16" i="3"/>
  <c r="AB15" i="3"/>
  <c r="AB14" i="3"/>
  <c r="AB13" i="3"/>
  <c r="AB12" i="3"/>
  <c r="AB11" i="3"/>
  <c r="T46" i="3" l="1"/>
  <c r="T45" i="3"/>
  <c r="AA23" i="3" l="1"/>
  <c r="Y23" i="3"/>
  <c r="AA22" i="3"/>
  <c r="Y22" i="3"/>
  <c r="AA21" i="3"/>
  <c r="Y21" i="3"/>
  <c r="AA20" i="3"/>
  <c r="Y20" i="3"/>
  <c r="AA19" i="3"/>
  <c r="Y19" i="3"/>
  <c r="AA18" i="3"/>
  <c r="Y18" i="3"/>
  <c r="AA17" i="3"/>
  <c r="Y17" i="3"/>
  <c r="AA16" i="3"/>
  <c r="Y16" i="3"/>
  <c r="AA15" i="3"/>
  <c r="Y15" i="3"/>
  <c r="AA14" i="3"/>
  <c r="Y14" i="3"/>
  <c r="AA13" i="3"/>
  <c r="Y13" i="3"/>
  <c r="AA12" i="3"/>
  <c r="Y12" i="3"/>
  <c r="U23" i="3"/>
  <c r="S23" i="3"/>
  <c r="Q23" i="3"/>
  <c r="AI23" i="3" s="1"/>
  <c r="U22" i="3"/>
  <c r="S22" i="3"/>
  <c r="Q22" i="3"/>
  <c r="AI22" i="3" s="1"/>
  <c r="U21" i="3"/>
  <c r="S21" i="3"/>
  <c r="Q21" i="3"/>
  <c r="U20" i="3"/>
  <c r="S20" i="3"/>
  <c r="Q20" i="3"/>
  <c r="AI20" i="3" s="1"/>
  <c r="U19" i="3"/>
  <c r="S19" i="3"/>
  <c r="Q19" i="3"/>
  <c r="AI19" i="3" s="1"/>
  <c r="U18" i="3"/>
  <c r="S18" i="3"/>
  <c r="Q18" i="3"/>
  <c r="AI18" i="3" s="1"/>
  <c r="U17" i="3"/>
  <c r="S17" i="3"/>
  <c r="Q17" i="3"/>
  <c r="AI17" i="3" s="1"/>
  <c r="U16" i="3"/>
  <c r="S16" i="3"/>
  <c r="Q16" i="3"/>
  <c r="AI16" i="3" s="1"/>
  <c r="U15" i="3"/>
  <c r="S15" i="3"/>
  <c r="Q15" i="3"/>
  <c r="AI15" i="3" s="1"/>
  <c r="U14" i="3"/>
  <c r="S14" i="3"/>
  <c r="Q14" i="3"/>
  <c r="AI14" i="3" s="1"/>
  <c r="U13" i="3"/>
  <c r="S13" i="3"/>
  <c r="Q13" i="3"/>
  <c r="AI13" i="3" s="1"/>
  <c r="U12" i="3"/>
  <c r="S12" i="3"/>
  <c r="Q12" i="3"/>
  <c r="AI12" i="3" s="1"/>
  <c r="AG12" i="3"/>
  <c r="AG13" i="3"/>
  <c r="AG14" i="3"/>
  <c r="AK14" i="3"/>
  <c r="AG15" i="3"/>
  <c r="AG16" i="3"/>
  <c r="AG17" i="3"/>
  <c r="AG18" i="3"/>
  <c r="AK18" i="3"/>
  <c r="AG19" i="3"/>
  <c r="AG20" i="3"/>
  <c r="AG21" i="3"/>
  <c r="AI21" i="3"/>
  <c r="AG22" i="3"/>
  <c r="AK22" i="3"/>
  <c r="AG23" i="3"/>
  <c r="AA11" i="3"/>
  <c r="Y11" i="3"/>
  <c r="U11" i="3"/>
  <c r="S11" i="3"/>
  <c r="W24" i="3"/>
  <c r="J24" i="3"/>
  <c r="AL26" i="3" l="1"/>
  <c r="AM26" i="3"/>
  <c r="AD26" i="3"/>
  <c r="T39" i="3" s="1"/>
  <c r="AC26" i="3"/>
  <c r="AI11" i="3"/>
  <c r="N11" i="3"/>
  <c r="O11" i="3" s="1"/>
  <c r="T41" i="3" l="1"/>
  <c r="N23" i="3"/>
  <c r="AK23" i="3" s="1"/>
  <c r="N20" i="3"/>
  <c r="AK20" i="3" s="1"/>
  <c r="N19" i="3"/>
  <c r="AK19" i="3" s="1"/>
  <c r="N16" i="3"/>
  <c r="AK16" i="3" s="1"/>
  <c r="N15" i="3"/>
  <c r="AK15" i="3" s="1"/>
  <c r="AK21" i="3" l="1"/>
  <c r="AK13" i="3"/>
  <c r="AK17" i="3"/>
  <c r="O16" i="3"/>
  <c r="O19" i="3"/>
  <c r="O15" i="3"/>
  <c r="O20" i="3"/>
  <c r="O23" i="3"/>
  <c r="AH26" i="3"/>
  <c r="N12" i="3"/>
  <c r="AK12" i="3" s="1"/>
  <c r="O12" i="3" l="1"/>
  <c r="T31" i="3" s="1"/>
  <c r="P26" i="3"/>
  <c r="T33" i="3" s="1"/>
  <c r="AB26" i="3" l="1"/>
  <c r="T38" i="3" s="1"/>
  <c r="Z26" i="3"/>
  <c r="T37" i="3" s="1"/>
  <c r="X26" i="3"/>
  <c r="T36" i="3" s="1"/>
  <c r="AG11" i="3"/>
  <c r="AF26" i="3" s="1"/>
  <c r="T40" i="3" s="1"/>
  <c r="AK11" i="3" l="1"/>
  <c r="AJ26" i="3" s="1"/>
  <c r="T26" i="3"/>
  <c r="T35" i="3" s="1"/>
  <c r="R26" i="3"/>
  <c r="T34" i="3" s="1"/>
  <c r="T42" i="3" l="1"/>
  <c r="T48" i="3" s="1"/>
</calcChain>
</file>

<file path=xl/sharedStrings.xml><?xml version="1.0" encoding="utf-8"?>
<sst xmlns="http://schemas.openxmlformats.org/spreadsheetml/2006/main" count="173" uniqueCount="145">
  <si>
    <t>SUF=Rate(SUF) x BW x 1000</t>
  </si>
  <si>
    <t>Lic. Fee=Rate(Lic) x No. Of Stns</t>
  </si>
  <si>
    <t>Insp Fee=Rate (IF) x No. Of Stn</t>
  </si>
  <si>
    <t>Const=Rate(Const) x No. Of Stns.</t>
  </si>
  <si>
    <t>Sur=SUF Fee x %Sur</t>
  </si>
  <si>
    <t>Site Name</t>
  </si>
  <si>
    <t>Call-Sign</t>
  </si>
  <si>
    <t>Rate (SUF)</t>
  </si>
  <si>
    <t>Freq.</t>
  </si>
  <si>
    <t>BW</t>
  </si>
  <si>
    <t>SUF</t>
  </si>
  <si>
    <t>Lic. Fee</t>
  </si>
  <si>
    <t>Insp. Fee</t>
  </si>
  <si>
    <t>FF</t>
  </si>
  <si>
    <t>Const</t>
  </si>
  <si>
    <t>Sur</t>
  </si>
  <si>
    <t>DST</t>
  </si>
  <si>
    <t>MHz</t>
  </si>
  <si>
    <t>LIC</t>
  </si>
  <si>
    <t>IF</t>
  </si>
  <si>
    <t>TOTAL</t>
  </si>
  <si>
    <t>PREPARED BY:</t>
  </si>
  <si>
    <t>ALEJANDRO OROLA II</t>
  </si>
  <si>
    <t>Engineer II</t>
  </si>
  <si>
    <t>APPROVED:</t>
  </si>
  <si>
    <t>SAMUEL S. SABILE</t>
  </si>
  <si>
    <t>File Copy</t>
  </si>
  <si>
    <t>STATEMENT OF COLLECTION NO.:</t>
  </si>
  <si>
    <t>Rate  (Const)</t>
  </si>
  <si>
    <t>MOD</t>
  </si>
  <si>
    <t>Storage=Rate(Sto) x No. Of Stns.</t>
  </si>
  <si>
    <t>Rate (Sto)</t>
  </si>
  <si>
    <t>Storage</t>
  </si>
  <si>
    <t>STORAGE</t>
  </si>
  <si>
    <t>PTP Fee=Rate(Put) x No. Of Stns</t>
  </si>
  <si>
    <t>Rate  (Pur)</t>
  </si>
  <si>
    <t>Pur Fee</t>
  </si>
  <si>
    <t>Poss Fee=Rate (Poss) x No. Of Stn</t>
  </si>
  <si>
    <t>Rate  (Poss)</t>
  </si>
  <si>
    <t>Poss Fee</t>
  </si>
  <si>
    <t>No of Units</t>
  </si>
  <si>
    <t xml:space="preserve">VALIDITY: </t>
  </si>
  <si>
    <t>Applicant's Copy</t>
  </si>
  <si>
    <t>Cashier's Copy</t>
  </si>
  <si>
    <t>FF (PTP)</t>
  </si>
  <si>
    <t>CPRSL</t>
  </si>
  <si>
    <t>PPP</t>
  </si>
  <si>
    <t>GHz</t>
  </si>
  <si>
    <t xml:space="preserve">NOTE: </t>
  </si>
  <si>
    <t>MODIFICATION FEE</t>
  </si>
  <si>
    <t>FILING FEE (FF)</t>
  </si>
  <si>
    <t>STO</t>
  </si>
  <si>
    <t>PPP/STO</t>
  </si>
  <si>
    <t>CP</t>
  </si>
  <si>
    <t>PTP</t>
  </si>
  <si>
    <t>POS</t>
  </si>
  <si>
    <t>No. Yrs</t>
  </si>
  <si>
    <t xml:space="preserve">DATE:  </t>
  </si>
  <si>
    <t>ANNUAL SUF</t>
  </si>
  <si>
    <t>No. Of Extension</t>
  </si>
  <si>
    <t>TOTAL SUF</t>
  </si>
  <si>
    <t>%</t>
  </si>
  <si>
    <t>Sur=Lic. Fee (Annual) x %Sur/100</t>
  </si>
  <si>
    <t xml:space="preserve">Annual Rate  </t>
  </si>
  <si>
    <t>FF (CPRSL/MOD)</t>
  </si>
  <si>
    <t>RSL</t>
  </si>
  <si>
    <t>SURCHARGE</t>
  </si>
  <si>
    <t>sitename</t>
  </si>
  <si>
    <t>site_addr</t>
  </si>
  <si>
    <t>call_sign</t>
  </si>
  <si>
    <t>no_years</t>
  </si>
  <si>
    <t>channel</t>
  </si>
  <si>
    <t>suf_rate</t>
  </si>
  <si>
    <t>freq</t>
  </si>
  <si>
    <t>bw</t>
  </si>
  <si>
    <t>suf_fee</t>
  </si>
  <si>
    <t>ppp_units</t>
  </si>
  <si>
    <t>filing_fee</t>
  </si>
  <si>
    <t>no_ppp_ext</t>
  </si>
  <si>
    <t>rate_pur</t>
  </si>
  <si>
    <t>purchase_fee</t>
  </si>
  <si>
    <t>rate_possess</t>
  </si>
  <si>
    <t>possess_fee</t>
  </si>
  <si>
    <t>rate_const</t>
  </si>
  <si>
    <t>const_fee</t>
  </si>
  <si>
    <t>rate_lic</t>
  </si>
  <si>
    <t>license_fee</t>
  </si>
  <si>
    <t>rate_insp</t>
  </si>
  <si>
    <t>inspection_fee</t>
  </si>
  <si>
    <t>mod_filing_fee</t>
  </si>
  <si>
    <t>mod_fee</t>
  </si>
  <si>
    <t>stor_units</t>
  </si>
  <si>
    <t>rate_stor</t>
  </si>
  <si>
    <t>storage_fee</t>
  </si>
  <si>
    <t>sur_lic_percent</t>
  </si>
  <si>
    <t>sur_lic</t>
  </si>
  <si>
    <t>sur_suf_percent</t>
  </si>
  <si>
    <t>sur_suf</t>
  </si>
  <si>
    <t>rsl_dst_fee</t>
  </si>
  <si>
    <t>ppp_dst_fee</t>
  </si>
  <si>
    <t>annual_suf_fee</t>
  </si>
  <si>
    <t>No. Of Channels (Prev)</t>
  </si>
  <si>
    <t>No. Of Channels (Cur)</t>
  </si>
  <si>
    <t>FB</t>
  </si>
  <si>
    <t>PPP/CP/RSL</t>
  </si>
  <si>
    <t>Site No.</t>
  </si>
  <si>
    <t>Band</t>
  </si>
  <si>
    <t>City</t>
  </si>
  <si>
    <t>Province</t>
  </si>
  <si>
    <t>G1065</t>
  </si>
  <si>
    <t>G5080</t>
  </si>
  <si>
    <t>Taguig City</t>
  </si>
  <si>
    <t>Metro Manila</t>
  </si>
  <si>
    <t>Pasig City</t>
  </si>
  <si>
    <t>November 2013 - November 2014</t>
  </si>
  <si>
    <t>SMART COMMUNICATIONS INC.</t>
  </si>
  <si>
    <t>PATEROS SAN BERNARDO</t>
  </si>
  <si>
    <t>L74</t>
  </si>
  <si>
    <t>PASAY-NEW PORT BLDG MACRO</t>
  </si>
  <si>
    <t>OSMENA QUIRINO MANILA</t>
  </si>
  <si>
    <t>G42</t>
  </si>
  <si>
    <t>CONDE GAMAZO</t>
  </si>
  <si>
    <t>SUN TAGUIG CITY TENEMENT</t>
  </si>
  <si>
    <t>G7066</t>
  </si>
  <si>
    <t>SUN PASAY VILLAMOR BARRACKS</t>
  </si>
  <si>
    <t>PASIG C5 ORTIGAS FLYOVER</t>
  </si>
  <si>
    <t>BARRIOS COMPOUND 3 VALENZUELA</t>
  </si>
  <si>
    <t>DELUPIO ST. VALENZUELA</t>
  </si>
  <si>
    <t>V5308</t>
  </si>
  <si>
    <t>MADAUE J CENTER MALL</t>
  </si>
  <si>
    <t xml:space="preserve">MARINE BARRACKS TAGUIG </t>
  </si>
  <si>
    <t>C5 LIBINGAN TAGUIG</t>
  </si>
  <si>
    <t>TUP TAGUIG</t>
  </si>
  <si>
    <t>Pasay City</t>
  </si>
  <si>
    <t>Manila</t>
  </si>
  <si>
    <t>Valenzuela City</t>
  </si>
  <si>
    <t>Mandaue City</t>
  </si>
  <si>
    <t>Cebu</t>
  </si>
  <si>
    <t>id</t>
  </si>
  <si>
    <t>site_no</t>
  </si>
  <si>
    <t>city</t>
  </si>
  <si>
    <t>band</t>
  </si>
  <si>
    <t>Acting Chief, NAFD</t>
  </si>
  <si>
    <t>NAFD's Copy</t>
  </si>
  <si>
    <t>old_chan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</si>
</sst>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">
        <color indexed="64"/>
      </bottom>
      <diagonal/>
    </border>
    <border>
      <left/>
      <right/>
      <top style="mediumDashDotDot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Protection="1">
      <protection locked="0"/>
    </xf>
    <xf numFmtId="0" fontId="10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4" fontId="5" fillId="0" borderId="33" xfId="0" applyNumberFormat="1" applyFont="1" applyBorder="1" applyAlignment="1" applyProtection="1">
      <alignment horizontal="center" vertical="center"/>
      <protection locked="0"/>
    </xf>
    <xf numFmtId="4" fontId="5" fillId="0" borderId="34" xfId="0" applyNumberFormat="1" applyFont="1" applyBorder="1" applyAlignment="1" applyProtection="1">
      <alignment horizontal="center" vertical="center"/>
      <protection locked="0"/>
    </xf>
    <xf numFmtId="14" fontId="12" fillId="0" borderId="0" xfId="0" applyNumberFormat="1" applyFo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8" fillId="0" borderId="0" xfId="0" applyFont="1" applyProtection="1">
      <protection locked="0"/>
    </xf>
    <xf numFmtId="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alignment horizontal="right"/>
      <protection locked="0"/>
    </xf>
    <xf numFmtId="2" fontId="0" fillId="0" borderId="0" xfId="0" applyNumberFormat="1" applyFont="1" applyProtection="1">
      <protection locked="0"/>
    </xf>
    <xf numFmtId="4" fontId="14" fillId="0" borderId="0" xfId="0" applyNumberFormat="1" applyFont="1" applyBorder="1" applyAlignment="1" applyProtection="1">
      <protection locked="0"/>
    </xf>
    <xf numFmtId="2" fontId="0" fillId="0" borderId="0" xfId="0" applyNumberFormat="1" applyFont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2" fontId="14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2" fontId="3" fillId="0" borderId="10" xfId="0" applyNumberFormat="1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0" fontId="18" fillId="2" borderId="0" xfId="0" applyFont="1" applyFill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0" fontId="20" fillId="0" borderId="0" xfId="0" applyFont="1" applyProtection="1"/>
    <xf numFmtId="1" fontId="2" fillId="0" borderId="0" xfId="0" applyNumberFormat="1" applyFont="1" applyProtection="1">
      <protection locked="0"/>
    </xf>
    <xf numFmtId="1" fontId="2" fillId="0" borderId="0" xfId="0" applyNumberFormat="1" applyFont="1" applyProtection="1"/>
    <xf numFmtId="1" fontId="3" fillId="0" borderId="14" xfId="0" applyNumberFormat="1" applyFont="1" applyBorder="1" applyAlignment="1" applyProtection="1">
      <alignment horizontal="center" vertical="center" wrapText="1"/>
    </xf>
    <xf numFmtId="1" fontId="3" fillId="0" borderId="0" xfId="0" applyNumberFormat="1" applyFont="1" applyBorder="1" applyAlignment="1" applyProtection="1">
      <alignment horizontal="center" vertical="center" wrapText="1"/>
    </xf>
    <xf numFmtId="1" fontId="3" fillId="0" borderId="17" xfId="0" applyNumberFormat="1" applyFont="1" applyBorder="1" applyAlignment="1" applyProtection="1">
      <alignment horizontal="center" vertical="center" wrapText="1"/>
    </xf>
    <xf numFmtId="1" fontId="3" fillId="0" borderId="27" xfId="0" applyNumberFormat="1" applyFont="1" applyBorder="1" applyAlignment="1" applyProtection="1">
      <alignment horizontal="center" vertical="center" wrapText="1"/>
    </xf>
    <xf numFmtId="1" fontId="3" fillId="0" borderId="28" xfId="0" applyNumberFormat="1" applyFont="1" applyBorder="1" applyAlignment="1" applyProtection="1">
      <alignment horizontal="center" vertical="center" wrapText="1"/>
    </xf>
    <xf numFmtId="1" fontId="3" fillId="0" borderId="21" xfId="0" applyNumberFormat="1" applyFont="1" applyBorder="1" applyAlignment="1" applyProtection="1">
      <alignment horizontal="center" vertical="center" wrapText="1"/>
    </xf>
    <xf numFmtId="1" fontId="3" fillId="0" borderId="22" xfId="0" applyNumberFormat="1" applyFont="1" applyBorder="1" applyAlignment="1" applyProtection="1">
      <alignment horizontal="center" vertical="center" wrapText="1"/>
    </xf>
    <xf numFmtId="1" fontId="0" fillId="0" borderId="0" xfId="0" applyNumberFormat="1" applyBorder="1" applyAlignment="1" applyProtection="1">
      <alignment horizontal="center" vertical="center" wrapText="1"/>
    </xf>
    <xf numFmtId="1" fontId="3" fillId="2" borderId="14" xfId="0" applyNumberFormat="1" applyFont="1" applyFill="1" applyBorder="1" applyAlignment="1" applyProtection="1">
      <alignment horizontal="center" vertical="center" wrapText="1"/>
    </xf>
    <xf numFmtId="1" fontId="3" fillId="2" borderId="0" xfId="0" applyNumberFormat="1" applyFont="1" applyFill="1" applyAlignment="1" applyProtection="1">
      <alignment horizontal="center" vertical="center" wrapText="1"/>
    </xf>
    <xf numFmtId="1" fontId="18" fillId="2" borderId="0" xfId="0" applyNumberFormat="1" applyFont="1" applyFill="1" applyAlignment="1" applyProtection="1">
      <alignment horizontal="center" vertical="center" wrapText="1"/>
    </xf>
    <xf numFmtId="1" fontId="17" fillId="2" borderId="0" xfId="0" applyNumberFormat="1" applyFont="1" applyFill="1" applyAlignment="1" applyProtection="1">
      <alignment wrapText="1"/>
    </xf>
    <xf numFmtId="1" fontId="5" fillId="0" borderId="0" xfId="0" applyNumberFormat="1" applyFont="1" applyProtection="1">
      <protection locked="0"/>
    </xf>
    <xf numFmtId="1" fontId="5" fillId="0" borderId="0" xfId="0" applyNumberFormat="1" applyFont="1" applyBorder="1" applyAlignment="1" applyProtection="1">
      <alignment horizontal="center" vertical="center"/>
      <protection locked="0"/>
    </xf>
    <xf numFmtId="1" fontId="5" fillId="0" borderId="19" xfId="0" applyNumberFormat="1" applyFont="1" applyBorder="1" applyAlignment="1" applyProtection="1">
      <alignment horizontal="center" vertical="center"/>
      <protection locked="0"/>
    </xf>
    <xf numFmtId="1" fontId="5" fillId="0" borderId="20" xfId="0" applyNumberFormat="1" applyFont="1" applyBorder="1" applyAlignment="1" applyProtection="1">
      <alignment horizontal="center" vertical="center"/>
      <protection locked="0"/>
    </xf>
    <xf numFmtId="1" fontId="5" fillId="0" borderId="38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Protection="1">
      <protection locked="0"/>
    </xf>
    <xf numFmtId="1" fontId="0" fillId="0" borderId="0" xfId="0" applyNumberFormat="1" applyFont="1" applyAlignment="1" applyProtection="1">
      <protection locked="0"/>
    </xf>
    <xf numFmtId="1" fontId="0" fillId="0" borderId="0" xfId="0" applyNumberFormat="1" applyFont="1" applyProtection="1">
      <protection locked="0"/>
    </xf>
    <xf numFmtId="1" fontId="0" fillId="0" borderId="0" xfId="0" applyNumberFormat="1" applyFont="1" applyAlignment="1" applyProtection="1">
      <alignment horizontal="right"/>
      <protection locked="0"/>
    </xf>
    <xf numFmtId="1" fontId="14" fillId="0" borderId="0" xfId="0" applyNumberFormat="1" applyFont="1" applyBorder="1" applyAlignment="1" applyProtection="1">
      <protection locked="0"/>
    </xf>
    <xf numFmtId="1" fontId="14" fillId="0" borderId="0" xfId="0" applyNumberFormat="1" applyFont="1" applyAlignment="1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1" fontId="18" fillId="2" borderId="17" xfId="0" applyNumberFormat="1" applyFont="1" applyFill="1" applyBorder="1" applyAlignment="1" applyProtection="1">
      <alignment horizontal="center" vertical="center" wrapText="1"/>
    </xf>
    <xf numFmtId="1" fontId="18" fillId="2" borderId="14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0" fillId="0" borderId="36" xfId="0" applyNumberFormat="1" applyBorder="1" applyAlignment="1" applyProtection="1">
      <alignment horizontal="center" vertical="center" wrapText="1"/>
    </xf>
    <xf numFmtId="1" fontId="3" fillId="2" borderId="36" xfId="0" applyNumberFormat="1" applyFont="1" applyFill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" fontId="3" fillId="0" borderId="6" xfId="0" applyNumberFormat="1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1" fontId="3" fillId="0" borderId="14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17" xfId="0" applyNumberFormat="1" applyFont="1" applyFill="1" applyBorder="1" applyAlignment="1" applyProtection="1">
      <alignment horizontal="center" vertical="center"/>
      <protection locked="0"/>
    </xf>
    <xf numFmtId="1" fontId="3" fillId="0" borderId="6" xfId="0" applyNumberFormat="1" applyFont="1" applyFill="1" applyBorder="1" applyAlignment="1" applyProtection="1">
      <alignment horizontal="center" vertical="center"/>
      <protection locked="0"/>
    </xf>
    <xf numFmtId="1" fontId="3" fillId="0" borderId="23" xfId="0" applyNumberFormat="1" applyFont="1" applyFill="1" applyBorder="1" applyAlignment="1" applyProtection="1">
      <alignment horizontal="center" vertical="center"/>
      <protection locked="0"/>
    </xf>
    <xf numFmtId="1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4" fontId="3" fillId="0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1" fontId="4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0" fillId="0" borderId="8" xfId="0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39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1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3" fillId="0" borderId="8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9" xfId="0" applyNumberFormat="1" applyFont="1" applyFill="1" applyBorder="1" applyAlignment="1" applyProtection="1">
      <alignment horizontal="center" vertical="center"/>
      <protection locked="0"/>
    </xf>
    <xf numFmtId="1" fontId="3" fillId="0" borderId="25" xfId="0" applyNumberFormat="1" applyFont="1" applyFill="1" applyBorder="1" applyAlignment="1" applyProtection="1">
      <alignment horizontal="center" vertical="center"/>
      <protection locked="0"/>
    </xf>
    <xf numFmtId="1" fontId="3" fillId="0" borderId="26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" fontId="3" fillId="0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 wrapText="1"/>
    </xf>
    <xf numFmtId="0" fontId="3" fillId="2" borderId="41" xfId="0" applyFont="1" applyFill="1" applyBorder="1" applyAlignment="1" applyProtection="1">
      <alignment horizontal="center" vertical="center" wrapText="1"/>
    </xf>
    <xf numFmtId="0" fontId="3" fillId="0" borderId="41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vertical="center"/>
      <protection locked="0"/>
    </xf>
    <xf numFmtId="4" fontId="3" fillId="0" borderId="9" xfId="0" applyNumberFormat="1" applyFont="1" applyFill="1" applyBorder="1" applyAlignment="1" applyProtection="1">
      <alignment horizontal="center" vertical="center"/>
      <protection locked="0"/>
    </xf>
    <xf numFmtId="4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0" fillId="0" borderId="42" xfId="0" applyNumberFormat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wrapText="1"/>
      <protection locked="0"/>
    </xf>
    <xf numFmtId="0" fontId="3" fillId="0" borderId="42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2" fontId="3" fillId="0" borderId="10" xfId="0" applyNumberFormat="1" applyFont="1" applyBorder="1" applyAlignment="1" applyProtection="1">
      <alignment horizontal="center" vertical="center" wrapText="1"/>
    </xf>
    <xf numFmtId="2" fontId="3" fillId="0" borderId="12" xfId="0" applyNumberFormat="1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1" fontId="3" fillId="0" borderId="10" xfId="0" applyNumberFormat="1" applyFont="1" applyBorder="1" applyAlignment="1" applyProtection="1">
      <alignment horizontal="center" vertical="center" wrapText="1"/>
    </xf>
    <xf numFmtId="1" fontId="3" fillId="0" borderId="16" xfId="0" applyNumberFormat="1" applyFont="1" applyBorder="1" applyAlignment="1" applyProtection="1">
      <alignment horizontal="center" vertical="center" wrapText="1"/>
    </xf>
    <xf numFmtId="1" fontId="3" fillId="0" borderId="13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" fontId="5" fillId="0" borderId="30" xfId="0" applyNumberFormat="1" applyFont="1" applyBorder="1" applyAlignment="1" applyProtection="1">
      <alignment horizontal="center" vertical="center"/>
    </xf>
    <xf numFmtId="1" fontId="5" fillId="0" borderId="31" xfId="0" applyNumberFormat="1" applyFont="1" applyBorder="1" applyAlignment="1" applyProtection="1">
      <alignment horizontal="center" vertical="center"/>
    </xf>
    <xf numFmtId="1" fontId="5" fillId="0" borderId="32" xfId="0" applyNumberFormat="1" applyFont="1" applyBorder="1" applyAlignment="1" applyProtection="1">
      <alignment horizontal="center" vertical="center"/>
    </xf>
    <xf numFmtId="1" fontId="0" fillId="0" borderId="13" xfId="0" applyNumberFormat="1" applyBorder="1" applyAlignment="1" applyProtection="1">
      <alignment horizontal="center" vertical="center" wrapText="1"/>
    </xf>
    <xf numFmtId="1" fontId="0" fillId="0" borderId="0" xfId="0" applyNumberFormat="1" applyBorder="1" applyAlignment="1" applyProtection="1">
      <alignment horizontal="center" vertical="center" wrapText="1"/>
    </xf>
    <xf numFmtId="1" fontId="10" fillId="0" borderId="30" xfId="0" applyNumberFormat="1" applyFont="1" applyBorder="1" applyAlignment="1" applyProtection="1">
      <alignment horizontal="center" vertical="center"/>
    </xf>
    <xf numFmtId="1" fontId="0" fillId="0" borderId="31" xfId="0" applyNumberFormat="1" applyBorder="1" applyAlignment="1" applyProtection="1"/>
    <xf numFmtId="1" fontId="0" fillId="0" borderId="32" xfId="0" applyNumberFormat="1" applyBorder="1" applyAlignment="1" applyProtection="1"/>
    <xf numFmtId="1" fontId="5" fillId="0" borderId="29" xfId="0" applyNumberFormat="1" applyFont="1" applyBorder="1" applyAlignment="1" applyProtection="1">
      <alignment horizontal="center" vertical="center"/>
      <protection locked="0"/>
    </xf>
    <xf numFmtId="1" fontId="5" fillId="0" borderId="19" xfId="0" applyNumberFormat="1" applyFont="1" applyBorder="1" applyAlignment="1" applyProtection="1">
      <alignment horizontal="center" vertical="center"/>
      <protection locked="0"/>
    </xf>
    <xf numFmtId="1" fontId="5" fillId="0" borderId="20" xfId="0" applyNumberFormat="1" applyFont="1" applyBorder="1" applyAlignment="1" applyProtection="1">
      <alignment horizontal="center" vertical="center"/>
      <protection locked="0"/>
    </xf>
    <xf numFmtId="1" fontId="3" fillId="0" borderId="35" xfId="0" applyNumberFormat="1" applyFont="1" applyBorder="1" applyAlignment="1" applyProtection="1">
      <alignment horizontal="center" vertical="center" wrapText="1"/>
    </xf>
    <xf numFmtId="1" fontId="0" fillId="0" borderId="36" xfId="0" applyNumberFormat="1" applyBorder="1" applyAlignment="1" applyProtection="1">
      <alignment horizontal="center" vertical="center" wrapText="1"/>
    </xf>
    <xf numFmtId="0" fontId="10" fillId="0" borderId="31" xfId="0" applyFont="1" applyBorder="1" applyAlignment="1" applyProtection="1">
      <alignment horizontal="center" vertical="center"/>
    </xf>
    <xf numFmtId="0" fontId="10" fillId="0" borderId="32" xfId="0" applyFont="1" applyBorder="1" applyAlignment="1" applyProtection="1">
      <alignment horizontal="center" vertical="center"/>
    </xf>
    <xf numFmtId="1" fontId="3" fillId="0" borderId="12" xfId="0" applyNumberFormat="1" applyFont="1" applyBorder="1" applyAlignment="1" applyProtection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 wrapText="1"/>
    </xf>
    <xf numFmtId="1" fontId="3" fillId="0" borderId="11" xfId="0" applyNumberFormat="1" applyFont="1" applyBorder="1" applyAlignment="1" applyProtection="1">
      <alignment horizontal="center" vertical="center" wrapText="1"/>
    </xf>
    <xf numFmtId="1" fontId="0" fillId="0" borderId="5" xfId="0" applyNumberFormat="1" applyBorder="1" applyAlignment="1" applyProtection="1">
      <alignment horizontal="center" vertical="center" wrapText="1"/>
    </xf>
    <xf numFmtId="4" fontId="15" fillId="0" borderId="2" xfId="0" applyNumberFormat="1" applyFont="1" applyBorder="1" applyAlignment="1" applyProtection="1">
      <protection locked="0"/>
    </xf>
    <xf numFmtId="0" fontId="16" fillId="0" borderId="2" xfId="0" applyFont="1" applyBorder="1" applyAlignment="1" applyProtection="1">
      <protection locked="0"/>
    </xf>
    <xf numFmtId="4" fontId="14" fillId="0" borderId="0" xfId="0" applyNumberFormat="1" applyFont="1" applyAlignment="1" applyProtection="1">
      <protection locked="0"/>
    </xf>
    <xf numFmtId="4" fontId="14" fillId="0" borderId="0" xfId="0" applyNumberFormat="1" applyFont="1" applyBorder="1" applyAlignment="1" applyProtection="1">
      <protection locked="0"/>
    </xf>
    <xf numFmtId="0" fontId="14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ont="1" applyFill="1" applyBorder="1" applyAlignment="1" applyProtection="1">
      <alignment horizontal="right"/>
      <protection locked="0"/>
    </xf>
    <xf numFmtId="0" fontId="0" fillId="0" borderId="0" xfId="0" applyAlignment="1" applyProtection="1">
      <protection locked="0"/>
    </xf>
    <xf numFmtId="4" fontId="6" fillId="0" borderId="40" xfId="0" applyNumberFormat="1" applyFont="1" applyBorder="1" applyAlignment="1" applyProtection="1">
      <alignment horizontal="right" vertical="center"/>
      <protection locked="0"/>
    </xf>
    <xf numFmtId="0" fontId="0" fillId="0" borderId="40" xfId="0" applyNumberFormat="1" applyBorder="1" applyAlignment="1" applyProtection="1">
      <protection locked="0"/>
    </xf>
    <xf numFmtId="0" fontId="0" fillId="0" borderId="34" xfId="0" applyNumberFormat="1" applyBorder="1" applyAlignment="1" applyProtection="1">
      <protection locked="0"/>
    </xf>
    <xf numFmtId="4" fontId="14" fillId="0" borderId="1" xfId="0" applyNumberFormat="1" applyFont="1" applyBorder="1" applyAlignment="1" applyProtection="1">
      <protection locked="0"/>
    </xf>
    <xf numFmtId="0" fontId="14" fillId="0" borderId="1" xfId="0" applyFont="1" applyBorder="1" applyAlignment="1" applyProtection="1">
      <protection locked="0"/>
    </xf>
    <xf numFmtId="4" fontId="14" fillId="0" borderId="8" xfId="0" applyNumberFormat="1" applyFont="1" applyBorder="1" applyAlignment="1" applyProtection="1">
      <protection locked="0"/>
    </xf>
    <xf numFmtId="4" fontId="5" fillId="0" borderId="19" xfId="0" applyNumberFormat="1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1" fontId="0" fillId="0" borderId="0" xfId="0" applyNumberFormat="1" applyFon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1" fontId="14" fillId="0" borderId="8" xfId="0" applyNumberFormat="1" applyFont="1" applyBorder="1" applyAlignment="1" applyProtection="1">
      <protection locked="0"/>
    </xf>
    <xf numFmtId="1" fontId="14" fillId="0" borderId="0" xfId="0" applyNumberFormat="1" applyFont="1" applyAlignment="1" applyProtection="1">
      <protection locked="0"/>
    </xf>
    <xf numFmtId="1" fontId="14" fillId="0" borderId="0" xfId="0" applyNumberFormat="1" applyFont="1" applyBorder="1" applyAlignment="1" applyProtection="1">
      <protection locked="0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3" fontId="10" fillId="0" borderId="2" xfId="3" applyFont="1" applyBorder="1" applyAlignment="1" applyProtection="1">
      <protection locked="0"/>
    </xf>
    <xf numFmtId="43" fontId="14" fillId="0" borderId="2" xfId="3" applyFont="1" applyBorder="1" applyAlignment="1" applyProtection="1">
      <protection locked="0"/>
    </xf>
    <xf numFmtId="1" fontId="14" fillId="0" borderId="1" xfId="0" applyNumberFormat="1" applyFont="1" applyBorder="1" applyAlignment="1" applyProtection="1">
      <protection locked="0"/>
    </xf>
    <xf numFmtId="0" fontId="10" fillId="0" borderId="43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 wrapText="1"/>
    </xf>
  </cellXfs>
  <cellStyles count="4">
    <cellStyle name="%" xfId="1"/>
    <cellStyle name="Comma" xfId="3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8"/>
  <sheetViews>
    <sheetView tabSelected="1" workbookViewId="0">
      <selection activeCell="N31" sqref="N31:O31"/>
    </sheetView>
  </sheetViews>
  <sheetFormatPr defaultRowHeight="12.75" x14ac:dyDescent="0.2"/>
  <cols>
    <col min="1" max="1" width="3.85546875" style="25" customWidth="1"/>
    <col min="2" max="2" width="5.5703125" style="25" customWidth="1"/>
    <col min="3" max="3" width="12.28515625" style="25" customWidth="1"/>
    <col min="4" max="4" width="7.140625" style="25" customWidth="1"/>
    <col min="5" max="5" width="8.85546875" style="25" customWidth="1"/>
    <col min="6" max="6" width="9.140625" style="27" customWidth="1"/>
    <col min="7" max="7" width="5.7109375" style="27" customWidth="1"/>
    <col min="8" max="8" width="4.7109375" style="27" customWidth="1"/>
    <col min="9" max="9" width="8" style="27" customWidth="1"/>
    <col min="10" max="10" width="8.140625" style="27" customWidth="1"/>
    <col min="11" max="11" width="4.7109375" style="27" customWidth="1"/>
    <col min="12" max="12" width="5.85546875" style="27" customWidth="1"/>
    <col min="13" max="13" width="5" style="27" customWidth="1"/>
    <col min="14" max="14" width="11.42578125" style="27" customWidth="1"/>
    <col min="15" max="15" width="11.5703125" style="27" customWidth="1"/>
    <col min="16" max="16" width="6.42578125" style="27" customWidth="1"/>
    <col min="17" max="17" width="8" style="77" customWidth="1"/>
    <col min="18" max="18" width="5.28515625" style="77" customWidth="1"/>
    <col min="19" max="19" width="6.28515625" style="77" customWidth="1"/>
    <col min="20" max="20" width="5" style="77" customWidth="1"/>
    <col min="21" max="21" width="10" style="77" customWidth="1"/>
    <col min="22" max="22" width="6.140625" style="77" customWidth="1"/>
    <col min="23" max="24" width="4.42578125" style="77" customWidth="1"/>
    <col min="25" max="25" width="6.5703125" style="77" customWidth="1"/>
    <col min="26" max="26" width="5.28515625" style="77" customWidth="1"/>
    <col min="27" max="27" width="4.7109375" style="77" customWidth="1"/>
    <col min="28" max="28" width="8.85546875" style="77" customWidth="1"/>
    <col min="29" max="29" width="8.5703125" style="77" customWidth="1"/>
    <col min="30" max="30" width="7.5703125" style="77" customWidth="1"/>
    <col min="31" max="31" width="4.28515625" style="77" customWidth="1"/>
    <col min="32" max="32" width="5.5703125" style="77" customWidth="1"/>
    <col min="33" max="33" width="5.42578125" style="77" customWidth="1"/>
    <col min="34" max="34" width="4.140625" style="77" customWidth="1"/>
    <col min="35" max="35" width="6" style="77" customWidth="1"/>
    <col min="36" max="36" width="3.42578125" style="77" customWidth="1"/>
    <col min="37" max="37" width="6.140625" style="77" customWidth="1"/>
    <col min="38" max="38" width="5.28515625" style="27" customWidth="1"/>
    <col min="39" max="39" width="6.42578125" style="27" customWidth="1"/>
    <col min="40" max="41" width="0" style="27" hidden="1" customWidth="1"/>
    <col min="42" max="16384" width="9.140625" style="27"/>
  </cols>
  <sheetData>
    <row r="1" spans="1:51" s="1" customFormat="1" ht="16.5" customHeight="1" x14ac:dyDescent="0.2">
      <c r="A1" s="136" t="s">
        <v>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</row>
    <row r="2" spans="1:51" s="1" customFormat="1" ht="17.25" customHeight="1" x14ac:dyDescent="0.2">
      <c r="A2" s="144" t="s">
        <v>115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</row>
    <row r="3" spans="1:51" s="1" customFormat="1" ht="12" x14ac:dyDescent="0.2">
      <c r="A3" s="136" t="s">
        <v>57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</row>
    <row r="4" spans="1:51" s="1" customFormat="1" ht="15" x14ac:dyDescent="0.25">
      <c r="A4" s="145" t="s">
        <v>103</v>
      </c>
      <c r="B4" s="145"/>
      <c r="C4" s="145"/>
      <c r="D4" s="145"/>
      <c r="E4" s="145"/>
      <c r="F4" s="146"/>
      <c r="G4" s="146"/>
      <c r="H4" s="2"/>
      <c r="I4" s="2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</row>
    <row r="5" spans="1:51" s="1" customFormat="1" ht="15.75" thickBot="1" x14ac:dyDescent="0.3">
      <c r="A5" s="145" t="s">
        <v>104</v>
      </c>
      <c r="B5" s="145"/>
      <c r="C5" s="145"/>
      <c r="D5" s="145"/>
      <c r="E5" s="145"/>
      <c r="F5" s="146"/>
      <c r="G5" s="146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51" s="30" customFormat="1" ht="24" customHeight="1" thickBot="1" x14ac:dyDescent="0.25">
      <c r="A6" s="29"/>
      <c r="B6" s="29"/>
      <c r="C6" s="29"/>
      <c r="D6" s="29"/>
      <c r="E6" s="29"/>
      <c r="F6" s="29"/>
      <c r="J6" s="195" t="s">
        <v>45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  <c r="V6" s="152" t="s">
        <v>46</v>
      </c>
      <c r="W6" s="153"/>
      <c r="X6" s="153"/>
      <c r="Y6" s="153"/>
      <c r="Z6" s="153"/>
      <c r="AA6" s="153"/>
      <c r="AB6" s="154"/>
      <c r="AC6" s="52"/>
      <c r="AD6" s="52"/>
      <c r="AE6" s="147" t="s">
        <v>33</v>
      </c>
      <c r="AF6" s="148"/>
      <c r="AG6" s="149"/>
      <c r="AH6" s="147" t="s">
        <v>66</v>
      </c>
      <c r="AI6" s="148"/>
      <c r="AJ6" s="148"/>
      <c r="AK6" s="149"/>
    </row>
    <row r="7" spans="1:51" s="36" customFormat="1" ht="47.25" customHeight="1" x14ac:dyDescent="0.2">
      <c r="A7" s="31"/>
      <c r="B7" s="32"/>
      <c r="C7" s="32"/>
      <c r="D7" s="32"/>
      <c r="E7" s="32"/>
      <c r="F7" s="32"/>
      <c r="G7" s="32"/>
      <c r="H7" s="33"/>
      <c r="I7" s="34"/>
      <c r="J7" s="196"/>
      <c r="K7" s="137" t="s">
        <v>0</v>
      </c>
      <c r="L7" s="137"/>
      <c r="M7" s="137"/>
      <c r="N7" s="138"/>
      <c r="O7" s="35"/>
      <c r="P7" s="139" t="s">
        <v>1</v>
      </c>
      <c r="Q7" s="140"/>
      <c r="R7" s="141" t="s">
        <v>2</v>
      </c>
      <c r="S7" s="141"/>
      <c r="T7" s="142" t="s">
        <v>3</v>
      </c>
      <c r="U7" s="143"/>
      <c r="V7" s="162" t="s">
        <v>59</v>
      </c>
      <c r="W7" s="164" t="s">
        <v>40</v>
      </c>
      <c r="X7" s="142" t="s">
        <v>34</v>
      </c>
      <c r="Y7" s="143"/>
      <c r="Z7" s="141" t="s">
        <v>37</v>
      </c>
      <c r="AA7" s="141"/>
      <c r="AB7" s="142" t="s">
        <v>50</v>
      </c>
      <c r="AC7" s="150"/>
      <c r="AD7" s="158" t="s">
        <v>49</v>
      </c>
      <c r="AE7" s="141" t="s">
        <v>40</v>
      </c>
      <c r="AF7" s="142" t="s">
        <v>30</v>
      </c>
      <c r="AG7" s="143"/>
      <c r="AH7" s="141" t="s">
        <v>62</v>
      </c>
      <c r="AI7" s="141"/>
      <c r="AJ7" s="142" t="s">
        <v>4</v>
      </c>
      <c r="AK7" s="143"/>
      <c r="AL7" s="139" t="s">
        <v>16</v>
      </c>
      <c r="AM7" s="140"/>
    </row>
    <row r="8" spans="1:51" s="36" customFormat="1" ht="39" customHeight="1" x14ac:dyDescent="0.2">
      <c r="A8" s="37"/>
      <c r="B8" s="38" t="s">
        <v>105</v>
      </c>
      <c r="C8" s="38" t="s">
        <v>5</v>
      </c>
      <c r="D8" s="38" t="s">
        <v>106</v>
      </c>
      <c r="E8" s="38" t="s">
        <v>107</v>
      </c>
      <c r="F8" s="38" t="s">
        <v>108</v>
      </c>
      <c r="G8" s="38" t="s">
        <v>6</v>
      </c>
      <c r="H8" s="39" t="s">
        <v>56</v>
      </c>
      <c r="I8" s="38" t="s">
        <v>101</v>
      </c>
      <c r="J8" s="127" t="s">
        <v>102</v>
      </c>
      <c r="K8" s="38" t="s">
        <v>7</v>
      </c>
      <c r="L8" s="38" t="s">
        <v>8</v>
      </c>
      <c r="M8" s="38" t="s">
        <v>9</v>
      </c>
      <c r="N8" s="39" t="s">
        <v>58</v>
      </c>
      <c r="O8" s="38" t="s">
        <v>60</v>
      </c>
      <c r="P8" s="40" t="s">
        <v>63</v>
      </c>
      <c r="Q8" s="53" t="s">
        <v>11</v>
      </c>
      <c r="R8" s="54" t="s">
        <v>63</v>
      </c>
      <c r="S8" s="54" t="s">
        <v>12</v>
      </c>
      <c r="T8" s="55" t="s">
        <v>28</v>
      </c>
      <c r="U8" s="53" t="s">
        <v>14</v>
      </c>
      <c r="V8" s="163"/>
      <c r="W8" s="165"/>
      <c r="X8" s="56" t="s">
        <v>35</v>
      </c>
      <c r="Y8" s="57" t="s">
        <v>36</v>
      </c>
      <c r="Z8" s="80" t="s">
        <v>38</v>
      </c>
      <c r="AA8" s="80" t="s">
        <v>39</v>
      </c>
      <c r="AB8" s="58" t="s">
        <v>44</v>
      </c>
      <c r="AC8" s="59" t="s">
        <v>64</v>
      </c>
      <c r="AD8" s="159"/>
      <c r="AE8" s="151"/>
      <c r="AF8" s="55" t="s">
        <v>31</v>
      </c>
      <c r="AG8" s="53" t="s">
        <v>32</v>
      </c>
      <c r="AH8" s="54" t="s">
        <v>61</v>
      </c>
      <c r="AI8" s="54" t="s">
        <v>15</v>
      </c>
      <c r="AJ8" s="55" t="s">
        <v>61</v>
      </c>
      <c r="AK8" s="53" t="s">
        <v>15</v>
      </c>
      <c r="AL8" s="40" t="s">
        <v>52</v>
      </c>
      <c r="AM8" s="41" t="s">
        <v>65</v>
      </c>
    </row>
    <row r="9" spans="1:51" s="36" customFormat="1" x14ac:dyDescent="0.2">
      <c r="A9" s="37"/>
      <c r="B9" s="38"/>
      <c r="C9" s="38"/>
      <c r="D9" s="38"/>
      <c r="E9" s="38"/>
      <c r="F9" s="38"/>
      <c r="G9" s="38"/>
      <c r="H9" s="39"/>
      <c r="I9" s="38"/>
      <c r="J9" s="127"/>
      <c r="K9" s="38"/>
      <c r="L9" s="3" t="s">
        <v>47</v>
      </c>
      <c r="M9" s="4" t="s">
        <v>17</v>
      </c>
      <c r="N9" s="38"/>
      <c r="O9" s="135"/>
      <c r="P9" s="40"/>
      <c r="Q9" s="53"/>
      <c r="R9" s="54"/>
      <c r="S9" s="54"/>
      <c r="T9" s="55"/>
      <c r="U9" s="53"/>
      <c r="V9" s="60"/>
      <c r="W9" s="133"/>
      <c r="X9" s="55"/>
      <c r="Y9" s="53"/>
      <c r="Z9" s="54"/>
      <c r="AA9" s="54"/>
      <c r="AB9" s="55"/>
      <c r="AC9" s="53"/>
      <c r="AD9" s="81"/>
      <c r="AE9" s="60"/>
      <c r="AF9" s="55"/>
      <c r="AG9" s="53"/>
      <c r="AH9" s="54"/>
      <c r="AI9" s="54"/>
      <c r="AJ9" s="55"/>
      <c r="AK9" s="53"/>
      <c r="AL9" s="40"/>
      <c r="AM9" s="41"/>
    </row>
    <row r="10" spans="1:51" s="50" customFormat="1" ht="30" hidden="1" customHeight="1" x14ac:dyDescent="0.25">
      <c r="A10" s="42" t="s">
        <v>138</v>
      </c>
      <c r="B10" s="43" t="s">
        <v>139</v>
      </c>
      <c r="C10" s="43" t="s">
        <v>67</v>
      </c>
      <c r="D10" s="43" t="s">
        <v>141</v>
      </c>
      <c r="E10" s="43" t="s">
        <v>140</v>
      </c>
      <c r="F10" s="43" t="s">
        <v>68</v>
      </c>
      <c r="G10" s="43" t="s">
        <v>69</v>
      </c>
      <c r="H10" s="44" t="s">
        <v>70</v>
      </c>
      <c r="I10" s="43" t="s">
        <v>144</v>
      </c>
      <c r="J10" s="128" t="s">
        <v>71</v>
      </c>
      <c r="K10" s="45" t="s">
        <v>72</v>
      </c>
      <c r="L10" s="45" t="s">
        <v>73</v>
      </c>
      <c r="M10" s="45" t="s">
        <v>74</v>
      </c>
      <c r="N10" s="45" t="s">
        <v>100</v>
      </c>
      <c r="O10" s="45" t="s">
        <v>75</v>
      </c>
      <c r="P10" s="46" t="s">
        <v>85</v>
      </c>
      <c r="Q10" s="61" t="s">
        <v>86</v>
      </c>
      <c r="R10" s="62" t="s">
        <v>87</v>
      </c>
      <c r="S10" s="62" t="s">
        <v>88</v>
      </c>
      <c r="T10" s="78" t="s">
        <v>83</v>
      </c>
      <c r="U10" s="79" t="s">
        <v>84</v>
      </c>
      <c r="V10" s="64" t="s">
        <v>78</v>
      </c>
      <c r="W10" s="64" t="s">
        <v>76</v>
      </c>
      <c r="X10" s="78" t="s">
        <v>79</v>
      </c>
      <c r="Y10" s="79" t="s">
        <v>80</v>
      </c>
      <c r="Z10" s="63" t="s">
        <v>81</v>
      </c>
      <c r="AA10" s="63" t="s">
        <v>82</v>
      </c>
      <c r="AB10" s="78" t="s">
        <v>77</v>
      </c>
      <c r="AC10" s="61" t="s">
        <v>89</v>
      </c>
      <c r="AD10" s="82" t="s">
        <v>90</v>
      </c>
      <c r="AE10" s="62" t="s">
        <v>91</v>
      </c>
      <c r="AF10" s="83" t="s">
        <v>92</v>
      </c>
      <c r="AG10" s="61" t="s">
        <v>93</v>
      </c>
      <c r="AH10" s="62" t="s">
        <v>94</v>
      </c>
      <c r="AI10" s="62" t="s">
        <v>95</v>
      </c>
      <c r="AJ10" s="83" t="s">
        <v>96</v>
      </c>
      <c r="AK10" s="61" t="s">
        <v>97</v>
      </c>
      <c r="AL10" s="46" t="s">
        <v>99</v>
      </c>
      <c r="AM10" s="47" t="s">
        <v>98</v>
      </c>
      <c r="AN10" s="45"/>
      <c r="AO10" s="45"/>
      <c r="AP10" s="45"/>
      <c r="AQ10" s="48"/>
      <c r="AR10" s="48"/>
      <c r="AS10" s="45"/>
      <c r="AT10" s="45"/>
      <c r="AU10" s="45"/>
      <c r="AV10" s="45"/>
      <c r="AW10" s="45"/>
      <c r="AX10" s="45"/>
      <c r="AY10" s="49"/>
    </row>
    <row r="11" spans="1:51" s="103" customFormat="1" ht="22.5" x14ac:dyDescent="0.2">
      <c r="A11" s="84">
        <v>1</v>
      </c>
      <c r="B11" s="85">
        <v>5032</v>
      </c>
      <c r="C11" s="86" t="s">
        <v>116</v>
      </c>
      <c r="D11" s="85">
        <v>850</v>
      </c>
      <c r="E11" s="85" t="s">
        <v>113</v>
      </c>
      <c r="F11" s="87" t="s">
        <v>112</v>
      </c>
      <c r="G11" s="88"/>
      <c r="H11" s="89">
        <v>1</v>
      </c>
      <c r="I11" s="88">
        <v>1</v>
      </c>
      <c r="J11" s="129">
        <v>2</v>
      </c>
      <c r="K11" s="88">
        <v>2</v>
      </c>
      <c r="L11" s="88">
        <v>7</v>
      </c>
      <c r="M11" s="88">
        <v>27.5</v>
      </c>
      <c r="N11" s="91">
        <f t="shared" ref="N11:N23" si="0">M11*K11*J11*1000</f>
        <v>110000</v>
      </c>
      <c r="O11" s="92">
        <f>N11*H11</f>
        <v>110000</v>
      </c>
      <c r="P11" s="93">
        <v>480</v>
      </c>
      <c r="Q11" s="94">
        <f>P11*J11</f>
        <v>960</v>
      </c>
      <c r="R11" s="95">
        <v>480</v>
      </c>
      <c r="S11" s="95">
        <f>R11*J11</f>
        <v>960</v>
      </c>
      <c r="T11" s="96">
        <v>360</v>
      </c>
      <c r="U11" s="94">
        <f>T11*J11</f>
        <v>720</v>
      </c>
      <c r="V11" s="97"/>
      <c r="W11" s="95">
        <v>1</v>
      </c>
      <c r="X11" s="96">
        <v>96</v>
      </c>
      <c r="Y11" s="94">
        <f>X11*W11</f>
        <v>96</v>
      </c>
      <c r="Z11" s="95">
        <v>60</v>
      </c>
      <c r="AA11" s="95">
        <f>Z11*W11</f>
        <v>60</v>
      </c>
      <c r="AB11" s="98">
        <f>180*W11</f>
        <v>180</v>
      </c>
      <c r="AC11" s="99"/>
      <c r="AD11" s="100"/>
      <c r="AE11" s="95"/>
      <c r="AF11" s="96">
        <v>96</v>
      </c>
      <c r="AG11" s="94">
        <f t="shared" ref="AG11" si="1">AF11*AE11</f>
        <v>0</v>
      </c>
      <c r="AH11" s="95"/>
      <c r="AI11" s="95">
        <f>AH11*Q11</f>
        <v>0</v>
      </c>
      <c r="AJ11" s="96"/>
      <c r="AK11" s="94">
        <f>AJ11*N11</f>
        <v>0</v>
      </c>
      <c r="AL11" s="101"/>
      <c r="AM11" s="102">
        <v>15</v>
      </c>
    </row>
    <row r="12" spans="1:51" s="103" customFormat="1" ht="33.75" x14ac:dyDescent="0.2">
      <c r="A12" s="84">
        <v>2</v>
      </c>
      <c r="B12" s="85" t="s">
        <v>117</v>
      </c>
      <c r="C12" s="86" t="s">
        <v>118</v>
      </c>
      <c r="D12" s="85">
        <v>850</v>
      </c>
      <c r="E12" s="85" t="s">
        <v>133</v>
      </c>
      <c r="F12" s="87" t="s">
        <v>112</v>
      </c>
      <c r="G12" s="88"/>
      <c r="H12" s="89">
        <v>1</v>
      </c>
      <c r="I12" s="88">
        <v>1</v>
      </c>
      <c r="J12" s="129">
        <v>2</v>
      </c>
      <c r="K12" s="88">
        <v>2</v>
      </c>
      <c r="L12" s="88">
        <v>7</v>
      </c>
      <c r="M12" s="88">
        <v>27.5</v>
      </c>
      <c r="N12" s="91">
        <f t="shared" si="0"/>
        <v>110000</v>
      </c>
      <c r="O12" s="92">
        <f>N12*H12</f>
        <v>110000</v>
      </c>
      <c r="P12" s="93">
        <v>480</v>
      </c>
      <c r="Q12" s="94">
        <f t="shared" ref="Q12:Q23" si="2">P12*J12</f>
        <v>960</v>
      </c>
      <c r="R12" s="95">
        <v>480</v>
      </c>
      <c r="S12" s="95">
        <f t="shared" ref="S12:S23" si="3">R12*J12</f>
        <v>960</v>
      </c>
      <c r="T12" s="96">
        <v>360</v>
      </c>
      <c r="U12" s="94">
        <f t="shared" ref="U12:U23" si="4">T12*J12</f>
        <v>720</v>
      </c>
      <c r="V12" s="97"/>
      <c r="W12" s="95">
        <v>1</v>
      </c>
      <c r="X12" s="96">
        <v>96</v>
      </c>
      <c r="Y12" s="94">
        <f t="shared" ref="Y12:Y23" si="5">X12*W12</f>
        <v>96</v>
      </c>
      <c r="Z12" s="95">
        <v>60</v>
      </c>
      <c r="AA12" s="95">
        <f t="shared" ref="AA12:AA23" si="6">Z12*W12</f>
        <v>60</v>
      </c>
      <c r="AB12" s="98">
        <f t="shared" ref="AB12:AB23" si="7">180*W12</f>
        <v>180</v>
      </c>
      <c r="AC12" s="99"/>
      <c r="AD12" s="100"/>
      <c r="AE12" s="95"/>
      <c r="AF12" s="96">
        <v>96</v>
      </c>
      <c r="AG12" s="94">
        <f t="shared" ref="AG12:AG23" si="8">AF12*AE12</f>
        <v>0</v>
      </c>
      <c r="AH12" s="95"/>
      <c r="AI12" s="95">
        <f t="shared" ref="AI12:AI23" si="9">AH12*Q12</f>
        <v>0</v>
      </c>
      <c r="AJ12" s="96"/>
      <c r="AK12" s="94">
        <f t="shared" ref="AK12:AK23" si="10">AJ12*N12</f>
        <v>0</v>
      </c>
      <c r="AL12" s="101"/>
      <c r="AM12" s="102">
        <v>15</v>
      </c>
    </row>
    <row r="13" spans="1:51" s="103" customFormat="1" ht="33.75" x14ac:dyDescent="0.2">
      <c r="A13" s="84">
        <v>3</v>
      </c>
      <c r="B13" s="85">
        <v>5245</v>
      </c>
      <c r="C13" s="86" t="s">
        <v>119</v>
      </c>
      <c r="D13" s="85">
        <v>850</v>
      </c>
      <c r="E13" s="85" t="s">
        <v>134</v>
      </c>
      <c r="F13" s="87" t="s">
        <v>112</v>
      </c>
      <c r="G13" s="88"/>
      <c r="H13" s="89">
        <v>1</v>
      </c>
      <c r="I13" s="88">
        <v>1</v>
      </c>
      <c r="J13" s="129">
        <v>2</v>
      </c>
      <c r="K13" s="88">
        <v>2</v>
      </c>
      <c r="L13" s="88">
        <v>7</v>
      </c>
      <c r="M13" s="88">
        <v>27.5</v>
      </c>
      <c r="N13" s="91">
        <f t="shared" si="0"/>
        <v>110000</v>
      </c>
      <c r="O13" s="92">
        <f>N13*H13</f>
        <v>110000</v>
      </c>
      <c r="P13" s="93">
        <v>480</v>
      </c>
      <c r="Q13" s="94">
        <f t="shared" si="2"/>
        <v>960</v>
      </c>
      <c r="R13" s="95">
        <v>480</v>
      </c>
      <c r="S13" s="95">
        <f t="shared" si="3"/>
        <v>960</v>
      </c>
      <c r="T13" s="96">
        <v>360</v>
      </c>
      <c r="U13" s="94">
        <f t="shared" si="4"/>
        <v>720</v>
      </c>
      <c r="V13" s="97"/>
      <c r="W13" s="95">
        <v>1</v>
      </c>
      <c r="X13" s="96">
        <v>96</v>
      </c>
      <c r="Y13" s="94">
        <f t="shared" si="5"/>
        <v>96</v>
      </c>
      <c r="Z13" s="95">
        <v>60</v>
      </c>
      <c r="AA13" s="95">
        <f t="shared" si="6"/>
        <v>60</v>
      </c>
      <c r="AB13" s="98">
        <f t="shared" si="7"/>
        <v>180</v>
      </c>
      <c r="AC13" s="99"/>
      <c r="AD13" s="100"/>
      <c r="AE13" s="95"/>
      <c r="AF13" s="96">
        <v>96</v>
      </c>
      <c r="AG13" s="94">
        <f t="shared" si="8"/>
        <v>0</v>
      </c>
      <c r="AH13" s="95"/>
      <c r="AI13" s="95">
        <f t="shared" si="9"/>
        <v>0</v>
      </c>
      <c r="AJ13" s="96"/>
      <c r="AK13" s="94">
        <f t="shared" si="10"/>
        <v>0</v>
      </c>
      <c r="AL13" s="101"/>
      <c r="AM13" s="102">
        <v>15</v>
      </c>
    </row>
    <row r="14" spans="1:51" s="103" customFormat="1" ht="22.5" x14ac:dyDescent="0.2">
      <c r="A14" s="84">
        <v>4</v>
      </c>
      <c r="B14" s="85" t="s">
        <v>120</v>
      </c>
      <c r="C14" s="86" t="s">
        <v>121</v>
      </c>
      <c r="D14" s="85">
        <v>850</v>
      </c>
      <c r="E14" s="85" t="s">
        <v>134</v>
      </c>
      <c r="F14" s="87" t="s">
        <v>112</v>
      </c>
      <c r="G14" s="88"/>
      <c r="H14" s="89">
        <v>1</v>
      </c>
      <c r="I14" s="88">
        <v>1</v>
      </c>
      <c r="J14" s="129">
        <v>2</v>
      </c>
      <c r="K14" s="88">
        <v>2</v>
      </c>
      <c r="L14" s="88">
        <v>7</v>
      </c>
      <c r="M14" s="88">
        <v>27.5</v>
      </c>
      <c r="N14" s="91">
        <f t="shared" si="0"/>
        <v>110000</v>
      </c>
      <c r="O14" s="92">
        <f>N14*H14</f>
        <v>110000</v>
      </c>
      <c r="P14" s="93">
        <v>480</v>
      </c>
      <c r="Q14" s="94">
        <f t="shared" si="2"/>
        <v>960</v>
      </c>
      <c r="R14" s="95">
        <v>480</v>
      </c>
      <c r="S14" s="95">
        <f t="shared" si="3"/>
        <v>960</v>
      </c>
      <c r="T14" s="96">
        <v>360</v>
      </c>
      <c r="U14" s="94">
        <f t="shared" si="4"/>
        <v>720</v>
      </c>
      <c r="V14" s="97"/>
      <c r="W14" s="95">
        <v>1</v>
      </c>
      <c r="X14" s="96">
        <v>96</v>
      </c>
      <c r="Y14" s="94">
        <f t="shared" si="5"/>
        <v>96</v>
      </c>
      <c r="Z14" s="95">
        <v>60</v>
      </c>
      <c r="AA14" s="95">
        <f t="shared" si="6"/>
        <v>60</v>
      </c>
      <c r="AB14" s="98">
        <f t="shared" si="7"/>
        <v>180</v>
      </c>
      <c r="AC14" s="99"/>
      <c r="AD14" s="100"/>
      <c r="AE14" s="95"/>
      <c r="AF14" s="96">
        <v>96</v>
      </c>
      <c r="AG14" s="94">
        <f t="shared" si="8"/>
        <v>0</v>
      </c>
      <c r="AH14" s="95"/>
      <c r="AI14" s="95">
        <f t="shared" si="9"/>
        <v>0</v>
      </c>
      <c r="AJ14" s="96"/>
      <c r="AK14" s="94">
        <f t="shared" si="10"/>
        <v>0</v>
      </c>
      <c r="AL14" s="101"/>
      <c r="AM14" s="102">
        <v>15</v>
      </c>
    </row>
    <row r="15" spans="1:51" s="103" customFormat="1" ht="22.5" x14ac:dyDescent="0.2">
      <c r="A15" s="84">
        <v>5</v>
      </c>
      <c r="B15" s="85" t="s">
        <v>109</v>
      </c>
      <c r="C15" s="86" t="s">
        <v>122</v>
      </c>
      <c r="D15" s="85">
        <v>1900</v>
      </c>
      <c r="E15" s="85" t="s">
        <v>111</v>
      </c>
      <c r="F15" s="87" t="s">
        <v>112</v>
      </c>
      <c r="G15" s="88"/>
      <c r="H15" s="89">
        <v>1</v>
      </c>
      <c r="I15" s="88">
        <v>3</v>
      </c>
      <c r="J15" s="129">
        <v>2</v>
      </c>
      <c r="K15" s="88">
        <v>1.5</v>
      </c>
      <c r="L15" s="88">
        <v>11</v>
      </c>
      <c r="M15" s="88">
        <v>28</v>
      </c>
      <c r="N15" s="91">
        <f t="shared" si="0"/>
        <v>84000</v>
      </c>
      <c r="O15" s="92">
        <f t="shared" ref="O15:O16" si="11">N15*H15</f>
        <v>84000</v>
      </c>
      <c r="P15" s="93">
        <v>480</v>
      </c>
      <c r="Q15" s="94">
        <f t="shared" si="2"/>
        <v>960</v>
      </c>
      <c r="R15" s="95">
        <v>480</v>
      </c>
      <c r="S15" s="95">
        <f t="shared" si="3"/>
        <v>960</v>
      </c>
      <c r="T15" s="96">
        <v>360</v>
      </c>
      <c r="U15" s="94">
        <f t="shared" si="4"/>
        <v>720</v>
      </c>
      <c r="V15" s="97"/>
      <c r="W15" s="95">
        <v>1</v>
      </c>
      <c r="X15" s="96">
        <v>96</v>
      </c>
      <c r="Y15" s="94">
        <f t="shared" si="5"/>
        <v>96</v>
      </c>
      <c r="Z15" s="95">
        <v>60</v>
      </c>
      <c r="AA15" s="95">
        <f t="shared" si="6"/>
        <v>60</v>
      </c>
      <c r="AB15" s="98">
        <f t="shared" si="7"/>
        <v>180</v>
      </c>
      <c r="AC15" s="99"/>
      <c r="AD15" s="100"/>
      <c r="AE15" s="95"/>
      <c r="AF15" s="96">
        <v>96</v>
      </c>
      <c r="AG15" s="94">
        <f t="shared" si="8"/>
        <v>0</v>
      </c>
      <c r="AH15" s="95"/>
      <c r="AI15" s="95">
        <f t="shared" si="9"/>
        <v>0</v>
      </c>
      <c r="AJ15" s="96"/>
      <c r="AK15" s="94">
        <f t="shared" si="10"/>
        <v>0</v>
      </c>
      <c r="AL15" s="101"/>
      <c r="AM15" s="102">
        <v>15</v>
      </c>
    </row>
    <row r="16" spans="1:51" s="103" customFormat="1" ht="33.75" x14ac:dyDescent="0.2">
      <c r="A16" s="84">
        <v>6</v>
      </c>
      <c r="B16" s="85" t="s">
        <v>123</v>
      </c>
      <c r="C16" s="86" t="s">
        <v>124</v>
      </c>
      <c r="D16" s="85">
        <v>1900</v>
      </c>
      <c r="E16" s="85" t="s">
        <v>133</v>
      </c>
      <c r="F16" s="87" t="s">
        <v>112</v>
      </c>
      <c r="G16" s="88"/>
      <c r="H16" s="89">
        <v>1</v>
      </c>
      <c r="I16" s="88">
        <v>3</v>
      </c>
      <c r="J16" s="129">
        <v>2</v>
      </c>
      <c r="K16" s="88">
        <v>1.5</v>
      </c>
      <c r="L16" s="88">
        <v>11</v>
      </c>
      <c r="M16" s="88">
        <v>28</v>
      </c>
      <c r="N16" s="91">
        <f t="shared" si="0"/>
        <v>84000</v>
      </c>
      <c r="O16" s="92">
        <f t="shared" si="11"/>
        <v>84000</v>
      </c>
      <c r="P16" s="93">
        <v>480</v>
      </c>
      <c r="Q16" s="94">
        <f t="shared" si="2"/>
        <v>960</v>
      </c>
      <c r="R16" s="95">
        <v>480</v>
      </c>
      <c r="S16" s="95">
        <f t="shared" si="3"/>
        <v>960</v>
      </c>
      <c r="T16" s="96">
        <v>360</v>
      </c>
      <c r="U16" s="94">
        <f t="shared" si="4"/>
        <v>720</v>
      </c>
      <c r="V16" s="97"/>
      <c r="W16" s="95">
        <v>1</v>
      </c>
      <c r="X16" s="96">
        <v>96</v>
      </c>
      <c r="Y16" s="94">
        <f t="shared" si="5"/>
        <v>96</v>
      </c>
      <c r="Z16" s="95">
        <v>60</v>
      </c>
      <c r="AA16" s="95">
        <f t="shared" si="6"/>
        <v>60</v>
      </c>
      <c r="AB16" s="98">
        <f t="shared" si="7"/>
        <v>180</v>
      </c>
      <c r="AC16" s="99"/>
      <c r="AD16" s="100"/>
      <c r="AE16" s="95"/>
      <c r="AF16" s="96">
        <v>96</v>
      </c>
      <c r="AG16" s="94">
        <f t="shared" si="8"/>
        <v>0</v>
      </c>
      <c r="AH16" s="95"/>
      <c r="AI16" s="95">
        <f t="shared" si="9"/>
        <v>0</v>
      </c>
      <c r="AJ16" s="96"/>
      <c r="AK16" s="94">
        <f t="shared" si="10"/>
        <v>0</v>
      </c>
      <c r="AL16" s="101"/>
      <c r="AM16" s="102">
        <v>15</v>
      </c>
    </row>
    <row r="17" spans="1:39" s="103" customFormat="1" ht="33.75" x14ac:dyDescent="0.2">
      <c r="A17" s="84">
        <v>7</v>
      </c>
      <c r="B17" s="85" t="s">
        <v>110</v>
      </c>
      <c r="C17" s="86" t="s">
        <v>125</v>
      </c>
      <c r="D17" s="85">
        <v>1900</v>
      </c>
      <c r="E17" s="85" t="s">
        <v>113</v>
      </c>
      <c r="F17" s="87" t="s">
        <v>112</v>
      </c>
      <c r="G17" s="88"/>
      <c r="H17" s="89">
        <v>1</v>
      </c>
      <c r="I17" s="88">
        <v>1</v>
      </c>
      <c r="J17" s="129">
        <v>2</v>
      </c>
      <c r="K17" s="88">
        <v>2</v>
      </c>
      <c r="L17" s="88">
        <v>7</v>
      </c>
      <c r="M17" s="88">
        <v>27.5</v>
      </c>
      <c r="N17" s="91">
        <f t="shared" si="0"/>
        <v>110000</v>
      </c>
      <c r="O17" s="92">
        <f>N17*H17</f>
        <v>110000</v>
      </c>
      <c r="P17" s="93">
        <v>480</v>
      </c>
      <c r="Q17" s="94">
        <f t="shared" si="2"/>
        <v>960</v>
      </c>
      <c r="R17" s="95">
        <v>480</v>
      </c>
      <c r="S17" s="95">
        <f t="shared" si="3"/>
        <v>960</v>
      </c>
      <c r="T17" s="96">
        <v>360</v>
      </c>
      <c r="U17" s="94">
        <f t="shared" si="4"/>
        <v>720</v>
      </c>
      <c r="V17" s="97"/>
      <c r="W17" s="95">
        <v>1</v>
      </c>
      <c r="X17" s="96">
        <v>96</v>
      </c>
      <c r="Y17" s="94">
        <f t="shared" si="5"/>
        <v>96</v>
      </c>
      <c r="Z17" s="95">
        <v>60</v>
      </c>
      <c r="AA17" s="95">
        <f t="shared" si="6"/>
        <v>60</v>
      </c>
      <c r="AB17" s="98">
        <f t="shared" si="7"/>
        <v>180</v>
      </c>
      <c r="AC17" s="99"/>
      <c r="AD17" s="100"/>
      <c r="AE17" s="95"/>
      <c r="AF17" s="96">
        <v>96</v>
      </c>
      <c r="AG17" s="94">
        <f t="shared" si="8"/>
        <v>0</v>
      </c>
      <c r="AH17" s="95"/>
      <c r="AI17" s="95">
        <f t="shared" si="9"/>
        <v>0</v>
      </c>
      <c r="AJ17" s="96"/>
      <c r="AK17" s="94">
        <f t="shared" si="10"/>
        <v>0</v>
      </c>
      <c r="AL17" s="101"/>
      <c r="AM17" s="102">
        <v>15</v>
      </c>
    </row>
    <row r="18" spans="1:39" s="103" customFormat="1" ht="33.75" x14ac:dyDescent="0.2">
      <c r="A18" s="84">
        <v>8</v>
      </c>
      <c r="B18" s="85">
        <v>6551</v>
      </c>
      <c r="C18" s="86" t="s">
        <v>126</v>
      </c>
      <c r="D18" s="85">
        <v>1900</v>
      </c>
      <c r="E18" s="85" t="s">
        <v>135</v>
      </c>
      <c r="F18" s="87" t="s">
        <v>112</v>
      </c>
      <c r="G18" s="88"/>
      <c r="H18" s="89">
        <v>1</v>
      </c>
      <c r="I18" s="88">
        <v>1</v>
      </c>
      <c r="J18" s="129">
        <v>2</v>
      </c>
      <c r="K18" s="88">
        <v>2</v>
      </c>
      <c r="L18" s="88">
        <v>7</v>
      </c>
      <c r="M18" s="88">
        <v>27.5</v>
      </c>
      <c r="N18" s="91">
        <f t="shared" si="0"/>
        <v>110000</v>
      </c>
      <c r="O18" s="92">
        <f>N18*H18</f>
        <v>110000</v>
      </c>
      <c r="P18" s="93">
        <v>480</v>
      </c>
      <c r="Q18" s="94">
        <f t="shared" si="2"/>
        <v>960</v>
      </c>
      <c r="R18" s="95">
        <v>480</v>
      </c>
      <c r="S18" s="95">
        <f t="shared" si="3"/>
        <v>960</v>
      </c>
      <c r="T18" s="96">
        <v>360</v>
      </c>
      <c r="U18" s="94">
        <f t="shared" si="4"/>
        <v>720</v>
      </c>
      <c r="V18" s="97"/>
      <c r="W18" s="95">
        <v>1</v>
      </c>
      <c r="X18" s="96">
        <v>96</v>
      </c>
      <c r="Y18" s="94">
        <f t="shared" si="5"/>
        <v>96</v>
      </c>
      <c r="Z18" s="95">
        <v>60</v>
      </c>
      <c r="AA18" s="95">
        <f t="shared" si="6"/>
        <v>60</v>
      </c>
      <c r="AB18" s="98">
        <f t="shared" si="7"/>
        <v>180</v>
      </c>
      <c r="AC18" s="99"/>
      <c r="AD18" s="100"/>
      <c r="AE18" s="95"/>
      <c r="AF18" s="96">
        <v>96</v>
      </c>
      <c r="AG18" s="94">
        <f t="shared" si="8"/>
        <v>0</v>
      </c>
      <c r="AH18" s="95"/>
      <c r="AI18" s="95">
        <f t="shared" si="9"/>
        <v>0</v>
      </c>
      <c r="AJ18" s="96"/>
      <c r="AK18" s="94">
        <f t="shared" si="10"/>
        <v>0</v>
      </c>
      <c r="AL18" s="101"/>
      <c r="AM18" s="102">
        <v>15</v>
      </c>
    </row>
    <row r="19" spans="1:39" s="103" customFormat="1" ht="22.5" x14ac:dyDescent="0.2">
      <c r="A19" s="84">
        <v>9</v>
      </c>
      <c r="B19" s="85">
        <v>6550</v>
      </c>
      <c r="C19" s="86" t="s">
        <v>127</v>
      </c>
      <c r="D19" s="85">
        <v>1900</v>
      </c>
      <c r="E19" s="85" t="s">
        <v>135</v>
      </c>
      <c r="F19" s="87" t="s">
        <v>112</v>
      </c>
      <c r="G19" s="88"/>
      <c r="H19" s="89">
        <v>1</v>
      </c>
      <c r="I19" s="88">
        <v>1</v>
      </c>
      <c r="J19" s="129">
        <v>2</v>
      </c>
      <c r="K19" s="88">
        <v>2</v>
      </c>
      <c r="L19" s="88">
        <v>7</v>
      </c>
      <c r="M19" s="88">
        <v>28</v>
      </c>
      <c r="N19" s="91">
        <f t="shared" si="0"/>
        <v>112000</v>
      </c>
      <c r="O19" s="92">
        <f t="shared" ref="O19:O20" si="12">N19*H19</f>
        <v>112000</v>
      </c>
      <c r="P19" s="93">
        <v>480</v>
      </c>
      <c r="Q19" s="94">
        <f t="shared" si="2"/>
        <v>960</v>
      </c>
      <c r="R19" s="95">
        <v>480</v>
      </c>
      <c r="S19" s="95">
        <f t="shared" si="3"/>
        <v>960</v>
      </c>
      <c r="T19" s="96">
        <v>360</v>
      </c>
      <c r="U19" s="94">
        <f t="shared" si="4"/>
        <v>720</v>
      </c>
      <c r="V19" s="97"/>
      <c r="W19" s="95">
        <v>1</v>
      </c>
      <c r="X19" s="96">
        <v>96</v>
      </c>
      <c r="Y19" s="94">
        <f t="shared" si="5"/>
        <v>96</v>
      </c>
      <c r="Z19" s="95">
        <v>60</v>
      </c>
      <c r="AA19" s="95">
        <f t="shared" si="6"/>
        <v>60</v>
      </c>
      <c r="AB19" s="98">
        <f t="shared" si="7"/>
        <v>180</v>
      </c>
      <c r="AC19" s="99"/>
      <c r="AD19" s="100"/>
      <c r="AE19" s="95"/>
      <c r="AF19" s="96">
        <v>96</v>
      </c>
      <c r="AG19" s="94">
        <f t="shared" si="8"/>
        <v>0</v>
      </c>
      <c r="AH19" s="95"/>
      <c r="AI19" s="95">
        <f t="shared" si="9"/>
        <v>0</v>
      </c>
      <c r="AJ19" s="96"/>
      <c r="AK19" s="94">
        <f t="shared" si="10"/>
        <v>0</v>
      </c>
      <c r="AL19" s="101"/>
      <c r="AM19" s="102">
        <v>15</v>
      </c>
    </row>
    <row r="20" spans="1:39" s="103" customFormat="1" ht="22.5" x14ac:dyDescent="0.2">
      <c r="A20" s="84">
        <v>10</v>
      </c>
      <c r="B20" s="85" t="s">
        <v>128</v>
      </c>
      <c r="C20" s="86" t="s">
        <v>129</v>
      </c>
      <c r="D20" s="85">
        <v>1900</v>
      </c>
      <c r="E20" s="85" t="s">
        <v>136</v>
      </c>
      <c r="F20" s="87" t="s">
        <v>137</v>
      </c>
      <c r="G20" s="88"/>
      <c r="H20" s="89">
        <v>1</v>
      </c>
      <c r="I20" s="88">
        <v>1</v>
      </c>
      <c r="J20" s="129">
        <v>12</v>
      </c>
      <c r="K20" s="88">
        <v>2</v>
      </c>
      <c r="L20" s="88">
        <v>7</v>
      </c>
      <c r="M20" s="88">
        <v>28</v>
      </c>
      <c r="N20" s="91">
        <f t="shared" si="0"/>
        <v>672000</v>
      </c>
      <c r="O20" s="92">
        <f t="shared" si="12"/>
        <v>672000</v>
      </c>
      <c r="P20" s="93">
        <v>480</v>
      </c>
      <c r="Q20" s="94">
        <f t="shared" si="2"/>
        <v>5760</v>
      </c>
      <c r="R20" s="95">
        <v>480</v>
      </c>
      <c r="S20" s="95">
        <f t="shared" si="3"/>
        <v>5760</v>
      </c>
      <c r="T20" s="96">
        <v>360</v>
      </c>
      <c r="U20" s="94">
        <f t="shared" si="4"/>
        <v>4320</v>
      </c>
      <c r="V20" s="97"/>
      <c r="W20" s="95">
        <v>3</v>
      </c>
      <c r="X20" s="96">
        <v>96</v>
      </c>
      <c r="Y20" s="94">
        <f t="shared" si="5"/>
        <v>288</v>
      </c>
      <c r="Z20" s="95">
        <v>60</v>
      </c>
      <c r="AA20" s="95">
        <f t="shared" si="6"/>
        <v>180</v>
      </c>
      <c r="AB20" s="98">
        <f t="shared" si="7"/>
        <v>540</v>
      </c>
      <c r="AC20" s="99"/>
      <c r="AD20" s="100"/>
      <c r="AE20" s="95"/>
      <c r="AF20" s="96">
        <v>96</v>
      </c>
      <c r="AG20" s="94">
        <f t="shared" si="8"/>
        <v>0</v>
      </c>
      <c r="AH20" s="95"/>
      <c r="AI20" s="95">
        <f t="shared" si="9"/>
        <v>0</v>
      </c>
      <c r="AJ20" s="96"/>
      <c r="AK20" s="94">
        <f t="shared" si="10"/>
        <v>0</v>
      </c>
      <c r="AL20" s="101"/>
      <c r="AM20" s="102">
        <v>15</v>
      </c>
    </row>
    <row r="21" spans="1:39" s="103" customFormat="1" ht="33.75" x14ac:dyDescent="0.2">
      <c r="A21" s="84">
        <v>11</v>
      </c>
      <c r="B21" s="85">
        <v>5561</v>
      </c>
      <c r="C21" s="86" t="s">
        <v>130</v>
      </c>
      <c r="D21" s="85">
        <v>850</v>
      </c>
      <c r="E21" s="85" t="s">
        <v>111</v>
      </c>
      <c r="F21" s="87" t="s">
        <v>112</v>
      </c>
      <c r="G21" s="88"/>
      <c r="H21" s="89">
        <v>1</v>
      </c>
      <c r="I21" s="88">
        <v>1</v>
      </c>
      <c r="J21" s="129">
        <v>2</v>
      </c>
      <c r="K21" s="88">
        <v>2</v>
      </c>
      <c r="L21" s="88">
        <v>7</v>
      </c>
      <c r="M21" s="88">
        <v>27.5</v>
      </c>
      <c r="N21" s="91">
        <f t="shared" si="0"/>
        <v>110000</v>
      </c>
      <c r="O21" s="92">
        <f>N21*H21</f>
        <v>110000</v>
      </c>
      <c r="P21" s="93">
        <v>480</v>
      </c>
      <c r="Q21" s="94">
        <f t="shared" si="2"/>
        <v>960</v>
      </c>
      <c r="R21" s="95">
        <v>480</v>
      </c>
      <c r="S21" s="95">
        <f t="shared" si="3"/>
        <v>960</v>
      </c>
      <c r="T21" s="96">
        <v>360</v>
      </c>
      <c r="U21" s="94">
        <f t="shared" si="4"/>
        <v>720</v>
      </c>
      <c r="V21" s="97"/>
      <c r="W21" s="95">
        <v>1</v>
      </c>
      <c r="X21" s="96">
        <v>96</v>
      </c>
      <c r="Y21" s="94">
        <f t="shared" si="5"/>
        <v>96</v>
      </c>
      <c r="Z21" s="95">
        <v>60</v>
      </c>
      <c r="AA21" s="95">
        <f t="shared" si="6"/>
        <v>60</v>
      </c>
      <c r="AB21" s="98">
        <f t="shared" si="7"/>
        <v>180</v>
      </c>
      <c r="AC21" s="99"/>
      <c r="AD21" s="100"/>
      <c r="AE21" s="95"/>
      <c r="AF21" s="96">
        <v>96</v>
      </c>
      <c r="AG21" s="94">
        <f t="shared" si="8"/>
        <v>0</v>
      </c>
      <c r="AH21" s="95"/>
      <c r="AI21" s="95">
        <f t="shared" si="9"/>
        <v>0</v>
      </c>
      <c r="AJ21" s="96"/>
      <c r="AK21" s="94">
        <f t="shared" si="10"/>
        <v>0</v>
      </c>
      <c r="AL21" s="101"/>
      <c r="AM21" s="102">
        <v>15</v>
      </c>
    </row>
    <row r="22" spans="1:39" s="103" customFormat="1" ht="22.5" x14ac:dyDescent="0.2">
      <c r="A22" s="84">
        <v>12</v>
      </c>
      <c r="B22" s="85">
        <v>5256</v>
      </c>
      <c r="C22" s="86" t="s">
        <v>131</v>
      </c>
      <c r="D22" s="85">
        <v>850</v>
      </c>
      <c r="E22" s="85" t="s">
        <v>111</v>
      </c>
      <c r="F22" s="87" t="s">
        <v>112</v>
      </c>
      <c r="G22" s="88"/>
      <c r="H22" s="89">
        <v>1</v>
      </c>
      <c r="I22" s="88">
        <v>1</v>
      </c>
      <c r="J22" s="129">
        <v>2</v>
      </c>
      <c r="K22" s="88">
        <v>2</v>
      </c>
      <c r="L22" s="88">
        <v>7</v>
      </c>
      <c r="M22" s="88">
        <v>27.5</v>
      </c>
      <c r="N22" s="91">
        <f t="shared" si="0"/>
        <v>110000</v>
      </c>
      <c r="O22" s="92">
        <f>N22*H22</f>
        <v>110000</v>
      </c>
      <c r="P22" s="93">
        <v>480</v>
      </c>
      <c r="Q22" s="94">
        <f t="shared" si="2"/>
        <v>960</v>
      </c>
      <c r="R22" s="95">
        <v>480</v>
      </c>
      <c r="S22" s="95">
        <f t="shared" si="3"/>
        <v>960</v>
      </c>
      <c r="T22" s="96">
        <v>360</v>
      </c>
      <c r="U22" s="94">
        <f t="shared" si="4"/>
        <v>720</v>
      </c>
      <c r="V22" s="97"/>
      <c r="W22" s="95">
        <v>1</v>
      </c>
      <c r="X22" s="96">
        <v>96</v>
      </c>
      <c r="Y22" s="94">
        <f t="shared" si="5"/>
        <v>96</v>
      </c>
      <c r="Z22" s="95">
        <v>60</v>
      </c>
      <c r="AA22" s="95">
        <f t="shared" si="6"/>
        <v>60</v>
      </c>
      <c r="AB22" s="98">
        <f t="shared" si="7"/>
        <v>180</v>
      </c>
      <c r="AC22" s="99"/>
      <c r="AD22" s="100"/>
      <c r="AE22" s="95"/>
      <c r="AF22" s="96">
        <v>96</v>
      </c>
      <c r="AG22" s="94">
        <f t="shared" si="8"/>
        <v>0</v>
      </c>
      <c r="AH22" s="95"/>
      <c r="AI22" s="95">
        <f t="shared" si="9"/>
        <v>0</v>
      </c>
      <c r="AJ22" s="96"/>
      <c r="AK22" s="94">
        <f t="shared" si="10"/>
        <v>0</v>
      </c>
      <c r="AL22" s="101"/>
      <c r="AM22" s="102">
        <v>15</v>
      </c>
    </row>
    <row r="23" spans="1:39" s="103" customFormat="1" ht="22.5" x14ac:dyDescent="0.2">
      <c r="A23" s="84">
        <v>13</v>
      </c>
      <c r="B23" s="85">
        <v>333</v>
      </c>
      <c r="C23" s="86" t="s">
        <v>132</v>
      </c>
      <c r="D23" s="85">
        <v>850</v>
      </c>
      <c r="E23" s="85" t="s">
        <v>111</v>
      </c>
      <c r="F23" s="87" t="s">
        <v>112</v>
      </c>
      <c r="G23" s="88"/>
      <c r="H23" s="89">
        <v>1</v>
      </c>
      <c r="I23" s="126">
        <v>2</v>
      </c>
      <c r="J23" s="115">
        <v>2</v>
      </c>
      <c r="K23" s="113">
        <v>2</v>
      </c>
      <c r="L23" s="113">
        <v>4</v>
      </c>
      <c r="M23" s="113">
        <v>40</v>
      </c>
      <c r="N23" s="131">
        <f t="shared" si="0"/>
        <v>160000</v>
      </c>
      <c r="O23" s="132">
        <f t="shared" ref="O23" si="13">N23*H23</f>
        <v>160000</v>
      </c>
      <c r="P23" s="93">
        <v>480</v>
      </c>
      <c r="Q23" s="94">
        <f t="shared" si="2"/>
        <v>960</v>
      </c>
      <c r="R23" s="95">
        <v>480</v>
      </c>
      <c r="S23" s="95">
        <f t="shared" si="3"/>
        <v>960</v>
      </c>
      <c r="T23" s="96">
        <v>360</v>
      </c>
      <c r="U23" s="94">
        <f t="shared" si="4"/>
        <v>720</v>
      </c>
      <c r="V23" s="97"/>
      <c r="W23" s="95">
        <v>1</v>
      </c>
      <c r="X23" s="96">
        <v>96</v>
      </c>
      <c r="Y23" s="94">
        <f t="shared" si="5"/>
        <v>96</v>
      </c>
      <c r="Z23" s="95">
        <v>60</v>
      </c>
      <c r="AA23" s="95">
        <f t="shared" si="6"/>
        <v>60</v>
      </c>
      <c r="AB23" s="98">
        <f t="shared" si="7"/>
        <v>180</v>
      </c>
      <c r="AC23" s="99"/>
      <c r="AD23" s="100"/>
      <c r="AE23" s="95"/>
      <c r="AF23" s="96">
        <v>96</v>
      </c>
      <c r="AG23" s="94">
        <f t="shared" si="8"/>
        <v>0</v>
      </c>
      <c r="AH23" s="95"/>
      <c r="AI23" s="95">
        <f t="shared" si="9"/>
        <v>0</v>
      </c>
      <c r="AJ23" s="96"/>
      <c r="AK23" s="94">
        <f t="shared" si="10"/>
        <v>0</v>
      </c>
      <c r="AL23" s="101"/>
      <c r="AM23" s="102">
        <v>15</v>
      </c>
    </row>
    <row r="24" spans="1:39" s="103" customFormat="1" x14ac:dyDescent="0.2">
      <c r="A24" s="104"/>
      <c r="B24" s="105"/>
      <c r="C24" s="106"/>
      <c r="D24" s="106"/>
      <c r="E24" s="106"/>
      <c r="F24" s="107"/>
      <c r="G24" s="88"/>
      <c r="H24" s="89"/>
      <c r="I24" s="88"/>
      <c r="J24" s="130">
        <f>SUM(J11:J23)</f>
        <v>36</v>
      </c>
      <c r="K24" s="90"/>
      <c r="L24" s="88"/>
      <c r="M24" s="88"/>
      <c r="N24" s="91"/>
      <c r="O24" s="92"/>
      <c r="P24" s="93"/>
      <c r="Q24" s="94"/>
      <c r="R24" s="95"/>
      <c r="S24" s="95"/>
      <c r="T24" s="96"/>
      <c r="U24" s="94"/>
      <c r="V24" s="97"/>
      <c r="W24" s="108">
        <f>SUM(W11:W23)</f>
        <v>15</v>
      </c>
      <c r="X24" s="96"/>
      <c r="Y24" s="94"/>
      <c r="Z24" s="95"/>
      <c r="AA24" s="95"/>
      <c r="AB24" s="98"/>
      <c r="AC24" s="99"/>
      <c r="AD24" s="100"/>
      <c r="AE24" s="95"/>
      <c r="AF24" s="96"/>
      <c r="AG24" s="94"/>
      <c r="AH24" s="95"/>
      <c r="AI24" s="95"/>
      <c r="AJ24" s="96"/>
      <c r="AK24" s="94"/>
      <c r="AL24" s="101"/>
      <c r="AM24" s="102"/>
    </row>
    <row r="25" spans="1:39" s="103" customFormat="1" x14ac:dyDescent="0.2">
      <c r="A25" s="109"/>
      <c r="B25" s="110"/>
      <c r="C25" s="111"/>
      <c r="D25" s="111"/>
      <c r="E25" s="111"/>
      <c r="F25" s="112"/>
      <c r="G25" s="113"/>
      <c r="H25" s="114"/>
      <c r="I25" s="126"/>
      <c r="J25" s="115"/>
      <c r="K25" s="126"/>
      <c r="L25" s="113"/>
      <c r="M25" s="113"/>
      <c r="N25" s="131"/>
      <c r="O25" s="132"/>
      <c r="P25" s="116"/>
      <c r="Q25" s="117"/>
      <c r="R25" s="118"/>
      <c r="S25" s="118"/>
      <c r="T25" s="119"/>
      <c r="U25" s="117"/>
      <c r="V25" s="120"/>
      <c r="W25" s="118"/>
      <c r="X25" s="119"/>
      <c r="Y25" s="117"/>
      <c r="Z25" s="118"/>
      <c r="AA25" s="118"/>
      <c r="AB25" s="121"/>
      <c r="AC25" s="122"/>
      <c r="AD25" s="123"/>
      <c r="AE25" s="118"/>
      <c r="AF25" s="119"/>
      <c r="AG25" s="117"/>
      <c r="AH25" s="118"/>
      <c r="AI25" s="118"/>
      <c r="AJ25" s="119"/>
      <c r="AK25" s="117"/>
      <c r="AL25" s="124">
        <v>15</v>
      </c>
      <c r="AM25" s="125"/>
    </row>
    <row r="26" spans="1:39" s="5" customFormat="1" ht="19.5" customHeight="1" thickBot="1" x14ac:dyDescent="0.25">
      <c r="A26" s="6"/>
      <c r="B26" s="6"/>
      <c r="C26" s="6"/>
      <c r="D26" s="6"/>
      <c r="E26" s="6"/>
      <c r="G26" s="7"/>
      <c r="H26" s="7"/>
      <c r="I26" s="134"/>
      <c r="J26" s="177">
        <f>SUM(O11:O23)</f>
        <v>1992000</v>
      </c>
      <c r="K26" s="178"/>
      <c r="L26" s="178"/>
      <c r="M26" s="178"/>
      <c r="N26" s="178"/>
      <c r="O26" s="179"/>
      <c r="P26" s="183">
        <f>SUM(Q11:Q25)</f>
        <v>17280</v>
      </c>
      <c r="Q26" s="184"/>
      <c r="R26" s="155">
        <f>SUM(S11:S25)</f>
        <v>17280</v>
      </c>
      <c r="S26" s="155"/>
      <c r="T26" s="156">
        <f>SUM(U11:U25)</f>
        <v>12960</v>
      </c>
      <c r="U26" s="157"/>
      <c r="V26" s="65"/>
      <c r="W26" s="66"/>
      <c r="X26" s="156">
        <f>SUM(Y11:Y25)</f>
        <v>1440</v>
      </c>
      <c r="Y26" s="157"/>
      <c r="Z26" s="155">
        <f>SUM(AA11:AA25)</f>
        <v>900</v>
      </c>
      <c r="AA26" s="155"/>
      <c r="AB26" s="67">
        <f>SUM(AB11:AB25)</f>
        <v>2700</v>
      </c>
      <c r="AC26" s="68">
        <f>SUM(AC11:AC25)</f>
        <v>0</v>
      </c>
      <c r="AD26" s="69">
        <f>SUM(AD11:AD25)</f>
        <v>0</v>
      </c>
      <c r="AE26" s="65"/>
      <c r="AF26" s="156">
        <f>SUM(AG11:AG25)</f>
        <v>0</v>
      </c>
      <c r="AG26" s="157"/>
      <c r="AH26" s="155">
        <f>SUM(AI11:AI25)</f>
        <v>0</v>
      </c>
      <c r="AI26" s="155"/>
      <c r="AJ26" s="156">
        <f>SUM(AK11:AK25)</f>
        <v>0</v>
      </c>
      <c r="AK26" s="157"/>
      <c r="AL26" s="8">
        <f>SUM(AL11:AL25)</f>
        <v>15</v>
      </c>
      <c r="AM26" s="9">
        <f>SUM(AM11:AM25)</f>
        <v>195</v>
      </c>
    </row>
    <row r="27" spans="1:39" s="5" customFormat="1" ht="11.25" x14ac:dyDescent="0.2">
      <c r="A27" s="6"/>
      <c r="B27" s="6"/>
      <c r="C27" s="6"/>
      <c r="D27" s="6"/>
      <c r="E27" s="6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</row>
    <row r="28" spans="1:39" s="5" customFormat="1" x14ac:dyDescent="0.2">
      <c r="A28" s="6"/>
      <c r="B28" s="6"/>
      <c r="C28" s="6"/>
      <c r="D28" s="6"/>
      <c r="E28" s="6"/>
      <c r="G28" s="10"/>
      <c r="H28" s="10"/>
      <c r="I28" s="10"/>
      <c r="K28" s="11"/>
      <c r="L28" s="12"/>
      <c r="M28" s="12"/>
      <c r="N28" s="12"/>
      <c r="O28" s="12"/>
      <c r="P28" s="12"/>
      <c r="Q28" s="70"/>
      <c r="R28" s="70"/>
      <c r="S28" s="70"/>
      <c r="T28" s="71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</row>
    <row r="29" spans="1:39" s="5" customFormat="1" ht="17.25" customHeight="1" x14ac:dyDescent="0.2">
      <c r="A29" s="6"/>
      <c r="B29" s="6"/>
      <c r="C29" s="1" t="s">
        <v>21</v>
      </c>
      <c r="D29" s="1"/>
      <c r="E29" s="1"/>
      <c r="G29" s="13"/>
      <c r="H29" s="13"/>
      <c r="I29" s="13"/>
      <c r="Q29" s="70"/>
      <c r="R29" s="70"/>
      <c r="S29" s="70"/>
      <c r="T29" s="72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</row>
    <row r="30" spans="1:39" s="5" customFormat="1" x14ac:dyDescent="0.2">
      <c r="A30" s="6"/>
      <c r="B30" s="6"/>
      <c r="C30" s="1"/>
      <c r="D30" s="1"/>
      <c r="E30" s="1"/>
      <c r="G30" s="14"/>
      <c r="H30" s="15"/>
      <c r="I30" s="15"/>
      <c r="Q30" s="70"/>
      <c r="R30" s="70"/>
      <c r="S30" s="70"/>
      <c r="T30" s="72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</row>
    <row r="31" spans="1:39" s="5" customFormat="1" ht="14.25" x14ac:dyDescent="0.2">
      <c r="A31" s="6"/>
      <c r="B31" s="6"/>
      <c r="C31" s="1" t="s">
        <v>22</v>
      </c>
      <c r="D31" s="1"/>
      <c r="E31" s="1"/>
      <c r="G31" s="16"/>
      <c r="H31" s="16"/>
      <c r="I31" s="16"/>
      <c r="K31" s="173"/>
      <c r="L31" s="174"/>
      <c r="M31" s="17"/>
      <c r="N31" s="182"/>
      <c r="O31" s="182"/>
      <c r="Q31" s="185" t="s">
        <v>10</v>
      </c>
      <c r="R31" s="186"/>
      <c r="S31" s="71"/>
      <c r="T31" s="187">
        <f>J26</f>
        <v>1992000</v>
      </c>
      <c r="U31" s="187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</row>
    <row r="32" spans="1:39" s="5" customFormat="1" ht="14.25" x14ac:dyDescent="0.2">
      <c r="A32" s="6"/>
      <c r="B32" s="6"/>
      <c r="C32" s="1" t="s">
        <v>23</v>
      </c>
      <c r="D32" s="1"/>
      <c r="E32" s="1"/>
      <c r="G32" s="16"/>
      <c r="H32" s="16"/>
      <c r="I32" s="16"/>
      <c r="K32" s="18"/>
      <c r="L32" s="18"/>
      <c r="M32" s="19"/>
      <c r="N32" s="20"/>
      <c r="O32" s="20"/>
      <c r="Q32" s="73"/>
      <c r="R32" s="73"/>
      <c r="S32" s="72"/>
      <c r="T32" s="74"/>
      <c r="U32" s="74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</row>
    <row r="33" spans="1:37" s="5" customFormat="1" ht="14.25" x14ac:dyDescent="0.2">
      <c r="A33" s="6"/>
      <c r="B33" s="6"/>
      <c r="C33" s="1"/>
      <c r="D33" s="1"/>
      <c r="E33" s="1"/>
      <c r="G33" s="16"/>
      <c r="H33" s="16"/>
      <c r="I33" s="16"/>
      <c r="K33" s="173"/>
      <c r="L33" s="174"/>
      <c r="M33" s="17"/>
      <c r="N33" s="168"/>
      <c r="O33" s="168"/>
      <c r="Q33" s="185" t="s">
        <v>18</v>
      </c>
      <c r="R33" s="186"/>
      <c r="S33" s="71"/>
      <c r="T33" s="188">
        <f>P26</f>
        <v>17280</v>
      </c>
      <c r="U33" s="188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</row>
    <row r="34" spans="1:37" s="5" customFormat="1" ht="14.25" x14ac:dyDescent="0.2">
      <c r="A34" s="6"/>
      <c r="B34" s="6"/>
      <c r="C34" s="1"/>
      <c r="D34" s="1"/>
      <c r="E34" s="1"/>
      <c r="K34" s="173"/>
      <c r="L34" s="174"/>
      <c r="M34" s="17"/>
      <c r="N34" s="168"/>
      <c r="O34" s="168"/>
      <c r="Q34" s="185" t="s">
        <v>19</v>
      </c>
      <c r="R34" s="186"/>
      <c r="S34" s="71"/>
      <c r="T34" s="188">
        <f>R26</f>
        <v>17280</v>
      </c>
      <c r="U34" s="188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</row>
    <row r="35" spans="1:37" s="5" customFormat="1" ht="14.25" x14ac:dyDescent="0.2">
      <c r="A35" s="6"/>
      <c r="B35" s="6"/>
      <c r="C35" s="1"/>
      <c r="D35" s="1"/>
      <c r="E35" s="1"/>
      <c r="K35" s="173"/>
      <c r="L35" s="173"/>
      <c r="M35" s="19"/>
      <c r="N35" s="169"/>
      <c r="O35" s="169"/>
      <c r="Q35" s="185" t="s">
        <v>53</v>
      </c>
      <c r="R35" s="185"/>
      <c r="S35" s="72"/>
      <c r="T35" s="189">
        <f>T26</f>
        <v>12960</v>
      </c>
      <c r="U35" s="189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</row>
    <row r="36" spans="1:37" s="5" customFormat="1" ht="14.25" x14ac:dyDescent="0.2">
      <c r="A36" s="6"/>
      <c r="B36" s="6"/>
      <c r="C36" s="1" t="s">
        <v>24</v>
      </c>
      <c r="D36" s="1"/>
      <c r="E36" s="1"/>
      <c r="K36" s="174"/>
      <c r="L36" s="174"/>
      <c r="M36" s="21"/>
      <c r="N36" s="169"/>
      <c r="O36" s="169"/>
      <c r="Q36" s="186" t="s">
        <v>54</v>
      </c>
      <c r="R36" s="186"/>
      <c r="S36" s="71"/>
      <c r="T36" s="189">
        <f>X26</f>
        <v>1440</v>
      </c>
      <c r="U36" s="189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</row>
    <row r="37" spans="1:37" s="5" customFormat="1" ht="14.25" x14ac:dyDescent="0.2">
      <c r="A37" s="6"/>
      <c r="B37" s="6"/>
      <c r="C37" s="1"/>
      <c r="D37" s="1"/>
      <c r="E37" s="1"/>
      <c r="K37" s="174"/>
      <c r="L37" s="174"/>
      <c r="M37" s="17"/>
      <c r="N37" s="169"/>
      <c r="O37" s="169"/>
      <c r="Q37" s="186" t="s">
        <v>55</v>
      </c>
      <c r="R37" s="186"/>
      <c r="S37" s="71"/>
      <c r="T37" s="189">
        <f>Z26</f>
        <v>900</v>
      </c>
      <c r="U37" s="189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</row>
    <row r="38" spans="1:37" s="5" customFormat="1" ht="14.25" x14ac:dyDescent="0.2">
      <c r="A38" s="6"/>
      <c r="B38" s="6"/>
      <c r="C38" s="1"/>
      <c r="D38" s="1"/>
      <c r="E38" s="1"/>
      <c r="K38" s="174"/>
      <c r="L38" s="174"/>
      <c r="M38" s="19"/>
      <c r="N38" s="169"/>
      <c r="O38" s="169"/>
      <c r="Q38" s="186" t="s">
        <v>13</v>
      </c>
      <c r="R38" s="186"/>
      <c r="S38" s="72"/>
      <c r="T38" s="189">
        <f>AB26+AC26</f>
        <v>2700</v>
      </c>
      <c r="U38" s="189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</row>
    <row r="39" spans="1:37" s="5" customFormat="1" ht="14.25" x14ac:dyDescent="0.2">
      <c r="A39" s="6"/>
      <c r="B39" s="6"/>
      <c r="C39" s="1" t="s">
        <v>25</v>
      </c>
      <c r="D39" s="1"/>
      <c r="E39" s="1"/>
      <c r="K39" s="174"/>
      <c r="L39" s="174"/>
      <c r="M39" s="19"/>
      <c r="N39" s="169"/>
      <c r="O39" s="169"/>
      <c r="Q39" s="186" t="s">
        <v>29</v>
      </c>
      <c r="R39" s="186"/>
      <c r="S39" s="72"/>
      <c r="T39" s="189">
        <f>AD26</f>
        <v>0</v>
      </c>
      <c r="U39" s="189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</row>
    <row r="40" spans="1:37" s="5" customFormat="1" ht="14.25" x14ac:dyDescent="0.2">
      <c r="A40" s="6"/>
      <c r="B40" s="6"/>
      <c r="C40" s="1" t="s">
        <v>142</v>
      </c>
      <c r="D40" s="1"/>
      <c r="E40" s="1"/>
      <c r="K40" s="174"/>
      <c r="L40" s="174"/>
      <c r="M40" s="12"/>
      <c r="N40" s="169"/>
      <c r="O40" s="169"/>
      <c r="Q40" s="186" t="s">
        <v>51</v>
      </c>
      <c r="R40" s="186"/>
      <c r="S40" s="72"/>
      <c r="T40" s="189">
        <f>AF26</f>
        <v>0</v>
      </c>
      <c r="U40" s="189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</row>
    <row r="41" spans="1:37" s="5" customFormat="1" ht="14.25" x14ac:dyDescent="0.2">
      <c r="A41" s="6"/>
      <c r="B41" s="6"/>
      <c r="C41" s="6"/>
      <c r="D41" s="6"/>
      <c r="E41" s="6"/>
      <c r="K41" s="173"/>
      <c r="L41" s="173"/>
      <c r="M41" s="12"/>
      <c r="N41" s="169"/>
      <c r="O41" s="169"/>
      <c r="Q41" s="185" t="s">
        <v>16</v>
      </c>
      <c r="R41" s="185"/>
      <c r="S41" s="72"/>
      <c r="T41" s="189">
        <f>AL26+AM26</f>
        <v>210</v>
      </c>
      <c r="U41" s="189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</row>
    <row r="42" spans="1:37" s="5" customFormat="1" ht="14.25" x14ac:dyDescent="0.2">
      <c r="A42" s="6"/>
      <c r="B42" s="6"/>
      <c r="C42" s="6"/>
      <c r="D42" s="6"/>
      <c r="E42" s="6"/>
      <c r="K42" s="12"/>
      <c r="L42" s="12"/>
      <c r="M42" s="12"/>
      <c r="N42" s="180"/>
      <c r="O42" s="181"/>
      <c r="Q42" s="72"/>
      <c r="R42" s="72"/>
      <c r="S42" s="72"/>
      <c r="T42" s="194">
        <f>SUM(T33:T41)</f>
        <v>52770</v>
      </c>
      <c r="U42" s="194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7" s="5" customFormat="1" ht="14.25" x14ac:dyDescent="0.2">
      <c r="A43" s="6"/>
      <c r="B43" s="6"/>
      <c r="C43" s="6"/>
      <c r="D43" s="6"/>
      <c r="E43" s="6"/>
      <c r="K43" s="12"/>
      <c r="L43" s="12"/>
      <c r="M43" s="12"/>
      <c r="N43" s="20"/>
      <c r="O43" s="22"/>
      <c r="Q43" s="72"/>
      <c r="R43" s="72"/>
      <c r="S43" s="72"/>
      <c r="T43" s="74"/>
      <c r="U43" s="74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</row>
    <row r="44" spans="1:37" s="5" customFormat="1" ht="14.25" x14ac:dyDescent="0.2">
      <c r="A44" s="6"/>
      <c r="B44" s="6"/>
      <c r="C44" s="6"/>
      <c r="D44" s="6"/>
      <c r="E44" s="6"/>
      <c r="J44" s="175"/>
      <c r="K44" s="176"/>
      <c r="L44" s="176"/>
      <c r="M44" s="12"/>
      <c r="N44" s="20"/>
      <c r="O44" s="22"/>
      <c r="P44" s="175" t="s">
        <v>66</v>
      </c>
      <c r="Q44" s="176"/>
      <c r="R44" s="176"/>
      <c r="S44" s="72"/>
      <c r="T44" s="74"/>
      <c r="U44" s="74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</row>
    <row r="45" spans="1:37" s="5" customFormat="1" ht="14.25" x14ac:dyDescent="0.2">
      <c r="A45" s="6"/>
      <c r="B45" s="6"/>
      <c r="C45" s="6"/>
      <c r="D45" s="6"/>
      <c r="E45" s="6"/>
      <c r="K45" s="174"/>
      <c r="L45" s="173"/>
      <c r="M45" s="12"/>
      <c r="N45" s="169"/>
      <c r="O45" s="170"/>
      <c r="Q45" s="186" t="s">
        <v>10</v>
      </c>
      <c r="R45" s="185"/>
      <c r="S45" s="72"/>
      <c r="T45" s="189">
        <f>AP26</f>
        <v>0</v>
      </c>
      <c r="U45" s="188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</row>
    <row r="46" spans="1:37" s="5" customFormat="1" ht="14.25" x14ac:dyDescent="0.2">
      <c r="A46" s="6"/>
      <c r="B46" s="6"/>
      <c r="C46" s="6"/>
      <c r="D46" s="6"/>
      <c r="E46" s="6"/>
      <c r="K46" s="174"/>
      <c r="L46" s="173"/>
      <c r="M46" s="12"/>
      <c r="N46" s="169"/>
      <c r="O46" s="170"/>
      <c r="Q46" s="186" t="s">
        <v>18</v>
      </c>
      <c r="R46" s="185"/>
      <c r="S46" s="72"/>
      <c r="T46" s="189">
        <f>AN26</f>
        <v>0</v>
      </c>
      <c r="U46" s="188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</row>
    <row r="47" spans="1:37" s="5" customFormat="1" ht="15" thickBot="1" x14ac:dyDescent="0.25">
      <c r="A47" s="6"/>
      <c r="B47" s="6"/>
      <c r="C47" s="6"/>
      <c r="D47" s="6"/>
      <c r="E47" s="6"/>
      <c r="K47" s="12"/>
      <c r="L47" s="12"/>
      <c r="M47" s="12"/>
      <c r="N47" s="23"/>
      <c r="O47" s="24"/>
      <c r="Q47" s="72"/>
      <c r="R47" s="72"/>
      <c r="S47" s="72"/>
      <c r="T47" s="75"/>
      <c r="U47" s="75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</row>
    <row r="48" spans="1:37" s="5" customFormat="1" ht="18.75" thickTop="1" x14ac:dyDescent="0.25">
      <c r="A48" s="6"/>
      <c r="B48" s="6"/>
      <c r="C48" s="6"/>
      <c r="D48" s="6"/>
      <c r="E48" s="6"/>
      <c r="K48" s="171"/>
      <c r="L48" s="172"/>
      <c r="M48" s="25"/>
      <c r="N48" s="166"/>
      <c r="O48" s="167"/>
      <c r="Q48" s="190" t="s">
        <v>20</v>
      </c>
      <c r="R48" s="191"/>
      <c r="S48" s="76"/>
      <c r="T48" s="192">
        <f>T31+T42+U45+U46</f>
        <v>2044770</v>
      </c>
      <c r="U48" s="193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</row>
    <row r="49" spans="1:37" s="5" customFormat="1" ht="11.25" x14ac:dyDescent="0.2">
      <c r="A49" s="6"/>
      <c r="B49" s="6"/>
      <c r="C49" s="6"/>
      <c r="D49" s="6"/>
      <c r="E49" s="6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</row>
    <row r="50" spans="1:37" s="5" customFormat="1" ht="11.25" x14ac:dyDescent="0.2">
      <c r="A50" s="6"/>
      <c r="B50" s="6"/>
      <c r="C50" s="6"/>
      <c r="D50" s="6"/>
      <c r="E50" s="6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</row>
    <row r="51" spans="1:37" s="5" customFormat="1" x14ac:dyDescent="0.2">
      <c r="A51" s="6"/>
      <c r="B51" s="6"/>
      <c r="C51" s="6"/>
      <c r="D51" s="6"/>
      <c r="E51" s="6"/>
      <c r="F51" s="26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</row>
    <row r="52" spans="1:37" s="5" customFormat="1" x14ac:dyDescent="0.2">
      <c r="A52" s="6"/>
      <c r="B52" s="6"/>
      <c r="C52" s="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77"/>
      <c r="R52" s="77"/>
      <c r="S52" s="77"/>
      <c r="T52" s="77"/>
      <c r="U52" s="77"/>
      <c r="V52" s="77"/>
      <c r="W52" s="77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</row>
    <row r="53" spans="1:37" s="5" customFormat="1" x14ac:dyDescent="0.2">
      <c r="A53" s="6"/>
      <c r="B53" s="6"/>
      <c r="C53" s="6"/>
      <c r="D53" s="6"/>
      <c r="E53" s="26" t="s">
        <v>41</v>
      </c>
      <c r="F53" s="28" t="s">
        <v>114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</row>
    <row r="54" spans="1:37" s="5" customFormat="1" x14ac:dyDescent="0.2">
      <c r="A54" s="6"/>
      <c r="B54" s="6"/>
      <c r="C54" s="6"/>
      <c r="D54" s="6"/>
      <c r="E54" s="26" t="s">
        <v>48</v>
      </c>
      <c r="F54" s="28" t="s">
        <v>104</v>
      </c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</row>
    <row r="55" spans="1:37" s="5" customFormat="1" ht="11.25" x14ac:dyDescent="0.2">
      <c r="A55" s="6"/>
      <c r="B55" s="6"/>
      <c r="C55" s="6"/>
      <c r="D55" s="6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</row>
    <row r="56" spans="1:37" s="5" customFormat="1" ht="11.25" x14ac:dyDescent="0.2">
      <c r="A56" s="6"/>
      <c r="B56" s="6"/>
      <c r="C56" s="6"/>
      <c r="D56" s="6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</row>
    <row r="57" spans="1:37" s="5" customFormat="1" ht="11.25" x14ac:dyDescent="0.2">
      <c r="A57" s="6"/>
      <c r="B57" s="6"/>
      <c r="C57" s="6"/>
      <c r="D57" s="6"/>
      <c r="E57" s="5" t="s">
        <v>42</v>
      </c>
      <c r="H57" s="5" t="s">
        <v>43</v>
      </c>
      <c r="O57" s="5" t="s">
        <v>26</v>
      </c>
      <c r="Q57" s="70"/>
      <c r="R57" s="70" t="s">
        <v>26</v>
      </c>
      <c r="S57" s="70"/>
      <c r="T57" s="70"/>
      <c r="U57" s="70" t="s">
        <v>143</v>
      </c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</row>
    <row r="58" spans="1:37" s="5" customFormat="1" ht="11.25" x14ac:dyDescent="0.2">
      <c r="A58" s="6"/>
      <c r="B58" s="6"/>
      <c r="C58" s="6"/>
      <c r="D58" s="6"/>
      <c r="E58" s="6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</row>
    <row r="59" spans="1:37" s="5" customFormat="1" ht="11.25" x14ac:dyDescent="0.2">
      <c r="A59" s="6"/>
      <c r="B59" s="6"/>
      <c r="C59" s="6"/>
      <c r="D59" s="6"/>
      <c r="E59" s="6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</row>
    <row r="60" spans="1:37" s="5" customFormat="1" ht="11.25" x14ac:dyDescent="0.2">
      <c r="A60" s="6"/>
      <c r="B60" s="6"/>
      <c r="C60" s="6"/>
      <c r="D60" s="6"/>
      <c r="E60" s="6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</row>
    <row r="61" spans="1:37" s="5" customFormat="1" ht="11.25" x14ac:dyDescent="0.2">
      <c r="A61" s="6"/>
      <c r="B61" s="6"/>
      <c r="C61" s="6"/>
      <c r="D61" s="6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</row>
    <row r="62" spans="1:37" s="5" customFormat="1" ht="11.25" x14ac:dyDescent="0.2">
      <c r="A62" s="6"/>
      <c r="B62" s="6"/>
      <c r="C62" s="6"/>
      <c r="D62" s="6"/>
      <c r="E62" s="6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</row>
    <row r="63" spans="1:37" s="5" customFormat="1" ht="11.25" x14ac:dyDescent="0.2">
      <c r="A63" s="6"/>
      <c r="B63" s="6"/>
      <c r="C63" s="6"/>
      <c r="D63" s="6"/>
      <c r="E63" s="6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</row>
    <row r="64" spans="1:37" s="5" customFormat="1" ht="11.25" x14ac:dyDescent="0.2">
      <c r="A64" s="6"/>
      <c r="B64" s="6"/>
      <c r="C64" s="6"/>
      <c r="D64" s="6"/>
      <c r="E64" s="6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</row>
    <row r="65" spans="1:37" s="5" customFormat="1" ht="11.25" x14ac:dyDescent="0.2">
      <c r="A65" s="6"/>
      <c r="B65" s="6"/>
      <c r="C65" s="6"/>
      <c r="D65" s="6"/>
      <c r="E65" s="6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</row>
    <row r="66" spans="1:37" s="5" customFormat="1" ht="11.25" x14ac:dyDescent="0.2">
      <c r="A66" s="6"/>
      <c r="B66" s="6"/>
      <c r="C66" s="6"/>
      <c r="D66" s="6"/>
      <c r="E66" s="6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</row>
    <row r="67" spans="1:37" s="5" customFormat="1" ht="11.25" x14ac:dyDescent="0.2">
      <c r="A67" s="6"/>
      <c r="B67" s="6"/>
      <c r="C67" s="6"/>
      <c r="D67" s="6"/>
      <c r="E67" s="6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</row>
    <row r="68" spans="1:37" s="5" customFormat="1" ht="11.25" x14ac:dyDescent="0.2">
      <c r="A68" s="6"/>
      <c r="B68" s="6"/>
      <c r="C68" s="6"/>
      <c r="D68" s="6"/>
      <c r="E68" s="6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</row>
    <row r="69" spans="1:37" s="5" customFormat="1" ht="11.25" x14ac:dyDescent="0.2">
      <c r="A69" s="6"/>
      <c r="B69" s="6"/>
      <c r="C69" s="6"/>
      <c r="D69" s="6"/>
      <c r="E69" s="6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</row>
    <row r="70" spans="1:37" s="5" customFormat="1" ht="11.25" x14ac:dyDescent="0.2">
      <c r="A70" s="6"/>
      <c r="B70" s="6"/>
      <c r="C70" s="6"/>
      <c r="D70" s="6"/>
      <c r="E70" s="6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</row>
    <row r="71" spans="1:37" s="5" customFormat="1" ht="11.25" x14ac:dyDescent="0.2">
      <c r="A71" s="6"/>
      <c r="B71" s="6"/>
      <c r="C71" s="6"/>
      <c r="D71" s="6"/>
      <c r="E71" s="6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</row>
    <row r="72" spans="1:37" s="5" customFormat="1" ht="11.25" x14ac:dyDescent="0.2">
      <c r="A72" s="6"/>
      <c r="B72" s="6"/>
      <c r="C72" s="6"/>
      <c r="D72" s="6"/>
      <c r="E72" s="6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</row>
    <row r="73" spans="1:37" s="5" customFormat="1" ht="11.25" x14ac:dyDescent="0.2">
      <c r="A73" s="6"/>
      <c r="B73" s="6"/>
      <c r="C73" s="6"/>
      <c r="D73" s="6"/>
      <c r="E73" s="6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</row>
    <row r="74" spans="1:37" s="5" customFormat="1" ht="11.25" x14ac:dyDescent="0.2">
      <c r="A74" s="6"/>
      <c r="B74" s="6"/>
      <c r="C74" s="6"/>
      <c r="D74" s="6"/>
      <c r="E74" s="6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</row>
    <row r="75" spans="1:37" s="5" customFormat="1" ht="11.25" x14ac:dyDescent="0.2">
      <c r="A75" s="6"/>
      <c r="B75" s="6"/>
      <c r="C75" s="6"/>
      <c r="D75" s="6"/>
      <c r="E75" s="6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</row>
    <row r="76" spans="1:37" s="5" customFormat="1" ht="11.25" x14ac:dyDescent="0.2">
      <c r="A76" s="6"/>
      <c r="B76" s="6"/>
      <c r="C76" s="6"/>
      <c r="D76" s="6"/>
      <c r="E76" s="6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</row>
    <row r="77" spans="1:37" s="5" customFormat="1" ht="11.25" x14ac:dyDescent="0.2">
      <c r="A77" s="6"/>
      <c r="B77" s="6"/>
      <c r="C77" s="6"/>
      <c r="D77" s="6"/>
      <c r="E77" s="6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</row>
    <row r="78" spans="1:37" s="5" customFormat="1" ht="11.25" x14ac:dyDescent="0.2">
      <c r="A78" s="6"/>
      <c r="B78" s="6"/>
      <c r="C78" s="6"/>
      <c r="D78" s="6"/>
      <c r="E78" s="6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</row>
    <row r="79" spans="1:37" s="5" customFormat="1" ht="11.25" x14ac:dyDescent="0.2">
      <c r="A79" s="6"/>
      <c r="B79" s="6"/>
      <c r="C79" s="6"/>
      <c r="D79" s="6"/>
      <c r="E79" s="6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</row>
    <row r="80" spans="1:37" s="5" customFormat="1" ht="11.25" x14ac:dyDescent="0.2">
      <c r="A80" s="6"/>
      <c r="B80" s="6"/>
      <c r="C80" s="6"/>
      <c r="D80" s="6"/>
      <c r="E80" s="6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</row>
    <row r="81" spans="1:37" s="5" customFormat="1" ht="11.25" x14ac:dyDescent="0.2">
      <c r="A81" s="6"/>
      <c r="B81" s="6"/>
      <c r="C81" s="6"/>
      <c r="D81" s="6"/>
      <c r="E81" s="6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</row>
    <row r="82" spans="1:37" s="5" customFormat="1" ht="11.25" x14ac:dyDescent="0.2">
      <c r="A82" s="6"/>
      <c r="B82" s="6"/>
      <c r="C82" s="6"/>
      <c r="D82" s="6"/>
      <c r="E82" s="6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</row>
    <row r="83" spans="1:37" s="5" customFormat="1" ht="11.25" x14ac:dyDescent="0.2">
      <c r="A83" s="6"/>
      <c r="B83" s="6"/>
      <c r="C83" s="6"/>
      <c r="D83" s="6"/>
      <c r="E83" s="6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</row>
    <row r="84" spans="1:37" s="5" customFormat="1" ht="11.25" x14ac:dyDescent="0.2">
      <c r="A84" s="6"/>
      <c r="B84" s="6"/>
      <c r="C84" s="6"/>
      <c r="D84" s="6"/>
      <c r="E84" s="6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</row>
    <row r="85" spans="1:37" s="5" customFormat="1" ht="11.25" x14ac:dyDescent="0.2">
      <c r="A85" s="6"/>
      <c r="B85" s="6"/>
      <c r="C85" s="6"/>
      <c r="D85" s="6"/>
      <c r="E85" s="6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</row>
    <row r="86" spans="1:37" s="5" customFormat="1" ht="11.25" x14ac:dyDescent="0.2">
      <c r="A86" s="6"/>
      <c r="B86" s="6"/>
      <c r="C86" s="6"/>
      <c r="D86" s="6"/>
      <c r="E86" s="6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</row>
    <row r="87" spans="1:37" s="5" customFormat="1" ht="11.25" x14ac:dyDescent="0.2">
      <c r="A87" s="6"/>
      <c r="B87" s="6"/>
      <c r="C87" s="6"/>
      <c r="D87" s="6"/>
      <c r="E87" s="6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</row>
    <row r="88" spans="1:37" s="5" customFormat="1" ht="11.25" x14ac:dyDescent="0.2">
      <c r="A88" s="6"/>
      <c r="B88" s="6"/>
      <c r="C88" s="6"/>
      <c r="D88" s="6"/>
      <c r="E88" s="6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</row>
    <row r="89" spans="1:37" s="5" customFormat="1" ht="11.25" x14ac:dyDescent="0.2">
      <c r="A89" s="6"/>
      <c r="B89" s="6"/>
      <c r="C89" s="6"/>
      <c r="D89" s="6"/>
      <c r="E89" s="6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</row>
    <row r="90" spans="1:37" s="5" customFormat="1" ht="11.25" x14ac:dyDescent="0.2">
      <c r="A90" s="6"/>
      <c r="B90" s="6"/>
      <c r="C90" s="6"/>
      <c r="D90" s="6"/>
      <c r="E90" s="6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</row>
    <row r="91" spans="1:37" s="5" customFormat="1" ht="11.25" x14ac:dyDescent="0.2">
      <c r="A91" s="6"/>
      <c r="B91" s="6"/>
      <c r="C91" s="6"/>
      <c r="D91" s="6"/>
      <c r="E91" s="6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</row>
    <row r="92" spans="1:37" s="5" customFormat="1" ht="11.25" x14ac:dyDescent="0.2">
      <c r="A92" s="6"/>
      <c r="B92" s="6"/>
      <c r="C92" s="6"/>
      <c r="D92" s="6"/>
      <c r="E92" s="6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</row>
    <row r="93" spans="1:37" s="5" customFormat="1" ht="11.25" x14ac:dyDescent="0.2">
      <c r="A93" s="6"/>
      <c r="B93" s="6"/>
      <c r="C93" s="6"/>
      <c r="D93" s="6"/>
      <c r="E93" s="6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</row>
    <row r="94" spans="1:37" s="5" customFormat="1" ht="11.25" x14ac:dyDescent="0.2">
      <c r="A94" s="6"/>
      <c r="B94" s="6"/>
      <c r="C94" s="6"/>
      <c r="D94" s="6"/>
      <c r="E94" s="6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</row>
    <row r="95" spans="1:37" s="5" customFormat="1" ht="11.25" x14ac:dyDescent="0.2">
      <c r="A95" s="6"/>
      <c r="B95" s="6"/>
      <c r="C95" s="6"/>
      <c r="D95" s="6"/>
      <c r="E95" s="6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</row>
    <row r="96" spans="1:37" s="5" customFormat="1" ht="11.25" x14ac:dyDescent="0.2">
      <c r="A96" s="6"/>
      <c r="B96" s="6"/>
      <c r="C96" s="6"/>
      <c r="D96" s="6"/>
      <c r="E96" s="6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</row>
    <row r="97" spans="1:37" s="5" customFormat="1" ht="11.25" x14ac:dyDescent="0.2">
      <c r="A97" s="6"/>
      <c r="B97" s="6"/>
      <c r="C97" s="6"/>
      <c r="D97" s="6"/>
      <c r="E97" s="6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</row>
    <row r="98" spans="1:37" s="5" customFormat="1" ht="11.25" x14ac:dyDescent="0.2">
      <c r="A98" s="6"/>
      <c r="B98" s="6"/>
      <c r="C98" s="6"/>
      <c r="D98" s="6"/>
      <c r="E98" s="6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</row>
    <row r="99" spans="1:37" s="5" customFormat="1" ht="11.25" x14ac:dyDescent="0.2">
      <c r="A99" s="6"/>
      <c r="B99" s="6"/>
      <c r="C99" s="6"/>
      <c r="D99" s="6"/>
      <c r="E99" s="6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</row>
    <row r="100" spans="1:37" s="5" customFormat="1" ht="11.25" x14ac:dyDescent="0.2">
      <c r="A100" s="6"/>
      <c r="B100" s="6"/>
      <c r="C100" s="6"/>
      <c r="D100" s="6"/>
      <c r="E100" s="6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</row>
    <row r="101" spans="1:37" s="5" customFormat="1" ht="11.25" x14ac:dyDescent="0.2">
      <c r="A101" s="6"/>
      <c r="B101" s="6"/>
      <c r="C101" s="6"/>
      <c r="D101" s="6"/>
      <c r="E101" s="6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</row>
    <row r="102" spans="1:37" s="5" customFormat="1" ht="11.25" x14ac:dyDescent="0.2">
      <c r="A102" s="6"/>
      <c r="B102" s="6"/>
      <c r="C102" s="6"/>
      <c r="D102" s="6"/>
      <c r="E102" s="6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</row>
    <row r="103" spans="1:37" s="5" customFormat="1" ht="11.25" x14ac:dyDescent="0.2">
      <c r="A103" s="6"/>
      <c r="B103" s="6"/>
      <c r="C103" s="6"/>
      <c r="D103" s="6"/>
      <c r="E103" s="6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</row>
    <row r="104" spans="1:37" s="5" customFormat="1" ht="11.25" x14ac:dyDescent="0.2">
      <c r="A104" s="6"/>
      <c r="B104" s="6"/>
      <c r="C104" s="6"/>
      <c r="D104" s="6"/>
      <c r="E104" s="6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</row>
    <row r="105" spans="1:37" s="5" customFormat="1" ht="11.25" x14ac:dyDescent="0.2">
      <c r="A105" s="6"/>
      <c r="B105" s="6"/>
      <c r="C105" s="6"/>
      <c r="D105" s="6"/>
      <c r="E105" s="6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</row>
    <row r="106" spans="1:37" s="5" customFormat="1" ht="11.25" x14ac:dyDescent="0.2">
      <c r="A106" s="6"/>
      <c r="B106" s="6"/>
      <c r="C106" s="6"/>
      <c r="D106" s="6"/>
      <c r="E106" s="6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</row>
    <row r="107" spans="1:37" s="5" customFormat="1" ht="11.25" x14ac:dyDescent="0.2">
      <c r="A107" s="6"/>
      <c r="B107" s="6"/>
      <c r="C107" s="6"/>
      <c r="D107" s="6"/>
      <c r="E107" s="6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</row>
    <row r="108" spans="1:37" s="5" customFormat="1" ht="11.25" x14ac:dyDescent="0.2">
      <c r="A108" s="6"/>
      <c r="B108" s="6"/>
      <c r="C108" s="6"/>
      <c r="D108" s="6"/>
      <c r="E108" s="6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</row>
    <row r="109" spans="1:37" s="5" customFormat="1" ht="11.25" x14ac:dyDescent="0.2">
      <c r="A109" s="6"/>
      <c r="B109" s="6"/>
      <c r="C109" s="6"/>
      <c r="D109" s="6"/>
      <c r="E109" s="6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</row>
    <row r="110" spans="1:37" s="5" customFormat="1" ht="11.25" x14ac:dyDescent="0.2">
      <c r="A110" s="6"/>
      <c r="B110" s="6"/>
      <c r="C110" s="6"/>
      <c r="D110" s="6"/>
      <c r="E110" s="6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</row>
    <row r="111" spans="1:37" s="5" customFormat="1" ht="11.25" x14ac:dyDescent="0.2">
      <c r="A111" s="6"/>
      <c r="B111" s="6"/>
      <c r="C111" s="6"/>
      <c r="D111" s="6"/>
      <c r="E111" s="6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</row>
    <row r="112" spans="1:37" s="5" customFormat="1" ht="11.25" x14ac:dyDescent="0.2">
      <c r="A112" s="6"/>
      <c r="B112" s="6"/>
      <c r="C112" s="6"/>
      <c r="D112" s="6"/>
      <c r="E112" s="6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</row>
    <row r="113" spans="1:37" s="5" customFormat="1" ht="11.25" x14ac:dyDescent="0.2">
      <c r="A113" s="6"/>
      <c r="B113" s="6"/>
      <c r="C113" s="6"/>
      <c r="D113" s="6"/>
      <c r="E113" s="6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</row>
    <row r="114" spans="1:37" s="5" customFormat="1" ht="11.25" x14ac:dyDescent="0.2">
      <c r="A114" s="6"/>
      <c r="B114" s="6"/>
      <c r="C114" s="6"/>
      <c r="D114" s="6"/>
      <c r="E114" s="6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</row>
    <row r="115" spans="1:37" s="5" customFormat="1" ht="11.25" x14ac:dyDescent="0.2">
      <c r="A115" s="6"/>
      <c r="B115" s="6"/>
      <c r="C115" s="6"/>
      <c r="D115" s="6"/>
      <c r="E115" s="6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</row>
    <row r="116" spans="1:37" s="5" customFormat="1" ht="11.25" x14ac:dyDescent="0.2">
      <c r="A116" s="6"/>
      <c r="B116" s="6"/>
      <c r="C116" s="6"/>
      <c r="D116" s="6"/>
      <c r="E116" s="6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</row>
    <row r="117" spans="1:37" s="5" customFormat="1" ht="11.25" x14ac:dyDescent="0.2">
      <c r="A117" s="6"/>
      <c r="B117" s="6"/>
      <c r="C117" s="6"/>
      <c r="D117" s="6"/>
      <c r="E117" s="6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</row>
    <row r="118" spans="1:37" s="5" customFormat="1" ht="11.25" x14ac:dyDescent="0.2">
      <c r="A118" s="6"/>
      <c r="B118" s="6"/>
      <c r="C118" s="6"/>
      <c r="D118" s="6"/>
      <c r="E118" s="6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</row>
    <row r="119" spans="1:37" s="5" customFormat="1" ht="11.25" x14ac:dyDescent="0.2">
      <c r="A119" s="6"/>
      <c r="B119" s="6"/>
      <c r="C119" s="6"/>
      <c r="D119" s="6"/>
      <c r="E119" s="6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</row>
    <row r="120" spans="1:37" s="5" customFormat="1" ht="11.25" x14ac:dyDescent="0.2">
      <c r="A120" s="6"/>
      <c r="B120" s="6"/>
      <c r="C120" s="6"/>
      <c r="D120" s="6"/>
      <c r="E120" s="6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</row>
    <row r="121" spans="1:37" s="5" customFormat="1" ht="11.25" x14ac:dyDescent="0.2">
      <c r="A121" s="6"/>
      <c r="B121" s="6"/>
      <c r="C121" s="6"/>
      <c r="D121" s="6"/>
      <c r="E121" s="6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</row>
    <row r="122" spans="1:37" s="5" customFormat="1" ht="11.25" x14ac:dyDescent="0.2">
      <c r="A122" s="6"/>
      <c r="B122" s="6"/>
      <c r="C122" s="6"/>
      <c r="D122" s="6"/>
      <c r="E122" s="6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</row>
    <row r="123" spans="1:37" s="5" customFormat="1" ht="11.25" x14ac:dyDescent="0.2">
      <c r="A123" s="6"/>
      <c r="B123" s="6"/>
      <c r="C123" s="6"/>
      <c r="D123" s="6"/>
      <c r="E123" s="6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</row>
    <row r="124" spans="1:37" s="5" customFormat="1" ht="11.25" x14ac:dyDescent="0.2">
      <c r="A124" s="6"/>
      <c r="B124" s="6"/>
      <c r="C124" s="6"/>
      <c r="D124" s="6"/>
      <c r="E124" s="6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</row>
    <row r="125" spans="1:37" s="5" customFormat="1" ht="11.25" x14ac:dyDescent="0.2">
      <c r="A125" s="6"/>
      <c r="B125" s="6"/>
      <c r="C125" s="6"/>
      <c r="D125" s="6"/>
      <c r="E125" s="6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</row>
    <row r="126" spans="1:37" s="5" customFormat="1" ht="11.25" x14ac:dyDescent="0.2">
      <c r="A126" s="6"/>
      <c r="B126" s="6"/>
      <c r="C126" s="6"/>
      <c r="D126" s="6"/>
      <c r="E126" s="6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</row>
    <row r="127" spans="1:37" s="5" customFormat="1" ht="11.25" x14ac:dyDescent="0.2">
      <c r="A127" s="6"/>
      <c r="B127" s="6"/>
      <c r="C127" s="6"/>
      <c r="D127" s="6"/>
      <c r="E127" s="6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</row>
    <row r="128" spans="1:37" s="5" customFormat="1" ht="11.25" x14ac:dyDescent="0.2">
      <c r="A128" s="6"/>
      <c r="B128" s="6"/>
      <c r="C128" s="6"/>
      <c r="D128" s="6"/>
      <c r="E128" s="6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</row>
  </sheetData>
  <sheetProtection formatCells="0" formatColumns="0" formatRows="0" insertColumns="0" insertRows="0" insertHyperlinks="0" deleteColumns="0" deleteRows="0" selectLockedCells="1" sort="0" autoFilter="0" pivotTables="0"/>
  <mergeCells count="89">
    <mergeCell ref="Q46:R46"/>
    <mergeCell ref="T46:U46"/>
    <mergeCell ref="Q48:R48"/>
    <mergeCell ref="T48:U48"/>
    <mergeCell ref="Q41:R41"/>
    <mergeCell ref="T41:U41"/>
    <mergeCell ref="T42:U42"/>
    <mergeCell ref="P44:R44"/>
    <mergeCell ref="Q45:R45"/>
    <mergeCell ref="T45:U45"/>
    <mergeCell ref="Q38:R38"/>
    <mergeCell ref="T38:U38"/>
    <mergeCell ref="Q39:R39"/>
    <mergeCell ref="T39:U39"/>
    <mergeCell ref="Q40:R40"/>
    <mergeCell ref="T40:U40"/>
    <mergeCell ref="Q35:R35"/>
    <mergeCell ref="T35:U35"/>
    <mergeCell ref="Q36:R36"/>
    <mergeCell ref="T36:U36"/>
    <mergeCell ref="Q37:R37"/>
    <mergeCell ref="T37:U37"/>
    <mergeCell ref="Q31:R31"/>
    <mergeCell ref="T31:U31"/>
    <mergeCell ref="Q33:R33"/>
    <mergeCell ref="T33:U33"/>
    <mergeCell ref="Q34:R34"/>
    <mergeCell ref="T34:U34"/>
    <mergeCell ref="AJ26:AK26"/>
    <mergeCell ref="K45:L45"/>
    <mergeCell ref="N45:O45"/>
    <mergeCell ref="Z26:AA26"/>
    <mergeCell ref="AF26:AG26"/>
    <mergeCell ref="AH26:AI26"/>
    <mergeCell ref="J26:O26"/>
    <mergeCell ref="N42:O42"/>
    <mergeCell ref="N38:O38"/>
    <mergeCell ref="N39:O39"/>
    <mergeCell ref="N40:O40"/>
    <mergeCell ref="N41:O41"/>
    <mergeCell ref="N34:O34"/>
    <mergeCell ref="N31:O31"/>
    <mergeCell ref="N35:O35"/>
    <mergeCell ref="P26:Q26"/>
    <mergeCell ref="K48:L48"/>
    <mergeCell ref="K33:L33"/>
    <mergeCell ref="K34:L34"/>
    <mergeCell ref="K31:L31"/>
    <mergeCell ref="K35:L35"/>
    <mergeCell ref="K36:L36"/>
    <mergeCell ref="K37:L37"/>
    <mergeCell ref="K38:L38"/>
    <mergeCell ref="K39:L39"/>
    <mergeCell ref="K40:L40"/>
    <mergeCell ref="K41:L41"/>
    <mergeCell ref="K46:L46"/>
    <mergeCell ref="J44:L44"/>
    <mergeCell ref="N48:O48"/>
    <mergeCell ref="N33:O33"/>
    <mergeCell ref="N46:O46"/>
    <mergeCell ref="N37:O37"/>
    <mergeCell ref="N36:O36"/>
    <mergeCell ref="AE6:AG6"/>
    <mergeCell ref="V6:AB6"/>
    <mergeCell ref="R26:S26"/>
    <mergeCell ref="T26:U26"/>
    <mergeCell ref="X26:Y26"/>
    <mergeCell ref="AD7:AD8"/>
    <mergeCell ref="J6:U6"/>
    <mergeCell ref="V7:V8"/>
    <mergeCell ref="W7:W8"/>
    <mergeCell ref="X7:Y7"/>
    <mergeCell ref="Z7:AA7"/>
    <mergeCell ref="A1:AM1"/>
    <mergeCell ref="A3:AM3"/>
    <mergeCell ref="K7:N7"/>
    <mergeCell ref="P7:Q7"/>
    <mergeCell ref="R7:S7"/>
    <mergeCell ref="T7:U7"/>
    <mergeCell ref="AH7:AI7"/>
    <mergeCell ref="AL7:AM7"/>
    <mergeCell ref="A2:AM2"/>
    <mergeCell ref="A4:G4"/>
    <mergeCell ref="AF7:AG7"/>
    <mergeCell ref="AH6:AK6"/>
    <mergeCell ref="AJ7:AK7"/>
    <mergeCell ref="A5:G5"/>
    <mergeCell ref="AB7:AC7"/>
    <mergeCell ref="AE7:AE8"/>
  </mergeCells>
  <printOptions horizontalCentered="1"/>
  <pageMargins left="0.75" right="0" top="0.5" bottom="0.5" header="0" footer="0"/>
  <pageSetup paperSize="5" scale="75" orientation="landscape" r:id="rId1"/>
  <ignoredErrors>
    <ignoredError sqref="Q11 Q12:Q23 S11:AK23 J24:U25 X26:AM26 J27:U48 K26:U26 N11:O23 W2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</dc:creator>
  <cp:lastModifiedBy>FrancisMA</cp:lastModifiedBy>
  <cp:lastPrinted>2013-11-22T01:30:28Z</cp:lastPrinted>
  <dcterms:created xsi:type="dcterms:W3CDTF">2012-07-04T06:04:29Z</dcterms:created>
  <dcterms:modified xsi:type="dcterms:W3CDTF">2014-02-12T09:41:20Z</dcterms:modified>
</cp:coreProperties>
</file>