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nafd\other files\"/>
    </mc:Choice>
  </mc:AlternateContent>
  <bookViews>
    <workbookView xWindow="0" yWindow="0" windowWidth="15990" windowHeight="9105"/>
  </bookViews>
  <sheets>
    <sheet name="CPRSL BWA" sheetId="3" r:id="rId1"/>
  </sheets>
  <calcPr calcId="152511"/>
</workbook>
</file>

<file path=xl/calcChain.xml><?xml version="1.0" encoding="utf-8"?>
<calcChain xmlns="http://schemas.openxmlformats.org/spreadsheetml/2006/main">
  <c r="AK27" i="3" l="1"/>
  <c r="AL27" i="3"/>
  <c r="AC27" i="3"/>
  <c r="M40" i="3" s="1"/>
  <c r="AB27" i="3"/>
  <c r="R24" i="3"/>
  <c r="R23" i="3"/>
  <c r="P23" i="3"/>
  <c r="P24" i="3"/>
  <c r="AH24" i="3" s="1"/>
  <c r="R20" i="3"/>
  <c r="R19" i="3"/>
  <c r="P20" i="3"/>
  <c r="P19" i="3"/>
  <c r="R16" i="3"/>
  <c r="R15" i="3"/>
  <c r="P16" i="3"/>
  <c r="P15" i="3"/>
  <c r="R12" i="3"/>
  <c r="P12" i="3"/>
  <c r="R11" i="3"/>
  <c r="P11" i="3"/>
  <c r="AH11" i="3" s="1"/>
  <c r="X24" i="3"/>
  <c r="X23" i="3"/>
  <c r="X20" i="3"/>
  <c r="X19" i="3"/>
  <c r="X16" i="3"/>
  <c r="X15" i="3"/>
  <c r="X12" i="3"/>
  <c r="X11" i="3"/>
  <c r="M11" i="3"/>
  <c r="N11" i="3" s="1"/>
  <c r="M42" i="3" l="1"/>
  <c r="I25" i="3"/>
  <c r="M25" i="3" s="1"/>
  <c r="N25" i="3" s="1"/>
  <c r="I21" i="3"/>
  <c r="M21" i="3" s="1"/>
  <c r="N21" i="3" s="1"/>
  <c r="I17" i="3"/>
  <c r="M17" i="3" s="1"/>
  <c r="N17" i="3" s="1"/>
  <c r="I13" i="3"/>
  <c r="M13" i="3" s="1"/>
  <c r="N13" i="3" s="1"/>
  <c r="AF24" i="3"/>
  <c r="AA24" i="3"/>
  <c r="Z24" i="3"/>
  <c r="M24" i="3"/>
  <c r="AJ24" i="3" s="1"/>
  <c r="AF23" i="3"/>
  <c r="AA23" i="3"/>
  <c r="Z23" i="3"/>
  <c r="AH23" i="3"/>
  <c r="M23" i="3"/>
  <c r="AF20" i="3"/>
  <c r="AA20" i="3"/>
  <c r="Z20" i="3"/>
  <c r="T20" i="3"/>
  <c r="AH20" i="3"/>
  <c r="M20" i="3"/>
  <c r="AF19" i="3"/>
  <c r="AA19" i="3"/>
  <c r="Z19" i="3"/>
  <c r="T19" i="3"/>
  <c r="AH19" i="3"/>
  <c r="M19" i="3"/>
  <c r="AF16" i="3"/>
  <c r="AA16" i="3"/>
  <c r="Z16" i="3"/>
  <c r="AH16" i="3"/>
  <c r="M16" i="3"/>
  <c r="AF15" i="3"/>
  <c r="AA15" i="3"/>
  <c r="Z15" i="3"/>
  <c r="AH15" i="3"/>
  <c r="M15" i="3"/>
  <c r="AJ16" i="3" l="1"/>
  <c r="N16" i="3"/>
  <c r="AJ19" i="3"/>
  <c r="N19" i="3"/>
  <c r="N24" i="3"/>
  <c r="AJ15" i="3"/>
  <c r="N15" i="3"/>
  <c r="AJ20" i="3"/>
  <c r="N20" i="3"/>
  <c r="AJ23" i="3"/>
  <c r="N23" i="3"/>
  <c r="I27" i="3"/>
  <c r="M32" i="3" s="1"/>
  <c r="AH12" i="3"/>
  <c r="AG27" i="3" s="1"/>
  <c r="M47" i="3" s="1"/>
  <c r="M12" i="3"/>
  <c r="AF12" i="3"/>
  <c r="AA12" i="3"/>
  <c r="Z12" i="3"/>
  <c r="T12" i="3"/>
  <c r="AJ12" i="3" l="1"/>
  <c r="N12" i="3"/>
  <c r="O27" i="3"/>
  <c r="M34" i="3" l="1"/>
  <c r="AA11" i="3"/>
  <c r="AA27" i="3" s="1"/>
  <c r="M39" i="3" s="1"/>
  <c r="Z11" i="3"/>
  <c r="Y27" i="3" s="1"/>
  <c r="M38" i="3" s="1"/>
  <c r="W27" i="3"/>
  <c r="M37" i="3" s="1"/>
  <c r="AF11" i="3"/>
  <c r="AE27" i="3" s="1"/>
  <c r="M41" i="3" s="1"/>
  <c r="AJ11" i="3" l="1"/>
  <c r="AI27" i="3" s="1"/>
  <c r="M46" i="3" s="1"/>
  <c r="T11" i="3"/>
  <c r="S27" i="3" s="1"/>
  <c r="M36" i="3" s="1"/>
  <c r="Q27" i="3"/>
  <c r="M35" i="3" s="1"/>
  <c r="M43" i="3" l="1"/>
  <c r="M49" i="3" s="1"/>
</calcChain>
</file>

<file path=xl/sharedStrings.xml><?xml version="1.0" encoding="utf-8"?>
<sst xmlns="http://schemas.openxmlformats.org/spreadsheetml/2006/main" count="136" uniqueCount="125">
  <si>
    <t>SUF=Rate(SUF) x BW x 1000</t>
  </si>
  <si>
    <t>Sur=SUF Fee x %Sur</t>
  </si>
  <si>
    <t>Site Name</t>
  </si>
  <si>
    <t>Call-Sign</t>
  </si>
  <si>
    <t>Rate (SUF)</t>
  </si>
  <si>
    <t>Freq.</t>
  </si>
  <si>
    <t>BW</t>
  </si>
  <si>
    <t>SUF</t>
  </si>
  <si>
    <t>Lic. Fee</t>
  </si>
  <si>
    <t>Insp. Fee</t>
  </si>
  <si>
    <t>FF</t>
  </si>
  <si>
    <t>Const</t>
  </si>
  <si>
    <t>Sur</t>
  </si>
  <si>
    <t>DST</t>
  </si>
  <si>
    <t>MHz</t>
  </si>
  <si>
    <t>LIC</t>
  </si>
  <si>
    <t>IF</t>
  </si>
  <si>
    <t>TOTAL</t>
  </si>
  <si>
    <t>PREPARED BY:</t>
  </si>
  <si>
    <t>Engineer II</t>
  </si>
  <si>
    <t>APPROVED:</t>
  </si>
  <si>
    <t>SAMUEL S. SABILE</t>
  </si>
  <si>
    <t>File Copy</t>
  </si>
  <si>
    <t>STATEMENT OF COLLECTION NO.:</t>
  </si>
  <si>
    <t>Rate  (Const)</t>
  </si>
  <si>
    <t>MOD</t>
  </si>
  <si>
    <t>Rate (Sto)</t>
  </si>
  <si>
    <t>Storage</t>
  </si>
  <si>
    <t>STORAGE</t>
  </si>
  <si>
    <t>Rate  (Pur)</t>
  </si>
  <si>
    <t>Pur Fee</t>
  </si>
  <si>
    <t>Rate  (Poss)</t>
  </si>
  <si>
    <t>Poss Fee</t>
  </si>
  <si>
    <t>No of Units</t>
  </si>
  <si>
    <t xml:space="preserve">VALIDITY: </t>
  </si>
  <si>
    <t>No. Of Channels</t>
  </si>
  <si>
    <t>Applicant's Copy</t>
  </si>
  <si>
    <t>Cashier's Copy</t>
  </si>
  <si>
    <t>FF (PTP)</t>
  </si>
  <si>
    <t>CPRSL</t>
  </si>
  <si>
    <t>PPP</t>
  </si>
  <si>
    <t>GHz</t>
  </si>
  <si>
    <t>x</t>
  </si>
  <si>
    <t xml:space="preserve">NOTE: </t>
  </si>
  <si>
    <t>MODIFICATION FEE</t>
  </si>
  <si>
    <t>FILING FEE (FF)</t>
  </si>
  <si>
    <t>STO</t>
  </si>
  <si>
    <t>PPP/STO</t>
  </si>
  <si>
    <t>CP</t>
  </si>
  <si>
    <t>PTP</t>
  </si>
  <si>
    <t>POS</t>
  </si>
  <si>
    <t>Site Add</t>
  </si>
  <si>
    <t>No. Yrs</t>
  </si>
  <si>
    <t xml:space="preserve">DATE:  </t>
  </si>
  <si>
    <t>ANNUAL SUF</t>
  </si>
  <si>
    <t>No. Of Extension</t>
  </si>
  <si>
    <t>TOTAL SUF</t>
  </si>
  <si>
    <t>COMPANY NAME</t>
  </si>
  <si>
    <t>TYPE OF SERVICE</t>
  </si>
  <si>
    <t>NATURE OF APPLN</t>
  </si>
  <si>
    <t>%</t>
  </si>
  <si>
    <t>Sur=Lic. Fee (Annual) x %Sur/100</t>
  </si>
  <si>
    <t xml:space="preserve">Annual Rate  </t>
  </si>
  <si>
    <t>FF (CPRSL/MOD)</t>
  </si>
  <si>
    <t>RSL</t>
  </si>
  <si>
    <t>SURCHARGE</t>
  </si>
  <si>
    <t>sitename</t>
  </si>
  <si>
    <t>site_addr</t>
  </si>
  <si>
    <t>call_sign</t>
  </si>
  <si>
    <t>no_years</t>
  </si>
  <si>
    <t>channel</t>
  </si>
  <si>
    <t>suf_rate</t>
  </si>
  <si>
    <t>freq</t>
  </si>
  <si>
    <t>bw</t>
  </si>
  <si>
    <t>suf_fee</t>
  </si>
  <si>
    <t>ppp_units</t>
  </si>
  <si>
    <t>filing_fee</t>
  </si>
  <si>
    <t>no_ppp_ext</t>
  </si>
  <si>
    <t>rate_pur</t>
  </si>
  <si>
    <t>purchase_fee</t>
  </si>
  <si>
    <t>rate_possess</t>
  </si>
  <si>
    <t>possess_fee</t>
  </si>
  <si>
    <t>rate_const</t>
  </si>
  <si>
    <t>const_fee</t>
  </si>
  <si>
    <t>rate_lic</t>
  </si>
  <si>
    <t>license_fee</t>
  </si>
  <si>
    <t>rate_insp</t>
  </si>
  <si>
    <t>inspection_fee</t>
  </si>
  <si>
    <t>mod_filing_fee</t>
  </si>
  <si>
    <t>mod_fee</t>
  </si>
  <si>
    <t>stor_units</t>
  </si>
  <si>
    <t>rate_stor</t>
  </si>
  <si>
    <t>storage_fee</t>
  </si>
  <si>
    <t>sur_lic_percent</t>
  </si>
  <si>
    <t>sur_lic</t>
  </si>
  <si>
    <t>sur_suf_percent</t>
  </si>
  <si>
    <t>sur_suf</t>
  </si>
  <si>
    <t>rsl_dst_fee</t>
  </si>
  <si>
    <t>ppp_dst_fee</t>
  </si>
  <si>
    <t>annual_suf_fee</t>
  </si>
  <si>
    <t>id</t>
  </si>
  <si>
    <t>FRANCIS THOMAS M. ALFANTA</t>
  </si>
  <si>
    <t>one</t>
  </si>
  <si>
    <t>two</t>
  </si>
  <si>
    <t>three</t>
  </si>
  <si>
    <t>four</t>
  </si>
  <si>
    <t>five</t>
  </si>
  <si>
    <t>six</t>
  </si>
  <si>
    <t>seven</t>
  </si>
  <si>
    <t>eight</t>
  </si>
  <si>
    <t>Old No. of Chan</t>
  </si>
  <si>
    <t>old_chan</t>
  </si>
  <si>
    <t>Acting Chief, NAFD</t>
  </si>
  <si>
    <t>NAFD's Copy</t>
  </si>
  <si>
    <t>Lic. Fee=Rate(Lic) x No. Of Channel</t>
  </si>
  <si>
    <t>Insp Fee=Rate (IF) x No. Of Channel</t>
  </si>
  <si>
    <t>Const=Rate(Const) x No. Of Channel</t>
  </si>
  <si>
    <t>PTP Fee=Rate(Put) x No. Of Units</t>
  </si>
  <si>
    <t>Poss Fee=Rate (Poss) x No. Of Units</t>
  </si>
  <si>
    <t>Storage=Rate(Sto) x No. Of Units</t>
  </si>
  <si>
    <t>EXPIRY DATE:</t>
  </si>
  <si>
    <t>Site No</t>
  </si>
  <si>
    <t>site_no</t>
  </si>
  <si>
    <t>City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</si>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</sst>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"/>
      <name val="Calibri"/>
      <family val="2"/>
    </font>
    <font>
      <b/>
      <i/>
      <sz val="8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color theme="1"/>
      <name val="Arial"/>
      <family val="2"/>
    </font>
    <font>
      <sz val="7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DotDot">
        <color indexed="64"/>
      </left>
      <right/>
      <top style="mediumDashDotDot">
        <color indexed="64"/>
      </top>
      <bottom style="medium">
        <color indexed="64"/>
      </bottom>
      <diagonal/>
    </border>
    <border>
      <left/>
      <right/>
      <top style="mediumDashDotDot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DashDotDot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5" xfId="0" applyFont="1" applyBorder="1"/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4" fillId="0" borderId="0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/>
    <xf numFmtId="0" fontId="10" fillId="0" borderId="0" xfId="0" applyFont="1" applyAlignment="1"/>
    <xf numFmtId="0" fontId="0" fillId="0" borderId="0" xfId="0" applyFont="1"/>
    <xf numFmtId="2" fontId="0" fillId="0" borderId="0" xfId="0" applyNumberFormat="1" applyFont="1"/>
    <xf numFmtId="0" fontId="9" fillId="0" borderId="0" xfId="0" applyFont="1" applyAlignment="1">
      <alignment horizontal="right" vertical="center"/>
    </xf>
    <xf numFmtId="14" fontId="12" fillId="0" borderId="0" xfId="0" applyNumberFormat="1" applyFont="1"/>
    <xf numFmtId="0" fontId="12" fillId="0" borderId="0" xfId="0" applyFont="1"/>
    <xf numFmtId="0" fontId="3" fillId="0" borderId="0" xfId="0" applyFont="1" applyBorder="1" applyAlignment="1">
      <alignment horizontal="center" wrapText="1"/>
    </xf>
    <xf numFmtId="0" fontId="13" fillId="0" borderId="0" xfId="0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Alignment="1"/>
    <xf numFmtId="4" fontId="0" fillId="0" borderId="0" xfId="0" applyNumberFormat="1" applyFont="1" applyAlignment="1"/>
    <xf numFmtId="2" fontId="0" fillId="0" borderId="0" xfId="0" applyNumberFormat="1" applyFont="1" applyAlignment="1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3" fillId="0" borderId="22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/>
    <xf numFmtId="0" fontId="3" fillId="0" borderId="29" xfId="0" applyFont="1" applyBorder="1"/>
    <xf numFmtId="2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 wrapText="1"/>
    </xf>
    <xf numFmtId="0" fontId="3" fillId="0" borderId="42" xfId="0" applyFont="1" applyBorder="1"/>
    <xf numFmtId="4" fontId="4" fillId="0" borderId="44" xfId="0" applyNumberFormat="1" applyFont="1" applyBorder="1" applyAlignment="1">
      <alignment horizontal="center" vertical="center"/>
    </xf>
    <xf numFmtId="4" fontId="14" fillId="0" borderId="0" xfId="0" applyNumberFormat="1" applyFont="1" applyBorder="1" applyAlignment="1"/>
    <xf numFmtId="0" fontId="14" fillId="0" borderId="0" xfId="0" applyFont="1" applyBorder="1" applyAlignment="1"/>
    <xf numFmtId="2" fontId="14" fillId="0" borderId="0" xfId="0" applyNumberFormat="1" applyFont="1" applyAlignment="1"/>
    <xf numFmtId="0" fontId="14" fillId="0" borderId="0" xfId="0" applyFont="1" applyAlignment="1"/>
    <xf numFmtId="4" fontId="3" fillId="0" borderId="39" xfId="0" applyNumberFormat="1" applyFont="1" applyBorder="1" applyAlignment="1">
      <alignment horizontal="center" vertical="center"/>
    </xf>
    <xf numFmtId="4" fontId="3" fillId="0" borderId="40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wrapText="1"/>
    </xf>
    <xf numFmtId="0" fontId="19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10" fillId="0" borderId="0" xfId="0" applyFont="1" applyAlignment="1"/>
    <xf numFmtId="0" fontId="2" fillId="0" borderId="45" xfId="0" applyFont="1" applyBorder="1"/>
    <xf numFmtId="0" fontId="0" fillId="0" borderId="0" xfId="0" applyAlignment="1">
      <alignment horizontal="center" vertical="center"/>
    </xf>
    <xf numFmtId="0" fontId="0" fillId="0" borderId="19" xfId="0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4" fontId="3" fillId="0" borderId="6" xfId="0" applyNumberFormat="1" applyFont="1" applyFill="1" applyBorder="1" applyAlignment="1">
      <alignment horizontal="center" vertical="center"/>
    </xf>
    <xf numFmtId="4" fontId="3" fillId="0" borderId="14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9" fontId="3" fillId="0" borderId="22" xfId="0" applyNumberFormat="1" applyFont="1" applyFill="1" applyBorder="1" applyAlignment="1">
      <alignment horizontal="center" vertical="center"/>
    </xf>
    <xf numFmtId="4" fontId="3" fillId="0" borderId="2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" fontId="3" fillId="0" borderId="4" xfId="0" applyNumberFormat="1" applyFont="1" applyFill="1" applyBorder="1" applyAlignment="1">
      <alignment horizontal="center" vertical="center"/>
    </xf>
    <xf numFmtId="4" fontId="3" fillId="0" borderId="34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4" fontId="3" fillId="0" borderId="33" xfId="0" applyNumberFormat="1" applyFont="1" applyFill="1" applyBorder="1" applyAlignment="1">
      <alignment horizontal="center" vertical="center"/>
    </xf>
    <xf numFmtId="0" fontId="3" fillId="0" borderId="14" xfId="0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4" fontId="3" fillId="0" borderId="9" xfId="0" applyNumberFormat="1" applyFont="1" applyFill="1" applyBorder="1" applyAlignment="1">
      <alignment horizontal="center" vertical="center"/>
    </xf>
    <xf numFmtId="4" fontId="3" fillId="0" borderId="15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4" fontId="3" fillId="0" borderId="2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3" fillId="0" borderId="11" xfId="0" applyNumberFormat="1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/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4" fontId="14" fillId="0" borderId="0" xfId="0" applyNumberFormat="1" applyFont="1" applyBorder="1" applyAlignment="1"/>
    <xf numFmtId="0" fontId="0" fillId="0" borderId="13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7" xfId="0" applyBorder="1" applyAlignment="1"/>
    <xf numFmtId="0" fontId="0" fillId="0" borderId="38" xfId="0" applyBorder="1" applyAlignment="1"/>
    <xf numFmtId="4" fontId="5" fillId="0" borderId="24" xfId="0" applyNumberFormat="1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4" fontId="15" fillId="0" borderId="24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4" fontId="16" fillId="0" borderId="2" xfId="0" applyNumberFormat="1" applyFont="1" applyBorder="1" applyAlignment="1"/>
    <xf numFmtId="0" fontId="17" fillId="0" borderId="2" xfId="0" applyFont="1" applyBorder="1" applyAlignme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4" fontId="14" fillId="0" borderId="0" xfId="0" applyNumberFormat="1" applyFont="1" applyAlignment="1"/>
    <xf numFmtId="0" fontId="14" fillId="0" borderId="0" xfId="0" applyFont="1" applyAlignment="1"/>
    <xf numFmtId="4" fontId="3" fillId="0" borderId="24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Font="1" applyFill="1" applyBorder="1" applyAlignment="1">
      <alignment horizontal="right"/>
    </xf>
    <xf numFmtId="4" fontId="4" fillId="0" borderId="25" xfId="0" applyNumberFormat="1" applyFont="1" applyBorder="1" applyAlignment="1">
      <alignment horizontal="center" vertical="center"/>
    </xf>
    <xf numFmtId="4" fontId="6" fillId="0" borderId="24" xfId="0" applyNumberFormat="1" applyFont="1" applyBorder="1" applyAlignment="1">
      <alignment horizontal="right" vertical="center"/>
    </xf>
    <xf numFmtId="0" fontId="0" fillId="0" borderId="35" xfId="0" applyBorder="1" applyAlignment="1"/>
    <xf numFmtId="0" fontId="0" fillId="0" borderId="25" xfId="0" applyBorder="1" applyAlignment="1"/>
    <xf numFmtId="4" fontId="14" fillId="0" borderId="1" xfId="0" applyNumberFormat="1" applyFont="1" applyBorder="1" applyAlignment="1"/>
    <xf numFmtId="0" fontId="14" fillId="0" borderId="1" xfId="0" applyFont="1" applyBorder="1" applyAlignment="1"/>
    <xf numFmtId="4" fontId="14" fillId="0" borderId="8" xfId="0" applyNumberFormat="1" applyFont="1" applyBorder="1" applyAlignment="1"/>
    <xf numFmtId="0" fontId="0" fillId="0" borderId="4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</cellXfs>
  <cellStyles count="3">
    <cellStyle name="%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27"/>
  <sheetViews>
    <sheetView tabSelected="1" workbookViewId="0">
      <selection activeCell="E11" sqref="E11"/>
    </sheetView>
  </sheetViews>
  <sheetFormatPr defaultRowHeight="12.75" x14ac:dyDescent="0.2"/>
  <cols>
    <col min="1" max="1" width="3.85546875" style="14" customWidth="1"/>
    <col min="2" max="2" width="3.85546875" style="70" customWidth="1"/>
    <col min="3" max="3" width="7.140625" style="20" customWidth="1"/>
    <col min="4" max="4" width="8.5703125" customWidth="1"/>
    <col min="5" max="5" width="3.5703125" bestFit="1" customWidth="1"/>
    <col min="6" max="6" width="5.7109375" customWidth="1"/>
    <col min="7" max="8" width="4.7109375" customWidth="1"/>
    <col min="9" max="9" width="6.28515625" customWidth="1"/>
    <col min="10" max="10" width="4.7109375" customWidth="1"/>
    <col min="11" max="11" width="5.85546875" customWidth="1"/>
    <col min="12" max="12" width="5" customWidth="1"/>
    <col min="13" max="13" width="11.42578125" customWidth="1"/>
    <col min="14" max="14" width="11.5703125" customWidth="1"/>
    <col min="15" max="15" width="6.42578125" customWidth="1"/>
    <col min="16" max="16" width="8" customWidth="1"/>
    <col min="17" max="17" width="5.28515625" customWidth="1"/>
    <col min="18" max="18" width="6.28515625" customWidth="1"/>
    <col min="19" max="19" width="5" customWidth="1"/>
    <col min="20" max="20" width="5.7109375" customWidth="1"/>
    <col min="21" max="21" width="6.140625" customWidth="1"/>
    <col min="22" max="23" width="4.42578125" customWidth="1"/>
    <col min="24" max="24" width="6.5703125" customWidth="1"/>
    <col min="25" max="25" width="5.28515625" customWidth="1"/>
    <col min="26" max="26" width="4.7109375" customWidth="1"/>
    <col min="27" max="27" width="7.85546875" customWidth="1"/>
    <col min="28" max="28" width="8.5703125" customWidth="1"/>
    <col min="29" max="29" width="7.5703125" customWidth="1"/>
    <col min="30" max="30" width="4.28515625" customWidth="1"/>
    <col min="31" max="31" width="5.5703125" customWidth="1"/>
    <col min="32" max="32" width="5.42578125" customWidth="1"/>
    <col min="33" max="33" width="4.140625" customWidth="1"/>
    <col min="34" max="34" width="6" customWidth="1"/>
    <col min="35" max="35" width="3.42578125" customWidth="1"/>
    <col min="36" max="36" width="6.140625" customWidth="1"/>
    <col min="37" max="37" width="4.5703125" customWidth="1"/>
    <col min="38" max="38" width="5.7109375" customWidth="1"/>
    <col min="39" max="40" width="0" hidden="1" customWidth="1"/>
  </cols>
  <sheetData>
    <row r="1" spans="1:50" s="1" customFormat="1" ht="16.5" customHeight="1" x14ac:dyDescent="0.2">
      <c r="A1" s="113" t="s">
        <v>23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</row>
    <row r="2" spans="1:50" s="1" customFormat="1" ht="17.25" customHeight="1" x14ac:dyDescent="0.2">
      <c r="A2" s="119" t="s">
        <v>57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</row>
    <row r="3" spans="1:50" s="1" customFormat="1" ht="12" x14ac:dyDescent="0.2">
      <c r="A3" s="113" t="s">
        <v>53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</row>
    <row r="4" spans="1:50" s="1" customFormat="1" ht="15" x14ac:dyDescent="0.25">
      <c r="A4" s="120" t="s">
        <v>58</v>
      </c>
      <c r="B4" s="120"/>
      <c r="C4" s="120"/>
      <c r="D4" s="121"/>
      <c r="E4" s="121"/>
      <c r="F4" s="121"/>
      <c r="G4" s="25"/>
      <c r="H4" s="68"/>
    </row>
    <row r="5" spans="1:50" s="1" customFormat="1" ht="15.75" thickBot="1" x14ac:dyDescent="0.3">
      <c r="A5" s="120" t="s">
        <v>59</v>
      </c>
      <c r="B5" s="120"/>
      <c r="C5" s="120"/>
      <c r="D5" s="121"/>
      <c r="E5" s="121"/>
      <c r="F5" s="121"/>
    </row>
    <row r="6" spans="1:50" s="1" customFormat="1" ht="24" customHeight="1" thickBot="1" x14ac:dyDescent="0.25">
      <c r="A6" s="2"/>
      <c r="B6" s="19"/>
      <c r="C6" s="19"/>
      <c r="D6" s="2"/>
      <c r="E6" s="19"/>
      <c r="H6" s="69"/>
      <c r="I6" s="131" t="s">
        <v>39</v>
      </c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3"/>
      <c r="U6" s="131" t="s">
        <v>40</v>
      </c>
      <c r="V6" s="138"/>
      <c r="W6" s="138"/>
      <c r="X6" s="138"/>
      <c r="Y6" s="138"/>
      <c r="Z6" s="138"/>
      <c r="AA6" s="139"/>
      <c r="AD6" s="122" t="s">
        <v>28</v>
      </c>
      <c r="AE6" s="123"/>
      <c r="AF6" s="124"/>
      <c r="AG6" s="122" t="s">
        <v>65</v>
      </c>
      <c r="AH6" s="123"/>
      <c r="AI6" s="123"/>
      <c r="AJ6" s="124"/>
    </row>
    <row r="7" spans="1:50" s="3" customFormat="1" ht="47.25" customHeight="1" x14ac:dyDescent="0.2">
      <c r="A7" s="21"/>
      <c r="B7" s="37"/>
      <c r="C7" s="18"/>
      <c r="D7" s="8"/>
      <c r="E7" s="37"/>
      <c r="F7" s="8"/>
      <c r="G7" s="37"/>
      <c r="H7" s="41"/>
      <c r="I7" s="53"/>
      <c r="J7" s="114" t="s">
        <v>0</v>
      </c>
      <c r="K7" s="115"/>
      <c r="L7" s="115"/>
      <c r="M7" s="116"/>
      <c r="N7" s="54"/>
      <c r="O7" s="117" t="s">
        <v>114</v>
      </c>
      <c r="P7" s="118"/>
      <c r="Q7" s="117" t="s">
        <v>115</v>
      </c>
      <c r="R7" s="118"/>
      <c r="S7" s="117" t="s">
        <v>116</v>
      </c>
      <c r="T7" s="118"/>
      <c r="U7" s="134" t="s">
        <v>55</v>
      </c>
      <c r="V7" s="136" t="s">
        <v>33</v>
      </c>
      <c r="W7" s="117" t="s">
        <v>117</v>
      </c>
      <c r="X7" s="118"/>
      <c r="Y7" s="117" t="s">
        <v>118</v>
      </c>
      <c r="Z7" s="118"/>
      <c r="AA7" s="117" t="s">
        <v>45</v>
      </c>
      <c r="AB7" s="126"/>
      <c r="AC7" s="129" t="s">
        <v>44</v>
      </c>
      <c r="AD7" s="127" t="s">
        <v>33</v>
      </c>
      <c r="AE7" s="117" t="s">
        <v>119</v>
      </c>
      <c r="AF7" s="118"/>
      <c r="AG7" s="117" t="s">
        <v>61</v>
      </c>
      <c r="AH7" s="118"/>
      <c r="AI7" s="117" t="s">
        <v>1</v>
      </c>
      <c r="AJ7" s="118"/>
      <c r="AK7" s="117" t="s">
        <v>13</v>
      </c>
      <c r="AL7" s="118"/>
    </row>
    <row r="8" spans="1:50" s="3" customFormat="1" ht="51" customHeight="1" x14ac:dyDescent="0.2">
      <c r="A8" s="22"/>
      <c r="B8" s="41" t="s">
        <v>121</v>
      </c>
      <c r="C8" s="33" t="s">
        <v>2</v>
      </c>
      <c r="D8" s="33" t="s">
        <v>51</v>
      </c>
      <c r="E8" s="41" t="s">
        <v>123</v>
      </c>
      <c r="F8" s="9" t="s">
        <v>3</v>
      </c>
      <c r="G8" s="33" t="s">
        <v>52</v>
      </c>
      <c r="H8" s="41" t="s">
        <v>110</v>
      </c>
      <c r="I8" s="43" t="s">
        <v>35</v>
      </c>
      <c r="J8" s="39" t="s">
        <v>4</v>
      </c>
      <c r="K8" s="41" t="s">
        <v>5</v>
      </c>
      <c r="L8" s="41" t="s">
        <v>6</v>
      </c>
      <c r="M8" s="40" t="s">
        <v>54</v>
      </c>
      <c r="N8" s="16" t="s">
        <v>56</v>
      </c>
      <c r="O8" s="43" t="s">
        <v>62</v>
      </c>
      <c r="P8" s="16" t="s">
        <v>8</v>
      </c>
      <c r="Q8" s="43" t="s">
        <v>62</v>
      </c>
      <c r="R8" s="16" t="s">
        <v>9</v>
      </c>
      <c r="S8" s="43" t="s">
        <v>24</v>
      </c>
      <c r="T8" s="16" t="s">
        <v>11</v>
      </c>
      <c r="U8" s="135"/>
      <c r="V8" s="137"/>
      <c r="W8" s="51" t="s">
        <v>29</v>
      </c>
      <c r="X8" s="52" t="s">
        <v>30</v>
      </c>
      <c r="Y8" s="51" t="s">
        <v>31</v>
      </c>
      <c r="Z8" s="52" t="s">
        <v>32</v>
      </c>
      <c r="AA8" s="45" t="s">
        <v>38</v>
      </c>
      <c r="AB8" s="46" t="s">
        <v>63</v>
      </c>
      <c r="AC8" s="130"/>
      <c r="AD8" s="128"/>
      <c r="AE8" s="43" t="s">
        <v>26</v>
      </c>
      <c r="AF8" s="16" t="s">
        <v>27</v>
      </c>
      <c r="AG8" s="43" t="s">
        <v>60</v>
      </c>
      <c r="AH8" s="16" t="s">
        <v>12</v>
      </c>
      <c r="AI8" s="43" t="s">
        <v>60</v>
      </c>
      <c r="AJ8" s="16" t="s">
        <v>12</v>
      </c>
      <c r="AK8" s="43" t="s">
        <v>47</v>
      </c>
      <c r="AL8" s="16" t="s">
        <v>64</v>
      </c>
    </row>
    <row r="9" spans="1:50" s="5" customFormat="1" ht="11.25" x14ac:dyDescent="0.2">
      <c r="A9" s="10"/>
      <c r="B9" s="13"/>
      <c r="C9" s="13"/>
      <c r="D9" s="7"/>
      <c r="E9" s="7"/>
      <c r="F9" s="7"/>
      <c r="G9" s="7"/>
      <c r="H9" s="7"/>
      <c r="I9" s="44"/>
      <c r="J9" s="12"/>
      <c r="K9" s="13" t="s">
        <v>41</v>
      </c>
      <c r="L9" s="6" t="s">
        <v>14</v>
      </c>
      <c r="M9" s="11"/>
      <c r="N9" s="17"/>
      <c r="O9" s="44"/>
      <c r="P9" s="17"/>
      <c r="Q9" s="44"/>
      <c r="R9" s="17"/>
      <c r="S9" s="44"/>
      <c r="T9" s="17"/>
      <c r="U9" s="11"/>
      <c r="V9" s="7"/>
      <c r="W9" s="44"/>
      <c r="X9" s="17"/>
      <c r="Y9" s="44"/>
      <c r="Z9" s="17"/>
      <c r="AA9" s="47"/>
      <c r="AB9" s="48"/>
      <c r="AC9" s="55"/>
      <c r="AD9" s="7"/>
      <c r="AE9" s="44"/>
      <c r="AF9" s="17"/>
      <c r="AG9" s="44"/>
      <c r="AH9" s="17"/>
      <c r="AI9" s="44"/>
      <c r="AJ9" s="17"/>
      <c r="AK9" s="44"/>
      <c r="AL9" s="17"/>
    </row>
    <row r="10" spans="1:50" s="67" customFormat="1" ht="67.5" x14ac:dyDescent="0.25">
      <c r="A10" s="63" t="s">
        <v>100</v>
      </c>
      <c r="B10" s="63" t="s">
        <v>122</v>
      </c>
      <c r="C10" s="63" t="s">
        <v>66</v>
      </c>
      <c r="D10" s="63" t="s">
        <v>67</v>
      </c>
      <c r="E10" s="63" t="s">
        <v>124</v>
      </c>
      <c r="F10" s="63" t="s">
        <v>68</v>
      </c>
      <c r="G10" s="63" t="s">
        <v>69</v>
      </c>
      <c r="H10" s="63" t="s">
        <v>111</v>
      </c>
      <c r="I10" s="63" t="s">
        <v>70</v>
      </c>
      <c r="J10" s="63" t="s">
        <v>71</v>
      </c>
      <c r="K10" s="63" t="s">
        <v>72</v>
      </c>
      <c r="L10" s="63" t="s">
        <v>73</v>
      </c>
      <c r="M10" s="63" t="s">
        <v>99</v>
      </c>
      <c r="N10" s="63" t="s">
        <v>74</v>
      </c>
      <c r="O10" s="63" t="s">
        <v>84</v>
      </c>
      <c r="P10" s="63" t="s">
        <v>85</v>
      </c>
      <c r="Q10" s="63" t="s">
        <v>86</v>
      </c>
      <c r="R10" s="63" t="s">
        <v>87</v>
      </c>
      <c r="S10" s="65" t="s">
        <v>82</v>
      </c>
      <c r="T10" s="65" t="s">
        <v>83</v>
      </c>
      <c r="U10" s="64" t="s">
        <v>77</v>
      </c>
      <c r="V10" s="64" t="s">
        <v>75</v>
      </c>
      <c r="W10" s="65" t="s">
        <v>78</v>
      </c>
      <c r="X10" s="65" t="s">
        <v>79</v>
      </c>
      <c r="Y10" s="65" t="s">
        <v>80</v>
      </c>
      <c r="Z10" s="65" t="s">
        <v>81</v>
      </c>
      <c r="AA10" s="65" t="s">
        <v>76</v>
      </c>
      <c r="AB10" s="63" t="s">
        <v>88</v>
      </c>
      <c r="AC10" s="63" t="s">
        <v>89</v>
      </c>
      <c r="AD10" s="63" t="s">
        <v>90</v>
      </c>
      <c r="AE10" s="63" t="s">
        <v>91</v>
      </c>
      <c r="AF10" s="63" t="s">
        <v>92</v>
      </c>
      <c r="AG10" s="63" t="s">
        <v>93</v>
      </c>
      <c r="AH10" s="63" t="s">
        <v>94</v>
      </c>
      <c r="AI10" s="63" t="s">
        <v>95</v>
      </c>
      <c r="AJ10" s="63" t="s">
        <v>96</v>
      </c>
      <c r="AK10" s="63" t="s">
        <v>98</v>
      </c>
      <c r="AL10" s="63" t="s">
        <v>97</v>
      </c>
      <c r="AM10" s="63"/>
      <c r="AN10" s="63"/>
      <c r="AO10" s="63"/>
      <c r="AP10" s="65"/>
      <c r="AQ10" s="65"/>
      <c r="AR10" s="63"/>
      <c r="AS10" s="63"/>
      <c r="AT10" s="63"/>
      <c r="AU10" s="63"/>
      <c r="AV10" s="63"/>
      <c r="AW10" s="63"/>
      <c r="AX10" s="66"/>
    </row>
    <row r="11" spans="1:50" s="86" customFormat="1" x14ac:dyDescent="0.2">
      <c r="A11" s="71">
        <v>1</v>
      </c>
      <c r="B11" s="164"/>
      <c r="C11" s="72" t="s">
        <v>102</v>
      </c>
      <c r="D11" s="73"/>
      <c r="E11" s="167"/>
      <c r="F11" s="74"/>
      <c r="G11" s="74">
        <v>2</v>
      </c>
      <c r="H11" s="74">
        <v>1</v>
      </c>
      <c r="I11" s="75">
        <v>1</v>
      </c>
      <c r="J11" s="76">
        <v>2</v>
      </c>
      <c r="K11" s="74">
        <v>7</v>
      </c>
      <c r="L11" s="74">
        <v>27.5</v>
      </c>
      <c r="M11" s="77">
        <f>L11*J11*I11*1000</f>
        <v>55000</v>
      </c>
      <c r="N11" s="78">
        <f>M11*G11</f>
        <v>110000</v>
      </c>
      <c r="O11" s="75">
        <v>480</v>
      </c>
      <c r="P11" s="79">
        <f>I11*O11*G11</f>
        <v>960</v>
      </c>
      <c r="Q11" s="75">
        <v>480</v>
      </c>
      <c r="R11" s="79">
        <f>I11*Q11*G11</f>
        <v>960</v>
      </c>
      <c r="S11" s="75"/>
      <c r="T11" s="79">
        <f>I11*S11</f>
        <v>0</v>
      </c>
      <c r="U11" s="80">
        <v>1</v>
      </c>
      <c r="V11" s="74">
        <v>1</v>
      </c>
      <c r="W11" s="75">
        <v>96</v>
      </c>
      <c r="X11" s="79">
        <f>V11*W11*U11</f>
        <v>96</v>
      </c>
      <c r="Y11" s="75">
        <v>60</v>
      </c>
      <c r="Z11" s="79">
        <f t="shared" ref="Z11" si="0">Y11*V11</f>
        <v>60</v>
      </c>
      <c r="AA11" s="81">
        <f t="shared" ref="AA11:AA12" si="1">180*V11</f>
        <v>180</v>
      </c>
      <c r="AB11" s="82">
        <v>180</v>
      </c>
      <c r="AC11" s="83">
        <v>180</v>
      </c>
      <c r="AD11" s="74">
        <v>1</v>
      </c>
      <c r="AE11" s="75">
        <v>60</v>
      </c>
      <c r="AF11" s="79">
        <f t="shared" ref="AF11:AF12" si="2">AE11*AD11</f>
        <v>60</v>
      </c>
      <c r="AG11" s="84"/>
      <c r="AH11" s="78">
        <f>AG11*P11</f>
        <v>0</v>
      </c>
      <c r="AI11" s="84"/>
      <c r="AJ11" s="78">
        <f>AI11*M11</f>
        <v>0</v>
      </c>
      <c r="AK11" s="85"/>
      <c r="AL11" s="79">
        <v>15</v>
      </c>
    </row>
    <row r="12" spans="1:50" s="86" customFormat="1" x14ac:dyDescent="0.2">
      <c r="A12" s="71">
        <v>2</v>
      </c>
      <c r="B12" s="164"/>
      <c r="C12" s="72" t="s">
        <v>103</v>
      </c>
      <c r="D12" s="73" t="s">
        <v>42</v>
      </c>
      <c r="E12" s="167"/>
      <c r="F12" s="74"/>
      <c r="G12" s="74">
        <v>2</v>
      </c>
      <c r="H12" s="74">
        <v>2</v>
      </c>
      <c r="I12" s="75">
        <v>1</v>
      </c>
      <c r="J12" s="76">
        <v>2</v>
      </c>
      <c r="K12" s="74">
        <v>7</v>
      </c>
      <c r="L12" s="74">
        <v>27.5</v>
      </c>
      <c r="M12" s="77">
        <f>L12*J12*I12*1000</f>
        <v>55000</v>
      </c>
      <c r="N12" s="78">
        <f>M12*G12</f>
        <v>110000</v>
      </c>
      <c r="O12" s="75">
        <v>480</v>
      </c>
      <c r="P12" s="79">
        <f>I12*O12*G12</f>
        <v>960</v>
      </c>
      <c r="Q12" s="75">
        <v>480</v>
      </c>
      <c r="R12" s="79">
        <f>I12*Q12*G12</f>
        <v>960</v>
      </c>
      <c r="S12" s="75"/>
      <c r="T12" s="79">
        <f>I12*S12</f>
        <v>0</v>
      </c>
      <c r="U12" s="80">
        <v>1</v>
      </c>
      <c r="V12" s="74">
        <v>1</v>
      </c>
      <c r="W12" s="75">
        <v>96</v>
      </c>
      <c r="X12" s="79">
        <f>V12*W12*U12</f>
        <v>96</v>
      </c>
      <c r="Y12" s="75">
        <v>60</v>
      </c>
      <c r="Z12" s="79">
        <f t="shared" ref="Z12:Z15" si="3">Y12*V12</f>
        <v>60</v>
      </c>
      <c r="AA12" s="81">
        <f t="shared" si="1"/>
        <v>180</v>
      </c>
      <c r="AB12" s="82">
        <v>180</v>
      </c>
      <c r="AC12" s="83">
        <v>180</v>
      </c>
      <c r="AD12" s="74">
        <v>1</v>
      </c>
      <c r="AE12" s="75">
        <v>60</v>
      </c>
      <c r="AF12" s="79">
        <f t="shared" si="2"/>
        <v>60</v>
      </c>
      <c r="AG12" s="84"/>
      <c r="AH12" s="78">
        <f>AG12*P12</f>
        <v>0</v>
      </c>
      <c r="AI12" s="84"/>
      <c r="AJ12" s="78">
        <f>AI12*M12</f>
        <v>0</v>
      </c>
      <c r="AK12" s="85"/>
      <c r="AL12" s="79">
        <v>15</v>
      </c>
    </row>
    <row r="13" spans="1:50" s="86" customFormat="1" x14ac:dyDescent="0.2">
      <c r="A13" s="71"/>
      <c r="B13" s="164"/>
      <c r="C13" s="72"/>
      <c r="D13" s="73"/>
      <c r="E13" s="167"/>
      <c r="F13" s="74"/>
      <c r="G13" s="74">
        <v>2</v>
      </c>
      <c r="H13" s="74"/>
      <c r="I13" s="87">
        <f>SUM(I11:I12)</f>
        <v>2</v>
      </c>
      <c r="J13" s="88">
        <v>2</v>
      </c>
      <c r="K13" s="89"/>
      <c r="L13" s="89">
        <v>27.5</v>
      </c>
      <c r="M13" s="90">
        <f>I13*J13*L13*1000</f>
        <v>110000</v>
      </c>
      <c r="N13" s="91">
        <f>M13*G13</f>
        <v>220000</v>
      </c>
      <c r="O13" s="75"/>
      <c r="P13" s="79"/>
      <c r="Q13" s="75"/>
      <c r="R13" s="79"/>
      <c r="S13" s="75"/>
      <c r="T13" s="79"/>
      <c r="U13" s="80"/>
      <c r="V13" s="74"/>
      <c r="W13" s="75"/>
      <c r="X13" s="79"/>
      <c r="Y13" s="75"/>
      <c r="Z13" s="79"/>
      <c r="AA13" s="81"/>
      <c r="AB13" s="82"/>
      <c r="AC13" s="83"/>
      <c r="AD13" s="74"/>
      <c r="AE13" s="75"/>
      <c r="AF13" s="79"/>
      <c r="AG13" s="84"/>
      <c r="AH13" s="78"/>
      <c r="AI13" s="84"/>
      <c r="AJ13" s="78"/>
      <c r="AK13" s="85"/>
      <c r="AL13" s="79"/>
    </row>
    <row r="14" spans="1:50" s="86" customFormat="1" x14ac:dyDescent="0.2">
      <c r="A14" s="71"/>
      <c r="B14" s="164"/>
      <c r="C14" s="72"/>
      <c r="D14" s="73"/>
      <c r="E14" s="167"/>
      <c r="F14" s="74"/>
      <c r="G14" s="74"/>
      <c r="H14" s="74"/>
      <c r="I14" s="75"/>
      <c r="J14" s="76"/>
      <c r="K14" s="74"/>
      <c r="L14" s="74"/>
      <c r="M14" s="77"/>
      <c r="N14" s="78"/>
      <c r="O14" s="75"/>
      <c r="P14" s="79"/>
      <c r="Q14" s="75"/>
      <c r="R14" s="79"/>
      <c r="S14" s="75"/>
      <c r="T14" s="79"/>
      <c r="U14" s="80"/>
      <c r="V14" s="74"/>
      <c r="W14" s="75"/>
      <c r="X14" s="79"/>
      <c r="Y14" s="75"/>
      <c r="Z14" s="79"/>
      <c r="AA14" s="81"/>
      <c r="AB14" s="82"/>
      <c r="AC14" s="83"/>
      <c r="AD14" s="74"/>
      <c r="AE14" s="75"/>
      <c r="AF14" s="79"/>
      <c r="AG14" s="84"/>
      <c r="AH14" s="78"/>
      <c r="AI14" s="84"/>
      <c r="AJ14" s="78"/>
      <c r="AK14" s="85"/>
      <c r="AL14" s="79"/>
    </row>
    <row r="15" spans="1:50" s="86" customFormat="1" x14ac:dyDescent="0.2">
      <c r="A15" s="71">
        <v>3</v>
      </c>
      <c r="B15" s="164"/>
      <c r="C15" s="72" t="s">
        <v>104</v>
      </c>
      <c r="D15" s="73"/>
      <c r="E15" s="167"/>
      <c r="F15" s="74" t="s">
        <v>42</v>
      </c>
      <c r="G15" s="74">
        <v>1</v>
      </c>
      <c r="H15" s="74">
        <v>3</v>
      </c>
      <c r="I15" s="75">
        <v>4</v>
      </c>
      <c r="J15" s="76">
        <v>1.5</v>
      </c>
      <c r="K15" s="74">
        <v>11</v>
      </c>
      <c r="L15" s="74">
        <v>28</v>
      </c>
      <c r="M15" s="77">
        <f>L15*J15*I15*1000</f>
        <v>168000</v>
      </c>
      <c r="N15" s="78">
        <f t="shared" ref="N15:N17" si="4">M15*G15</f>
        <v>168000</v>
      </c>
      <c r="O15" s="75">
        <v>480</v>
      </c>
      <c r="P15" s="79">
        <f>I15*O15*G15</f>
        <v>1920</v>
      </c>
      <c r="Q15" s="75">
        <v>480</v>
      </c>
      <c r="R15" s="79">
        <f>I15*Q15*G15</f>
        <v>1920</v>
      </c>
      <c r="S15" s="75">
        <v>360</v>
      </c>
      <c r="T15" s="79">
        <v>360</v>
      </c>
      <c r="U15" s="80">
        <v>1</v>
      </c>
      <c r="V15" s="74">
        <v>1</v>
      </c>
      <c r="W15" s="75">
        <v>96</v>
      </c>
      <c r="X15" s="79">
        <f t="shared" ref="X15:X16" si="5">V15*W15*U15</f>
        <v>96</v>
      </c>
      <c r="Y15" s="75">
        <v>60</v>
      </c>
      <c r="Z15" s="79">
        <f t="shared" si="3"/>
        <v>60</v>
      </c>
      <c r="AA15" s="81">
        <f t="shared" ref="AA15:AA20" si="6">180*V15</f>
        <v>180</v>
      </c>
      <c r="AB15" s="82">
        <v>180</v>
      </c>
      <c r="AC15" s="83">
        <v>180</v>
      </c>
      <c r="AD15" s="74"/>
      <c r="AE15" s="75">
        <v>60</v>
      </c>
      <c r="AF15" s="79">
        <f t="shared" ref="AF15:AF20" si="7">AE15*AD15</f>
        <v>0</v>
      </c>
      <c r="AG15" s="84"/>
      <c r="AH15" s="78">
        <f>AG15*P15</f>
        <v>0</v>
      </c>
      <c r="AI15" s="84"/>
      <c r="AJ15" s="78">
        <f>AI15*M15</f>
        <v>0</v>
      </c>
      <c r="AK15" s="85"/>
      <c r="AL15" s="79">
        <v>15</v>
      </c>
    </row>
    <row r="16" spans="1:50" s="86" customFormat="1" x14ac:dyDescent="0.2">
      <c r="A16" s="71">
        <v>4</v>
      </c>
      <c r="B16" s="164"/>
      <c r="C16" s="72" t="s">
        <v>105</v>
      </c>
      <c r="D16" s="73" t="s">
        <v>42</v>
      </c>
      <c r="E16" s="167"/>
      <c r="F16" s="74"/>
      <c r="G16" s="74">
        <v>1</v>
      </c>
      <c r="H16" s="74">
        <v>4</v>
      </c>
      <c r="I16" s="75">
        <v>4</v>
      </c>
      <c r="J16" s="76">
        <v>1.5</v>
      </c>
      <c r="K16" s="74">
        <v>11</v>
      </c>
      <c r="L16" s="74">
        <v>28</v>
      </c>
      <c r="M16" s="77">
        <f>L16*J16*I16*1000</f>
        <v>168000</v>
      </c>
      <c r="N16" s="78">
        <f t="shared" si="4"/>
        <v>168000</v>
      </c>
      <c r="O16" s="75">
        <v>480</v>
      </c>
      <c r="P16" s="79">
        <f>I16*O16*G16</f>
        <v>1920</v>
      </c>
      <c r="Q16" s="75">
        <v>480</v>
      </c>
      <c r="R16" s="79">
        <f>I16*Q16*G16</f>
        <v>1920</v>
      </c>
      <c r="S16" s="75">
        <v>360</v>
      </c>
      <c r="T16" s="79">
        <v>360</v>
      </c>
      <c r="U16" s="80">
        <v>1</v>
      </c>
      <c r="V16" s="74">
        <v>1</v>
      </c>
      <c r="W16" s="75">
        <v>96</v>
      </c>
      <c r="X16" s="79">
        <f t="shared" si="5"/>
        <v>96</v>
      </c>
      <c r="Y16" s="75">
        <v>60</v>
      </c>
      <c r="Z16" s="79">
        <f t="shared" ref="Z16:Z23" si="8">Y16*V16</f>
        <v>60</v>
      </c>
      <c r="AA16" s="81">
        <f t="shared" si="6"/>
        <v>180</v>
      </c>
      <c r="AB16" s="82">
        <v>180</v>
      </c>
      <c r="AC16" s="83">
        <v>180</v>
      </c>
      <c r="AD16" s="74"/>
      <c r="AE16" s="75">
        <v>60</v>
      </c>
      <c r="AF16" s="79">
        <f t="shared" si="7"/>
        <v>0</v>
      </c>
      <c r="AG16" s="84"/>
      <c r="AH16" s="78">
        <f>AG16*P16</f>
        <v>0</v>
      </c>
      <c r="AI16" s="84"/>
      <c r="AJ16" s="78">
        <f>AI16*M16</f>
        <v>0</v>
      </c>
      <c r="AK16" s="85"/>
      <c r="AL16" s="79">
        <v>15</v>
      </c>
    </row>
    <row r="17" spans="1:38" s="86" customFormat="1" x14ac:dyDescent="0.2">
      <c r="A17" s="71"/>
      <c r="B17" s="164"/>
      <c r="C17" s="72"/>
      <c r="D17" s="73"/>
      <c r="E17" s="167"/>
      <c r="F17" s="74"/>
      <c r="G17" s="74">
        <v>1</v>
      </c>
      <c r="H17" s="74"/>
      <c r="I17" s="87">
        <f>SUM(I15:I16)</f>
        <v>8</v>
      </c>
      <c r="J17" s="88">
        <v>1.5</v>
      </c>
      <c r="K17" s="89"/>
      <c r="L17" s="89">
        <v>28</v>
      </c>
      <c r="M17" s="90">
        <f>I17*J17*L17*1000</f>
        <v>336000</v>
      </c>
      <c r="N17" s="91">
        <f t="shared" si="4"/>
        <v>336000</v>
      </c>
      <c r="O17" s="75"/>
      <c r="P17" s="79"/>
      <c r="Q17" s="75"/>
      <c r="R17" s="79"/>
      <c r="S17" s="75"/>
      <c r="T17" s="79"/>
      <c r="U17" s="80"/>
      <c r="V17" s="74"/>
      <c r="W17" s="75"/>
      <c r="X17" s="79"/>
      <c r="Y17" s="75"/>
      <c r="Z17" s="79"/>
      <c r="AA17" s="81"/>
      <c r="AB17" s="82"/>
      <c r="AC17" s="83"/>
      <c r="AD17" s="74"/>
      <c r="AE17" s="75"/>
      <c r="AF17" s="79"/>
      <c r="AG17" s="84"/>
      <c r="AH17" s="78"/>
      <c r="AI17" s="84"/>
      <c r="AJ17" s="78"/>
      <c r="AK17" s="85"/>
      <c r="AL17" s="79"/>
    </row>
    <row r="18" spans="1:38" s="86" customFormat="1" x14ac:dyDescent="0.2">
      <c r="A18" s="71"/>
      <c r="B18" s="164"/>
      <c r="C18" s="72"/>
      <c r="D18" s="73"/>
      <c r="E18" s="167"/>
      <c r="F18" s="74"/>
      <c r="G18" s="74"/>
      <c r="H18" s="74"/>
      <c r="I18" s="75"/>
      <c r="J18" s="76"/>
      <c r="K18" s="74"/>
      <c r="L18" s="74"/>
      <c r="M18" s="77"/>
      <c r="N18" s="78"/>
      <c r="O18" s="75"/>
      <c r="P18" s="79"/>
      <c r="Q18" s="75"/>
      <c r="R18" s="79"/>
      <c r="S18" s="75"/>
      <c r="T18" s="79"/>
      <c r="U18" s="80"/>
      <c r="V18" s="74"/>
      <c r="W18" s="75"/>
      <c r="X18" s="79"/>
      <c r="Y18" s="75"/>
      <c r="Z18" s="79"/>
      <c r="AA18" s="81"/>
      <c r="AB18" s="82"/>
      <c r="AC18" s="83"/>
      <c r="AD18" s="74"/>
      <c r="AE18" s="75"/>
      <c r="AF18" s="79"/>
      <c r="AG18" s="84"/>
      <c r="AH18" s="78"/>
      <c r="AI18" s="84"/>
      <c r="AJ18" s="78"/>
      <c r="AK18" s="85"/>
      <c r="AL18" s="79"/>
    </row>
    <row r="19" spans="1:38" s="86" customFormat="1" x14ac:dyDescent="0.2">
      <c r="A19" s="71">
        <v>5</v>
      </c>
      <c r="B19" s="164"/>
      <c r="C19" s="72" t="s">
        <v>106</v>
      </c>
      <c r="D19" s="73"/>
      <c r="E19" s="167"/>
      <c r="F19" s="74"/>
      <c r="G19" s="74">
        <v>1</v>
      </c>
      <c r="H19" s="74">
        <v>5</v>
      </c>
      <c r="I19" s="75">
        <v>1</v>
      </c>
      <c r="J19" s="76">
        <v>2</v>
      </c>
      <c r="K19" s="74">
        <v>7</v>
      </c>
      <c r="L19" s="74">
        <v>28</v>
      </c>
      <c r="M19" s="77">
        <f>L19*J19*I19*1000</f>
        <v>56000</v>
      </c>
      <c r="N19" s="78">
        <f t="shared" ref="N19:N21" si="9">M19*G19</f>
        <v>56000</v>
      </c>
      <c r="O19" s="75">
        <v>480</v>
      </c>
      <c r="P19" s="79">
        <f>I19*O19*G19</f>
        <v>480</v>
      </c>
      <c r="Q19" s="75">
        <v>480</v>
      </c>
      <c r="R19" s="79">
        <f>I19*Q19*G19</f>
        <v>480</v>
      </c>
      <c r="S19" s="75"/>
      <c r="T19" s="79">
        <f>I19*S19</f>
        <v>0</v>
      </c>
      <c r="U19" s="80">
        <v>1</v>
      </c>
      <c r="V19" s="74">
        <v>1</v>
      </c>
      <c r="W19" s="75">
        <v>96</v>
      </c>
      <c r="X19" s="79">
        <f t="shared" ref="X19:X20" si="10">V19*W19*U19</f>
        <v>96</v>
      </c>
      <c r="Y19" s="75">
        <v>60</v>
      </c>
      <c r="Z19" s="79">
        <f t="shared" si="8"/>
        <v>60</v>
      </c>
      <c r="AA19" s="81">
        <f t="shared" si="6"/>
        <v>180</v>
      </c>
      <c r="AB19" s="82">
        <v>180</v>
      </c>
      <c r="AC19" s="83">
        <v>180</v>
      </c>
      <c r="AD19" s="74">
        <v>2</v>
      </c>
      <c r="AE19" s="75">
        <v>60</v>
      </c>
      <c r="AF19" s="79">
        <f t="shared" si="7"/>
        <v>120</v>
      </c>
      <c r="AG19" s="84"/>
      <c r="AH19" s="78">
        <f>AG19*P19</f>
        <v>0</v>
      </c>
      <c r="AI19" s="84"/>
      <c r="AJ19" s="78">
        <f>AI19*M19</f>
        <v>0</v>
      </c>
      <c r="AK19" s="85"/>
      <c r="AL19" s="79">
        <v>15</v>
      </c>
    </row>
    <row r="20" spans="1:38" s="86" customFormat="1" x14ac:dyDescent="0.2">
      <c r="A20" s="71">
        <v>6</v>
      </c>
      <c r="B20" s="164"/>
      <c r="C20" s="72" t="s">
        <v>107</v>
      </c>
      <c r="D20" s="73"/>
      <c r="E20" s="167"/>
      <c r="F20" s="74"/>
      <c r="G20" s="74">
        <v>1</v>
      </c>
      <c r="H20" s="74">
        <v>6</v>
      </c>
      <c r="I20" s="75">
        <v>1</v>
      </c>
      <c r="J20" s="76">
        <v>2</v>
      </c>
      <c r="K20" s="74">
        <v>7</v>
      </c>
      <c r="L20" s="74">
        <v>28</v>
      </c>
      <c r="M20" s="77">
        <f>L20*J20*I20*1000</f>
        <v>56000</v>
      </c>
      <c r="N20" s="78">
        <f t="shared" si="9"/>
        <v>56000</v>
      </c>
      <c r="O20" s="75">
        <v>480</v>
      </c>
      <c r="P20" s="79">
        <f>I20*O20*G20</f>
        <v>480</v>
      </c>
      <c r="Q20" s="75">
        <v>480</v>
      </c>
      <c r="R20" s="79">
        <f>I20*Q20*G20</f>
        <v>480</v>
      </c>
      <c r="S20" s="75"/>
      <c r="T20" s="79">
        <f>I20*S20</f>
        <v>0</v>
      </c>
      <c r="U20" s="80">
        <v>1</v>
      </c>
      <c r="V20" s="74">
        <v>1</v>
      </c>
      <c r="W20" s="75">
        <v>96</v>
      </c>
      <c r="X20" s="79">
        <f t="shared" si="10"/>
        <v>96</v>
      </c>
      <c r="Y20" s="75">
        <v>60</v>
      </c>
      <c r="Z20" s="79">
        <f t="shared" si="8"/>
        <v>60</v>
      </c>
      <c r="AA20" s="81">
        <f t="shared" si="6"/>
        <v>180</v>
      </c>
      <c r="AB20" s="82">
        <v>180</v>
      </c>
      <c r="AC20" s="83">
        <v>180</v>
      </c>
      <c r="AD20" s="74">
        <v>2</v>
      </c>
      <c r="AE20" s="75">
        <v>60</v>
      </c>
      <c r="AF20" s="79">
        <f t="shared" si="7"/>
        <v>120</v>
      </c>
      <c r="AG20" s="84"/>
      <c r="AH20" s="78">
        <f>AG20*P20</f>
        <v>0</v>
      </c>
      <c r="AI20" s="84"/>
      <c r="AJ20" s="78">
        <f>AI20*M20</f>
        <v>0</v>
      </c>
      <c r="AK20" s="85"/>
      <c r="AL20" s="79">
        <v>15</v>
      </c>
    </row>
    <row r="21" spans="1:38" s="86" customFormat="1" x14ac:dyDescent="0.2">
      <c r="A21" s="71"/>
      <c r="B21" s="164"/>
      <c r="C21" s="72"/>
      <c r="D21" s="73"/>
      <c r="E21" s="167"/>
      <c r="F21" s="74"/>
      <c r="G21" s="74">
        <v>1</v>
      </c>
      <c r="H21" s="74"/>
      <c r="I21" s="87">
        <f>SUM(I19:I20)</f>
        <v>2</v>
      </c>
      <c r="J21" s="88">
        <v>2</v>
      </c>
      <c r="K21" s="89"/>
      <c r="L21" s="89">
        <v>28</v>
      </c>
      <c r="M21" s="90">
        <f>I21*J21*L21*1000</f>
        <v>112000</v>
      </c>
      <c r="N21" s="91">
        <f t="shared" si="9"/>
        <v>112000</v>
      </c>
      <c r="O21" s="75"/>
      <c r="P21" s="79"/>
      <c r="Q21" s="75"/>
      <c r="R21" s="79"/>
      <c r="S21" s="75"/>
      <c r="T21" s="79"/>
      <c r="U21" s="80"/>
      <c r="V21" s="74"/>
      <c r="W21" s="75"/>
      <c r="X21" s="79"/>
      <c r="Y21" s="75"/>
      <c r="Z21" s="79"/>
      <c r="AA21" s="81"/>
      <c r="AB21" s="82"/>
      <c r="AC21" s="83"/>
      <c r="AD21" s="74"/>
      <c r="AE21" s="75"/>
      <c r="AF21" s="79"/>
      <c r="AG21" s="84"/>
      <c r="AH21" s="78"/>
      <c r="AI21" s="84"/>
      <c r="AJ21" s="78"/>
      <c r="AK21" s="85"/>
      <c r="AL21" s="79"/>
    </row>
    <row r="22" spans="1:38" s="86" customFormat="1" x14ac:dyDescent="0.2">
      <c r="A22" s="71"/>
      <c r="B22" s="164"/>
      <c r="C22" s="72"/>
      <c r="D22" s="73"/>
      <c r="E22" s="167"/>
      <c r="F22" s="74"/>
      <c r="G22" s="74"/>
      <c r="H22" s="74"/>
      <c r="I22" s="75"/>
      <c r="J22" s="76"/>
      <c r="K22" s="74"/>
      <c r="L22" s="74"/>
      <c r="M22" s="77"/>
      <c r="N22" s="78"/>
      <c r="O22" s="75"/>
      <c r="P22" s="79"/>
      <c r="Q22" s="75"/>
      <c r="R22" s="79"/>
      <c r="S22" s="75"/>
      <c r="T22" s="79"/>
      <c r="U22" s="80"/>
      <c r="V22" s="74"/>
      <c r="W22" s="75"/>
      <c r="X22" s="79"/>
      <c r="Y22" s="75"/>
      <c r="Z22" s="79"/>
      <c r="AA22" s="81"/>
      <c r="AB22" s="82"/>
      <c r="AC22" s="83"/>
      <c r="AD22" s="74"/>
      <c r="AE22" s="75"/>
      <c r="AF22" s="79"/>
      <c r="AG22" s="84"/>
      <c r="AH22" s="78"/>
      <c r="AI22" s="84"/>
      <c r="AJ22" s="78"/>
      <c r="AK22" s="85"/>
      <c r="AL22" s="79"/>
    </row>
    <row r="23" spans="1:38" s="86" customFormat="1" x14ac:dyDescent="0.2">
      <c r="A23" s="71">
        <v>7</v>
      </c>
      <c r="B23" s="164"/>
      <c r="C23" s="72" t="s">
        <v>108</v>
      </c>
      <c r="D23" s="73"/>
      <c r="E23" s="167"/>
      <c r="F23" s="74"/>
      <c r="G23" s="74">
        <v>1</v>
      </c>
      <c r="H23" s="74">
        <v>7</v>
      </c>
      <c r="I23" s="75">
        <v>4</v>
      </c>
      <c r="J23" s="76">
        <v>2</v>
      </c>
      <c r="K23" s="74">
        <v>4</v>
      </c>
      <c r="L23" s="74">
        <v>40</v>
      </c>
      <c r="M23" s="77">
        <f>L23*J23*I23*1000</f>
        <v>320000</v>
      </c>
      <c r="N23" s="78">
        <f t="shared" ref="N23:N25" si="11">M23*G23</f>
        <v>320000</v>
      </c>
      <c r="O23" s="75">
        <v>480</v>
      </c>
      <c r="P23" s="79">
        <f>I23*O23*G23</f>
        <v>1920</v>
      </c>
      <c r="Q23" s="75">
        <v>480</v>
      </c>
      <c r="R23" s="79">
        <f>I23*Q23*G23</f>
        <v>1920</v>
      </c>
      <c r="S23" s="75">
        <v>360</v>
      </c>
      <c r="T23" s="79">
        <v>360</v>
      </c>
      <c r="U23" s="80">
        <v>1</v>
      </c>
      <c r="V23" s="74">
        <v>1</v>
      </c>
      <c r="W23" s="75">
        <v>96</v>
      </c>
      <c r="X23" s="79">
        <f t="shared" ref="X23:X24" si="12">V23*W23*U23</f>
        <v>96</v>
      </c>
      <c r="Y23" s="75">
        <v>60</v>
      </c>
      <c r="Z23" s="79">
        <f t="shared" si="8"/>
        <v>60</v>
      </c>
      <c r="AA23" s="81">
        <f t="shared" ref="AA23:AA24" si="13">180*V23</f>
        <v>180</v>
      </c>
      <c r="AB23" s="82">
        <v>180</v>
      </c>
      <c r="AC23" s="83">
        <v>180</v>
      </c>
      <c r="AD23" s="74"/>
      <c r="AE23" s="75">
        <v>60</v>
      </c>
      <c r="AF23" s="79">
        <f t="shared" ref="AF23:AF24" si="14">AE23*AD23</f>
        <v>0</v>
      </c>
      <c r="AG23" s="84"/>
      <c r="AH23" s="78">
        <f>AG23*P23</f>
        <v>0</v>
      </c>
      <c r="AI23" s="84"/>
      <c r="AJ23" s="78">
        <f>AI23*M23</f>
        <v>0</v>
      </c>
      <c r="AK23" s="85"/>
      <c r="AL23" s="79">
        <v>15</v>
      </c>
    </row>
    <row r="24" spans="1:38" s="86" customFormat="1" x14ac:dyDescent="0.2">
      <c r="A24" s="71">
        <v>8</v>
      </c>
      <c r="B24" s="164"/>
      <c r="C24" s="72" t="s">
        <v>109</v>
      </c>
      <c r="D24" s="73"/>
      <c r="E24" s="167"/>
      <c r="F24" s="74"/>
      <c r="G24" s="74">
        <v>1</v>
      </c>
      <c r="H24" s="74">
        <v>8</v>
      </c>
      <c r="I24" s="75">
        <v>4</v>
      </c>
      <c r="J24" s="76">
        <v>2</v>
      </c>
      <c r="K24" s="74">
        <v>4</v>
      </c>
      <c r="L24" s="74">
        <v>40</v>
      </c>
      <c r="M24" s="77">
        <f>L24*J24*I24*1000</f>
        <v>320000</v>
      </c>
      <c r="N24" s="78">
        <f t="shared" si="11"/>
        <v>320000</v>
      </c>
      <c r="O24" s="75">
        <v>480</v>
      </c>
      <c r="P24" s="79">
        <f>I24*O24*G24</f>
        <v>1920</v>
      </c>
      <c r="Q24" s="75">
        <v>480</v>
      </c>
      <c r="R24" s="79">
        <f>I24*Q24*G24</f>
        <v>1920</v>
      </c>
      <c r="S24" s="75">
        <v>360</v>
      </c>
      <c r="T24" s="79">
        <v>360</v>
      </c>
      <c r="U24" s="80">
        <v>1</v>
      </c>
      <c r="V24" s="74">
        <v>1</v>
      </c>
      <c r="W24" s="75">
        <v>96</v>
      </c>
      <c r="X24" s="79">
        <f t="shared" si="12"/>
        <v>96</v>
      </c>
      <c r="Y24" s="75">
        <v>60</v>
      </c>
      <c r="Z24" s="79">
        <f t="shared" ref="Z24" si="15">Y24*V24</f>
        <v>60</v>
      </c>
      <c r="AA24" s="81">
        <f t="shared" si="13"/>
        <v>180</v>
      </c>
      <c r="AB24" s="82"/>
      <c r="AC24" s="83"/>
      <c r="AD24" s="74"/>
      <c r="AE24" s="75">
        <v>60</v>
      </c>
      <c r="AF24" s="79">
        <f t="shared" si="14"/>
        <v>0</v>
      </c>
      <c r="AG24" s="84"/>
      <c r="AH24" s="78">
        <f>AG24*P24</f>
        <v>0</v>
      </c>
      <c r="AI24" s="84"/>
      <c r="AJ24" s="78">
        <f>AI24*M24</f>
        <v>0</v>
      </c>
      <c r="AK24" s="85"/>
      <c r="AL24" s="79">
        <v>15</v>
      </c>
    </row>
    <row r="25" spans="1:38" s="86" customFormat="1" x14ac:dyDescent="0.2">
      <c r="A25" s="92"/>
      <c r="B25" s="165"/>
      <c r="C25" s="93"/>
      <c r="D25" s="94"/>
      <c r="E25" s="167"/>
      <c r="F25" s="74"/>
      <c r="G25" s="74">
        <v>1</v>
      </c>
      <c r="H25" s="74">
        <v>8</v>
      </c>
      <c r="I25" s="87">
        <f>SUM(I23:I24)</f>
        <v>8</v>
      </c>
      <c r="J25" s="88">
        <v>2</v>
      </c>
      <c r="K25" s="89" t="s">
        <v>42</v>
      </c>
      <c r="L25" s="89">
        <v>40</v>
      </c>
      <c r="M25" s="90">
        <f>I25*J25*L25*1000</f>
        <v>640000</v>
      </c>
      <c r="N25" s="95">
        <f t="shared" si="11"/>
        <v>640000</v>
      </c>
      <c r="O25" s="75"/>
      <c r="P25" s="96"/>
      <c r="Q25" s="75"/>
      <c r="R25" s="79"/>
      <c r="S25" s="75"/>
      <c r="T25" s="79"/>
      <c r="U25" s="80"/>
      <c r="V25" s="74"/>
      <c r="W25" s="75"/>
      <c r="X25" s="79"/>
      <c r="Y25" s="75"/>
      <c r="Z25" s="79"/>
      <c r="AA25" s="81"/>
      <c r="AB25" s="82"/>
      <c r="AC25" s="83"/>
      <c r="AD25" s="74"/>
      <c r="AE25" s="75"/>
      <c r="AF25" s="79"/>
      <c r="AG25" s="75"/>
      <c r="AH25" s="78"/>
      <c r="AI25" s="75"/>
      <c r="AJ25" s="78"/>
      <c r="AK25" s="85"/>
      <c r="AL25" s="79"/>
    </row>
    <row r="26" spans="1:38" s="86" customFormat="1" x14ac:dyDescent="0.2">
      <c r="A26" s="97"/>
      <c r="B26" s="166"/>
      <c r="C26" s="98"/>
      <c r="D26" s="99"/>
      <c r="E26" s="168"/>
      <c r="F26" s="100"/>
      <c r="G26" s="100"/>
      <c r="H26" s="100"/>
      <c r="I26" s="101"/>
      <c r="J26" s="102"/>
      <c r="K26" s="100"/>
      <c r="L26" s="100"/>
      <c r="M26" s="103"/>
      <c r="N26" s="104"/>
      <c r="O26" s="101"/>
      <c r="P26" s="105"/>
      <c r="Q26" s="101"/>
      <c r="R26" s="105"/>
      <c r="S26" s="101"/>
      <c r="T26" s="105"/>
      <c r="U26" s="106"/>
      <c r="V26" s="100"/>
      <c r="W26" s="101"/>
      <c r="X26" s="105"/>
      <c r="Y26" s="101"/>
      <c r="Z26" s="105"/>
      <c r="AA26" s="107"/>
      <c r="AB26" s="108"/>
      <c r="AC26" s="109"/>
      <c r="AD26" s="100"/>
      <c r="AE26" s="101"/>
      <c r="AF26" s="105"/>
      <c r="AG26" s="101"/>
      <c r="AH26" s="104"/>
      <c r="AI26" s="101"/>
      <c r="AJ26" s="104"/>
      <c r="AK26" s="110"/>
      <c r="AL26" s="105"/>
    </row>
    <row r="27" spans="1:38" s="5" customFormat="1" ht="19.5" customHeight="1" thickBot="1" x14ac:dyDescent="0.25">
      <c r="A27" s="4"/>
      <c r="B27" s="4"/>
      <c r="C27" s="4"/>
      <c r="F27" s="31"/>
      <c r="G27" s="31"/>
      <c r="H27" s="31"/>
      <c r="I27" s="158">
        <f>N13+N17+N21+N25</f>
        <v>1308000</v>
      </c>
      <c r="J27" s="159"/>
      <c r="K27" s="159"/>
      <c r="L27" s="159"/>
      <c r="M27" s="159"/>
      <c r="N27" s="160"/>
      <c r="O27" s="140">
        <f>SUM(P11:P26)</f>
        <v>10560</v>
      </c>
      <c r="P27" s="141"/>
      <c r="Q27" s="142">
        <f>SUM(R11:R26)</f>
        <v>10560</v>
      </c>
      <c r="R27" s="143"/>
      <c r="S27" s="142">
        <f>SUM(T11:T26)</f>
        <v>1440</v>
      </c>
      <c r="T27" s="143"/>
      <c r="V27" s="15"/>
      <c r="W27" s="144">
        <f>SUM(X11:X26)</f>
        <v>768</v>
      </c>
      <c r="X27" s="145"/>
      <c r="Y27" s="144">
        <f>SUM(Z11:Z26)</f>
        <v>480</v>
      </c>
      <c r="Z27" s="145"/>
      <c r="AA27" s="49">
        <f>SUM(AA11:AA26)</f>
        <v>1440</v>
      </c>
      <c r="AB27" s="50">
        <f>SUM(AB11:AB26)</f>
        <v>1260</v>
      </c>
      <c r="AC27" s="56">
        <f>SUM(AC11:AC26)</f>
        <v>1260</v>
      </c>
      <c r="AE27" s="144">
        <f>SUM(AF11:AF26)</f>
        <v>360</v>
      </c>
      <c r="AF27" s="157"/>
      <c r="AG27" s="154">
        <f>SUM(AH11:AH26)</f>
        <v>0</v>
      </c>
      <c r="AH27" s="155"/>
      <c r="AI27" s="154">
        <f>SUM(AJ11:AJ26)</f>
        <v>0</v>
      </c>
      <c r="AJ27" s="155"/>
      <c r="AK27" s="61">
        <f>SUM(AK11:AK26)</f>
        <v>0</v>
      </c>
      <c r="AL27" s="62">
        <f>SUM(AL11:AL26)</f>
        <v>120</v>
      </c>
    </row>
    <row r="28" spans="1:38" s="5" customFormat="1" ht="11.25" x14ac:dyDescent="0.2">
      <c r="A28" s="4"/>
      <c r="B28" s="4"/>
      <c r="C28" s="4"/>
    </row>
    <row r="29" spans="1:38" s="5" customFormat="1" x14ac:dyDescent="0.2">
      <c r="A29" s="4"/>
      <c r="B29" s="4"/>
      <c r="C29" s="4"/>
      <c r="F29" s="29"/>
      <c r="G29" s="29"/>
      <c r="H29" s="29"/>
      <c r="J29" s="34"/>
      <c r="K29" s="26"/>
      <c r="L29" s="26"/>
      <c r="M29" s="26"/>
      <c r="N29" s="26"/>
      <c r="O29" s="26"/>
      <c r="S29" s="34"/>
    </row>
    <row r="30" spans="1:38" s="5" customFormat="1" ht="17.25" customHeight="1" x14ac:dyDescent="0.2">
      <c r="A30" s="4"/>
      <c r="B30" s="4"/>
      <c r="C30" s="4"/>
      <c r="D30" s="5" t="s">
        <v>18</v>
      </c>
      <c r="F30" s="30"/>
      <c r="G30" s="30"/>
      <c r="H30" s="30"/>
      <c r="S30" s="26"/>
    </row>
    <row r="31" spans="1:38" s="5" customFormat="1" x14ac:dyDescent="0.2">
      <c r="A31" s="4"/>
      <c r="B31" s="4"/>
      <c r="C31" s="4"/>
      <c r="F31" s="32"/>
      <c r="G31" s="23"/>
      <c r="H31" s="23"/>
      <c r="S31" s="26"/>
    </row>
    <row r="32" spans="1:38" s="5" customFormat="1" ht="14.25" x14ac:dyDescent="0.2">
      <c r="A32" s="4"/>
      <c r="B32" s="4"/>
      <c r="C32" s="4"/>
      <c r="D32" s="5" t="s">
        <v>101</v>
      </c>
      <c r="F32" s="24"/>
      <c r="G32" s="24"/>
      <c r="H32" s="24"/>
      <c r="J32" s="150" t="s">
        <v>7</v>
      </c>
      <c r="K32" s="151"/>
      <c r="L32" s="35"/>
      <c r="M32" s="163">
        <f>I27</f>
        <v>1308000</v>
      </c>
      <c r="N32" s="163"/>
      <c r="S32" s="26"/>
    </row>
    <row r="33" spans="1:19" s="5" customFormat="1" ht="14.25" x14ac:dyDescent="0.2">
      <c r="A33" s="4"/>
      <c r="B33" s="4"/>
      <c r="C33" s="4"/>
      <c r="D33" s="5" t="s">
        <v>19</v>
      </c>
      <c r="F33" s="24"/>
      <c r="G33" s="24"/>
      <c r="H33" s="24"/>
      <c r="J33" s="42"/>
      <c r="K33" s="42"/>
      <c r="L33" s="27"/>
      <c r="M33" s="57"/>
      <c r="N33" s="57"/>
      <c r="S33" s="26"/>
    </row>
    <row r="34" spans="1:19" s="5" customFormat="1" ht="14.25" x14ac:dyDescent="0.2">
      <c r="A34" s="4"/>
      <c r="B34" s="4"/>
      <c r="C34" s="4"/>
      <c r="F34" s="24"/>
      <c r="G34" s="24"/>
      <c r="H34" s="24"/>
      <c r="J34" s="150" t="s">
        <v>15</v>
      </c>
      <c r="K34" s="151"/>
      <c r="L34" s="35"/>
      <c r="M34" s="152">
        <f>O27</f>
        <v>10560</v>
      </c>
      <c r="N34" s="152"/>
      <c r="S34" s="26"/>
    </row>
    <row r="35" spans="1:19" s="5" customFormat="1" ht="14.25" x14ac:dyDescent="0.2">
      <c r="A35" s="4"/>
      <c r="B35" s="4"/>
      <c r="C35" s="4"/>
      <c r="J35" s="150" t="s">
        <v>16</v>
      </c>
      <c r="K35" s="151"/>
      <c r="L35" s="35"/>
      <c r="M35" s="152">
        <f>Q27</f>
        <v>10560</v>
      </c>
      <c r="N35" s="152"/>
      <c r="S35" s="26"/>
    </row>
    <row r="36" spans="1:19" s="5" customFormat="1" ht="14.25" x14ac:dyDescent="0.2">
      <c r="A36" s="4"/>
      <c r="B36" s="4"/>
      <c r="C36" s="4"/>
      <c r="J36" s="150" t="s">
        <v>48</v>
      </c>
      <c r="K36" s="150"/>
      <c r="L36" s="27"/>
      <c r="M36" s="125">
        <f>S27</f>
        <v>1440</v>
      </c>
      <c r="N36" s="125"/>
      <c r="S36" s="26"/>
    </row>
    <row r="37" spans="1:19" s="5" customFormat="1" ht="14.25" x14ac:dyDescent="0.2">
      <c r="A37" s="4"/>
      <c r="B37" s="4"/>
      <c r="C37" s="4"/>
      <c r="D37" s="5" t="s">
        <v>20</v>
      </c>
      <c r="J37" s="151" t="s">
        <v>49</v>
      </c>
      <c r="K37" s="151"/>
      <c r="L37" s="36"/>
      <c r="M37" s="125">
        <f>W27</f>
        <v>768</v>
      </c>
      <c r="N37" s="125"/>
      <c r="S37" s="26"/>
    </row>
    <row r="38" spans="1:19" s="5" customFormat="1" ht="14.25" x14ac:dyDescent="0.2">
      <c r="A38" s="4"/>
      <c r="B38" s="4"/>
      <c r="C38" s="4"/>
      <c r="J38" s="151" t="s">
        <v>50</v>
      </c>
      <c r="K38" s="151"/>
      <c r="L38" s="35"/>
      <c r="M38" s="125">
        <f>Y27</f>
        <v>480</v>
      </c>
      <c r="N38" s="125"/>
      <c r="S38" s="26"/>
    </row>
    <row r="39" spans="1:19" s="5" customFormat="1" ht="14.25" x14ac:dyDescent="0.2">
      <c r="A39" s="4"/>
      <c r="B39" s="4"/>
      <c r="C39" s="4"/>
      <c r="J39" s="151" t="s">
        <v>10</v>
      </c>
      <c r="K39" s="151"/>
      <c r="L39" s="27"/>
      <c r="M39" s="125">
        <f>AA27+AB27</f>
        <v>2700</v>
      </c>
      <c r="N39" s="125"/>
      <c r="S39" s="26"/>
    </row>
    <row r="40" spans="1:19" s="5" customFormat="1" ht="14.25" x14ac:dyDescent="0.2">
      <c r="A40" s="4"/>
      <c r="B40" s="4"/>
      <c r="C40" s="4"/>
      <c r="D40" s="5" t="s">
        <v>21</v>
      </c>
      <c r="J40" s="151" t="s">
        <v>25</v>
      </c>
      <c r="K40" s="151"/>
      <c r="L40" s="27"/>
      <c r="M40" s="125">
        <f>AC27</f>
        <v>1260</v>
      </c>
      <c r="N40" s="125"/>
      <c r="S40" s="26"/>
    </row>
    <row r="41" spans="1:19" s="5" customFormat="1" ht="14.25" x14ac:dyDescent="0.2">
      <c r="A41" s="4"/>
      <c r="B41" s="4"/>
      <c r="C41" s="4"/>
      <c r="D41" s="5" t="s">
        <v>112</v>
      </c>
      <c r="J41" s="151" t="s">
        <v>46</v>
      </c>
      <c r="K41" s="151"/>
      <c r="L41" s="26"/>
      <c r="M41" s="125">
        <f>AE27</f>
        <v>360</v>
      </c>
      <c r="N41" s="125"/>
      <c r="S41" s="26"/>
    </row>
    <row r="42" spans="1:19" s="5" customFormat="1" ht="14.25" x14ac:dyDescent="0.2">
      <c r="A42" s="4"/>
      <c r="B42" s="4"/>
      <c r="C42" s="4"/>
      <c r="J42" s="150" t="s">
        <v>13</v>
      </c>
      <c r="K42" s="150"/>
      <c r="L42" s="26"/>
      <c r="M42" s="125">
        <f>AK27+AL27</f>
        <v>120</v>
      </c>
      <c r="N42" s="125"/>
      <c r="S42" s="26"/>
    </row>
    <row r="43" spans="1:19" s="5" customFormat="1" ht="14.25" x14ac:dyDescent="0.2">
      <c r="A43" s="4"/>
      <c r="B43" s="4"/>
      <c r="C43" s="4"/>
      <c r="J43" s="26"/>
      <c r="K43" s="26"/>
      <c r="L43" s="26"/>
      <c r="M43" s="161">
        <f>SUM(M34:M42)</f>
        <v>28248</v>
      </c>
      <c r="N43" s="162"/>
      <c r="S43" s="26"/>
    </row>
    <row r="44" spans="1:19" s="5" customFormat="1" ht="14.25" x14ac:dyDescent="0.2">
      <c r="A44" s="4"/>
      <c r="B44" s="4"/>
      <c r="C44" s="4"/>
      <c r="J44" s="26"/>
      <c r="K44" s="26"/>
      <c r="L44" s="26"/>
      <c r="M44" s="57"/>
      <c r="N44" s="58"/>
      <c r="S44" s="26"/>
    </row>
    <row r="45" spans="1:19" s="5" customFormat="1" ht="14.25" x14ac:dyDescent="0.2">
      <c r="A45" s="4"/>
      <c r="B45" s="4"/>
      <c r="C45" s="4"/>
      <c r="J45" s="156" t="s">
        <v>65</v>
      </c>
      <c r="K45" s="156"/>
      <c r="L45" s="26"/>
      <c r="M45" s="57"/>
      <c r="N45" s="58"/>
      <c r="S45" s="26"/>
    </row>
    <row r="46" spans="1:19" s="5" customFormat="1" ht="14.25" x14ac:dyDescent="0.2">
      <c r="A46" s="4"/>
      <c r="B46" s="4"/>
      <c r="C46" s="4"/>
      <c r="J46" s="151" t="s">
        <v>7</v>
      </c>
      <c r="K46" s="150"/>
      <c r="L46" s="26"/>
      <c r="M46" s="125">
        <f>AI27</f>
        <v>0</v>
      </c>
      <c r="N46" s="153"/>
      <c r="S46" s="26"/>
    </row>
    <row r="47" spans="1:19" s="5" customFormat="1" ht="14.25" x14ac:dyDescent="0.2">
      <c r="A47" s="4"/>
      <c r="B47" s="4"/>
      <c r="C47" s="4"/>
      <c r="J47" s="151" t="s">
        <v>15</v>
      </c>
      <c r="K47" s="150"/>
      <c r="L47" s="26"/>
      <c r="M47" s="125">
        <f>AG27</f>
        <v>0</v>
      </c>
      <c r="N47" s="153"/>
      <c r="S47" s="26"/>
    </row>
    <row r="48" spans="1:19" s="5" customFormat="1" ht="15" thickBot="1" x14ac:dyDescent="0.25">
      <c r="A48" s="4"/>
      <c r="B48" s="4"/>
      <c r="C48" s="4"/>
      <c r="J48" s="26"/>
      <c r="K48" s="26"/>
      <c r="L48" s="26"/>
      <c r="M48" s="59"/>
      <c r="N48" s="60"/>
      <c r="S48" s="26"/>
    </row>
    <row r="49" spans="1:22" s="5" customFormat="1" ht="18.75" thickTop="1" x14ac:dyDescent="0.25">
      <c r="A49" s="4"/>
      <c r="B49" s="4"/>
      <c r="C49" s="4"/>
      <c r="J49" s="148" t="s">
        <v>17</v>
      </c>
      <c r="K49" s="149"/>
      <c r="L49" s="38"/>
      <c r="M49" s="146">
        <f>M32+M43+N46+N47</f>
        <v>1336248</v>
      </c>
      <c r="N49" s="147"/>
    </row>
    <row r="50" spans="1:22" s="5" customFormat="1" x14ac:dyDescent="0.2">
      <c r="A50" s="4"/>
      <c r="B50" s="4"/>
      <c r="C50" s="4"/>
      <c r="D50" s="28" t="s">
        <v>34</v>
      </c>
      <c r="E50" s="28"/>
    </row>
    <row r="51" spans="1:22" s="5" customFormat="1" x14ac:dyDescent="0.2">
      <c r="A51" s="4"/>
      <c r="B51" s="4"/>
      <c r="C51" s="112" t="s">
        <v>120</v>
      </c>
      <c r="D51" s="112"/>
      <c r="E51" s="111"/>
    </row>
    <row r="52" spans="1:22" s="5" customFormat="1" x14ac:dyDescent="0.2">
      <c r="A52" s="4"/>
      <c r="B52" s="4"/>
      <c r="C52" s="4"/>
      <c r="D52" s="28" t="s">
        <v>43</v>
      </c>
      <c r="E52" s="28"/>
    </row>
    <row r="53" spans="1:22" s="5" customFormat="1" ht="11.25" x14ac:dyDescent="0.2">
      <c r="A53" s="4"/>
      <c r="B53" s="4"/>
      <c r="C53" s="4"/>
    </row>
    <row r="54" spans="1:22" s="5" customFormat="1" ht="11.25" x14ac:dyDescent="0.2">
      <c r="A54" s="4"/>
      <c r="B54" s="4"/>
      <c r="C54" s="4"/>
      <c r="D54" s="5" t="s">
        <v>36</v>
      </c>
      <c r="J54" s="5" t="s">
        <v>37</v>
      </c>
      <c r="O54" s="5" t="s">
        <v>22</v>
      </c>
      <c r="V54" s="5" t="s">
        <v>113</v>
      </c>
    </row>
    <row r="55" spans="1:22" s="5" customFormat="1" ht="11.25" x14ac:dyDescent="0.2">
      <c r="A55" s="4"/>
      <c r="B55" s="4"/>
      <c r="C55" s="4"/>
    </row>
    <row r="56" spans="1:22" s="5" customFormat="1" ht="11.25" x14ac:dyDescent="0.2">
      <c r="A56" s="4"/>
      <c r="B56" s="4"/>
      <c r="C56" s="4"/>
    </row>
    <row r="57" spans="1:22" s="5" customFormat="1" ht="11.25" x14ac:dyDescent="0.2">
      <c r="A57" s="4"/>
      <c r="B57" s="4"/>
      <c r="C57" s="4"/>
    </row>
    <row r="58" spans="1:22" s="5" customFormat="1" ht="11.25" x14ac:dyDescent="0.2">
      <c r="A58" s="4"/>
      <c r="B58" s="4"/>
      <c r="C58" s="4"/>
    </row>
    <row r="59" spans="1:22" s="5" customFormat="1" ht="11.25" x14ac:dyDescent="0.2">
      <c r="A59" s="4"/>
      <c r="B59" s="4"/>
      <c r="C59" s="4"/>
    </row>
    <row r="60" spans="1:22" s="5" customFormat="1" ht="11.25" x14ac:dyDescent="0.2">
      <c r="A60" s="4"/>
      <c r="B60" s="4"/>
      <c r="C60" s="4"/>
    </row>
    <row r="61" spans="1:22" s="5" customFormat="1" ht="11.25" x14ac:dyDescent="0.2">
      <c r="A61" s="4"/>
      <c r="B61" s="4"/>
      <c r="C61" s="4"/>
    </row>
    <row r="62" spans="1:22" s="5" customFormat="1" ht="11.25" x14ac:dyDescent="0.2">
      <c r="A62" s="4"/>
      <c r="B62" s="4"/>
      <c r="C62" s="4"/>
    </row>
    <row r="63" spans="1:22" s="5" customFormat="1" ht="11.25" x14ac:dyDescent="0.2">
      <c r="A63" s="4"/>
      <c r="B63" s="4"/>
      <c r="C63" s="4"/>
    </row>
    <row r="64" spans="1:22" s="5" customFormat="1" ht="11.25" x14ac:dyDescent="0.2">
      <c r="A64" s="4"/>
      <c r="B64" s="4"/>
      <c r="C64" s="4"/>
    </row>
    <row r="65" spans="1:3" s="5" customFormat="1" ht="11.25" x14ac:dyDescent="0.2">
      <c r="A65" s="4"/>
      <c r="B65" s="4"/>
      <c r="C65" s="4"/>
    </row>
    <row r="66" spans="1:3" s="5" customFormat="1" ht="11.25" x14ac:dyDescent="0.2">
      <c r="A66" s="4"/>
      <c r="B66" s="4"/>
      <c r="C66" s="4"/>
    </row>
    <row r="67" spans="1:3" s="5" customFormat="1" ht="11.25" x14ac:dyDescent="0.2">
      <c r="A67" s="4"/>
      <c r="B67" s="4"/>
      <c r="C67" s="4"/>
    </row>
    <row r="68" spans="1:3" s="5" customFormat="1" ht="11.25" x14ac:dyDescent="0.2">
      <c r="A68" s="4"/>
      <c r="B68" s="4"/>
      <c r="C68" s="4"/>
    </row>
    <row r="69" spans="1:3" s="5" customFormat="1" ht="11.25" x14ac:dyDescent="0.2">
      <c r="A69" s="4"/>
      <c r="B69" s="4"/>
      <c r="C69" s="4"/>
    </row>
    <row r="70" spans="1:3" s="5" customFormat="1" ht="11.25" x14ac:dyDescent="0.2">
      <c r="A70" s="4"/>
      <c r="B70" s="4"/>
      <c r="C70" s="4"/>
    </row>
    <row r="71" spans="1:3" s="5" customFormat="1" ht="11.25" x14ac:dyDescent="0.2">
      <c r="A71" s="4"/>
      <c r="B71" s="4"/>
      <c r="C71" s="4"/>
    </row>
    <row r="72" spans="1:3" s="5" customFormat="1" ht="11.25" x14ac:dyDescent="0.2">
      <c r="A72" s="4"/>
      <c r="B72" s="4"/>
      <c r="C72" s="4"/>
    </row>
    <row r="73" spans="1:3" s="5" customFormat="1" ht="11.25" x14ac:dyDescent="0.2">
      <c r="A73" s="4"/>
      <c r="B73" s="4"/>
      <c r="C73" s="4"/>
    </row>
    <row r="74" spans="1:3" s="5" customFormat="1" ht="11.25" x14ac:dyDescent="0.2">
      <c r="A74" s="4"/>
      <c r="B74" s="4"/>
      <c r="C74" s="4"/>
    </row>
    <row r="75" spans="1:3" s="5" customFormat="1" ht="11.25" x14ac:dyDescent="0.2">
      <c r="A75" s="4"/>
      <c r="B75" s="4"/>
      <c r="C75" s="4"/>
    </row>
    <row r="76" spans="1:3" s="5" customFormat="1" ht="11.25" x14ac:dyDescent="0.2">
      <c r="A76" s="4"/>
      <c r="B76" s="4"/>
      <c r="C76" s="4"/>
    </row>
    <row r="77" spans="1:3" s="5" customFormat="1" ht="11.25" x14ac:dyDescent="0.2">
      <c r="A77" s="4"/>
      <c r="B77" s="4"/>
      <c r="C77" s="4"/>
    </row>
    <row r="78" spans="1:3" s="5" customFormat="1" ht="11.25" x14ac:dyDescent="0.2">
      <c r="A78" s="4"/>
      <c r="B78" s="4"/>
      <c r="C78" s="4"/>
    </row>
    <row r="79" spans="1:3" s="5" customFormat="1" ht="11.25" x14ac:dyDescent="0.2">
      <c r="A79" s="4"/>
      <c r="B79" s="4"/>
      <c r="C79" s="4"/>
    </row>
    <row r="80" spans="1:3" s="5" customFormat="1" ht="11.25" x14ac:dyDescent="0.2">
      <c r="A80" s="4"/>
      <c r="B80" s="4"/>
      <c r="C80" s="4"/>
    </row>
    <row r="81" spans="1:3" s="5" customFormat="1" ht="11.25" x14ac:dyDescent="0.2">
      <c r="A81" s="4"/>
      <c r="B81" s="4"/>
      <c r="C81" s="4"/>
    </row>
    <row r="82" spans="1:3" s="5" customFormat="1" ht="11.25" x14ac:dyDescent="0.2">
      <c r="A82" s="4"/>
      <c r="B82" s="4"/>
      <c r="C82" s="4"/>
    </row>
    <row r="83" spans="1:3" s="5" customFormat="1" ht="11.25" x14ac:dyDescent="0.2">
      <c r="A83" s="4"/>
      <c r="B83" s="4"/>
      <c r="C83" s="4"/>
    </row>
    <row r="84" spans="1:3" s="5" customFormat="1" ht="11.25" x14ac:dyDescent="0.2">
      <c r="A84" s="4"/>
      <c r="B84" s="4"/>
      <c r="C84" s="4"/>
    </row>
    <row r="85" spans="1:3" s="5" customFormat="1" ht="11.25" x14ac:dyDescent="0.2">
      <c r="A85" s="4"/>
      <c r="B85" s="4"/>
      <c r="C85" s="4"/>
    </row>
    <row r="86" spans="1:3" s="5" customFormat="1" ht="11.25" x14ac:dyDescent="0.2">
      <c r="A86" s="4"/>
      <c r="B86" s="4"/>
      <c r="C86" s="4"/>
    </row>
    <row r="87" spans="1:3" s="5" customFormat="1" ht="11.25" x14ac:dyDescent="0.2">
      <c r="A87" s="4"/>
      <c r="B87" s="4"/>
      <c r="C87" s="4"/>
    </row>
    <row r="88" spans="1:3" s="5" customFormat="1" ht="11.25" x14ac:dyDescent="0.2">
      <c r="A88" s="4"/>
      <c r="B88" s="4"/>
      <c r="C88" s="4"/>
    </row>
    <row r="89" spans="1:3" s="5" customFormat="1" ht="11.25" x14ac:dyDescent="0.2">
      <c r="A89" s="4"/>
      <c r="B89" s="4"/>
      <c r="C89" s="4"/>
    </row>
    <row r="90" spans="1:3" s="5" customFormat="1" ht="11.25" x14ac:dyDescent="0.2">
      <c r="A90" s="4"/>
      <c r="B90" s="4"/>
      <c r="C90" s="4"/>
    </row>
    <row r="91" spans="1:3" s="5" customFormat="1" ht="11.25" x14ac:dyDescent="0.2">
      <c r="A91" s="4"/>
      <c r="B91" s="4"/>
      <c r="C91" s="4"/>
    </row>
    <row r="92" spans="1:3" s="5" customFormat="1" ht="11.25" x14ac:dyDescent="0.2">
      <c r="A92" s="4"/>
      <c r="B92" s="4"/>
      <c r="C92" s="4"/>
    </row>
    <row r="93" spans="1:3" s="5" customFormat="1" ht="11.25" x14ac:dyDescent="0.2">
      <c r="A93" s="4"/>
      <c r="B93" s="4"/>
      <c r="C93" s="4"/>
    </row>
    <row r="94" spans="1:3" s="5" customFormat="1" ht="11.25" x14ac:dyDescent="0.2">
      <c r="A94" s="4"/>
      <c r="B94" s="4"/>
      <c r="C94" s="4"/>
    </row>
    <row r="95" spans="1:3" s="5" customFormat="1" ht="11.25" x14ac:dyDescent="0.2">
      <c r="A95" s="4"/>
      <c r="B95" s="4"/>
      <c r="C95" s="4"/>
    </row>
    <row r="96" spans="1:3" s="5" customFormat="1" ht="11.25" x14ac:dyDescent="0.2">
      <c r="A96" s="4"/>
      <c r="B96" s="4"/>
      <c r="C96" s="4"/>
    </row>
    <row r="97" spans="1:3" s="5" customFormat="1" ht="11.25" x14ac:dyDescent="0.2">
      <c r="A97" s="4"/>
      <c r="B97" s="4"/>
      <c r="C97" s="4"/>
    </row>
    <row r="98" spans="1:3" s="5" customFormat="1" ht="11.25" x14ac:dyDescent="0.2">
      <c r="A98" s="4"/>
      <c r="B98" s="4"/>
      <c r="C98" s="4"/>
    </row>
    <row r="99" spans="1:3" s="5" customFormat="1" ht="11.25" x14ac:dyDescent="0.2">
      <c r="A99" s="4"/>
      <c r="B99" s="4"/>
      <c r="C99" s="4"/>
    </row>
    <row r="100" spans="1:3" s="5" customFormat="1" ht="11.25" x14ac:dyDescent="0.2">
      <c r="A100" s="4"/>
      <c r="B100" s="4"/>
      <c r="C100" s="4"/>
    </row>
    <row r="101" spans="1:3" s="5" customFormat="1" ht="11.25" x14ac:dyDescent="0.2">
      <c r="A101" s="4"/>
      <c r="B101" s="4"/>
      <c r="C101" s="4"/>
    </row>
    <row r="102" spans="1:3" s="5" customFormat="1" ht="11.25" x14ac:dyDescent="0.2">
      <c r="A102" s="4"/>
      <c r="B102" s="4"/>
      <c r="C102" s="4"/>
    </row>
    <row r="103" spans="1:3" s="5" customFormat="1" ht="11.25" x14ac:dyDescent="0.2">
      <c r="A103" s="4"/>
      <c r="B103" s="4"/>
      <c r="C103" s="4"/>
    </row>
    <row r="104" spans="1:3" s="5" customFormat="1" ht="11.25" x14ac:dyDescent="0.2">
      <c r="A104" s="4"/>
      <c r="B104" s="4"/>
      <c r="C104" s="4"/>
    </row>
    <row r="105" spans="1:3" s="5" customFormat="1" ht="11.25" x14ac:dyDescent="0.2">
      <c r="A105" s="4"/>
      <c r="B105" s="4"/>
      <c r="C105" s="4"/>
    </row>
    <row r="106" spans="1:3" s="5" customFormat="1" ht="11.25" x14ac:dyDescent="0.2">
      <c r="A106" s="4"/>
      <c r="B106" s="4"/>
      <c r="C106" s="4"/>
    </row>
    <row r="107" spans="1:3" s="5" customFormat="1" ht="11.25" x14ac:dyDescent="0.2">
      <c r="A107" s="4"/>
      <c r="B107" s="4"/>
      <c r="C107" s="4"/>
    </row>
    <row r="108" spans="1:3" s="5" customFormat="1" ht="11.25" x14ac:dyDescent="0.2">
      <c r="A108" s="4"/>
      <c r="B108" s="4"/>
      <c r="C108" s="4"/>
    </row>
    <row r="109" spans="1:3" s="5" customFormat="1" ht="11.25" x14ac:dyDescent="0.2">
      <c r="A109" s="4"/>
      <c r="B109" s="4"/>
      <c r="C109" s="4"/>
    </row>
    <row r="110" spans="1:3" s="5" customFormat="1" ht="11.25" x14ac:dyDescent="0.2">
      <c r="A110" s="4"/>
      <c r="B110" s="4"/>
      <c r="C110" s="4"/>
    </row>
    <row r="111" spans="1:3" s="5" customFormat="1" ht="11.25" x14ac:dyDescent="0.2">
      <c r="A111" s="4"/>
      <c r="B111" s="4"/>
      <c r="C111" s="4"/>
    </row>
    <row r="112" spans="1:3" s="5" customFormat="1" ht="11.25" x14ac:dyDescent="0.2">
      <c r="A112" s="4"/>
      <c r="B112" s="4"/>
      <c r="C112" s="4"/>
    </row>
    <row r="113" spans="1:3" s="5" customFormat="1" ht="11.25" x14ac:dyDescent="0.2">
      <c r="A113" s="4"/>
      <c r="B113" s="4"/>
      <c r="C113" s="4"/>
    </row>
    <row r="114" spans="1:3" s="5" customFormat="1" ht="11.25" x14ac:dyDescent="0.2">
      <c r="A114" s="4"/>
      <c r="B114" s="4"/>
      <c r="C114" s="4"/>
    </row>
    <row r="115" spans="1:3" s="5" customFormat="1" ht="11.25" x14ac:dyDescent="0.2">
      <c r="A115" s="4"/>
      <c r="B115" s="4"/>
      <c r="C115" s="4"/>
    </row>
    <row r="116" spans="1:3" s="5" customFormat="1" ht="11.25" x14ac:dyDescent="0.2">
      <c r="A116" s="4"/>
      <c r="B116" s="4"/>
      <c r="C116" s="4"/>
    </row>
    <row r="117" spans="1:3" s="5" customFormat="1" ht="11.25" x14ac:dyDescent="0.2">
      <c r="A117" s="4"/>
      <c r="B117" s="4"/>
      <c r="C117" s="4"/>
    </row>
    <row r="118" spans="1:3" s="5" customFormat="1" ht="11.25" x14ac:dyDescent="0.2">
      <c r="A118" s="4"/>
      <c r="B118" s="4"/>
      <c r="C118" s="4"/>
    </row>
    <row r="119" spans="1:3" s="5" customFormat="1" ht="11.25" x14ac:dyDescent="0.2">
      <c r="A119" s="4"/>
      <c r="B119" s="4"/>
      <c r="C119" s="4"/>
    </row>
    <row r="120" spans="1:3" s="5" customFormat="1" ht="11.25" x14ac:dyDescent="0.2">
      <c r="A120" s="4"/>
      <c r="B120" s="4"/>
      <c r="C120" s="4"/>
    </row>
    <row r="121" spans="1:3" s="5" customFormat="1" ht="11.25" x14ac:dyDescent="0.2">
      <c r="A121" s="4"/>
      <c r="B121" s="4"/>
      <c r="C121" s="4"/>
    </row>
    <row r="122" spans="1:3" s="5" customFormat="1" ht="11.25" x14ac:dyDescent="0.2">
      <c r="A122" s="4"/>
      <c r="B122" s="4"/>
      <c r="C122" s="4"/>
    </row>
    <row r="123" spans="1:3" s="5" customFormat="1" ht="11.25" x14ac:dyDescent="0.2">
      <c r="A123" s="4"/>
      <c r="B123" s="4"/>
      <c r="C123" s="4"/>
    </row>
    <row r="124" spans="1:3" s="5" customFormat="1" ht="11.25" x14ac:dyDescent="0.2">
      <c r="A124" s="4"/>
      <c r="B124" s="4"/>
      <c r="C124" s="4"/>
    </row>
    <row r="125" spans="1:3" s="5" customFormat="1" ht="11.25" x14ac:dyDescent="0.2">
      <c r="A125" s="4"/>
      <c r="B125" s="4"/>
      <c r="C125" s="4"/>
    </row>
    <row r="126" spans="1:3" s="5" customFormat="1" ht="11.25" x14ac:dyDescent="0.2">
      <c r="A126" s="4"/>
      <c r="B126" s="4"/>
      <c r="C126" s="4"/>
    </row>
    <row r="127" spans="1:3" s="5" customFormat="1" ht="11.25" x14ac:dyDescent="0.2">
      <c r="A127" s="4"/>
      <c r="B127" s="4"/>
      <c r="C127" s="4"/>
    </row>
  </sheetData>
  <mergeCells count="62">
    <mergeCell ref="AI27:AJ27"/>
    <mergeCell ref="J46:K46"/>
    <mergeCell ref="J45:K45"/>
    <mergeCell ref="M46:N46"/>
    <mergeCell ref="Y27:Z27"/>
    <mergeCell ref="AE27:AF27"/>
    <mergeCell ref="AG27:AH27"/>
    <mergeCell ref="I27:N27"/>
    <mergeCell ref="M43:N43"/>
    <mergeCell ref="M39:N39"/>
    <mergeCell ref="M40:N40"/>
    <mergeCell ref="M41:N41"/>
    <mergeCell ref="M42:N42"/>
    <mergeCell ref="M35:N35"/>
    <mergeCell ref="M32:N32"/>
    <mergeCell ref="M36:N36"/>
    <mergeCell ref="J49:K49"/>
    <mergeCell ref="J34:K34"/>
    <mergeCell ref="J35:K35"/>
    <mergeCell ref="J32:K32"/>
    <mergeCell ref="J36:K36"/>
    <mergeCell ref="J37:K37"/>
    <mergeCell ref="J38:K38"/>
    <mergeCell ref="J39:K39"/>
    <mergeCell ref="J40:K40"/>
    <mergeCell ref="J41:K41"/>
    <mergeCell ref="J42:K42"/>
    <mergeCell ref="J47:K47"/>
    <mergeCell ref="O27:P27"/>
    <mergeCell ref="Q27:R27"/>
    <mergeCell ref="S27:T27"/>
    <mergeCell ref="W27:X27"/>
    <mergeCell ref="M49:N49"/>
    <mergeCell ref="M34:N34"/>
    <mergeCell ref="M47:N47"/>
    <mergeCell ref="M38:N38"/>
    <mergeCell ref="AA7:AB7"/>
    <mergeCell ref="AD7:AD8"/>
    <mergeCell ref="AC7:AC8"/>
    <mergeCell ref="I6:T6"/>
    <mergeCell ref="U7:U8"/>
    <mergeCell ref="V7:V8"/>
    <mergeCell ref="W7:X7"/>
    <mergeCell ref="Y7:Z7"/>
    <mergeCell ref="AD6:AF6"/>
    <mergeCell ref="U6:AA6"/>
    <mergeCell ref="C51:D51"/>
    <mergeCell ref="A1:AL1"/>
    <mergeCell ref="A3:AL3"/>
    <mergeCell ref="J7:M7"/>
    <mergeCell ref="O7:P7"/>
    <mergeCell ref="Q7:R7"/>
    <mergeCell ref="S7:T7"/>
    <mergeCell ref="AG7:AH7"/>
    <mergeCell ref="AK7:AL7"/>
    <mergeCell ref="A2:AL2"/>
    <mergeCell ref="A4:F4"/>
    <mergeCell ref="AE7:AF7"/>
    <mergeCell ref="AG6:AJ6"/>
    <mergeCell ref="AI7:AJ7"/>
    <mergeCell ref="M37:N37"/>
    <mergeCell ref="A5:F5"/>
  </mergeCells>
  <pageMargins left="1.5" right="0" top="0" bottom="0" header="0" footer="0"/>
  <pageSetup paperSize="5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CPRSL BWA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NTC</dc:creator>
  <cp:lastModifiedBy>FrancisMA</cp:lastModifiedBy>
  <cp:lastPrinted>2013-10-18T07:44:08Z</cp:lastPrinted>
  <dcterms:created xsi:type="dcterms:W3CDTF">2012-07-04T06:04:29Z</dcterms:created>
  <dcterms:modified xsi:type="dcterms:W3CDTF">2014-08-17T06:12:17Z</dcterms:modified>
</cp:coreProperties>
</file>