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a001/Desktop/pain_horses/results/"/>
    </mc:Choice>
  </mc:AlternateContent>
  <xr:revisionPtr revIDLastSave="0" documentId="13_ncr:1_{98347746-D945-8B43-8934-047F419D85C6}" xr6:coauthVersionLast="46" xr6:coauthVersionMax="46" xr10:uidLastSave="{00000000-0000-0000-0000-000000000000}"/>
  <bookViews>
    <workbookView xWindow="0" yWindow="460" windowWidth="28800" windowHeight="17540" xr2:uid="{49EC503D-3CF5-934F-B9F5-0A76A378A221}"/>
  </bookViews>
  <sheets>
    <sheet name="Complete" sheetId="2" r:id="rId1"/>
    <sheet name="Absolute" sheetId="1" r:id="rId2"/>
    <sheet name="Cross val choose pe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7" i="2" l="1"/>
  <c r="Q36" i="2"/>
  <c r="Q35" i="2"/>
  <c r="Q34" i="2"/>
  <c r="Q33" i="2"/>
  <c r="Q32" i="2"/>
  <c r="Q31" i="2"/>
  <c r="Q29" i="2"/>
  <c r="Q28" i="2"/>
  <c r="Q27" i="2"/>
  <c r="Q26" i="2"/>
  <c r="Q25" i="2"/>
  <c r="Q24" i="2"/>
  <c r="Q23" i="2"/>
  <c r="K38" i="2"/>
  <c r="E38" i="2"/>
  <c r="K37" i="2"/>
  <c r="E37" i="2"/>
  <c r="K36" i="2"/>
  <c r="E36" i="2"/>
  <c r="K35" i="2"/>
  <c r="E35" i="2"/>
  <c r="K34" i="2"/>
  <c r="E34" i="2"/>
  <c r="K33" i="2"/>
  <c r="E33" i="2"/>
  <c r="K32" i="2"/>
  <c r="E32" i="2"/>
  <c r="K30" i="2"/>
  <c r="E30" i="2"/>
  <c r="K29" i="2"/>
  <c r="E29" i="2"/>
  <c r="K28" i="2"/>
  <c r="E28" i="2"/>
  <c r="K27" i="2"/>
  <c r="E27" i="2"/>
  <c r="K26" i="2"/>
  <c r="E26" i="2"/>
  <c r="K25" i="2"/>
  <c r="E25" i="2"/>
  <c r="K24" i="2"/>
  <c r="E24" i="2"/>
  <c r="K23" i="2"/>
  <c r="E23" i="2"/>
  <c r="P31" i="3" l="1"/>
  <c r="N31" i="3"/>
  <c r="L31" i="3"/>
  <c r="K30" i="1"/>
  <c r="K29" i="1"/>
  <c r="Q29" i="1"/>
  <c r="Q28" i="1"/>
  <c r="Q27" i="1"/>
  <c r="Q26" i="1"/>
  <c r="Q25" i="1"/>
  <c r="Q24" i="1"/>
  <c r="Q23" i="1"/>
  <c r="P25" i="3"/>
  <c r="P28" i="3"/>
  <c r="N28" i="3"/>
  <c r="L28" i="3"/>
  <c r="E24" i="1"/>
  <c r="E25" i="1"/>
  <c r="E26" i="1"/>
  <c r="E27" i="1"/>
  <c r="E28" i="1"/>
  <c r="E29" i="1"/>
  <c r="E30" i="1"/>
  <c r="K24" i="1"/>
  <c r="K25" i="1"/>
  <c r="K26" i="1"/>
  <c r="K27" i="1"/>
  <c r="K28" i="1"/>
  <c r="E23" i="1"/>
  <c r="N25" i="3"/>
  <c r="L25" i="3"/>
  <c r="Q36" i="1"/>
  <c r="Q35" i="1"/>
  <c r="Q34" i="1"/>
  <c r="Q33" i="1"/>
  <c r="Q32" i="1"/>
  <c r="Q31" i="1"/>
  <c r="K38" i="1"/>
  <c r="E38" i="1"/>
  <c r="K37" i="1"/>
  <c r="E37" i="1"/>
  <c r="K36" i="1"/>
  <c r="E36" i="1"/>
  <c r="K35" i="1"/>
  <c r="E35" i="1"/>
  <c r="K34" i="1"/>
  <c r="E34" i="1"/>
  <c r="K33" i="1"/>
  <c r="E33" i="1"/>
  <c r="K32" i="1"/>
  <c r="E32" i="1"/>
  <c r="K23" i="1"/>
  <c r="G25" i="3"/>
  <c r="E25" i="3"/>
  <c r="C25" i="3"/>
  <c r="P22" i="3"/>
  <c r="N22" i="3"/>
  <c r="L22" i="3"/>
  <c r="P19" i="3"/>
  <c r="N19" i="3"/>
  <c r="L19" i="3"/>
  <c r="P16" i="3"/>
  <c r="N16" i="3"/>
  <c r="L16" i="3"/>
  <c r="P13" i="3"/>
  <c r="N13" i="3"/>
  <c r="L13" i="3"/>
  <c r="P10" i="3"/>
  <c r="N10" i="3"/>
  <c r="L10" i="3"/>
  <c r="Q10" i="3" s="1"/>
  <c r="P7" i="3"/>
  <c r="N7" i="3"/>
  <c r="L7" i="3"/>
  <c r="P4" i="3"/>
  <c r="N4" i="3"/>
  <c r="L4" i="3"/>
  <c r="Q4" i="3" s="1"/>
  <c r="C16" i="3"/>
  <c r="E16" i="3"/>
  <c r="G16" i="3"/>
  <c r="C19" i="3"/>
  <c r="E19" i="3"/>
  <c r="G19" i="3"/>
  <c r="C22" i="3"/>
  <c r="E22" i="3"/>
  <c r="G22" i="3"/>
  <c r="E4" i="3"/>
  <c r="G13" i="3"/>
  <c r="G10" i="3"/>
  <c r="G7" i="3"/>
  <c r="G4" i="3"/>
  <c r="E13" i="3"/>
  <c r="E10" i="3"/>
  <c r="E7" i="3"/>
  <c r="C7" i="3"/>
  <c r="H7" i="3" s="1"/>
  <c r="C10" i="3"/>
  <c r="C13" i="3"/>
  <c r="C4" i="3"/>
  <c r="H4" i="3" s="1"/>
  <c r="Q19" i="2"/>
  <c r="K19" i="2"/>
  <c r="E19" i="2"/>
  <c r="Q18" i="2"/>
  <c r="K18" i="2"/>
  <c r="E18" i="2"/>
  <c r="Q17" i="2"/>
  <c r="K17" i="2"/>
  <c r="E17" i="2"/>
  <c r="Q16" i="2"/>
  <c r="K16" i="2"/>
  <c r="E16" i="2"/>
  <c r="Q15" i="2"/>
  <c r="K15" i="2"/>
  <c r="E15" i="2"/>
  <c r="Q14" i="2"/>
  <c r="K14" i="2"/>
  <c r="E14" i="2"/>
  <c r="Q13" i="2"/>
  <c r="K13" i="2"/>
  <c r="E13" i="2"/>
  <c r="Q11" i="2"/>
  <c r="K11" i="2"/>
  <c r="E11" i="2"/>
  <c r="Q10" i="2"/>
  <c r="K10" i="2"/>
  <c r="E10" i="2"/>
  <c r="Q9" i="2"/>
  <c r="K9" i="2"/>
  <c r="E9" i="2"/>
  <c r="Q8" i="2"/>
  <c r="K8" i="2"/>
  <c r="E8" i="2"/>
  <c r="Q7" i="2"/>
  <c r="K7" i="2"/>
  <c r="E7" i="2"/>
  <c r="Q6" i="2"/>
  <c r="K6" i="2"/>
  <c r="E6" i="2"/>
  <c r="Q5" i="2"/>
  <c r="K5" i="2"/>
  <c r="E5" i="2"/>
  <c r="Q19" i="1"/>
  <c r="Q18" i="1"/>
  <c r="Q17" i="1"/>
  <c r="Q16" i="1"/>
  <c r="Q15" i="1"/>
  <c r="Q14" i="1"/>
  <c r="Q13" i="1"/>
  <c r="Q11" i="1"/>
  <c r="Q10" i="1"/>
  <c r="Q9" i="1"/>
  <c r="Q8" i="1"/>
  <c r="Q7" i="1"/>
  <c r="Q6" i="1"/>
  <c r="Q5" i="1"/>
  <c r="K19" i="1"/>
  <c r="K18" i="1"/>
  <c r="K17" i="1"/>
  <c r="K16" i="1"/>
  <c r="K15" i="1"/>
  <c r="K14" i="1"/>
  <c r="K13" i="1"/>
  <c r="K11" i="1"/>
  <c r="K10" i="1"/>
  <c r="K9" i="1"/>
  <c r="K8" i="1"/>
  <c r="K7" i="1"/>
  <c r="K6" i="1"/>
  <c r="K5" i="1"/>
  <c r="E13" i="1"/>
  <c r="E19" i="1"/>
  <c r="E18" i="1"/>
  <c r="E17" i="1"/>
  <c r="E16" i="1"/>
  <c r="E15" i="1"/>
  <c r="E14" i="1"/>
  <c r="E10" i="1"/>
  <c r="E9" i="1"/>
  <c r="E8" i="1"/>
  <c r="E6" i="1"/>
  <c r="E7" i="1"/>
  <c r="E11" i="1"/>
  <c r="E5" i="1"/>
  <c r="Q31" i="3" l="1"/>
  <c r="Q28" i="3"/>
  <c r="Q25" i="3"/>
  <c r="Q37" i="1"/>
  <c r="H25" i="3"/>
  <c r="Q19" i="3"/>
  <c r="Q16" i="3"/>
  <c r="Q7" i="3"/>
  <c r="Q22" i="3"/>
  <c r="Q13" i="3"/>
  <c r="H13" i="3"/>
  <c r="H10" i="3"/>
  <c r="H22" i="3"/>
  <c r="H19" i="3"/>
  <c r="H16" i="3"/>
</calcChain>
</file>

<file path=xl/sharedStrings.xml><?xml version="1.0" encoding="utf-8"?>
<sst xmlns="http://schemas.openxmlformats.org/spreadsheetml/2006/main" count="328" uniqueCount="34">
  <si>
    <t>Frontal</t>
  </si>
  <si>
    <t>Ears</t>
  </si>
  <si>
    <t>Tilted</t>
  </si>
  <si>
    <t>Profile</t>
  </si>
  <si>
    <t>n test</t>
  </si>
  <si>
    <t>MNE</t>
  </si>
  <si>
    <t>Nose</t>
  </si>
  <si>
    <t>Eyes</t>
  </si>
  <si>
    <t>Mouth</t>
  </si>
  <si>
    <t>Mean</t>
  </si>
  <si>
    <t>Success Rate (minor than 6%)</t>
  </si>
  <si>
    <t>ERT</t>
  </si>
  <si>
    <t>SDM</t>
  </si>
  <si>
    <t>Cheeks</t>
  </si>
  <si>
    <t>-</t>
  </si>
  <si>
    <t>Right Eye</t>
  </si>
  <si>
    <t>Left Eye</t>
  </si>
  <si>
    <t>Weighted average</t>
  </si>
  <si>
    <t>frontal</t>
  </si>
  <si>
    <t>tilted</t>
  </si>
  <si>
    <t>profile</t>
  </si>
  <si>
    <t>Absolute cross validation - using ERT to define n pert</t>
  </si>
  <si>
    <t>complete cross validation - using ERT to define n pert</t>
  </si>
  <si>
    <t>mean error for rois</t>
  </si>
  <si>
    <t>ERT - n pert = 30</t>
  </si>
  <si>
    <t>SDM - n pert = 30</t>
  </si>
  <si>
    <t>Mean = n pert = 30</t>
  </si>
  <si>
    <t>Mean ROI</t>
  </si>
  <si>
    <t>ERT - n pert = 80</t>
  </si>
  <si>
    <t>SDM - n pert = 80</t>
  </si>
  <si>
    <t>Mean = n pert = 80</t>
  </si>
  <si>
    <t>ERT - n pert = 100</t>
  </si>
  <si>
    <t>SDM - n pert = 100</t>
  </si>
  <si>
    <t>Mean = n pert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</si>
</sst>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Helvetica"/>
      <family val="2"/>
    </font>
    <font>
      <sz val="12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2" borderId="0" xfId="1"/>
    <xf numFmtId="0" fontId="1" fillId="4" borderId="0" xfId="3"/>
    <xf numFmtId="164" fontId="1" fillId="4" borderId="0" xfId="3" applyNumberFormat="1"/>
    <xf numFmtId="164" fontId="3" fillId="0" borderId="0" xfId="0" applyNumberFormat="1" applyFont="1"/>
    <xf numFmtId="2" fontId="3" fillId="0" borderId="0" xfId="0" applyNumberFormat="1" applyFont="1"/>
    <xf numFmtId="2" fontId="1" fillId="4" borderId="0" xfId="3" applyNumberFormat="1"/>
    <xf numFmtId="164" fontId="2" fillId="2" borderId="0" xfId="1" applyNumberFormat="1"/>
    <xf numFmtId="164" fontId="3" fillId="6" borderId="0" xfId="0" applyNumberFormat="1" applyFont="1" applyFill="1"/>
    <xf numFmtId="164" fontId="0" fillId="0" borderId="0" xfId="0" applyNumberFormat="1"/>
    <xf numFmtId="2" fontId="3" fillId="0" borderId="0" xfId="0" applyNumberFormat="1" applyFont="1" applyFill="1"/>
    <xf numFmtId="164" fontId="1" fillId="5" borderId="0" xfId="4" applyNumberFormat="1" applyAlignment="1">
      <alignment horizontal="center"/>
    </xf>
    <xf numFmtId="2" fontId="1" fillId="5" borderId="0" xfId="4" applyNumberFormat="1" applyAlignment="1">
      <alignment horizontal="center"/>
    </xf>
    <xf numFmtId="0" fontId="1" fillId="3" borderId="0" xfId="2" applyAlignment="1">
      <alignment horizontal="center"/>
    </xf>
    <xf numFmtId="0" fontId="0" fillId="3" borderId="0" xfId="2" applyFont="1" applyAlignment="1">
      <alignment horizontal="center"/>
    </xf>
    <xf numFmtId="0" fontId="1" fillId="5" borderId="0" xfId="4" applyAlignment="1">
      <alignment horizontal="center"/>
    </xf>
    <xf numFmtId="0" fontId="4" fillId="0" borderId="0" xfId="0" applyFont="1"/>
    <xf numFmtId="0" fontId="1" fillId="3" borderId="0" xfId="2"/>
    <xf numFmtId="0" fontId="1" fillId="4" borderId="0" xfId="3" applyAlignment="1">
      <alignment horizontal="center" vertical="center"/>
    </xf>
    <xf numFmtId="165" fontId="4" fillId="0" borderId="0" xfId="0" applyNumberFormat="1" applyFont="1"/>
    <xf numFmtId="165" fontId="4" fillId="0" borderId="0" xfId="0" applyNumberFormat="1" applyFont="1" applyAlignment="1">
      <alignment horizontal="center" vertical="center"/>
    </xf>
    <xf numFmtId="165" fontId="1" fillId="3" borderId="0" xfId="2" applyNumberFormat="1" applyAlignment="1">
      <alignment horizontal="center" vertical="center"/>
    </xf>
    <xf numFmtId="165" fontId="4" fillId="7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2" fontId="1" fillId="0" borderId="0" xfId="3" applyNumberFormat="1" applyFill="1"/>
    <xf numFmtId="164" fontId="3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65" fontId="5" fillId="0" borderId="0" xfId="0" applyNumberFormat="1" applyFont="1" applyFill="1" applyAlignment="1">
      <alignment horizontal="center" vertical="center"/>
    </xf>
  </cellXfs>
  <cellStyles count="5">
    <cellStyle name="20% - Accent1" xfId="2" builtinId="30"/>
    <cellStyle name="40% - Accent1" xfId="3" builtinId="31"/>
    <cellStyle name="60% - Accent1" xfId="4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0393-00FF-EE46-9378-69FC686CFFA1}">
  <dimension ref="A1:Q38"/>
  <sheetViews>
    <sheetView tabSelected="1" topLeftCell="A10" workbookViewId="0">
      <selection activeCell="J38" sqref="J38"/>
    </sheetView>
  </sheetViews>
  <sheetFormatPr baseColWidth="10" defaultRowHeight="16" x14ac:dyDescent="0.2"/>
  <cols>
    <col min="1" max="1" width="8.83203125" customWidth="1"/>
    <col min="2" max="2" width="15" customWidth="1"/>
    <col min="3" max="3" width="13.83203125" customWidth="1"/>
    <col min="4" max="4" width="18.5" customWidth="1"/>
    <col min="5" max="5" width="16.33203125" style="10" bestFit="1" customWidth="1"/>
    <col min="8" max="8" width="11.5" customWidth="1"/>
    <col min="9" max="9" width="12" customWidth="1"/>
    <col min="10" max="10" width="16.6640625" customWidth="1"/>
    <col min="11" max="11" width="16.33203125" style="10" bestFit="1" customWidth="1"/>
    <col min="17" max="17" width="16.33203125" style="10" bestFit="1" customWidth="1"/>
  </cols>
  <sheetData>
    <row r="1" spans="1:17" x14ac:dyDescent="0.2">
      <c r="A1" s="1"/>
      <c r="B1" s="2" t="s">
        <v>0</v>
      </c>
      <c r="C1" s="2" t="s">
        <v>2</v>
      </c>
      <c r="D1" s="2" t="s">
        <v>3</v>
      </c>
      <c r="E1" s="5"/>
      <c r="F1" s="1"/>
      <c r="G1" s="1"/>
      <c r="H1" s="2" t="s">
        <v>0</v>
      </c>
      <c r="I1" s="2" t="s">
        <v>2</v>
      </c>
      <c r="J1" s="2" t="s">
        <v>3</v>
      </c>
      <c r="K1" s="5"/>
      <c r="L1" s="1"/>
      <c r="M1" s="1"/>
      <c r="N1" s="2" t="s">
        <v>0</v>
      </c>
      <c r="O1" s="2" t="s">
        <v>2</v>
      </c>
      <c r="P1" s="2" t="s">
        <v>3</v>
      </c>
      <c r="Q1" s="5"/>
    </row>
    <row r="2" spans="1:17" x14ac:dyDescent="0.2">
      <c r="A2" s="3" t="s">
        <v>4</v>
      </c>
      <c r="B2" s="1">
        <v>112</v>
      </c>
      <c r="C2" s="1">
        <v>286</v>
      </c>
      <c r="D2" s="1">
        <v>105</v>
      </c>
      <c r="E2" s="5"/>
      <c r="F2" s="1"/>
      <c r="G2" s="3" t="s">
        <v>4</v>
      </c>
      <c r="H2" s="1">
        <v>112</v>
      </c>
      <c r="I2" s="1">
        <v>286</v>
      </c>
      <c r="J2" s="1">
        <v>105</v>
      </c>
      <c r="K2" s="5"/>
      <c r="L2" s="1"/>
      <c r="M2" s="3" t="s">
        <v>4</v>
      </c>
      <c r="N2" s="1">
        <v>112</v>
      </c>
      <c r="O2" s="1">
        <v>286</v>
      </c>
      <c r="P2" s="1">
        <v>105</v>
      </c>
      <c r="Q2" s="5"/>
    </row>
    <row r="3" spans="1:17" x14ac:dyDescent="0.2">
      <c r="A3" s="14" t="s">
        <v>11</v>
      </c>
      <c r="B3" s="14"/>
      <c r="C3" s="14"/>
      <c r="D3" s="14"/>
      <c r="E3" s="5"/>
      <c r="F3" s="1"/>
      <c r="G3" s="14" t="s">
        <v>12</v>
      </c>
      <c r="H3" s="14"/>
      <c r="I3" s="14"/>
      <c r="J3" s="14"/>
      <c r="K3" s="5"/>
      <c r="L3" s="1"/>
      <c r="M3" s="15" t="s">
        <v>9</v>
      </c>
      <c r="N3" s="14"/>
      <c r="O3" s="14"/>
      <c r="P3" s="14"/>
      <c r="Q3" s="5"/>
    </row>
    <row r="4" spans="1:17" x14ac:dyDescent="0.2">
      <c r="A4" s="16" t="s">
        <v>5</v>
      </c>
      <c r="B4" s="16"/>
      <c r="C4" s="16"/>
      <c r="D4" s="16"/>
      <c r="E4" s="8" t="s">
        <v>17</v>
      </c>
      <c r="F4" s="6"/>
      <c r="G4" s="13" t="s">
        <v>5</v>
      </c>
      <c r="H4" s="13"/>
      <c r="I4" s="13"/>
      <c r="J4" s="13"/>
      <c r="K4" s="8" t="s">
        <v>17</v>
      </c>
      <c r="L4" s="1"/>
      <c r="M4" s="13" t="s">
        <v>5</v>
      </c>
      <c r="N4" s="13"/>
      <c r="O4" s="13"/>
      <c r="P4" s="13"/>
      <c r="Q4" s="8" t="s">
        <v>17</v>
      </c>
    </row>
    <row r="5" spans="1:17" x14ac:dyDescent="0.2">
      <c r="A5" s="4" t="s">
        <v>1</v>
      </c>
      <c r="B5" s="5">
        <v>6.4014928049368994E-2</v>
      </c>
      <c r="C5" s="5">
        <v>6.1671629314475999E-2</v>
      </c>
      <c r="D5" s="5">
        <v>9.0753776692099997E-2</v>
      </c>
      <c r="E5" s="5">
        <f>(B5*$B$2+C5*$C$2+D5*$D$2)/SUM($B$2:$D$2)</f>
        <v>6.8264223614592376E-2</v>
      </c>
      <c r="F5" s="6"/>
      <c r="G5" s="7" t="s">
        <v>1</v>
      </c>
      <c r="H5" s="11">
        <v>0.10630814242442201</v>
      </c>
      <c r="I5" s="11">
        <v>6.6740111762690096E-2</v>
      </c>
      <c r="J5" s="11">
        <v>0.128870999176494</v>
      </c>
      <c r="K5" s="5">
        <f>(H5*$B$2+I5*$C$2+J5*$D$2)/SUM($B$2:$D$2)</f>
        <v>8.8520156718084497E-2</v>
      </c>
      <c r="L5" s="1"/>
      <c r="M5" s="7" t="s">
        <v>1</v>
      </c>
      <c r="N5" s="6">
        <v>9.6608003781304894E-2</v>
      </c>
      <c r="O5" s="6">
        <v>0.122439864927379</v>
      </c>
      <c r="P5" s="6">
        <v>0.19051988670044201</v>
      </c>
      <c r="Q5" s="5">
        <f>(N5*$B$2+O5*$C$2+P5*$D$2)/SUM($B$2:$D$2)</f>
        <v>0.130899574346487</v>
      </c>
    </row>
    <row r="6" spans="1:17" x14ac:dyDescent="0.2">
      <c r="A6" s="4" t="s">
        <v>6</v>
      </c>
      <c r="B6" s="5">
        <v>8.58315385477635E-2</v>
      </c>
      <c r="C6" s="5">
        <v>7.0339282674122802E-2</v>
      </c>
      <c r="D6" s="5">
        <v>4.7830864845575902E-2</v>
      </c>
      <c r="E6" s="5">
        <f t="shared" ref="E6:E11" si="0">(B6*$B$2+C6*$C$2+D6*$D$2)/SUM($B$2:$D$2)</f>
        <v>6.9090274296091658E-2</v>
      </c>
      <c r="F6" s="6"/>
      <c r="G6" s="7" t="s">
        <v>6</v>
      </c>
      <c r="H6" s="11">
        <v>0.115403513241581</v>
      </c>
      <c r="I6" s="11">
        <v>7.5729203219800797E-2</v>
      </c>
      <c r="J6" s="11">
        <v>7.2569745348471104E-2</v>
      </c>
      <c r="K6" s="5">
        <f t="shared" ref="K6:K11" si="1">(H6*$B$2+I6*$C$2+J6*$D$2)/SUM($B$2:$D$2)</f>
        <v>8.3903715438388801E-2</v>
      </c>
      <c r="L6" s="1"/>
      <c r="M6" s="7" t="s">
        <v>6</v>
      </c>
      <c r="N6" s="6">
        <v>0.15179787356066499</v>
      </c>
      <c r="O6" s="6">
        <v>0.13017635453724699</v>
      </c>
      <c r="P6" s="6">
        <v>0.101908903956987</v>
      </c>
      <c r="Q6" s="5">
        <f t="shared" ref="Q6:Q7" si="2">(N6*$B$2+O6*$C$2+P6*$D$2)/SUM($B$2:$D$2)</f>
        <v>0.12908992873147268</v>
      </c>
    </row>
    <row r="7" spans="1:17" x14ac:dyDescent="0.2">
      <c r="A7" s="4" t="s">
        <v>16</v>
      </c>
      <c r="B7" s="5">
        <v>5.8915112156395603E-2</v>
      </c>
      <c r="C7" s="5">
        <v>4.1542180848670299E-2</v>
      </c>
      <c r="D7" s="5">
        <v>5.8836919417066799E-2</v>
      </c>
      <c r="E7" s="5">
        <f t="shared" si="0"/>
        <v>4.902074119886287E-2</v>
      </c>
      <c r="F7" s="6"/>
      <c r="G7" s="4" t="s">
        <v>16</v>
      </c>
      <c r="H7" s="11">
        <v>9.3578233074062794E-2</v>
      </c>
      <c r="I7" s="11">
        <v>4.7498562822020599E-2</v>
      </c>
      <c r="J7" s="11">
        <v>8.0642070422672102E-2</v>
      </c>
      <c r="K7" s="5">
        <f t="shared" si="1"/>
        <v>6.4677472098953262E-2</v>
      </c>
      <c r="L7" s="1"/>
      <c r="M7" s="4" t="s">
        <v>16</v>
      </c>
      <c r="N7" s="6">
        <v>8.9950046349992693E-2</v>
      </c>
      <c r="O7" s="6">
        <v>9.7333989257552295E-2</v>
      </c>
      <c r="P7" s="6">
        <v>0.12547228954775599</v>
      </c>
      <c r="Q7" s="5">
        <f t="shared" si="2"/>
        <v>0.10156365113593144</v>
      </c>
    </row>
    <row r="8" spans="1:17" x14ac:dyDescent="0.2">
      <c r="A8" s="4" t="s">
        <v>15</v>
      </c>
      <c r="B8" s="5">
        <v>5.5675884824174897E-2</v>
      </c>
      <c r="C8" s="5">
        <v>6.4003251772207101E-2</v>
      </c>
      <c r="D8" s="5"/>
      <c r="E8" s="5">
        <f>B8</f>
        <v>5.5675884824174897E-2</v>
      </c>
      <c r="F8" s="6"/>
      <c r="G8" s="4" t="s">
        <v>15</v>
      </c>
      <c r="H8" s="11">
        <v>9.1925369510661298E-2</v>
      </c>
      <c r="I8" s="11"/>
      <c r="J8" s="11"/>
      <c r="K8" s="5">
        <f>H8</f>
        <v>9.1925369510661298E-2</v>
      </c>
      <c r="L8" s="1"/>
      <c r="M8" s="4" t="s">
        <v>15</v>
      </c>
      <c r="N8" s="6">
        <v>8.8839921789002102E-2</v>
      </c>
      <c r="O8" s="6"/>
      <c r="P8" s="6"/>
      <c r="Q8" s="5">
        <f>N8</f>
        <v>8.8839921789002102E-2</v>
      </c>
    </row>
    <row r="9" spans="1:17" x14ac:dyDescent="0.2">
      <c r="A9" s="4" t="s">
        <v>8</v>
      </c>
      <c r="B9" s="5"/>
      <c r="C9" s="5"/>
      <c r="D9" s="5">
        <v>4.3799466019415097E-2</v>
      </c>
      <c r="E9" s="5">
        <f>(C9*$C$2+D9*$D$2)/SUM($C$2:$D$2)</f>
        <v>1.1762004941275155E-2</v>
      </c>
      <c r="F9" s="6"/>
      <c r="G9" s="7" t="s">
        <v>8</v>
      </c>
      <c r="H9" s="11"/>
      <c r="I9" s="11">
        <v>6.19042772934396E-2</v>
      </c>
      <c r="J9" s="11">
        <v>6.6661529740252995E-2</v>
      </c>
      <c r="K9" s="5">
        <f>(I9*$C$2+J9*$D$2)/SUM($C$2:$D$2)</f>
        <v>6.3181800329028884E-2</v>
      </c>
      <c r="L9" s="1"/>
      <c r="M9" s="7" t="s">
        <v>8</v>
      </c>
      <c r="N9" s="6"/>
      <c r="O9" s="6">
        <v>0.10234826571957401</v>
      </c>
      <c r="P9" s="6">
        <v>0.104817840699334</v>
      </c>
      <c r="Q9" s="5">
        <f>(O9*$C$2+P9*$D$2)/SUM($C$2:$D$2)</f>
        <v>0.1030114508164405</v>
      </c>
    </row>
    <row r="10" spans="1:17" x14ac:dyDescent="0.2">
      <c r="A10" s="4" t="s">
        <v>13</v>
      </c>
      <c r="B10" s="5"/>
      <c r="C10" s="5"/>
      <c r="D10" s="5"/>
      <c r="E10" s="5">
        <f>D10</f>
        <v>0</v>
      </c>
      <c r="F10" s="6"/>
      <c r="G10" s="7" t="s">
        <v>13</v>
      </c>
      <c r="H10" s="11"/>
      <c r="I10" s="11"/>
      <c r="J10" s="11"/>
      <c r="K10" s="5">
        <f>J10</f>
        <v>0</v>
      </c>
      <c r="L10" s="1"/>
      <c r="M10" s="7" t="s">
        <v>13</v>
      </c>
      <c r="N10" s="6"/>
      <c r="O10" s="6"/>
      <c r="P10" s="6"/>
      <c r="Q10" s="5">
        <f>P10</f>
        <v>0</v>
      </c>
    </row>
    <row r="11" spans="1:17" x14ac:dyDescent="0.2">
      <c r="A11" s="4" t="s">
        <v>9</v>
      </c>
      <c r="B11" s="5">
        <v>7.4087718804724895E-2</v>
      </c>
      <c r="C11" s="5">
        <v>6.1866888910931901E-2</v>
      </c>
      <c r="D11" s="5">
        <v>6.8827952796523095E-2</v>
      </c>
      <c r="E11" s="9">
        <f t="shared" si="0"/>
        <v>6.6041132760021146E-2</v>
      </c>
      <c r="F11" s="6"/>
      <c r="G11" s="7" t="s">
        <v>9</v>
      </c>
      <c r="H11" s="11">
        <v>0.10880983099736501</v>
      </c>
      <c r="I11" s="11">
        <v>6.8227755645592802E-2</v>
      </c>
      <c r="J11" s="11">
        <v>9.5957040840121993E-2</v>
      </c>
      <c r="K11" s="9">
        <f t="shared" si="1"/>
        <v>8.3052342891763886E-2</v>
      </c>
      <c r="L11" s="1"/>
      <c r="M11" s="7" t="s">
        <v>9</v>
      </c>
      <c r="N11" s="6">
        <v>0.11493807585191999</v>
      </c>
      <c r="O11" s="6">
        <v>0.110933557157452</v>
      </c>
      <c r="P11" s="6">
        <v>0.13849083437144699</v>
      </c>
      <c r="Q11" s="9">
        <f t="shared" ref="Q11" si="3">(N11*$B$2+O11*$C$2+P11*$D$2)/SUM($B$2:$D$2)</f>
        <v>0.11757773250784939</v>
      </c>
    </row>
    <row r="12" spans="1:17" x14ac:dyDescent="0.2">
      <c r="A12" s="12" t="s">
        <v>10</v>
      </c>
      <c r="B12" s="12"/>
      <c r="C12" s="12"/>
      <c r="D12" s="12"/>
      <c r="E12" s="5"/>
      <c r="F12" s="6"/>
      <c r="G12" s="13" t="s">
        <v>10</v>
      </c>
      <c r="H12" s="13"/>
      <c r="I12" s="13"/>
      <c r="J12" s="13"/>
      <c r="K12" s="5"/>
      <c r="L12" s="1"/>
      <c r="M12" s="13" t="s">
        <v>10</v>
      </c>
      <c r="N12" s="13"/>
      <c r="O12" s="13"/>
      <c r="P12" s="13"/>
      <c r="Q12" s="5"/>
    </row>
    <row r="13" spans="1:17" x14ac:dyDescent="0.2">
      <c r="A13" s="4" t="s">
        <v>1</v>
      </c>
      <c r="B13" s="5">
        <v>0.586178861788617</v>
      </c>
      <c r="C13" s="5">
        <v>0.65398145187080203</v>
      </c>
      <c r="D13" s="5">
        <v>0.47079856972586398</v>
      </c>
      <c r="E13" s="5">
        <f>(B13*$B$2+C13*$C$2+D13*$D$2)/SUM($B$2:$D$2)</f>
        <v>0.60064528345246571</v>
      </c>
      <c r="F13" s="6"/>
      <c r="G13" s="7" t="s">
        <v>1</v>
      </c>
      <c r="H13" s="6">
        <v>0.27073170731707302</v>
      </c>
      <c r="I13" s="6">
        <v>0.58170770706747599</v>
      </c>
      <c r="J13" s="6">
        <v>0.19904648390941501</v>
      </c>
      <c r="K13" s="5">
        <f>(H13*$B$2+I13*$C$2+J13*$D$2)/SUM($B$2:$D$2)</f>
        <v>0.43258496272624036</v>
      </c>
      <c r="L13" s="1"/>
      <c r="M13" s="7" t="s">
        <v>1</v>
      </c>
      <c r="N13" s="6">
        <v>0.32520325203251998</v>
      </c>
      <c r="O13" s="6">
        <v>0.23121202430444501</v>
      </c>
      <c r="P13" s="6">
        <v>8.1048867699642396E-2</v>
      </c>
      <c r="Q13" s="5">
        <f>(N13*$B$2+O13*$C$2+P13*$D$2)/SUM($B$2:$D$2)</f>
        <v>0.22079430275780507</v>
      </c>
    </row>
    <row r="14" spans="1:17" x14ac:dyDescent="0.2">
      <c r="A14" s="4" t="s">
        <v>6</v>
      </c>
      <c r="B14" s="5">
        <v>0.45329670329670302</v>
      </c>
      <c r="C14" s="5">
        <v>0.52047952047951995</v>
      </c>
      <c r="D14" s="5">
        <v>0.74965986394557804</v>
      </c>
      <c r="E14" s="5">
        <f t="shared" ref="E14:E19" si="4">(B14*$B$2+C14*$C$2+D14*$D$2)/SUM($B$2:$D$2)</f>
        <v>0.55336115177069412</v>
      </c>
      <c r="F14" s="6"/>
      <c r="G14" s="7" t="s">
        <v>6</v>
      </c>
      <c r="H14" s="6">
        <v>0.242445054945054</v>
      </c>
      <c r="I14" s="6">
        <v>0.47702297702297702</v>
      </c>
      <c r="J14" s="6">
        <v>0.48571428571428499</v>
      </c>
      <c r="K14" s="5">
        <f t="shared" ref="K14:K19" si="5">(H14*$B$2+I14*$C$2+J14*$D$2)/SUM($B$2:$D$2)</f>
        <v>0.42660520394118762</v>
      </c>
      <c r="L14" s="1"/>
      <c r="M14" s="7" t="s">
        <v>6</v>
      </c>
      <c r="N14" s="6">
        <v>0.12362637362637301</v>
      </c>
      <c r="O14" s="6">
        <v>0.17882117882117801</v>
      </c>
      <c r="P14" s="6">
        <v>0.236734693877551</v>
      </c>
      <c r="Q14" s="5">
        <f t="shared" ref="Q14:Q15" si="6">(N14*$B$2+O14*$C$2+P14*$D$2)/SUM($B$2:$D$2)</f>
        <v>0.17862058418718402</v>
      </c>
    </row>
    <row r="15" spans="1:17" x14ac:dyDescent="0.2">
      <c r="A15" s="4" t="s">
        <v>7</v>
      </c>
      <c r="B15" s="5">
        <v>0.64158163265306101</v>
      </c>
      <c r="C15" s="5">
        <v>0.79470529470529405</v>
      </c>
      <c r="D15" s="5">
        <v>0.66802721088435302</v>
      </c>
      <c r="E15" s="5">
        <f t="shared" si="4"/>
        <v>0.73416642999147907</v>
      </c>
      <c r="F15" s="6"/>
      <c r="G15" s="7" t="s">
        <v>7</v>
      </c>
      <c r="H15" s="6">
        <v>0.37372448979591799</v>
      </c>
      <c r="I15" s="6">
        <v>0.74275724275724198</v>
      </c>
      <c r="J15" s="6">
        <v>0.45578231292517002</v>
      </c>
      <c r="K15" s="5">
        <f t="shared" si="5"/>
        <v>0.60068162453848284</v>
      </c>
      <c r="L15" s="1"/>
      <c r="M15" s="7" t="s">
        <v>7</v>
      </c>
      <c r="N15" s="6">
        <v>0.36862244897959101</v>
      </c>
      <c r="O15" s="6">
        <v>0.30369630369630302</v>
      </c>
      <c r="P15" s="6">
        <v>0.153741496598639</v>
      </c>
      <c r="Q15" s="5">
        <f t="shared" si="6"/>
        <v>0.28685032661175736</v>
      </c>
    </row>
    <row r="16" spans="1:17" x14ac:dyDescent="0.2">
      <c r="A16" s="4" t="s">
        <v>15</v>
      </c>
      <c r="B16" s="5">
        <v>0.66198979591836704</v>
      </c>
      <c r="C16" s="5">
        <v>0.59673659673659596</v>
      </c>
      <c r="D16" s="5"/>
      <c r="E16" s="5">
        <f>B16</f>
        <v>0.66198979591836704</v>
      </c>
      <c r="F16" s="6"/>
      <c r="G16" s="4" t="s">
        <v>15</v>
      </c>
      <c r="H16" s="6">
        <v>0.34693877551020402</v>
      </c>
      <c r="I16" s="6"/>
      <c r="J16" s="6"/>
      <c r="K16" s="5">
        <f>H16</f>
        <v>0.34693877551020402</v>
      </c>
      <c r="L16" s="1"/>
      <c r="M16" s="4" t="s">
        <v>15</v>
      </c>
      <c r="N16" s="6">
        <v>0.33035714285714202</v>
      </c>
      <c r="O16" s="6"/>
      <c r="P16" s="6"/>
      <c r="Q16" s="5">
        <f>N16</f>
        <v>0.33035714285714202</v>
      </c>
    </row>
    <row r="17" spans="1:17" x14ac:dyDescent="0.2">
      <c r="A17" s="4" t="s">
        <v>8</v>
      </c>
      <c r="B17" s="5"/>
      <c r="C17" s="5"/>
      <c r="D17" s="5">
        <v>0.8</v>
      </c>
      <c r="E17" s="5">
        <f>(C17*$C$2+D17*$D$2)/SUM($C$2:$D$2)</f>
        <v>0.21483375959079284</v>
      </c>
      <c r="F17" s="6"/>
      <c r="G17" s="7" t="s">
        <v>8</v>
      </c>
      <c r="H17" s="6"/>
      <c r="I17" s="6">
        <v>0.59673659673659596</v>
      </c>
      <c r="J17" s="6">
        <v>0.52571428571428502</v>
      </c>
      <c r="K17" s="5">
        <f>(I17*$C$2+J17*$D$2)/SUM($C$2:$D$2)</f>
        <v>0.57766410912190891</v>
      </c>
      <c r="L17" s="1"/>
      <c r="M17" s="7" t="s">
        <v>8</v>
      </c>
      <c r="N17" s="6"/>
      <c r="O17" s="6">
        <v>0.29020979020978999</v>
      </c>
      <c r="P17" s="6">
        <v>0.20761904761904701</v>
      </c>
      <c r="Q17" s="5">
        <f>(O17*$C$2+P17*$D$2)/SUM($C$2:$D$2)</f>
        <v>0.26803069053708412</v>
      </c>
    </row>
    <row r="18" spans="1:17" x14ac:dyDescent="0.2">
      <c r="A18" s="4" t="s">
        <v>13</v>
      </c>
      <c r="B18" s="5"/>
      <c r="C18" s="5"/>
      <c r="D18" s="5"/>
      <c r="E18" s="5">
        <f>D18</f>
        <v>0</v>
      </c>
      <c r="F18" s="6"/>
      <c r="G18" s="7" t="s">
        <v>13</v>
      </c>
      <c r="H18" s="6"/>
      <c r="I18" s="6"/>
      <c r="J18" s="6"/>
      <c r="K18" s="5">
        <f>J18</f>
        <v>0</v>
      </c>
      <c r="L18" s="1"/>
      <c r="M18" s="7" t="s">
        <v>13</v>
      </c>
      <c r="N18" s="6"/>
      <c r="O18" s="6"/>
      <c r="P18" s="6"/>
      <c r="Q18" s="5">
        <f>P18</f>
        <v>0</v>
      </c>
    </row>
    <row r="19" spans="1:17" x14ac:dyDescent="0.2">
      <c r="A19" s="4" t="s">
        <v>9</v>
      </c>
      <c r="B19" s="5">
        <v>0.51587826662255998</v>
      </c>
      <c r="C19" s="5">
        <v>0.61664012738853502</v>
      </c>
      <c r="D19" s="5">
        <v>0.59474910014821003</v>
      </c>
      <c r="E19" s="9">
        <f t="shared" si="4"/>
        <v>0.58963438928510892</v>
      </c>
      <c r="F19" s="6"/>
      <c r="G19" s="7" t="s">
        <v>9</v>
      </c>
      <c r="H19" s="6">
        <v>0.27902745616936803</v>
      </c>
      <c r="I19" s="6">
        <v>0.55191082802547697</v>
      </c>
      <c r="J19" s="6">
        <v>0.36968028795257202</v>
      </c>
      <c r="K19" s="9">
        <f t="shared" si="5"/>
        <v>0.45310934819339099</v>
      </c>
      <c r="L19" s="1"/>
      <c r="M19" s="7" t="s">
        <v>9</v>
      </c>
      <c r="N19" s="6">
        <v>0.24677472709229201</v>
      </c>
      <c r="O19" s="6">
        <v>0.26265923566878902</v>
      </c>
      <c r="P19" s="6">
        <v>0.15138683040440301</v>
      </c>
      <c r="Q19" s="9">
        <f t="shared" ref="Q19" si="7">(N19*$B$2+O19*$C$2+P19*$D$2)/SUM($B$2:$D$2)</f>
        <v>0.23589448912141686</v>
      </c>
    </row>
    <row r="20" spans="1:17" x14ac:dyDescent="0.2">
      <c r="A20" s="1"/>
      <c r="B20" s="1"/>
      <c r="C20" s="1"/>
      <c r="D20" s="1"/>
      <c r="E20" s="5"/>
      <c r="F20" s="6"/>
      <c r="G20" s="6"/>
      <c r="H20" s="6"/>
      <c r="I20" s="6"/>
      <c r="J20" s="6"/>
      <c r="K20" s="5"/>
      <c r="L20" s="1"/>
    </row>
    <row r="21" spans="1:17" x14ac:dyDescent="0.2">
      <c r="A21" s="14" t="s">
        <v>31</v>
      </c>
      <c r="B21" s="14"/>
      <c r="C21" s="14"/>
      <c r="D21" s="14"/>
      <c r="E21" s="5"/>
      <c r="F21" s="1"/>
      <c r="G21" s="14" t="s">
        <v>32</v>
      </c>
      <c r="H21" s="14"/>
      <c r="I21" s="14"/>
      <c r="J21" s="14"/>
      <c r="K21" s="5"/>
      <c r="L21" s="1"/>
      <c r="M21" s="15" t="s">
        <v>33</v>
      </c>
      <c r="N21" s="14"/>
      <c r="O21" s="14"/>
      <c r="P21" s="14"/>
      <c r="Q21" s="5"/>
    </row>
    <row r="22" spans="1:17" x14ac:dyDescent="0.2">
      <c r="A22" s="16" t="s">
        <v>5</v>
      </c>
      <c r="B22" s="16"/>
      <c r="C22" s="16"/>
      <c r="D22" s="16"/>
      <c r="E22" s="8" t="s">
        <v>17</v>
      </c>
      <c r="F22" s="6"/>
      <c r="G22" s="13" t="s">
        <v>5</v>
      </c>
      <c r="H22" s="13"/>
      <c r="I22" s="13"/>
      <c r="J22" s="13"/>
      <c r="K22" s="8" t="s">
        <v>17</v>
      </c>
      <c r="L22" s="1"/>
      <c r="M22" s="13" t="s">
        <v>5</v>
      </c>
      <c r="N22" s="13"/>
      <c r="O22" s="13"/>
      <c r="P22" s="13"/>
      <c r="Q22" s="8" t="s">
        <v>17</v>
      </c>
    </row>
    <row r="23" spans="1:17" x14ac:dyDescent="0.2">
      <c r="A23" s="4" t="s">
        <v>1</v>
      </c>
      <c r="B23" s="6">
        <v>6.3659106251750294E-2</v>
      </c>
      <c r="C23" s="5">
        <v>5.8377168470455598E-2</v>
      </c>
      <c r="D23" s="5">
        <v>8.1056029727166107E-2</v>
      </c>
      <c r="E23" s="5">
        <f>(B23*$B$2+C23*$C$2+D23*$D$2)/SUM($B$2:$D$2)</f>
        <v>6.4287421876935938E-2</v>
      </c>
      <c r="F23" s="6"/>
      <c r="G23" s="7" t="s">
        <v>1</v>
      </c>
      <c r="H23" s="5">
        <v>6.4551578184739694E-2</v>
      </c>
      <c r="I23" s="5">
        <v>6.2916883861282802E-2</v>
      </c>
      <c r="J23" s="5">
        <v>9.8043021689304594E-2</v>
      </c>
      <c r="K23" s="5">
        <f>(H23*$B$2+I23*$C$2+J23*$D$2)/SUM($B$2:$D$2)</f>
        <v>7.0613365444124679E-2</v>
      </c>
      <c r="L23" s="1"/>
      <c r="M23" s="7" t="s">
        <v>1</v>
      </c>
      <c r="N23" s="6">
        <v>9.6608003781304894E-2</v>
      </c>
      <c r="O23" s="6">
        <v>0.122439864927379</v>
      </c>
      <c r="P23" s="6">
        <v>0.19051988670044201</v>
      </c>
      <c r="Q23" s="5">
        <f>(N23*$B$2+O23*$C$2+P23*$D$2)/SUM($B$2:$D$2)</f>
        <v>0.130899574346487</v>
      </c>
    </row>
    <row r="24" spans="1:17" x14ac:dyDescent="0.2">
      <c r="A24" s="4" t="s">
        <v>6</v>
      </c>
      <c r="B24" s="5">
        <v>7.4283488883974694E-2</v>
      </c>
      <c r="C24" s="5">
        <v>6.5399746057285907E-2</v>
      </c>
      <c r="D24" s="5">
        <v>4.2614970467697501E-2</v>
      </c>
      <c r="E24" s="5">
        <f t="shared" ref="E24:E25" si="8">(B24*$B$2+C24*$C$2+D24*$D$2)/SUM($B$2:$D$2)</f>
        <v>6.2621570629219026E-2</v>
      </c>
      <c r="F24" s="6"/>
      <c r="G24" s="7" t="s">
        <v>6</v>
      </c>
      <c r="H24" s="5">
        <v>7.9445692946756102E-2</v>
      </c>
      <c r="I24" s="5">
        <v>7.1304368648526101E-2</v>
      </c>
      <c r="J24" s="5">
        <v>4.8169213126660601E-2</v>
      </c>
      <c r="K24" s="5">
        <f t="shared" ref="K24:K25" si="9">(H24*$B$2+I24*$C$2+J24*$D$2)/SUM($B$2:$D$2)</f>
        <v>6.8287742389293263E-2</v>
      </c>
      <c r="L24" s="1"/>
      <c r="M24" s="7" t="s">
        <v>6</v>
      </c>
      <c r="N24" s="6">
        <v>0.15179787356066499</v>
      </c>
      <c r="O24" s="6">
        <v>0.13017635453724699</v>
      </c>
      <c r="P24" s="6">
        <v>0.101908903956987</v>
      </c>
      <c r="Q24" s="5">
        <f t="shared" ref="Q24:Q25" si="10">(N24*$B$2+O24*$C$2+P24*$D$2)/SUM($B$2:$D$2)</f>
        <v>0.12908992873147268</v>
      </c>
    </row>
    <row r="25" spans="1:17" x14ac:dyDescent="0.2">
      <c r="A25" s="4" t="s">
        <v>16</v>
      </c>
      <c r="B25" s="5">
        <v>5.1450500980144503E-2</v>
      </c>
      <c r="C25" s="5">
        <v>3.71922256503621E-2</v>
      </c>
      <c r="D25" s="5">
        <v>5.4211980115833003E-2</v>
      </c>
      <c r="E25" s="5">
        <f t="shared" si="8"/>
        <v>4.391986194421911E-2</v>
      </c>
      <c r="F25" s="6"/>
      <c r="G25" s="4" t="s">
        <v>16</v>
      </c>
      <c r="H25" s="5">
        <v>5.71250215401541E-2</v>
      </c>
      <c r="I25" s="5">
        <v>4.3907589435563402E-2</v>
      </c>
      <c r="J25" s="5">
        <v>5.7398961563666501E-2</v>
      </c>
      <c r="K25" s="5">
        <f t="shared" si="9"/>
        <v>4.96669263523924E-2</v>
      </c>
      <c r="L25" s="1"/>
      <c r="M25" s="4" t="s">
        <v>16</v>
      </c>
      <c r="N25" s="6">
        <v>8.9950046349992693E-2</v>
      </c>
      <c r="O25" s="6">
        <v>9.7333989257552295E-2</v>
      </c>
      <c r="P25" s="6">
        <v>0.12547228954775599</v>
      </c>
      <c r="Q25" s="5">
        <f t="shared" si="10"/>
        <v>0.10156365113593144</v>
      </c>
    </row>
    <row r="26" spans="1:17" x14ac:dyDescent="0.2">
      <c r="A26" s="4" t="s">
        <v>15</v>
      </c>
      <c r="B26" s="5">
        <v>4.9778265056368898E-2</v>
      </c>
      <c r="C26" s="5" t="s">
        <v>14</v>
      </c>
      <c r="D26" s="5" t="s">
        <v>14</v>
      </c>
      <c r="E26" s="5">
        <f>B26</f>
        <v>4.9778265056368898E-2</v>
      </c>
      <c r="F26" s="6"/>
      <c r="G26" s="4" t="s">
        <v>15</v>
      </c>
      <c r="H26" s="5">
        <v>5.5080472088257698E-2</v>
      </c>
      <c r="I26" s="5" t="s">
        <v>14</v>
      </c>
      <c r="J26" s="5" t="s">
        <v>14</v>
      </c>
      <c r="K26" s="5">
        <f>H26</f>
        <v>5.5080472088257698E-2</v>
      </c>
      <c r="L26" s="1"/>
      <c r="M26" s="4" t="s">
        <v>15</v>
      </c>
      <c r="N26" s="6">
        <v>8.8839921789002102E-2</v>
      </c>
      <c r="O26" s="6"/>
      <c r="P26" s="6"/>
      <c r="Q26" s="5">
        <f>N26</f>
        <v>8.8839921789002102E-2</v>
      </c>
    </row>
    <row r="27" spans="1:17" x14ac:dyDescent="0.2">
      <c r="A27" s="4" t="s">
        <v>8</v>
      </c>
      <c r="B27" s="5" t="s">
        <v>14</v>
      </c>
      <c r="C27" s="5">
        <v>6.1167482658345797E-2</v>
      </c>
      <c r="D27" s="5">
        <v>4.0094141344293399E-2</v>
      </c>
      <c r="E27" s="5">
        <f>(C27*$C$2+D27*$D$2)/SUM($C$2:$D$2)</f>
        <v>5.5508401231298479E-2</v>
      </c>
      <c r="F27" s="6"/>
      <c r="G27" s="7" t="s">
        <v>8</v>
      </c>
      <c r="H27" s="5" t="s">
        <v>14</v>
      </c>
      <c r="I27" s="5">
        <v>0.77222777222777195</v>
      </c>
      <c r="J27" s="5">
        <v>4.6133882978501101E-2</v>
      </c>
      <c r="K27" s="5">
        <f>(I27*$C$2+J27*$D$2)/SUM($C$2:$D$2)</f>
        <v>0.57724092217362</v>
      </c>
      <c r="L27" s="1"/>
      <c r="M27" s="7" t="s">
        <v>8</v>
      </c>
      <c r="N27" s="6"/>
      <c r="O27" s="6">
        <v>0.10234826571957401</v>
      </c>
      <c r="P27" s="6">
        <v>0.104817840699334</v>
      </c>
      <c r="Q27" s="5">
        <f>(O27*$C$2+P27*$D$2)/SUM($C$2:$D$2)</f>
        <v>0.1030114508164405</v>
      </c>
    </row>
    <row r="28" spans="1:17" x14ac:dyDescent="0.2">
      <c r="A28" s="4" t="s">
        <v>13</v>
      </c>
      <c r="B28" s="5" t="s">
        <v>14</v>
      </c>
      <c r="C28" s="5" t="s">
        <v>14</v>
      </c>
      <c r="D28" s="5"/>
      <c r="E28" s="5">
        <f>D28</f>
        <v>0</v>
      </c>
      <c r="F28" s="6"/>
      <c r="G28" s="7" t="s">
        <v>13</v>
      </c>
      <c r="H28" s="5" t="s">
        <v>14</v>
      </c>
      <c r="I28" s="5" t="s">
        <v>14</v>
      </c>
      <c r="J28" s="5"/>
      <c r="K28" s="5">
        <f>J28</f>
        <v>0</v>
      </c>
      <c r="L28" s="1"/>
      <c r="M28" s="7" t="s">
        <v>13</v>
      </c>
      <c r="N28" s="6"/>
      <c r="O28" s="6"/>
      <c r="P28" s="6"/>
      <c r="Q28" s="5">
        <f>P28</f>
        <v>0</v>
      </c>
    </row>
    <row r="29" spans="1:17" x14ac:dyDescent="0.2">
      <c r="A29" s="4" t="s">
        <v>9</v>
      </c>
      <c r="B29" s="5">
        <v>6.7300100977590094E-2</v>
      </c>
      <c r="C29" s="5">
        <v>5.8688946087881999E-2</v>
      </c>
      <c r="D29" s="5">
        <v>6.3333162992426001E-2</v>
      </c>
      <c r="E29" s="9">
        <f t="shared" ref="E29:E30" si="11">(B29*$B$2+C29*$C$2+D29*$D$2)/SUM($B$2:$D$2)</f>
        <v>6.1575809154729759E-2</v>
      </c>
      <c r="F29" s="6"/>
      <c r="G29" s="7" t="s">
        <v>9</v>
      </c>
      <c r="H29" s="5">
        <v>7.1427215366807295E-2</v>
      </c>
      <c r="I29" s="5">
        <v>6.3687828422828593E-2</v>
      </c>
      <c r="J29" s="5">
        <v>7.0018458690705096E-2</v>
      </c>
      <c r="K29" s="5">
        <f t="shared" ref="K29:K30" si="12">(H29*$B$2+I29*$C$2+J29*$D$2)/SUM($B$2:$D$2)</f>
        <v>6.6732614736650958E-2</v>
      </c>
      <c r="L29" s="1"/>
      <c r="M29" s="7" t="s">
        <v>9</v>
      </c>
      <c r="N29" s="6">
        <v>0.11493807585191999</v>
      </c>
      <c r="O29" s="6">
        <v>0.110933557157452</v>
      </c>
      <c r="P29" s="6">
        <v>0.13849083437144699</v>
      </c>
      <c r="Q29" s="9">
        <f t="shared" ref="Q29" si="13">(N29*$B$2+O29*$C$2+P29*$D$2)/SUM($B$2:$D$2)</f>
        <v>0.11757773250784939</v>
      </c>
    </row>
    <row r="30" spans="1:17" x14ac:dyDescent="0.2">
      <c r="A30" s="4" t="s">
        <v>27</v>
      </c>
      <c r="B30">
        <v>6.2487262124434999E-2</v>
      </c>
      <c r="C30">
        <v>5.5127829926985401E-2</v>
      </c>
      <c r="D30">
        <v>5.6536076861588298E-2</v>
      </c>
      <c r="E30" s="9">
        <f t="shared" si="11"/>
        <v>5.7060478702825677E-2</v>
      </c>
      <c r="G30" s="4" t="s">
        <v>27</v>
      </c>
      <c r="H30">
        <v>6.6535138011843298E-2</v>
      </c>
      <c r="I30">
        <v>5.9646180709994799E-2</v>
      </c>
      <c r="J30">
        <v>6.4950949950045897E-2</v>
      </c>
      <c r="K30" s="5">
        <f t="shared" si="12"/>
        <v>6.2287461004254037E-2</v>
      </c>
      <c r="M30" s="13" t="s">
        <v>10</v>
      </c>
      <c r="N30" s="13"/>
      <c r="O30" s="13"/>
      <c r="P30" s="13"/>
      <c r="Q30" s="5"/>
    </row>
    <row r="31" spans="1:17" x14ac:dyDescent="0.2">
      <c r="A31" s="12" t="s">
        <v>10</v>
      </c>
      <c r="B31" s="12"/>
      <c r="C31" s="12"/>
      <c r="D31" s="12"/>
      <c r="E31" s="5"/>
      <c r="F31" s="6"/>
      <c r="G31" s="13" t="s">
        <v>10</v>
      </c>
      <c r="H31" s="13"/>
      <c r="I31" s="13"/>
      <c r="J31" s="13"/>
      <c r="K31" s="5"/>
      <c r="L31" s="1"/>
      <c r="M31" s="7" t="s">
        <v>1</v>
      </c>
      <c r="N31" s="6">
        <v>0.32520325203251998</v>
      </c>
      <c r="O31" s="6">
        <v>0.23121202430444501</v>
      </c>
      <c r="P31" s="6">
        <v>8.1048867699642396E-2</v>
      </c>
      <c r="Q31" s="5">
        <f>(N31*$B$2+O31*$C$2+P31*$D$2)/SUM($B$2:$D$2)</f>
        <v>0.22079430275780507</v>
      </c>
    </row>
    <row r="32" spans="1:17" x14ac:dyDescent="0.2">
      <c r="A32" s="4" t="s">
        <v>1</v>
      </c>
      <c r="B32" s="5">
        <v>0.60243902439024299</v>
      </c>
      <c r="C32" s="5">
        <v>0.677966101694915</v>
      </c>
      <c r="D32" s="5">
        <v>0.54946364719904595</v>
      </c>
      <c r="E32" s="5">
        <f>(B32*$B$2+C32*$C$2+D32*$D$2)/SUM($B$2:$D$2)</f>
        <v>0.63432437131680464</v>
      </c>
      <c r="F32" s="6"/>
      <c r="G32" s="7" t="s">
        <v>1</v>
      </c>
      <c r="H32" s="5">
        <v>0.58861788617886102</v>
      </c>
      <c r="I32" s="5">
        <v>0.61944355612407997</v>
      </c>
      <c r="J32" s="5">
        <v>0.40524433849821201</v>
      </c>
      <c r="K32" s="5">
        <f>(H32*$B$2+I32*$C$2+J32*$D$2)/SUM($B$2:$D$2)</f>
        <v>0.56786623428594751</v>
      </c>
      <c r="L32" s="1"/>
      <c r="M32" s="7" t="s">
        <v>6</v>
      </c>
      <c r="N32" s="6">
        <v>0.12362637362637301</v>
      </c>
      <c r="O32" s="6">
        <v>0.17882117882117801</v>
      </c>
      <c r="P32" s="6">
        <v>0.236734693877551</v>
      </c>
      <c r="Q32" s="5">
        <f t="shared" ref="Q32:Q33" si="14">(N32*$B$2+O32*$C$2+P32*$D$2)/SUM($B$2:$D$2)</f>
        <v>0.17862058418718402</v>
      </c>
    </row>
    <row r="33" spans="1:17" x14ac:dyDescent="0.2">
      <c r="A33" s="4" t="s">
        <v>6</v>
      </c>
      <c r="B33" s="5">
        <v>0.54532967032966995</v>
      </c>
      <c r="C33" s="5">
        <v>0.56293706293706203</v>
      </c>
      <c r="D33" s="5">
        <v>0.80408163265306098</v>
      </c>
      <c r="E33" s="5">
        <f t="shared" ref="E33:E38" si="15">(B33*$B$2+C33*$C$2+D33*$D$2)/SUM($B$2:$D$2)</f>
        <v>0.6093548598518771</v>
      </c>
      <c r="F33" s="6"/>
      <c r="G33" s="7" t="s">
        <v>6</v>
      </c>
      <c r="H33" s="5">
        <v>0.51236263736263699</v>
      </c>
      <c r="I33" s="5">
        <v>0.52147852147852103</v>
      </c>
      <c r="J33" s="5">
        <v>0.73469387755102</v>
      </c>
      <c r="K33" s="5">
        <f t="shared" ref="K33:K38" si="16">(H33*$B$2+I33*$C$2+J33*$D$2)/SUM($B$2:$D$2)</f>
        <v>0.56395691783365698</v>
      </c>
      <c r="L33" s="1"/>
      <c r="M33" s="7" t="s">
        <v>7</v>
      </c>
      <c r="N33" s="6">
        <v>0.36862244897959101</v>
      </c>
      <c r="O33" s="6">
        <v>0.30369630369630302</v>
      </c>
      <c r="P33" s="6">
        <v>0.153741496598639</v>
      </c>
      <c r="Q33" s="5">
        <f t="shared" si="14"/>
        <v>0.28685032661175736</v>
      </c>
    </row>
    <row r="34" spans="1:17" x14ac:dyDescent="0.2">
      <c r="A34" s="4" t="s">
        <v>7</v>
      </c>
      <c r="B34" s="5">
        <v>0.74362244897959096</v>
      </c>
      <c r="C34" s="5">
        <v>0.82317682317682295</v>
      </c>
      <c r="D34" s="5">
        <v>0.70612244897959098</v>
      </c>
      <c r="E34" s="5">
        <f t="shared" si="15"/>
        <v>0.78102811701221198</v>
      </c>
      <c r="F34" s="6"/>
      <c r="G34" s="7" t="s">
        <v>7</v>
      </c>
      <c r="H34" s="5">
        <v>0.69642857142857095</v>
      </c>
      <c r="I34" s="5">
        <v>0.77222777222777195</v>
      </c>
      <c r="J34" s="5">
        <v>0.66122448979591797</v>
      </c>
      <c r="K34" s="5">
        <f t="shared" si="16"/>
        <v>0.73217835842090284</v>
      </c>
      <c r="L34" s="1"/>
      <c r="M34" s="4" t="s">
        <v>15</v>
      </c>
      <c r="N34" s="6">
        <v>0.33035714285714202</v>
      </c>
      <c r="O34" s="6"/>
      <c r="P34" s="6"/>
      <c r="Q34" s="5">
        <f>N34</f>
        <v>0.33035714285714202</v>
      </c>
    </row>
    <row r="35" spans="1:17" x14ac:dyDescent="0.2">
      <c r="A35" s="4" t="s">
        <v>15</v>
      </c>
      <c r="B35" s="5">
        <v>0.73724489795918302</v>
      </c>
      <c r="C35" s="5" t="s">
        <v>14</v>
      </c>
      <c r="D35" s="5" t="s">
        <v>14</v>
      </c>
      <c r="E35" s="5">
        <f>B35</f>
        <v>0.73724489795918302</v>
      </c>
      <c r="F35" s="6"/>
      <c r="G35" s="4" t="s">
        <v>15</v>
      </c>
      <c r="H35" s="5">
        <v>0.69515306122448906</v>
      </c>
      <c r="I35" s="5" t="s">
        <v>14</v>
      </c>
      <c r="J35" s="5" t="s">
        <v>14</v>
      </c>
      <c r="K35" s="5">
        <f>H35</f>
        <v>0.69515306122448906</v>
      </c>
      <c r="L35" s="1"/>
      <c r="M35" s="7" t="s">
        <v>8</v>
      </c>
      <c r="N35" s="6"/>
      <c r="O35" s="6">
        <v>0.29020979020978999</v>
      </c>
      <c r="P35" s="6">
        <v>0.20761904761904701</v>
      </c>
      <c r="Q35" s="5">
        <f>(O35*$C$2+P35*$D$2)/SUM($C$2:$D$2)</f>
        <v>0.26803069053708412</v>
      </c>
    </row>
    <row r="36" spans="1:17" x14ac:dyDescent="0.2">
      <c r="A36" s="4" t="s">
        <v>8</v>
      </c>
      <c r="B36" s="5" t="s">
        <v>14</v>
      </c>
      <c r="C36" s="5">
        <v>0.59790209790209703</v>
      </c>
      <c r="D36" s="5">
        <v>0.82095238095238099</v>
      </c>
      <c r="E36" s="5">
        <f>(C36*$C$2+D36*$D$2)/SUM($C$2:$D$2)</f>
        <v>0.6578005115089508</v>
      </c>
      <c r="F36" s="6"/>
      <c r="G36" s="7" t="s">
        <v>8</v>
      </c>
      <c r="H36" s="5" t="s">
        <v>14</v>
      </c>
      <c r="I36" s="5">
        <v>0.65151515151515105</v>
      </c>
      <c r="J36" s="5">
        <v>0.74095238095238003</v>
      </c>
      <c r="K36" s="5">
        <f>(I36*$C$2+J36*$D$2)/SUM($C$2:$D$2)</f>
        <v>0.67553282182438135</v>
      </c>
      <c r="L36" s="1"/>
      <c r="M36" s="7" t="s">
        <v>13</v>
      </c>
      <c r="N36" s="6"/>
      <c r="O36" s="6"/>
      <c r="P36" s="6"/>
      <c r="Q36" s="5">
        <f>P36</f>
        <v>0</v>
      </c>
    </row>
    <row r="37" spans="1:17" x14ac:dyDescent="0.2">
      <c r="A37" s="4" t="s">
        <v>13</v>
      </c>
      <c r="B37" s="5" t="s">
        <v>14</v>
      </c>
      <c r="C37" s="5" t="s">
        <v>14</v>
      </c>
      <c r="D37" s="5"/>
      <c r="E37" s="5">
        <f>D37</f>
        <v>0</v>
      </c>
      <c r="F37" s="6"/>
      <c r="G37" s="7" t="s">
        <v>13</v>
      </c>
      <c r="H37" s="5" t="s">
        <v>14</v>
      </c>
      <c r="I37" s="5" t="s">
        <v>14</v>
      </c>
      <c r="J37" s="5"/>
      <c r="K37" s="5">
        <f>J37</f>
        <v>0</v>
      </c>
      <c r="L37" s="1"/>
      <c r="M37" s="7" t="s">
        <v>9</v>
      </c>
      <c r="N37" s="6">
        <v>0.24677472709229201</v>
      </c>
      <c r="O37" s="6">
        <v>0.26265923566878902</v>
      </c>
      <c r="P37" s="6">
        <v>0.15138683040440301</v>
      </c>
      <c r="Q37" s="9">
        <f t="shared" ref="Q37" si="17">(N37*$B$2+O37*$C$2+P37*$D$2)/SUM($B$2:$D$2)</f>
        <v>0.23589448912141686</v>
      </c>
    </row>
    <row r="38" spans="1:17" x14ac:dyDescent="0.2">
      <c r="A38" s="4" t="s">
        <v>9</v>
      </c>
      <c r="B38" s="5">
        <v>0.58220310949387999</v>
      </c>
      <c r="C38" s="5">
        <v>0.64522292993630503</v>
      </c>
      <c r="D38" s="5">
        <v>0.64429388100783402</v>
      </c>
      <c r="E38" s="9">
        <f t="shared" ref="E38" si="18">(B38*$B$2+C38*$C$2+D38*$D$2)/SUM($B$2:$D$2)</f>
        <v>0.630996746979961</v>
      </c>
      <c r="F38" s="6"/>
      <c r="G38" s="7" t="s">
        <v>9</v>
      </c>
      <c r="H38" s="5">
        <v>0.55788951372808404</v>
      </c>
      <c r="I38" s="5">
        <v>0.59570063694267505</v>
      </c>
      <c r="J38" s="5">
        <v>0.56129578657632795</v>
      </c>
      <c r="K38" s="9">
        <f t="shared" ref="K38" si="19">(H38*$B$2+I38*$C$2+J38*$D$2)/SUM($B$2:$D$2)</f>
        <v>0.5800995333870077</v>
      </c>
      <c r="L38" s="1"/>
      <c r="M38" s="25"/>
      <c r="N38" s="11"/>
      <c r="O38" s="11"/>
      <c r="P38" s="11"/>
      <c r="Q38" s="26"/>
    </row>
  </sheetData>
  <mergeCells count="18">
    <mergeCell ref="M30:P30"/>
    <mergeCell ref="A31:D31"/>
    <mergeCell ref="G31:J31"/>
    <mergeCell ref="A21:D21"/>
    <mergeCell ref="G21:J21"/>
    <mergeCell ref="M21:P21"/>
    <mergeCell ref="A22:D22"/>
    <mergeCell ref="G22:J22"/>
    <mergeCell ref="M22:P22"/>
    <mergeCell ref="A12:D12"/>
    <mergeCell ref="G12:J12"/>
    <mergeCell ref="M12:P12"/>
    <mergeCell ref="A3:D3"/>
    <mergeCell ref="G3:J3"/>
    <mergeCell ref="M3:P3"/>
    <mergeCell ref="A4:D4"/>
    <mergeCell ref="G4:J4"/>
    <mergeCell ref="M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1521-400D-8840-8C3A-BC02E800B4F1}">
  <dimension ref="A1:R42"/>
  <sheetViews>
    <sheetView topLeftCell="A12" workbookViewId="0">
      <selection activeCell="G26" sqref="G26"/>
    </sheetView>
  </sheetViews>
  <sheetFormatPr baseColWidth="10" defaultRowHeight="16" x14ac:dyDescent="0.2"/>
  <cols>
    <col min="1" max="1" width="8.83203125" customWidth="1"/>
    <col min="2" max="2" width="15" customWidth="1"/>
    <col min="3" max="3" width="13.83203125" customWidth="1"/>
    <col min="4" max="4" width="18.5" customWidth="1"/>
    <col min="5" max="5" width="16.33203125" style="10" bestFit="1" customWidth="1"/>
    <col min="8" max="8" width="11.5" customWidth="1"/>
    <col min="9" max="9" width="12" customWidth="1"/>
    <col min="10" max="10" width="16.6640625" customWidth="1"/>
    <col min="11" max="11" width="16.33203125" style="10" bestFit="1" customWidth="1"/>
    <col min="17" max="17" width="16.33203125" style="10" bestFit="1" customWidth="1"/>
  </cols>
  <sheetData>
    <row r="1" spans="1:17" x14ac:dyDescent="0.2">
      <c r="A1" s="1"/>
      <c r="B1" s="2" t="s">
        <v>0</v>
      </c>
      <c r="C1" s="2" t="s">
        <v>2</v>
      </c>
      <c r="D1" s="2" t="s">
        <v>3</v>
      </c>
      <c r="E1" s="5"/>
      <c r="F1" s="1"/>
      <c r="G1" s="1"/>
      <c r="H1" s="2" t="s">
        <v>0</v>
      </c>
      <c r="I1" s="2" t="s">
        <v>2</v>
      </c>
      <c r="J1" s="2" t="s">
        <v>3</v>
      </c>
      <c r="K1" s="5"/>
      <c r="L1" s="1"/>
      <c r="M1" s="1"/>
      <c r="N1" s="2" t="s">
        <v>0</v>
      </c>
      <c r="O1" s="2" t="s">
        <v>2</v>
      </c>
      <c r="P1" s="2" t="s">
        <v>3</v>
      </c>
      <c r="Q1" s="5"/>
    </row>
    <row r="2" spans="1:17" x14ac:dyDescent="0.2">
      <c r="A2" s="3" t="s">
        <v>4</v>
      </c>
      <c r="B2" s="1">
        <v>112</v>
      </c>
      <c r="C2" s="1">
        <v>286</v>
      </c>
      <c r="D2" s="1">
        <v>105</v>
      </c>
      <c r="E2" s="5"/>
      <c r="F2" s="1"/>
      <c r="G2" s="3" t="s">
        <v>4</v>
      </c>
      <c r="H2" s="1">
        <v>112</v>
      </c>
      <c r="I2" s="1">
        <v>286</v>
      </c>
      <c r="J2" s="1">
        <v>105</v>
      </c>
      <c r="K2" s="5"/>
      <c r="L2" s="1"/>
      <c r="M2" s="3" t="s">
        <v>4</v>
      </c>
      <c r="N2" s="1">
        <v>112</v>
      </c>
      <c r="O2" s="1">
        <v>286</v>
      </c>
      <c r="P2" s="1">
        <v>105</v>
      </c>
      <c r="Q2" s="5"/>
    </row>
    <row r="3" spans="1:17" x14ac:dyDescent="0.2">
      <c r="A3" s="14" t="s">
        <v>24</v>
      </c>
      <c r="B3" s="14"/>
      <c r="C3" s="14"/>
      <c r="D3" s="14"/>
      <c r="E3" s="5"/>
      <c r="F3" s="1"/>
      <c r="G3" s="14" t="s">
        <v>25</v>
      </c>
      <c r="H3" s="14"/>
      <c r="I3" s="14"/>
      <c r="J3" s="14"/>
      <c r="K3" s="5"/>
      <c r="L3" s="1"/>
      <c r="M3" s="15" t="s">
        <v>26</v>
      </c>
      <c r="N3" s="14"/>
      <c r="O3" s="14"/>
      <c r="P3" s="14"/>
      <c r="Q3" s="5"/>
    </row>
    <row r="4" spans="1:17" x14ac:dyDescent="0.2">
      <c r="A4" s="16" t="s">
        <v>5</v>
      </c>
      <c r="B4" s="16"/>
      <c r="C4" s="16"/>
      <c r="D4" s="16"/>
      <c r="E4" s="8" t="s">
        <v>17</v>
      </c>
      <c r="F4" s="6"/>
      <c r="G4" s="13" t="s">
        <v>5</v>
      </c>
      <c r="H4" s="13"/>
      <c r="I4" s="13"/>
      <c r="J4" s="13"/>
      <c r="K4" s="8" t="s">
        <v>17</v>
      </c>
      <c r="L4" s="1"/>
      <c r="M4" s="13" t="s">
        <v>5</v>
      </c>
      <c r="N4" s="13"/>
      <c r="O4" s="13"/>
      <c r="P4" s="13"/>
      <c r="Q4" s="8" t="s">
        <v>17</v>
      </c>
    </row>
    <row r="5" spans="1:17" x14ac:dyDescent="0.2">
      <c r="A5" s="4" t="s">
        <v>1</v>
      </c>
      <c r="B5" s="5">
        <v>7.1562293550911205E-2</v>
      </c>
      <c r="C5" s="5">
        <v>6.4666880759039896E-2</v>
      </c>
      <c r="D5" s="5">
        <v>9.9993204315547105E-2</v>
      </c>
      <c r="E5" s="5">
        <f>(B5*$B$2+C5*$C$2+D5*$D$2)/SUM($B$2:$D$2)</f>
        <v>7.3576523315944165E-2</v>
      </c>
      <c r="F5" s="6"/>
      <c r="G5" s="7" t="s">
        <v>1</v>
      </c>
      <c r="H5" s="6">
        <v>7.74424801611725E-2</v>
      </c>
      <c r="I5" s="6">
        <v>7.0245359584166306E-2</v>
      </c>
      <c r="J5" s="6">
        <v>0.12750133612134601</v>
      </c>
      <c r="K5" s="5">
        <f>(H5*$B$2+I5*$C$2+J5*$D$2)/SUM($B$2:$D$2)</f>
        <v>8.3799942170704203E-2</v>
      </c>
      <c r="L5" s="1"/>
      <c r="M5" s="7" t="s">
        <v>1</v>
      </c>
      <c r="N5" s="6">
        <v>9.8082195891411594E-2</v>
      </c>
      <c r="O5" s="6">
        <v>0.123772248715139</v>
      </c>
      <c r="P5" s="6">
        <v>0.20554273090050099</v>
      </c>
      <c r="Q5" s="5">
        <f>(N5*$B$2+O5*$C$2+P5*$D$2)/SUM($B$2:$D$2)</f>
        <v>0.13512138333383789</v>
      </c>
    </row>
    <row r="6" spans="1:17" x14ac:dyDescent="0.2">
      <c r="A6" s="4" t="s">
        <v>6</v>
      </c>
      <c r="B6" s="5">
        <v>8.3395608878983493E-2</v>
      </c>
      <c r="C6" s="5">
        <v>8.0458294060088698E-2</v>
      </c>
      <c r="D6" s="5">
        <v>4.7783633340788598E-2</v>
      </c>
      <c r="E6" s="5">
        <f t="shared" ref="E6:E11" si="0">(B6*$B$2+C6*$C$2+D6*$D$2)/SUM($B$2:$D$2)</f>
        <v>7.4291574147940978E-2</v>
      </c>
      <c r="F6" s="6"/>
      <c r="G6" s="7" t="s">
        <v>6</v>
      </c>
      <c r="H6" s="6">
        <v>8.6360799559032198E-2</v>
      </c>
      <c r="I6" s="11">
        <v>7.2599135833366302E-2</v>
      </c>
      <c r="J6" s="6">
        <v>6.1056047868529299E-2</v>
      </c>
      <c r="K6" s="5">
        <f t="shared" ref="K6:K11" si="1">(H6*$B$2+I6*$C$2+J6*$D$2)/SUM($B$2:$D$2)</f>
        <v>7.3253772216997901E-2</v>
      </c>
      <c r="L6" s="1"/>
      <c r="M6" s="7" t="s">
        <v>6</v>
      </c>
      <c r="N6" s="6">
        <v>0.15447516077367199</v>
      </c>
      <c r="O6" s="6">
        <v>0.12945885757577799</v>
      </c>
      <c r="P6" s="6">
        <v>9.9186904633402198E-2</v>
      </c>
      <c r="Q6" s="5">
        <f t="shared" ref="Q6:Q7" si="2">(N6*$B$2+O6*$C$2+P6*$D$2)/SUM($B$2:$D$2)</f>
        <v>0.12870989316069781</v>
      </c>
    </row>
    <row r="7" spans="1:17" x14ac:dyDescent="0.2">
      <c r="A7" s="4" t="s">
        <v>16</v>
      </c>
      <c r="B7" s="5">
        <v>5.4280681145135498E-2</v>
      </c>
      <c r="C7" s="5">
        <v>3.4379025071765199E-2</v>
      </c>
      <c r="D7" s="5">
        <v>5.7179274639276197E-2</v>
      </c>
      <c r="E7" s="5">
        <f t="shared" si="0"/>
        <v>4.3569903172771415E-2</v>
      </c>
      <c r="F7" s="6"/>
      <c r="G7" s="4" t="s">
        <v>16</v>
      </c>
      <c r="H7" s="6">
        <v>6.0361827787436699E-2</v>
      </c>
      <c r="I7" s="6">
        <v>4.0752271784417697E-2</v>
      </c>
      <c r="J7" s="6">
        <v>6.08870444207886E-2</v>
      </c>
      <c r="K7" s="5">
        <f t="shared" si="1"/>
        <v>4.9321698025286631E-2</v>
      </c>
      <c r="L7" s="1"/>
      <c r="M7" s="4" t="s">
        <v>16</v>
      </c>
      <c r="N7" s="6">
        <v>7.7918089127246196E-2</v>
      </c>
      <c r="O7" s="6">
        <v>9.2053886797007406E-2</v>
      </c>
      <c r="P7" s="6">
        <v>0.12511837438701201</v>
      </c>
      <c r="Q7" s="5">
        <f t="shared" si="2"/>
        <v>9.5808482936047615E-2</v>
      </c>
    </row>
    <row r="8" spans="1:17" x14ac:dyDescent="0.2">
      <c r="A8" s="4" t="s">
        <v>15</v>
      </c>
      <c r="B8" s="5">
        <v>5.2522345977057003E-2</v>
      </c>
      <c r="C8" s="5" t="s">
        <v>14</v>
      </c>
      <c r="D8" s="5" t="s">
        <v>14</v>
      </c>
      <c r="E8" s="5">
        <f>B8</f>
        <v>5.2522345977057003E-2</v>
      </c>
      <c r="F8" s="6"/>
      <c r="G8" s="4" t="s">
        <v>15</v>
      </c>
      <c r="H8" s="6">
        <v>6.04785742837455E-2</v>
      </c>
      <c r="I8" s="6"/>
      <c r="J8" s="6"/>
      <c r="K8" s="5">
        <f>H8</f>
        <v>6.04785742837455E-2</v>
      </c>
      <c r="L8" s="1"/>
      <c r="M8" s="4" t="s">
        <v>15</v>
      </c>
      <c r="N8" s="6">
        <v>8.5671449878556294E-2</v>
      </c>
      <c r="O8" s="6" t="s">
        <v>14</v>
      </c>
      <c r="P8" s="6" t="s">
        <v>14</v>
      </c>
      <c r="Q8" s="5">
        <f>N8</f>
        <v>8.5671449878556294E-2</v>
      </c>
    </row>
    <row r="9" spans="1:17" x14ac:dyDescent="0.2">
      <c r="A9" s="4" t="s">
        <v>8</v>
      </c>
      <c r="B9" s="5" t="s">
        <v>14</v>
      </c>
      <c r="C9" s="5">
        <v>7.1625827901675404E-2</v>
      </c>
      <c r="D9" s="5">
        <v>4.3380833636686399E-2</v>
      </c>
      <c r="E9" s="5">
        <f>(C9*$C$2+D9*$D$2)/SUM($C$2:$D$2)</f>
        <v>6.4040855017215431E-2</v>
      </c>
      <c r="F9" s="6"/>
      <c r="G9" s="7" t="s">
        <v>8</v>
      </c>
      <c r="H9" s="6"/>
      <c r="I9" s="6">
        <v>6.05347169164673E-2</v>
      </c>
      <c r="J9" s="6">
        <v>5.2222734285228299E-2</v>
      </c>
      <c r="K9" s="5">
        <f>(I9*$C$2+J9*$D$2)/SUM($C$2:$D$2)</f>
        <v>5.8302598818564241E-2</v>
      </c>
      <c r="L9" s="1"/>
      <c r="M9" s="7" t="s">
        <v>8</v>
      </c>
      <c r="N9" s="6" t="s">
        <v>14</v>
      </c>
      <c r="O9" s="6">
        <v>0.10234826571957401</v>
      </c>
      <c r="P9" s="6">
        <v>0.102872893143255</v>
      </c>
      <c r="Q9" s="5">
        <f>(O9*$C$2+P9*$D$2)/SUM($C$2:$D$2)</f>
        <v>0.10248915032184128</v>
      </c>
    </row>
    <row r="10" spans="1:17" x14ac:dyDescent="0.2">
      <c r="A10" s="4" t="s">
        <v>13</v>
      </c>
      <c r="B10" s="5" t="s">
        <v>14</v>
      </c>
      <c r="C10" s="5" t="s">
        <v>14</v>
      </c>
      <c r="D10" s="5">
        <v>5.53041542804927E-2</v>
      </c>
      <c r="E10" s="5">
        <f>D10</f>
        <v>5.53041542804927E-2</v>
      </c>
      <c r="F10" s="6"/>
      <c r="G10" s="7" t="s">
        <v>13</v>
      </c>
      <c r="H10" s="6"/>
      <c r="I10" s="6" t="s">
        <v>14</v>
      </c>
      <c r="J10" s="6">
        <v>7.8819049536222402E-2</v>
      </c>
      <c r="K10" s="5">
        <f>J10</f>
        <v>7.8819049536222402E-2</v>
      </c>
      <c r="L10" s="1"/>
      <c r="M10" s="7" t="s">
        <v>13</v>
      </c>
      <c r="N10" s="6" t="s">
        <v>14</v>
      </c>
      <c r="O10" s="6" t="s">
        <v>14</v>
      </c>
      <c r="P10" s="6">
        <v>0.10678170811891299</v>
      </c>
      <c r="Q10" s="5">
        <f>P10</f>
        <v>0.10678170811891299</v>
      </c>
    </row>
    <row r="11" spans="1:17" x14ac:dyDescent="0.2">
      <c r="A11" s="4" t="s">
        <v>9</v>
      </c>
      <c r="B11" s="5">
        <v>7.0240316014077306E-2</v>
      </c>
      <c r="C11" s="5">
        <v>6.6017079159744196E-2</v>
      </c>
      <c r="D11" s="5">
        <v>5.8757862994055901E-2</v>
      </c>
      <c r="E11" s="9">
        <f t="shared" si="0"/>
        <v>6.5442098703060378E-2</v>
      </c>
      <c r="F11" s="6"/>
      <c r="G11" s="7" t="s">
        <v>9</v>
      </c>
      <c r="H11" s="6">
        <v>7.4794982937971502E-2</v>
      </c>
      <c r="I11" s="6">
        <v>6.6923427616322001E-2</v>
      </c>
      <c r="J11" s="6">
        <v>7.4082008815284497E-2</v>
      </c>
      <c r="K11" s="9">
        <f t="shared" si="1"/>
        <v>7.0170475771224192E-2</v>
      </c>
      <c r="L11" s="1"/>
      <c r="M11" s="7" t="s">
        <v>9</v>
      </c>
      <c r="N11" s="6">
        <v>0.116157050370727</v>
      </c>
      <c r="O11" s="6">
        <v>0.11218230029786901</v>
      </c>
      <c r="P11" s="6">
        <v>0.124709504149297</v>
      </c>
      <c r="Q11" s="9">
        <f t="shared" ref="Q11" si="3">(N11*$B$2+O11*$C$2+P11*$D$2)/SUM($B$2:$D$2)</f>
        <v>0.11568235678407186</v>
      </c>
    </row>
    <row r="12" spans="1:17" x14ac:dyDescent="0.2">
      <c r="A12" s="12" t="s">
        <v>10</v>
      </c>
      <c r="B12" s="12"/>
      <c r="C12" s="12"/>
      <c r="D12" s="12"/>
      <c r="E12" s="5"/>
      <c r="F12" s="6"/>
      <c r="G12" s="13" t="s">
        <v>10</v>
      </c>
      <c r="H12" s="13"/>
      <c r="I12" s="13"/>
      <c r="J12" s="13"/>
      <c r="K12" s="5"/>
      <c r="L12" s="1"/>
      <c r="M12" s="13" t="s">
        <v>10</v>
      </c>
      <c r="N12" s="13"/>
      <c r="O12" s="13"/>
      <c r="P12" s="13"/>
      <c r="Q12" s="5"/>
    </row>
    <row r="13" spans="1:17" x14ac:dyDescent="0.2">
      <c r="A13" s="4" t="s">
        <v>1</v>
      </c>
      <c r="B13" s="5">
        <v>0.51791044776119399</v>
      </c>
      <c r="C13" s="5">
        <v>0.62073027090694899</v>
      </c>
      <c r="D13" s="5">
        <v>0.39808917197452198</v>
      </c>
      <c r="E13" s="5">
        <f>(B13*$B$2+C13*$C$2+D13*$D$2)/SUM($B$2:$D$2)</f>
        <v>0.55136022005162222</v>
      </c>
      <c r="F13" s="6"/>
      <c r="G13" s="7" t="s">
        <v>1</v>
      </c>
      <c r="H13" s="6">
        <v>0.48208955223880501</v>
      </c>
      <c r="I13" s="6">
        <v>0.55594817432273202</v>
      </c>
      <c r="J13" s="6">
        <v>0.28343949044585898</v>
      </c>
      <c r="K13" s="5">
        <f>(H13*$B$2+I13*$C$2+J13*$D$2)/SUM($B$2:$D$2)</f>
        <v>0.48261700636950838</v>
      </c>
      <c r="L13" s="1"/>
      <c r="M13" s="7" t="s">
        <v>1</v>
      </c>
      <c r="N13" s="6">
        <v>0.31343283582089498</v>
      </c>
      <c r="O13" s="6">
        <v>0.23144876325088301</v>
      </c>
      <c r="P13" s="6">
        <v>6.0509554140127299E-2</v>
      </c>
      <c r="Q13" s="5">
        <f>(N13*$B$2+O13*$C$2+P13*$D$2)/SUM($B$2:$D$2)</f>
        <v>0.21402053098689094</v>
      </c>
    </row>
    <row r="14" spans="1:17" x14ac:dyDescent="0.2">
      <c r="A14" s="4" t="s">
        <v>6</v>
      </c>
      <c r="B14" s="5">
        <v>0.45089285714285698</v>
      </c>
      <c r="C14" s="5">
        <v>0.471445221445221</v>
      </c>
      <c r="D14" s="5">
        <v>0.73015873015873001</v>
      </c>
      <c r="E14" s="5">
        <f t="shared" ref="E14:E19" si="4">(B14*$B$2+C14*$C$2+D14*$D$2)/SUM($B$2:$D$2)</f>
        <v>0.52087475149105344</v>
      </c>
      <c r="F14" s="6"/>
      <c r="G14" s="7" t="s">
        <v>6</v>
      </c>
      <c r="H14" s="6">
        <v>0.41889880952380898</v>
      </c>
      <c r="I14" s="6">
        <v>0.51573426573426495</v>
      </c>
      <c r="J14" s="6">
        <v>0.62063492063491998</v>
      </c>
      <c r="K14" s="5">
        <f t="shared" ref="K14:K19" si="5">(H14*$B$2+I14*$C$2+J14*$D$2)/SUM($B$2:$D$2)</f>
        <v>0.51607024519549294</v>
      </c>
      <c r="L14" s="1"/>
      <c r="M14" s="7" t="s">
        <v>6</v>
      </c>
      <c r="N14" s="6">
        <v>0.108630952380952</v>
      </c>
      <c r="O14" s="6">
        <v>0.182400932400932</v>
      </c>
      <c r="P14" s="6">
        <v>0.24920634920634899</v>
      </c>
      <c r="Q14" s="5">
        <f t="shared" ref="Q14:Q15" si="6">(N14*$B$2+O14*$C$2+P14*$D$2)/SUM($B$2:$D$2)</f>
        <v>0.17992047713717657</v>
      </c>
    </row>
    <row r="15" spans="1:17" x14ac:dyDescent="0.2">
      <c r="A15" s="4" t="s">
        <v>7</v>
      </c>
      <c r="B15" s="5">
        <v>0.68601190476190399</v>
      </c>
      <c r="C15" s="5">
        <v>0.87062937062936996</v>
      </c>
      <c r="D15" s="5">
        <v>0.682539682539682</v>
      </c>
      <c r="E15" s="5">
        <f t="shared" si="4"/>
        <v>0.79025844930417433</v>
      </c>
      <c r="F15" s="6"/>
      <c r="G15" s="7" t="s">
        <v>7</v>
      </c>
      <c r="H15" s="6">
        <v>0.63839285714285698</v>
      </c>
      <c r="I15" s="6">
        <v>0.80419580419580405</v>
      </c>
      <c r="J15" s="6">
        <v>0.628571428571428</v>
      </c>
      <c r="K15" s="5">
        <f t="shared" si="5"/>
        <v>0.73061630218687845</v>
      </c>
      <c r="L15" s="1"/>
      <c r="M15" s="7" t="s">
        <v>7</v>
      </c>
      <c r="N15" s="6">
        <v>0.42559523809523803</v>
      </c>
      <c r="O15" s="6">
        <v>0.32226107226107198</v>
      </c>
      <c r="P15" s="6">
        <v>0.15079365079365001</v>
      </c>
      <c r="Q15" s="5">
        <f t="shared" si="6"/>
        <v>0.30947647448641452</v>
      </c>
    </row>
    <row r="16" spans="1:17" x14ac:dyDescent="0.2">
      <c r="A16" s="4" t="s">
        <v>15</v>
      </c>
      <c r="B16" s="5">
        <v>0.69791666666666596</v>
      </c>
      <c r="C16" s="5" t="s">
        <v>14</v>
      </c>
      <c r="D16" s="5" t="s">
        <v>14</v>
      </c>
      <c r="E16" s="5">
        <f>B16</f>
        <v>0.69791666666666596</v>
      </c>
      <c r="F16" s="6"/>
      <c r="G16" s="4" t="s">
        <v>15</v>
      </c>
      <c r="H16" s="6">
        <v>0.66815476190476097</v>
      </c>
      <c r="I16" s="6" t="s">
        <v>14</v>
      </c>
      <c r="J16" s="6" t="s">
        <v>14</v>
      </c>
      <c r="K16" s="5">
        <f>H16</f>
        <v>0.66815476190476097</v>
      </c>
      <c r="L16" s="1"/>
      <c r="M16" s="4" t="s">
        <v>15</v>
      </c>
      <c r="N16" s="6">
        <v>0.33928571428571402</v>
      </c>
      <c r="O16" s="6" t="s">
        <v>14</v>
      </c>
      <c r="P16" s="6" t="s">
        <v>14</v>
      </c>
      <c r="Q16" s="5">
        <f>N16</f>
        <v>0.33928571428571402</v>
      </c>
    </row>
    <row r="17" spans="1:17" x14ac:dyDescent="0.2">
      <c r="A17" s="4" t="s">
        <v>8</v>
      </c>
      <c r="B17" s="5" t="s">
        <v>14</v>
      </c>
      <c r="C17" s="5">
        <v>0.52331002331002296</v>
      </c>
      <c r="D17" s="5">
        <v>0.76428571428571401</v>
      </c>
      <c r="E17" s="5">
        <f>(C17*$C$2+D17*$D$2)/SUM($C$2:$D$2)</f>
        <v>0.58802216538789398</v>
      </c>
      <c r="F17" s="6"/>
      <c r="G17" s="7" t="s">
        <v>8</v>
      </c>
      <c r="H17" s="6" t="s">
        <v>14</v>
      </c>
      <c r="I17" s="6">
        <v>0.61421911421911402</v>
      </c>
      <c r="J17" s="6">
        <v>0.70714285714285696</v>
      </c>
      <c r="K17" s="5">
        <f>(I17*$C$2+J17*$D$2)/SUM($C$2:$D$2)</f>
        <v>0.63917306052855904</v>
      </c>
      <c r="L17" s="1"/>
      <c r="M17" s="7" t="s">
        <v>8</v>
      </c>
      <c r="N17" s="6" t="s">
        <v>14</v>
      </c>
      <c r="O17" s="6">
        <v>0.29020979020978999</v>
      </c>
      <c r="P17" s="6">
        <v>0.22857142857142801</v>
      </c>
      <c r="Q17" s="5">
        <f>(O17*$C$2+P17*$D$2)/SUM($C$2:$D$2)</f>
        <v>0.27365728900255726</v>
      </c>
    </row>
    <row r="18" spans="1:17" x14ac:dyDescent="0.2">
      <c r="A18" s="4" t="s">
        <v>13</v>
      </c>
      <c r="B18" s="5" t="s">
        <v>14</v>
      </c>
      <c r="C18" s="5" t="s">
        <v>14</v>
      </c>
      <c r="D18" s="5">
        <v>0.63809523809523805</v>
      </c>
      <c r="E18" s="5">
        <f>D18</f>
        <v>0.63809523809523805</v>
      </c>
      <c r="F18" s="6"/>
      <c r="G18" s="7" t="s">
        <v>13</v>
      </c>
      <c r="H18" s="6" t="s">
        <v>14</v>
      </c>
      <c r="I18" s="6" t="s">
        <v>14</v>
      </c>
      <c r="J18" s="6">
        <v>0.42857142857142799</v>
      </c>
      <c r="K18" s="5">
        <f>J18</f>
        <v>0.42857142857142799</v>
      </c>
      <c r="L18" s="1"/>
      <c r="M18" s="7" t="s">
        <v>13</v>
      </c>
      <c r="N18" s="6" t="s">
        <v>14</v>
      </c>
      <c r="O18" s="6" t="s">
        <v>14</v>
      </c>
      <c r="P18" s="6">
        <v>0.17857142857142799</v>
      </c>
      <c r="Q18" s="5">
        <f>P18</f>
        <v>0.17857142857142799</v>
      </c>
    </row>
    <row r="19" spans="1:17" x14ac:dyDescent="0.2">
      <c r="A19" s="4" t="s">
        <v>9</v>
      </c>
      <c r="B19" s="5">
        <v>0.55123489227535405</v>
      </c>
      <c r="C19" s="5">
        <v>0.58674888163462702</v>
      </c>
      <c r="D19" s="5">
        <v>0.64106266243141696</v>
      </c>
      <c r="E19" s="9">
        <f t="shared" si="4"/>
        <v>0.59017906090982464</v>
      </c>
      <c r="F19" s="6"/>
      <c r="G19" s="7" t="s">
        <v>9</v>
      </c>
      <c r="H19" s="6">
        <v>0.51839201261166501</v>
      </c>
      <c r="I19" s="6">
        <v>0.57127312295973798</v>
      </c>
      <c r="J19" s="6">
        <v>0.53479641928963295</v>
      </c>
      <c r="K19" s="9">
        <f t="shared" si="5"/>
        <v>0.55188398132088068</v>
      </c>
      <c r="L19" s="1"/>
      <c r="M19" s="7" t="s">
        <v>9</v>
      </c>
      <c r="N19" s="6">
        <v>0.250131371518654</v>
      </c>
      <c r="O19" s="6">
        <v>0.25498730504171202</v>
      </c>
      <c r="P19" s="6">
        <v>0.15506786023678801</v>
      </c>
      <c r="Q19" s="9">
        <f t="shared" ref="Q19" si="7">(N19*$B$2+O19*$C$2+P19*$D$2)/SUM($B$2:$D$2)</f>
        <v>0.23304812758823384</v>
      </c>
    </row>
    <row r="20" spans="1:17" x14ac:dyDescent="0.2">
      <c r="A20" s="1"/>
      <c r="B20" s="1"/>
      <c r="C20" s="1"/>
      <c r="D20" s="1"/>
      <c r="E20" s="5"/>
      <c r="F20" s="6"/>
      <c r="G20" s="6"/>
      <c r="H20" s="6"/>
      <c r="I20" s="6"/>
      <c r="J20" s="6"/>
      <c r="K20" s="5"/>
      <c r="L20" s="1"/>
    </row>
    <row r="21" spans="1:17" x14ac:dyDescent="0.2">
      <c r="A21" s="14" t="s">
        <v>28</v>
      </c>
      <c r="B21" s="14"/>
      <c r="C21" s="14"/>
      <c r="D21" s="14"/>
      <c r="E21" s="5"/>
      <c r="F21" s="1"/>
      <c r="G21" s="14" t="s">
        <v>29</v>
      </c>
      <c r="H21" s="14"/>
      <c r="I21" s="14"/>
      <c r="J21" s="14"/>
      <c r="K21" s="5"/>
      <c r="L21" s="1"/>
      <c r="M21" s="15" t="s">
        <v>30</v>
      </c>
      <c r="N21" s="14"/>
      <c r="O21" s="14"/>
      <c r="P21" s="14"/>
      <c r="Q21" s="5"/>
    </row>
    <row r="22" spans="1:17" x14ac:dyDescent="0.2">
      <c r="A22" s="16" t="s">
        <v>5</v>
      </c>
      <c r="B22" s="16"/>
      <c r="C22" s="16"/>
      <c r="D22" s="16"/>
      <c r="E22" s="8" t="s">
        <v>17</v>
      </c>
      <c r="F22" s="6"/>
      <c r="G22" s="13" t="s">
        <v>5</v>
      </c>
      <c r="H22" s="13"/>
      <c r="I22" s="13"/>
      <c r="J22" s="13"/>
      <c r="K22" s="8" t="s">
        <v>17</v>
      </c>
      <c r="L22" s="1"/>
      <c r="M22" s="13" t="s">
        <v>5</v>
      </c>
      <c r="N22" s="13"/>
      <c r="O22" s="13"/>
      <c r="P22" s="13"/>
      <c r="Q22" s="8" t="s">
        <v>17</v>
      </c>
    </row>
    <row r="23" spans="1:17" x14ac:dyDescent="0.2">
      <c r="A23" s="4" t="s">
        <v>1</v>
      </c>
      <c r="B23" s="6">
        <v>6.8354657212374603E-2</v>
      </c>
      <c r="C23" s="5">
        <v>6.2427588983806501E-2</v>
      </c>
      <c r="D23" s="5">
        <v>8.9167238077788896E-2</v>
      </c>
      <c r="E23" s="5">
        <f>(B23*$B$2+C23*$C$2+D23*$D$2)/SUM($B$2:$D$2)</f>
        <v>6.9329169096068496E-2</v>
      </c>
      <c r="F23" s="6"/>
      <c r="G23" s="7" t="s">
        <v>1</v>
      </c>
      <c r="H23" s="5">
        <v>6.5206228233513297E-2</v>
      </c>
      <c r="I23" s="5">
        <v>6.8079250819808507E-2</v>
      </c>
      <c r="J23" s="5">
        <v>0.109447129664965</v>
      </c>
      <c r="K23" s="5">
        <f>(H23*$B$2+I23*$C$2+J23*$D$2)/SUM($B$2:$D$2)</f>
        <v>7.6074973979006061E-2</v>
      </c>
      <c r="L23" s="1"/>
      <c r="M23" s="7" t="s">
        <v>1</v>
      </c>
      <c r="N23" s="6">
        <v>9.8082195891411594E-2</v>
      </c>
      <c r="O23" s="6">
        <v>0.123772248715139</v>
      </c>
      <c r="P23" s="6">
        <v>0.20554273090050099</v>
      </c>
      <c r="Q23" s="5">
        <f>(N23*$B$2+O23*$C$2+P23*$D$2)/SUM($B$2:$D$2)</f>
        <v>0.13512138333383789</v>
      </c>
    </row>
    <row r="24" spans="1:17" x14ac:dyDescent="0.2">
      <c r="A24" s="4" t="s">
        <v>6</v>
      </c>
      <c r="B24" s="5">
        <v>7.7486572759522698E-2</v>
      </c>
      <c r="C24" s="5">
        <v>7.4976723535274903E-2</v>
      </c>
      <c r="D24" s="5">
        <v>4.3504544911212799E-2</v>
      </c>
      <c r="E24" s="5">
        <f t="shared" ref="E24:E25" si="8">(B24*$B$2+C24*$C$2+D24*$D$2)/SUM($B$2:$D$2)</f>
        <v>6.896583756626741E-2</v>
      </c>
      <c r="F24" s="6"/>
      <c r="G24" s="7" t="s">
        <v>6</v>
      </c>
      <c r="H24" s="5">
        <v>7.49278093279451E-2</v>
      </c>
      <c r="I24" s="5">
        <v>7.07445577643077E-2</v>
      </c>
      <c r="J24" s="5">
        <v>4.7869941477310003E-2</v>
      </c>
      <c r="K24" s="5">
        <f t="shared" ref="K24:K25" si="9">(H24*$B$2+I24*$C$2+J24*$D$2)/SUM($B$2:$D$2)</f>
        <v>6.6900998052563429E-2</v>
      </c>
      <c r="L24" s="1"/>
      <c r="M24" s="7" t="s">
        <v>6</v>
      </c>
      <c r="N24" s="6">
        <v>0.15447516077367199</v>
      </c>
      <c r="O24" s="6">
        <v>0.12945885757577799</v>
      </c>
      <c r="P24" s="6">
        <v>9.9186904633402198E-2</v>
      </c>
      <c r="Q24" s="5">
        <f t="shared" ref="Q24:Q25" si="10">(N24*$B$2+O24*$C$2+P24*$D$2)/SUM($B$2:$D$2)</f>
        <v>0.12870989316069781</v>
      </c>
    </row>
    <row r="25" spans="1:17" x14ac:dyDescent="0.2">
      <c r="A25" s="4" t="s">
        <v>16</v>
      </c>
      <c r="B25" s="5">
        <v>4.81574428576741E-2</v>
      </c>
      <c r="C25" s="5">
        <v>3.1135131060876901E-2</v>
      </c>
      <c r="D25" s="5">
        <v>4.8589177011493803E-2</v>
      </c>
      <c r="E25" s="5">
        <f t="shared" si="8"/>
        <v>3.8568876082857147E-2</v>
      </c>
      <c r="F25" s="6"/>
      <c r="G25" s="4" t="s">
        <v>16</v>
      </c>
      <c r="H25" s="5">
        <v>4.9161865849474497E-2</v>
      </c>
      <c r="I25" s="5">
        <v>3.8522879836650301E-2</v>
      </c>
      <c r="J25" s="5">
        <v>5.20807028256818E-2</v>
      </c>
      <c r="K25" s="5">
        <f t="shared" si="9"/>
        <v>4.3721961043975584E-2</v>
      </c>
      <c r="L25" s="1"/>
      <c r="M25" s="4" t="s">
        <v>16</v>
      </c>
      <c r="N25" s="6">
        <v>7.7918089127246196E-2</v>
      </c>
      <c r="O25" s="6">
        <v>9.2053886797007406E-2</v>
      </c>
      <c r="P25" s="6">
        <v>0.12511837438701201</v>
      </c>
      <c r="Q25" s="5">
        <f t="shared" si="10"/>
        <v>9.5808482936047615E-2</v>
      </c>
    </row>
    <row r="26" spans="1:17" x14ac:dyDescent="0.2">
      <c r="A26" s="4" t="s">
        <v>15</v>
      </c>
      <c r="B26" s="5">
        <v>4.4845997359707901E-2</v>
      </c>
      <c r="C26" s="5" t="s">
        <v>14</v>
      </c>
      <c r="D26" s="5" t="s">
        <v>14</v>
      </c>
      <c r="E26" s="5">
        <f>B26</f>
        <v>4.4845997359707901E-2</v>
      </c>
      <c r="F26" s="6"/>
      <c r="G26" s="4" t="s">
        <v>15</v>
      </c>
      <c r="H26" s="5">
        <v>4.75086446353725E-2</v>
      </c>
      <c r="I26" s="5" t="s">
        <v>14</v>
      </c>
      <c r="J26" s="5" t="s">
        <v>14</v>
      </c>
      <c r="K26" s="5">
        <f>H26</f>
        <v>4.75086446353725E-2</v>
      </c>
      <c r="L26" s="1"/>
      <c r="M26" s="4" t="s">
        <v>15</v>
      </c>
      <c r="N26" s="6">
        <v>8.5671449878556294E-2</v>
      </c>
      <c r="O26" s="6" t="s">
        <v>14</v>
      </c>
      <c r="P26" s="6" t="s">
        <v>14</v>
      </c>
      <c r="Q26" s="5">
        <f>N26</f>
        <v>8.5671449878556294E-2</v>
      </c>
    </row>
    <row r="27" spans="1:17" x14ac:dyDescent="0.2">
      <c r="A27" s="4" t="s">
        <v>8</v>
      </c>
      <c r="B27" s="5" t="s">
        <v>14</v>
      </c>
      <c r="C27" s="5">
        <v>6.8404108969475699E-2</v>
      </c>
      <c r="D27" s="5">
        <v>4.1987660702417703E-2</v>
      </c>
      <c r="E27" s="5">
        <f>(C27*$C$2+D27*$D$2)/SUM($C$2:$D$2)</f>
        <v>6.1310177849166009E-2</v>
      </c>
      <c r="F27" s="6"/>
      <c r="G27" s="7" t="s">
        <v>8</v>
      </c>
      <c r="H27" s="5" t="s">
        <v>14</v>
      </c>
      <c r="I27" s="5">
        <v>5.87400764007441E-2</v>
      </c>
      <c r="J27" s="5">
        <v>4.5216697579068099E-2</v>
      </c>
      <c r="K27" s="5">
        <f>(I27*$C$2+J27*$D$2)/SUM($C$2:$D$2)</f>
        <v>5.510847850745515E-2</v>
      </c>
      <c r="L27" s="1"/>
      <c r="M27" s="7" t="s">
        <v>8</v>
      </c>
      <c r="N27" s="6" t="s">
        <v>14</v>
      </c>
      <c r="O27" s="6">
        <v>0.10234826571957401</v>
      </c>
      <c r="P27" s="6">
        <v>0.102872893143255</v>
      </c>
      <c r="Q27" s="5">
        <f>(O27*$C$2+P27*$D$2)/SUM($C$2:$D$2)</f>
        <v>0.10248915032184128</v>
      </c>
    </row>
    <row r="28" spans="1:17" x14ac:dyDescent="0.2">
      <c r="A28" s="4" t="s">
        <v>13</v>
      </c>
      <c r="B28" s="5" t="s">
        <v>14</v>
      </c>
      <c r="C28" s="5" t="s">
        <v>14</v>
      </c>
      <c r="D28" s="5">
        <v>5.37214541245499E-2</v>
      </c>
      <c r="E28" s="5">
        <f>D28</f>
        <v>5.37214541245499E-2</v>
      </c>
      <c r="F28" s="6"/>
      <c r="G28" s="7" t="s">
        <v>13</v>
      </c>
      <c r="H28" s="5" t="s">
        <v>14</v>
      </c>
      <c r="I28" s="5" t="s">
        <v>14</v>
      </c>
      <c r="J28" s="5">
        <v>6.9260821716602805E-2</v>
      </c>
      <c r="K28" s="5">
        <f>J28</f>
        <v>6.9260821716602805E-2</v>
      </c>
      <c r="L28" s="1"/>
      <c r="M28" s="7" t="s">
        <v>13</v>
      </c>
      <c r="N28" s="6" t="s">
        <v>14</v>
      </c>
      <c r="O28" s="6" t="s">
        <v>14</v>
      </c>
      <c r="P28" s="6">
        <v>0.10678170811891299</v>
      </c>
      <c r="Q28" s="5">
        <f>P28</f>
        <v>0.10678170811891299</v>
      </c>
    </row>
    <row r="29" spans="1:17" x14ac:dyDescent="0.2">
      <c r="A29" s="4" t="s">
        <v>9</v>
      </c>
      <c r="B29" s="5">
        <v>6.4718101340702605E-2</v>
      </c>
      <c r="C29" s="5">
        <v>6.2768453293044202E-2</v>
      </c>
      <c r="D29" s="5">
        <v>5.3578968474960097E-2</v>
      </c>
      <c r="E29" s="9">
        <f t="shared" ref="E29:E30" si="11">(B29*$B$2+C29*$C$2+D29*$D$2)/SUM($B$2:$D$2)</f>
        <v>6.1284287637853166E-2</v>
      </c>
      <c r="F29" s="6"/>
      <c r="G29" s="7" t="s">
        <v>9</v>
      </c>
      <c r="H29" s="5">
        <v>6.3070198391117605E-2</v>
      </c>
      <c r="I29" s="5">
        <v>6.4737949314377499E-2</v>
      </c>
      <c r="J29" s="5">
        <v>6.24220252807903E-2</v>
      </c>
      <c r="K29" s="5">
        <f t="shared" ref="K29:K30" si="12">(H29*$B$2+I29*$C$2+J29*$D$2)/SUM($B$2:$D$2)</f>
        <v>6.388315780954297E-2</v>
      </c>
      <c r="L29" s="1"/>
      <c r="M29" s="7" t="s">
        <v>9</v>
      </c>
      <c r="N29" s="6">
        <v>0.116157050370727</v>
      </c>
      <c r="O29" s="6">
        <v>0.11218230029786901</v>
      </c>
      <c r="P29" s="6">
        <v>0.124709504149297</v>
      </c>
      <c r="Q29" s="9">
        <f t="shared" ref="Q29" si="13">(N29*$B$2+O29*$C$2+P29*$D$2)/SUM($B$2:$D$2)</f>
        <v>0.11568235678407186</v>
      </c>
    </row>
    <row r="30" spans="1:17" x14ac:dyDescent="0.2">
      <c r="A30" s="4" t="s">
        <v>27</v>
      </c>
      <c r="B30">
        <v>6.3263217971164507E-2</v>
      </c>
      <c r="C30">
        <v>5.7912610901354397E-2</v>
      </c>
      <c r="D30">
        <v>5.1982133933172699E-2</v>
      </c>
      <c r="E30" s="9">
        <f t="shared" si="11"/>
        <v>5.7866026229703604E-2</v>
      </c>
      <c r="G30" s="4" t="s">
        <v>27</v>
      </c>
      <c r="H30">
        <v>6.2344768224844901E-2</v>
      </c>
      <c r="I30">
        <v>5.9034815692571303E-2</v>
      </c>
      <c r="J30">
        <v>5.8338173324419498E-2</v>
      </c>
      <c r="K30" s="5">
        <f t="shared" si="12"/>
        <v>5.9626400652727771E-2</v>
      </c>
      <c r="M30" s="13" t="s">
        <v>10</v>
      </c>
      <c r="N30" s="13"/>
      <c r="O30" s="13"/>
      <c r="P30" s="13"/>
      <c r="Q30" s="5"/>
    </row>
    <row r="31" spans="1:17" x14ac:dyDescent="0.2">
      <c r="A31" s="12" t="s">
        <v>10</v>
      </c>
      <c r="B31" s="12"/>
      <c r="C31" s="12"/>
      <c r="D31" s="12"/>
      <c r="E31" s="5"/>
      <c r="F31" s="6"/>
      <c r="G31" s="13" t="s">
        <v>10</v>
      </c>
      <c r="H31" s="13"/>
      <c r="I31" s="13"/>
      <c r="J31" s="13"/>
      <c r="K31" s="5"/>
      <c r="L31" s="1"/>
      <c r="M31" s="7" t="s">
        <v>1</v>
      </c>
      <c r="N31" s="6">
        <v>0.31343283582089498</v>
      </c>
      <c r="O31" s="6">
        <v>0.23144876325088301</v>
      </c>
      <c r="P31" s="6">
        <v>6.0509554140127299E-2</v>
      </c>
      <c r="Q31" s="5">
        <f>(N31*$B$2+O31*$C$2+P31*$D$2)/SUM($B$2:$D$2)</f>
        <v>0.21402053098689094</v>
      </c>
    </row>
    <row r="32" spans="1:17" x14ac:dyDescent="0.2">
      <c r="A32" s="4" t="s">
        <v>1</v>
      </c>
      <c r="B32" s="5">
        <v>0.56865671641791005</v>
      </c>
      <c r="C32" s="5">
        <v>0.63722025912838598</v>
      </c>
      <c r="D32" s="5">
        <v>0.49363057324840698</v>
      </c>
      <c r="E32" s="5">
        <f>(B32*$B$2+C32*$C$2+D32*$D$2)/SUM($B$2:$D$2)</f>
        <v>0.59197963526959652</v>
      </c>
      <c r="F32" s="6"/>
      <c r="G32" s="7" t="s">
        <v>1</v>
      </c>
      <c r="H32" s="5">
        <v>0.58805970149253695</v>
      </c>
      <c r="I32" s="5">
        <v>0.57126030624263802</v>
      </c>
      <c r="J32" s="5">
        <v>0.34394904458598702</v>
      </c>
      <c r="K32" s="5">
        <f>(H32*$B$2+I32*$C$2+J32*$D$2)/SUM($B$2:$D$2)</f>
        <v>0.52755026607174405</v>
      </c>
      <c r="L32" s="1"/>
      <c r="M32" s="7" t="s">
        <v>6</v>
      </c>
      <c r="N32" s="6">
        <v>0.108630952380952</v>
      </c>
      <c r="O32" s="6">
        <v>0.182400932400932</v>
      </c>
      <c r="P32" s="6">
        <v>0.24920634920634899</v>
      </c>
      <c r="Q32" s="5">
        <f t="shared" ref="Q32:Q33" si="14">(N32*$B$2+O32*$C$2+P32*$D$2)/SUM($B$2:$D$2)</f>
        <v>0.17992047713717657</v>
      </c>
    </row>
    <row r="33" spans="1:18" x14ac:dyDescent="0.2">
      <c r="A33" s="4" t="s">
        <v>6</v>
      </c>
      <c r="B33" s="5">
        <v>0.50744047619047605</v>
      </c>
      <c r="C33" s="5">
        <v>0.501748251748251</v>
      </c>
      <c r="D33" s="5">
        <v>0.78888888888888797</v>
      </c>
      <c r="E33" s="5">
        <f t="shared" ref="E33:E38" si="15">(B33*$B$2+C33*$C$2+D33*$D$2)/SUM($B$2:$D$2)</f>
        <v>0.56295559973492315</v>
      </c>
      <c r="F33" s="6"/>
      <c r="G33" s="7" t="s">
        <v>6</v>
      </c>
      <c r="H33" s="5">
        <v>0.53125</v>
      </c>
      <c r="I33" s="5">
        <v>0.53962703962703895</v>
      </c>
      <c r="J33" s="5">
        <v>0.72857142857142798</v>
      </c>
      <c r="K33" s="5">
        <f t="shared" ref="K33:K38" si="16">(H33*$B$2+I33*$C$2+J33*$D$2)/SUM($B$2:$D$2)</f>
        <v>0.57720344599072182</v>
      </c>
      <c r="L33" s="1"/>
      <c r="M33" s="7" t="s">
        <v>7</v>
      </c>
      <c r="N33" s="6">
        <v>0.42559523809523803</v>
      </c>
      <c r="O33" s="6">
        <v>0.32226107226107198</v>
      </c>
      <c r="P33" s="6">
        <v>0.15079365079365001</v>
      </c>
      <c r="Q33" s="5">
        <f t="shared" si="14"/>
        <v>0.30947647448641452</v>
      </c>
    </row>
    <row r="34" spans="1:18" x14ac:dyDescent="0.2">
      <c r="A34" s="4" t="s">
        <v>7</v>
      </c>
      <c r="B34" s="5">
        <v>0.74107142857142805</v>
      </c>
      <c r="C34" s="5">
        <v>0.891608391608391</v>
      </c>
      <c r="D34" s="5">
        <v>0.77777777777777701</v>
      </c>
      <c r="E34" s="5">
        <f t="shared" si="15"/>
        <v>0.83432736911862093</v>
      </c>
      <c r="F34" s="6"/>
      <c r="G34" s="7" t="s">
        <v>7</v>
      </c>
      <c r="H34" s="5">
        <v>0.73809523809523803</v>
      </c>
      <c r="I34" s="5">
        <v>0.832750582750582</v>
      </c>
      <c r="J34" s="5">
        <v>0.71904761904761905</v>
      </c>
      <c r="K34" s="5">
        <f t="shared" si="16"/>
        <v>0.78793903247183528</v>
      </c>
      <c r="L34" s="1"/>
      <c r="M34" s="4" t="s">
        <v>15</v>
      </c>
      <c r="N34" s="6">
        <v>0.33928571428571402</v>
      </c>
      <c r="O34" s="6" t="s">
        <v>14</v>
      </c>
      <c r="P34" s="6" t="s">
        <v>14</v>
      </c>
      <c r="Q34" s="5">
        <f>N34</f>
        <v>0.33928571428571402</v>
      </c>
    </row>
    <row r="35" spans="1:18" x14ac:dyDescent="0.2">
      <c r="A35" s="4" t="s">
        <v>15</v>
      </c>
      <c r="B35" s="5">
        <v>0.79464285714285698</v>
      </c>
      <c r="C35" s="5" t="s">
        <v>14</v>
      </c>
      <c r="D35" s="5" t="s">
        <v>14</v>
      </c>
      <c r="E35" s="5">
        <f>B35</f>
        <v>0.79464285714285698</v>
      </c>
      <c r="F35" s="6"/>
      <c r="G35" s="4" t="s">
        <v>15</v>
      </c>
      <c r="H35" s="5">
        <v>0.75</v>
      </c>
      <c r="I35" s="5" t="s">
        <v>14</v>
      </c>
      <c r="J35" s="5" t="s">
        <v>14</v>
      </c>
      <c r="K35" s="5">
        <f>H35</f>
        <v>0.75</v>
      </c>
      <c r="L35" s="1"/>
      <c r="M35" s="7" t="s">
        <v>8</v>
      </c>
      <c r="N35" s="6" t="s">
        <v>14</v>
      </c>
      <c r="O35" s="6">
        <v>0.29020979020978999</v>
      </c>
      <c r="P35" s="6">
        <v>0.22857142857142801</v>
      </c>
      <c r="Q35" s="5">
        <f>(O35*$C$2+P35*$D$2)/SUM($C$2:$D$2)</f>
        <v>0.27365728900255726</v>
      </c>
    </row>
    <row r="36" spans="1:18" x14ac:dyDescent="0.2">
      <c r="A36" s="4" t="s">
        <v>8</v>
      </c>
      <c r="B36" s="5" t="s">
        <v>14</v>
      </c>
      <c r="C36" s="5">
        <v>0.54545454545454497</v>
      </c>
      <c r="D36" s="5">
        <v>0.80476190476190401</v>
      </c>
      <c r="E36" s="5">
        <f>(C36*$C$2+D36*$D$2)/SUM($C$2:$D$2)</f>
        <v>0.61508951406649559</v>
      </c>
      <c r="F36" s="6"/>
      <c r="G36" s="7" t="s">
        <v>8</v>
      </c>
      <c r="H36" s="5"/>
      <c r="I36" s="5">
        <v>0.643356643356643</v>
      </c>
      <c r="J36" s="5">
        <v>0.75</v>
      </c>
      <c r="K36" s="5">
        <f>(I36*$C$2+J36*$D$2)/SUM($C$2:$D$2)</f>
        <v>0.67199488491048565</v>
      </c>
      <c r="L36" s="1"/>
      <c r="M36" s="7" t="s">
        <v>13</v>
      </c>
      <c r="N36" s="6" t="s">
        <v>14</v>
      </c>
      <c r="O36" s="6" t="s">
        <v>14</v>
      </c>
      <c r="P36" s="6">
        <v>0.17857142857142799</v>
      </c>
      <c r="Q36" s="5">
        <f>P36</f>
        <v>0.17857142857142799</v>
      </c>
    </row>
    <row r="37" spans="1:18" x14ac:dyDescent="0.2">
      <c r="A37" s="4" t="s">
        <v>13</v>
      </c>
      <c r="B37" s="5" t="s">
        <v>14</v>
      </c>
      <c r="C37" s="5" t="s">
        <v>14</v>
      </c>
      <c r="D37" s="5">
        <v>0.66428571428571404</v>
      </c>
      <c r="E37" s="5">
        <f>D37</f>
        <v>0.66428571428571404</v>
      </c>
      <c r="F37" s="6"/>
      <c r="G37" s="7" t="s">
        <v>13</v>
      </c>
      <c r="H37" s="5" t="s">
        <v>14</v>
      </c>
      <c r="I37" s="5" t="s">
        <v>14</v>
      </c>
      <c r="J37" s="5">
        <v>0.48095238095238002</v>
      </c>
      <c r="K37" s="5">
        <f>J37</f>
        <v>0.48095238095238002</v>
      </c>
      <c r="L37" s="1"/>
      <c r="M37" s="7" t="s">
        <v>9</v>
      </c>
      <c r="N37" s="6">
        <v>0.250131371518654</v>
      </c>
      <c r="O37" s="6">
        <v>0.25498730504171202</v>
      </c>
      <c r="P37" s="6">
        <v>0.15506786023678801</v>
      </c>
      <c r="Q37" s="9">
        <f t="shared" ref="Q37" si="17">(N37*$B$2+O37*$C$2+P37*$D$2)/SUM($B$2:$D$2)</f>
        <v>0.23304812758823384</v>
      </c>
    </row>
    <row r="38" spans="1:18" x14ac:dyDescent="0.2">
      <c r="A38" s="4" t="s">
        <v>9</v>
      </c>
      <c r="B38" s="5">
        <v>0.61166579085654205</v>
      </c>
      <c r="C38" s="5">
        <v>0.60536815379035103</v>
      </c>
      <c r="D38" s="5">
        <v>0.69650591972278297</v>
      </c>
      <c r="E38" s="9">
        <f t="shared" ref="E38" si="18">(B38*$B$2+C38*$C$2+D38*$D$2)/SUM($B$2:$D$2)</f>
        <v>0.62579519310311205</v>
      </c>
      <c r="F38" s="6"/>
      <c r="G38" s="7" t="s">
        <v>9</v>
      </c>
      <c r="H38" s="5">
        <v>0.62454019968470798</v>
      </c>
      <c r="I38" s="5">
        <v>0.59170596058517699</v>
      </c>
      <c r="J38" s="5">
        <v>0.61680623736644502</v>
      </c>
      <c r="K38" s="9">
        <f t="shared" ref="K38" si="19">(H38*$B$2+I38*$C$2+J38*$D$2)/SUM($B$2:$D$2)</f>
        <v>0.60425658452390585</v>
      </c>
      <c r="L38" s="1"/>
      <c r="M38" s="25"/>
      <c r="N38" s="11"/>
      <c r="O38" s="11"/>
      <c r="P38" s="11"/>
      <c r="Q38" s="26"/>
      <c r="R38" s="27"/>
    </row>
    <row r="39" spans="1:18" x14ac:dyDescent="0.2">
      <c r="M39" s="27"/>
      <c r="N39" s="27"/>
      <c r="O39" s="27"/>
      <c r="P39" s="27"/>
      <c r="Q39" s="28"/>
      <c r="R39" s="27"/>
    </row>
    <row r="40" spans="1:18" x14ac:dyDescent="0.2">
      <c r="M40" s="27"/>
      <c r="N40" s="27"/>
      <c r="O40" s="27"/>
      <c r="P40" s="27"/>
      <c r="Q40" s="28"/>
      <c r="R40" s="27"/>
    </row>
    <row r="41" spans="1:18" x14ac:dyDescent="0.2">
      <c r="M41" s="27"/>
      <c r="N41" s="27"/>
      <c r="O41" s="27"/>
      <c r="P41" s="27"/>
      <c r="Q41" s="28"/>
      <c r="R41" s="27"/>
    </row>
    <row r="42" spans="1:18" x14ac:dyDescent="0.2">
      <c r="M42" s="27"/>
      <c r="N42" s="27"/>
      <c r="O42" s="27"/>
      <c r="P42" s="27"/>
      <c r="Q42" s="28"/>
      <c r="R42" s="27"/>
    </row>
  </sheetData>
  <mergeCells count="18">
    <mergeCell ref="A31:D31"/>
    <mergeCell ref="G31:J31"/>
    <mergeCell ref="M30:P30"/>
    <mergeCell ref="A21:D21"/>
    <mergeCell ref="G21:J21"/>
    <mergeCell ref="M21:P21"/>
    <mergeCell ref="A22:D22"/>
    <mergeCell ref="G22:J22"/>
    <mergeCell ref="M22:P22"/>
    <mergeCell ref="A12:D12"/>
    <mergeCell ref="G12:J12"/>
    <mergeCell ref="M3:P3"/>
    <mergeCell ref="M4:P4"/>
    <mergeCell ref="M12:P12"/>
    <mergeCell ref="A4:D4"/>
    <mergeCell ref="A3:D3"/>
    <mergeCell ref="G3:J3"/>
    <mergeCell ref="G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EB6F-70A5-754E-B815-736B5726D13B}">
  <dimension ref="A1:Q33"/>
  <sheetViews>
    <sheetView zoomScale="107" workbookViewId="0">
      <selection activeCell="I14" sqref="I14"/>
    </sheetView>
  </sheetViews>
  <sheetFormatPr baseColWidth="10" defaultRowHeight="16" x14ac:dyDescent="0.2"/>
  <cols>
    <col min="1" max="1" width="10.83203125" style="17"/>
    <col min="2" max="2" width="20.83203125" style="17" bestFit="1" customWidth="1"/>
    <col min="3" max="16384" width="10.83203125" style="17"/>
  </cols>
  <sheetData>
    <row r="1" spans="1:17" x14ac:dyDescent="0.2">
      <c r="A1" s="17" t="s">
        <v>23</v>
      </c>
    </row>
    <row r="2" spans="1:17" x14ac:dyDescent="0.2">
      <c r="A2" s="16" t="s">
        <v>21</v>
      </c>
      <c r="B2" s="16"/>
      <c r="C2" s="16"/>
      <c r="D2" s="16"/>
      <c r="E2" s="16"/>
      <c r="F2" s="16"/>
      <c r="G2" s="16"/>
      <c r="H2" s="16"/>
      <c r="J2" s="16" t="s">
        <v>22</v>
      </c>
      <c r="K2" s="16"/>
      <c r="L2" s="16"/>
      <c r="M2" s="16"/>
      <c r="N2" s="16"/>
      <c r="O2" s="16"/>
      <c r="P2" s="16"/>
      <c r="Q2" s="16"/>
    </row>
    <row r="3" spans="1:17" x14ac:dyDescent="0.2">
      <c r="B3" s="18" t="s">
        <v>18</v>
      </c>
      <c r="C3" s="17">
        <v>87</v>
      </c>
      <c r="D3" s="18" t="s">
        <v>19</v>
      </c>
      <c r="E3" s="17">
        <v>233</v>
      </c>
      <c r="F3" s="18" t="s">
        <v>20</v>
      </c>
      <c r="G3" s="17">
        <v>81</v>
      </c>
      <c r="K3" s="18" t="s">
        <v>18</v>
      </c>
      <c r="L3" s="17">
        <v>87</v>
      </c>
      <c r="M3" s="18" t="s">
        <v>19</v>
      </c>
      <c r="N3" s="17">
        <v>233</v>
      </c>
      <c r="O3" s="18" t="s">
        <v>20</v>
      </c>
      <c r="P3" s="17">
        <v>81</v>
      </c>
    </row>
    <row r="4" spans="1:17" x14ac:dyDescent="0.2">
      <c r="A4" s="19">
        <v>20</v>
      </c>
      <c r="B4" s="20">
        <v>7.4798927582195002E-2</v>
      </c>
      <c r="C4" s="21">
        <f>AVERAGE(B4:B6)</f>
        <v>7.5655294488297067E-2</v>
      </c>
      <c r="D4" s="20">
        <v>6.2870522798058798E-2</v>
      </c>
      <c r="E4" s="21">
        <f>AVERAGE(D4:D6)</f>
        <v>6.7490611278553256E-2</v>
      </c>
      <c r="F4" s="20">
        <v>7.6139284878354196E-2</v>
      </c>
      <c r="G4" s="21">
        <f>AVERAGE(F4:F6)</f>
        <v>7.7383488301786929E-2</v>
      </c>
      <c r="H4" s="22">
        <f>(C4*$C$3+E4*$E$3+G4*$G$3)/($C$3+$E$3+$G$3)</f>
        <v>7.1260313219026164E-2</v>
      </c>
      <c r="J4" s="19">
        <v>20</v>
      </c>
      <c r="K4" s="20"/>
      <c r="L4" s="21" t="e">
        <f>AVERAGE(K4:K6)</f>
        <v>#DIV/0!</v>
      </c>
      <c r="M4" s="20"/>
      <c r="N4" s="21" t="e">
        <f>AVERAGE(M4:M6)</f>
        <v>#DIV/0!</v>
      </c>
      <c r="O4" s="20"/>
      <c r="P4" s="21" t="e">
        <f>AVERAGE(O4:O6)</f>
        <v>#DIV/0!</v>
      </c>
      <c r="Q4" s="22" t="e">
        <f>(L4*$C$3+N4*$E$3+P4*$G$3)/($C$3+$E$3+$G$3)</f>
        <v>#DIV/0!</v>
      </c>
    </row>
    <row r="5" spans="1:17" x14ac:dyDescent="0.2">
      <c r="A5" s="19"/>
      <c r="B5" s="20">
        <v>7.3919182970941105E-2</v>
      </c>
      <c r="C5" s="21"/>
      <c r="D5" s="20">
        <v>6.3222602103908995E-2</v>
      </c>
      <c r="E5" s="21"/>
      <c r="F5" s="20">
        <v>7.5831327240631699E-2</v>
      </c>
      <c r="G5" s="21"/>
      <c r="H5" s="22"/>
      <c r="J5" s="19"/>
      <c r="K5" s="20"/>
      <c r="L5" s="21"/>
      <c r="M5" s="20"/>
      <c r="N5" s="21"/>
      <c r="O5" s="20"/>
      <c r="P5" s="21"/>
      <c r="Q5" s="22"/>
    </row>
    <row r="6" spans="1:17" x14ac:dyDescent="0.2">
      <c r="A6" s="19"/>
      <c r="B6" s="20">
        <v>7.8247772911755095E-2</v>
      </c>
      <c r="C6" s="21"/>
      <c r="D6" s="20">
        <v>7.6378708933692002E-2</v>
      </c>
      <c r="E6" s="21"/>
      <c r="F6" s="20">
        <v>8.0179852786374906E-2</v>
      </c>
      <c r="G6" s="21"/>
      <c r="H6" s="22"/>
      <c r="J6" s="19"/>
      <c r="K6" s="20"/>
      <c r="L6" s="21"/>
      <c r="M6" s="20"/>
      <c r="N6" s="21"/>
      <c r="O6" s="20"/>
      <c r="P6" s="21"/>
      <c r="Q6" s="22"/>
    </row>
    <row r="7" spans="1:17" x14ac:dyDescent="0.2">
      <c r="A7" s="19">
        <v>30</v>
      </c>
      <c r="B7" s="20">
        <v>7.2235643127945698E-2</v>
      </c>
      <c r="C7" s="21">
        <f t="shared" ref="C7:E7" si="0">AVERAGE(B7:B9)</f>
        <v>7.3222176877487735E-2</v>
      </c>
      <c r="D7" s="20">
        <v>6.2685917581575601E-2</v>
      </c>
      <c r="E7" s="21">
        <f t="shared" si="0"/>
        <v>6.5201897795956337E-2</v>
      </c>
      <c r="F7" s="20">
        <v>7.1020489657785804E-2</v>
      </c>
      <c r="G7" s="21">
        <f t="shared" ref="G7" si="1">AVERAGE(F7:F9)</f>
        <v>7.3836336398591565E-2</v>
      </c>
      <c r="H7" s="22">
        <f t="shared" ref="H7" si="2">(C7*$C$3+E7*$E$3+G7*$G$3)/($C$3+$E$3+$G$3)</f>
        <v>6.8686071878017896E-2</v>
      </c>
      <c r="J7" s="19">
        <v>30</v>
      </c>
      <c r="K7" s="20"/>
      <c r="L7" s="21" t="e">
        <f t="shared" ref="L7:N7" si="3">AVERAGE(K7:K9)</f>
        <v>#DIV/0!</v>
      </c>
      <c r="M7" s="20"/>
      <c r="N7" s="21" t="e">
        <f t="shared" ref="N7:P7" si="4">AVERAGE(M7:M9)</f>
        <v>#DIV/0!</v>
      </c>
      <c r="O7" s="20"/>
      <c r="P7" s="21" t="e">
        <f t="shared" ref="P7" si="5">AVERAGE(O7:O9)</f>
        <v>#DIV/0!</v>
      </c>
      <c r="Q7" s="22" t="e">
        <f t="shared" ref="Q7" si="6">(L7*$C$3+N7*$E$3+P7*$G$3)/($C$3+$E$3+$G$3)</f>
        <v>#DIV/0!</v>
      </c>
    </row>
    <row r="8" spans="1:17" x14ac:dyDescent="0.2">
      <c r="A8" s="19"/>
      <c r="B8" s="20">
        <v>7.1691551656341404E-2</v>
      </c>
      <c r="C8" s="21"/>
      <c r="D8" s="20">
        <v>5.9290934063314697E-2</v>
      </c>
      <c r="E8" s="21"/>
      <c r="F8" s="20">
        <v>7.3174248641912201E-2</v>
      </c>
      <c r="G8" s="21"/>
      <c r="H8" s="22"/>
      <c r="J8" s="19"/>
      <c r="K8" s="20"/>
      <c r="L8" s="21"/>
      <c r="M8" s="20"/>
      <c r="N8" s="21"/>
      <c r="O8" s="20"/>
      <c r="P8" s="21"/>
      <c r="Q8" s="22"/>
    </row>
    <row r="9" spans="1:17" x14ac:dyDescent="0.2">
      <c r="A9" s="19"/>
      <c r="B9" s="20">
        <v>7.5739335848176104E-2</v>
      </c>
      <c r="C9" s="21"/>
      <c r="D9" s="20">
        <v>7.3628841742978707E-2</v>
      </c>
      <c r="E9" s="21"/>
      <c r="F9" s="20">
        <v>7.7314270896076703E-2</v>
      </c>
      <c r="G9" s="21"/>
      <c r="H9" s="22"/>
      <c r="J9" s="19"/>
      <c r="K9" s="20"/>
      <c r="L9" s="21"/>
      <c r="M9" s="20"/>
      <c r="N9" s="21"/>
      <c r="O9" s="20"/>
      <c r="P9" s="21"/>
      <c r="Q9" s="22"/>
    </row>
    <row r="10" spans="1:17" x14ac:dyDescent="0.2">
      <c r="A10" s="19">
        <v>40</v>
      </c>
      <c r="B10" s="20">
        <v>7.0657289171628501E-2</v>
      </c>
      <c r="C10" s="21">
        <f t="shared" ref="C10:E10" si="7">AVERAGE(B10:B12)</f>
        <v>7.1299895387270967E-2</v>
      </c>
      <c r="D10" s="20">
        <v>6.0260705011028502E-2</v>
      </c>
      <c r="E10" s="21">
        <f t="shared" si="7"/>
        <v>6.3359217100537671E-2</v>
      </c>
      <c r="F10" s="20">
        <v>7.2141922823997395E-2</v>
      </c>
      <c r="G10" s="21">
        <f t="shared" ref="G10" si="8">AVERAGE(F10:F12)</f>
        <v>7.1778822419351906E-2</v>
      </c>
      <c r="H10" s="22">
        <f t="shared" ref="H10" si="9">(C10*$C$3+E10*$E$3+G10*$G$3)/($C$3+$E$3+$G$3)</f>
        <v>6.678272593288119E-2</v>
      </c>
      <c r="J10" s="19">
        <v>40</v>
      </c>
      <c r="K10" s="20"/>
      <c r="L10" s="21" t="e">
        <f t="shared" ref="L10:N10" si="10">AVERAGE(K10:K12)</f>
        <v>#DIV/0!</v>
      </c>
      <c r="M10" s="20"/>
      <c r="N10" s="21" t="e">
        <f t="shared" ref="N10:P10" si="11">AVERAGE(M10:M12)</f>
        <v>#DIV/0!</v>
      </c>
      <c r="O10" s="20"/>
      <c r="P10" s="21" t="e">
        <f t="shared" ref="P10" si="12">AVERAGE(O10:O12)</f>
        <v>#DIV/0!</v>
      </c>
      <c r="Q10" s="22" t="e">
        <f t="shared" ref="Q10" si="13">(L10*$C$3+N10*$E$3+P10*$G$3)/($C$3+$E$3+$G$3)</f>
        <v>#DIV/0!</v>
      </c>
    </row>
    <row r="11" spans="1:17" x14ac:dyDescent="0.2">
      <c r="A11" s="19"/>
      <c r="B11" s="20">
        <v>6.8338987926701095E-2</v>
      </c>
      <c r="C11" s="21"/>
      <c r="D11" s="20">
        <v>5.82602520848233E-2</v>
      </c>
      <c r="E11" s="21"/>
      <c r="F11" s="20">
        <v>6.8547001011096106E-2</v>
      </c>
      <c r="G11" s="21"/>
      <c r="H11" s="22"/>
      <c r="J11" s="19"/>
      <c r="K11" s="20"/>
      <c r="L11" s="21"/>
      <c r="M11" s="20"/>
      <c r="N11" s="21"/>
      <c r="O11" s="20"/>
      <c r="P11" s="21"/>
      <c r="Q11" s="22"/>
    </row>
    <row r="12" spans="1:17" x14ac:dyDescent="0.2">
      <c r="A12" s="19"/>
      <c r="B12" s="20">
        <v>7.4903409063483306E-2</v>
      </c>
      <c r="C12" s="21"/>
      <c r="D12" s="20">
        <v>7.1556694205761204E-2</v>
      </c>
      <c r="E12" s="21"/>
      <c r="F12" s="20">
        <v>7.4647543422962204E-2</v>
      </c>
      <c r="G12" s="21"/>
      <c r="H12" s="22"/>
      <c r="J12" s="19"/>
      <c r="K12" s="20"/>
      <c r="L12" s="21"/>
      <c r="M12" s="20"/>
      <c r="N12" s="21"/>
      <c r="O12" s="20"/>
      <c r="P12" s="21"/>
      <c r="Q12" s="22"/>
    </row>
    <row r="13" spans="1:17" x14ac:dyDescent="0.2">
      <c r="A13" s="19">
        <v>50</v>
      </c>
      <c r="B13" s="20">
        <v>6.8733029365889597E-2</v>
      </c>
      <c r="C13" s="21">
        <f t="shared" ref="C13:E13" si="14">AVERAGE(B13:B15)</f>
        <v>6.8865798209241533E-2</v>
      </c>
      <c r="D13" s="20">
        <v>5.76341658947013E-2</v>
      </c>
      <c r="E13" s="21">
        <f t="shared" si="14"/>
        <v>6.2305111110406299E-2</v>
      </c>
      <c r="F13" s="20">
        <v>7.0382320000696205E-2</v>
      </c>
      <c r="G13" s="21">
        <f t="shared" ref="G13" si="15">AVERAGE(F13:F15)</f>
        <v>6.9749225541150414E-2</v>
      </c>
      <c r="H13" s="22">
        <f t="shared" ref="H13" si="16">(C13*$C$3+E13*$E$3+G13*$G$3)/($C$3+$E$3+$G$3)</f>
        <v>6.5232176064244057E-2</v>
      </c>
      <c r="J13" s="19">
        <v>50</v>
      </c>
      <c r="K13" s="20">
        <v>6.9672883173415898E-2</v>
      </c>
      <c r="L13" s="21">
        <f>AVERAGE(K13:K14)</f>
        <v>6.8810236986804107E-2</v>
      </c>
      <c r="M13" s="20">
        <v>5.82150421518315E-2</v>
      </c>
      <c r="N13" s="21">
        <f t="shared" ref="N13:P13" si="17">AVERAGE(M13:M15)</f>
        <v>6.300006885748384E-2</v>
      </c>
      <c r="O13" s="20">
        <v>7.0748233680211603E-2</v>
      </c>
      <c r="P13" s="21">
        <f t="shared" ref="P13" si="18">AVERAGE(O13:O15)</f>
        <v>7.4588986971970819E-2</v>
      </c>
      <c r="Q13" s="22">
        <f t="shared" ref="Q13" si="19">(L13*$C$3+N13*$E$3+P13*$G$3)/($C$3+$E$3+$G$3)</f>
        <v>6.6601532684227763E-2</v>
      </c>
    </row>
    <row r="14" spans="1:17" x14ac:dyDescent="0.2">
      <c r="A14" s="19"/>
      <c r="B14" s="20">
        <v>6.7201792474881297E-2</v>
      </c>
      <c r="C14" s="21"/>
      <c r="D14" s="20">
        <v>5.70777720596101E-2</v>
      </c>
      <c r="E14" s="21"/>
      <c r="F14" s="20">
        <v>6.8202783835801306E-2</v>
      </c>
      <c r="G14" s="21"/>
      <c r="H14" s="22"/>
      <c r="J14" s="19"/>
      <c r="K14" s="20">
        <v>6.7947590800192303E-2</v>
      </c>
      <c r="L14" s="21"/>
      <c r="M14" s="20">
        <v>5.8961466273580801E-2</v>
      </c>
      <c r="N14" s="21"/>
      <c r="O14" s="20">
        <v>7.6751094185384797E-2</v>
      </c>
      <c r="P14" s="21"/>
      <c r="Q14" s="22"/>
    </row>
    <row r="15" spans="1:17" x14ac:dyDescent="0.2">
      <c r="A15" s="19"/>
      <c r="B15" s="20">
        <v>7.0662572786953703E-2</v>
      </c>
      <c r="C15" s="21"/>
      <c r="D15" s="20">
        <v>7.2203395376907495E-2</v>
      </c>
      <c r="E15" s="21"/>
      <c r="F15" s="20">
        <v>7.0662572786953703E-2</v>
      </c>
      <c r="G15" s="21"/>
      <c r="H15" s="22"/>
      <c r="J15" s="19"/>
      <c r="K15" s="20">
        <v>7.3208439009668794E-2</v>
      </c>
      <c r="L15" s="21"/>
      <c r="M15" s="20">
        <v>7.1823698147039206E-2</v>
      </c>
      <c r="N15" s="21"/>
      <c r="O15" s="20">
        <v>7.62676330503161E-2</v>
      </c>
      <c r="P15" s="21"/>
      <c r="Q15" s="22"/>
    </row>
    <row r="16" spans="1:17" x14ac:dyDescent="0.2">
      <c r="A16" s="19">
        <v>60</v>
      </c>
      <c r="B16" s="20">
        <v>6.9788490190442296E-2</v>
      </c>
      <c r="C16" s="21">
        <f t="shared" ref="C16:E16" si="20">AVERAGE(B16:B18)</f>
        <v>6.8364780567546093E-2</v>
      </c>
      <c r="D16" s="20">
        <v>5.73957331836982E-2</v>
      </c>
      <c r="E16" s="21">
        <f t="shared" ref="E16:G16" si="21">AVERAGE(D16:D18)</f>
        <v>6.169710422745267E-2</v>
      </c>
      <c r="F16" s="20">
        <v>6.7785740311004705E-2</v>
      </c>
      <c r="G16" s="21">
        <f t="shared" ref="G16:G22" si="22">AVERAGE(F16:F18)</f>
        <v>6.8890994720980273E-2</v>
      </c>
      <c r="H16" s="22">
        <f t="shared" ref="H16" si="23">(C16*$C$3+E16*$E$3+G16*$G$3)/($C$3+$E$3+$G$3)</f>
        <v>6.4596837323621911E-2</v>
      </c>
      <c r="J16" s="19">
        <v>60</v>
      </c>
      <c r="K16" s="20">
        <v>6.7847159443576305E-2</v>
      </c>
      <c r="L16" s="21">
        <f>AVERAGE(K15:K17)</f>
        <v>6.9596744419822471E-2</v>
      </c>
      <c r="M16" s="20">
        <v>5.7639821306342202E-2</v>
      </c>
      <c r="N16" s="21">
        <f t="shared" ref="N16:P16" si="24">AVERAGE(M16:M18)</f>
        <v>6.1752636867606993E-2</v>
      </c>
      <c r="O16" s="20">
        <v>7.1805285354773304E-2</v>
      </c>
      <c r="P16" s="21">
        <f t="shared" ref="P16:P22" si="25">AVERAGE(O16:O18)</f>
        <v>7.3526943293688099E-2</v>
      </c>
      <c r="Q16" s="22">
        <f t="shared" ref="Q16" si="26">(L16*$C$3+N16*$E$3+P16*$G$3)/($C$3+$E$3+$G$3)</f>
        <v>6.5832826836572864E-2</v>
      </c>
    </row>
    <row r="17" spans="1:17" x14ac:dyDescent="0.2">
      <c r="A17" s="19"/>
      <c r="B17" s="20">
        <v>6.5590448072780999E-2</v>
      </c>
      <c r="C17" s="21"/>
      <c r="D17" s="20">
        <v>5.6721883478630802E-2</v>
      </c>
      <c r="E17" s="21"/>
      <c r="F17" s="20">
        <v>6.6752787709388306E-2</v>
      </c>
      <c r="G17" s="21"/>
      <c r="H17" s="22"/>
      <c r="J17" s="19"/>
      <c r="K17" s="20">
        <v>6.7734634806222299E-2</v>
      </c>
      <c r="L17" s="21"/>
      <c r="M17" s="20">
        <v>5.7209691538498302E-2</v>
      </c>
      <c r="N17" s="21"/>
      <c r="O17" s="20">
        <v>7.3705195517139596E-2</v>
      </c>
      <c r="P17" s="21"/>
      <c r="Q17" s="22"/>
    </row>
    <row r="18" spans="1:17" x14ac:dyDescent="0.2">
      <c r="A18" s="19"/>
      <c r="B18" s="20">
        <v>6.9715403439415E-2</v>
      </c>
      <c r="C18" s="21"/>
      <c r="D18" s="20">
        <v>7.0973696020028995E-2</v>
      </c>
      <c r="E18" s="21"/>
      <c r="F18" s="20">
        <v>7.2134456142547806E-2</v>
      </c>
      <c r="G18" s="21"/>
      <c r="H18" s="22"/>
      <c r="J18" s="19"/>
      <c r="K18" s="20">
        <v>7.2395511282206698E-2</v>
      </c>
      <c r="L18" s="21"/>
      <c r="M18" s="20">
        <v>7.0408397757980495E-2</v>
      </c>
      <c r="N18" s="21"/>
      <c r="O18" s="20">
        <v>7.5070349009151396E-2</v>
      </c>
      <c r="P18" s="21"/>
      <c r="Q18" s="22"/>
    </row>
    <row r="19" spans="1:17" x14ac:dyDescent="0.2">
      <c r="A19" s="19">
        <v>70</v>
      </c>
      <c r="B19" s="20">
        <v>6.8154369910302506E-2</v>
      </c>
      <c r="C19" s="21">
        <f t="shared" ref="C19:E19" si="27">AVERAGE(B19:B21)</f>
        <v>6.8098167316905836E-2</v>
      </c>
      <c r="D19" s="20">
        <v>5.7737403632189099E-2</v>
      </c>
      <c r="E19" s="21">
        <f t="shared" ref="E19:G19" si="28">AVERAGE(D19:D21)</f>
        <v>6.1500147482792263E-2</v>
      </c>
      <c r="F19" s="20">
        <v>6.5829687694251501E-2</v>
      </c>
      <c r="G19" s="21">
        <f t="shared" si="22"/>
        <v>6.8553478089727712E-2</v>
      </c>
      <c r="H19" s="22">
        <f t="shared" ref="H19" si="29">(C19*$C$3+E19*$E$3+G19*$G$3)/($C$3+$E$3+$G$3)</f>
        <v>6.4356375674138031E-2</v>
      </c>
      <c r="J19" s="19">
        <v>70</v>
      </c>
      <c r="K19" s="20">
        <v>6.8924342759675905E-2</v>
      </c>
      <c r="L19" s="21">
        <f>AVERAGE(K18:K20)</f>
        <v>6.9566364650197332E-2</v>
      </c>
      <c r="M19" s="20">
        <v>5.6413608124361601E-2</v>
      </c>
      <c r="N19" s="21">
        <f t="shared" ref="N19:P19" si="30">AVERAGE(M19:M21)</f>
        <v>6.1119835687757029E-2</v>
      </c>
      <c r="O19" s="20">
        <v>7.2056334752860995E-2</v>
      </c>
      <c r="P19" s="21">
        <f t="shared" si="25"/>
        <v>7.2919115999717107E-2</v>
      </c>
      <c r="Q19" s="22">
        <f t="shared" ref="Q19" si="31">(L19*$C$3+N19*$E$3+P19*$G$3)/($C$3+$E$3+$G$3)</f>
        <v>6.533577016406894E-2</v>
      </c>
    </row>
    <row r="20" spans="1:17" x14ac:dyDescent="0.2">
      <c r="A20" s="19"/>
      <c r="B20" s="20">
        <v>7.0486851528368005E-2</v>
      </c>
      <c r="C20" s="21"/>
      <c r="D20" s="20">
        <v>5.5790964977382299E-2</v>
      </c>
      <c r="E20" s="21"/>
      <c r="F20" s="20">
        <v>6.8202663438303904E-2</v>
      </c>
      <c r="G20" s="21"/>
      <c r="H20" s="22"/>
      <c r="J20" s="19"/>
      <c r="K20" s="20">
        <v>6.7379239908709407E-2</v>
      </c>
      <c r="L20" s="21"/>
      <c r="M20" s="20">
        <v>5.6895474803250003E-2</v>
      </c>
      <c r="N20" s="21"/>
      <c r="O20" s="20">
        <v>7.3146977923152098E-2</v>
      </c>
      <c r="P20" s="21"/>
      <c r="Q20" s="22"/>
    </row>
    <row r="21" spans="1:17" x14ac:dyDescent="0.2">
      <c r="A21" s="19"/>
      <c r="B21" s="20">
        <v>6.5653280512046996E-2</v>
      </c>
      <c r="C21" s="21"/>
      <c r="D21" s="20">
        <v>7.0972073838805397E-2</v>
      </c>
      <c r="E21" s="21"/>
      <c r="F21" s="20">
        <v>7.1628083136627704E-2</v>
      </c>
      <c r="G21" s="21"/>
      <c r="H21" s="22"/>
      <c r="J21" s="19"/>
      <c r="K21" s="20">
        <v>7.2175329826190807E-2</v>
      </c>
      <c r="L21" s="21"/>
      <c r="M21" s="20">
        <v>7.0050424135659498E-2</v>
      </c>
      <c r="N21" s="21"/>
      <c r="O21" s="20">
        <v>7.35540353231382E-2</v>
      </c>
      <c r="P21" s="21"/>
      <c r="Q21" s="22"/>
    </row>
    <row r="22" spans="1:17" x14ac:dyDescent="0.2">
      <c r="A22" s="19">
        <v>80</v>
      </c>
      <c r="B22" s="20">
        <v>6.6082420332137001E-2</v>
      </c>
      <c r="C22" s="23">
        <f t="shared" ref="C22:E22" si="32">AVERAGE(B22:B24)</f>
        <v>6.684332117843543E-2</v>
      </c>
      <c r="D22" s="20">
        <v>5.65334021847885E-2</v>
      </c>
      <c r="E22" s="23">
        <f t="shared" ref="E22:G22" si="33">AVERAGE(D22:D24)</f>
        <v>6.0460359666253904E-2</v>
      </c>
      <c r="F22" s="20">
        <v>6.6019256262055001E-2</v>
      </c>
      <c r="G22" s="23">
        <f t="shared" si="22"/>
        <v>6.7556229686219008E-2</v>
      </c>
      <c r="H22" s="22">
        <f t="shared" ref="H22" si="34">(C22*$C$3+E22*$E$3+G22*$G$3)/($C$3+$E$3+$G$3)</f>
        <v>6.327852206819147E-2</v>
      </c>
      <c r="J22" s="19">
        <v>80</v>
      </c>
      <c r="K22" s="17">
        <v>6.6695689805980493E-2</v>
      </c>
      <c r="L22" s="24">
        <f>AVERAGE(K21:K24)</f>
        <v>6.8903359182180324E-2</v>
      </c>
      <c r="M22" s="20">
        <v>5.6512234683573401E-2</v>
      </c>
      <c r="N22" s="24">
        <f t="shared" ref="N22:P22" si="35">AVERAGE(M22:M24)</f>
        <v>6.1257567682452801E-2</v>
      </c>
      <c r="O22" s="20">
        <v>7.0724899979825007E-2</v>
      </c>
      <c r="P22" s="24">
        <f t="shared" si="25"/>
        <v>7.1231788045365299E-2</v>
      </c>
      <c r="Q22" s="22">
        <f t="shared" ref="Q22" si="36">(L22*$C$3+N22*$E$3+P22*$G$3)/($C$3+$E$3+$G$3)</f>
        <v>6.4931123068667787E-2</v>
      </c>
    </row>
    <row r="23" spans="1:17" x14ac:dyDescent="0.2">
      <c r="A23" s="19"/>
      <c r="B23" s="20">
        <v>6.5680243548682099E-2</v>
      </c>
      <c r="C23" s="23"/>
      <c r="D23" s="20">
        <v>5.5036264207194499E-2</v>
      </c>
      <c r="E23" s="23"/>
      <c r="F23" s="20">
        <v>6.4432163282622204E-2</v>
      </c>
      <c r="G23" s="23"/>
      <c r="H23" s="22"/>
      <c r="J23" s="19"/>
      <c r="K23" s="20">
        <v>6.6013785714688397E-2</v>
      </c>
      <c r="L23" s="24"/>
      <c r="M23" s="20">
        <v>5.6512234683573401E-2</v>
      </c>
      <c r="N23" s="24"/>
      <c r="O23" s="20">
        <v>7.1763603922156805E-2</v>
      </c>
      <c r="P23" s="24"/>
      <c r="Q23" s="22"/>
    </row>
    <row r="24" spans="1:17" x14ac:dyDescent="0.2">
      <c r="A24" s="19"/>
      <c r="B24" s="20">
        <v>6.8767299654487204E-2</v>
      </c>
      <c r="C24" s="23"/>
      <c r="D24" s="20">
        <v>6.98114126067787E-2</v>
      </c>
      <c r="E24" s="23"/>
      <c r="F24" s="20">
        <v>7.2217269513979804E-2</v>
      </c>
      <c r="G24" s="23"/>
      <c r="H24" s="22"/>
      <c r="J24" s="19"/>
      <c r="K24" s="20">
        <v>7.0728631381861598E-2</v>
      </c>
      <c r="L24" s="24"/>
      <c r="M24" s="20">
        <v>7.0748233680211603E-2</v>
      </c>
      <c r="N24" s="24"/>
      <c r="O24" s="20">
        <v>7.12068602341141E-2</v>
      </c>
      <c r="P24" s="24"/>
      <c r="Q24" s="22"/>
    </row>
    <row r="25" spans="1:17" x14ac:dyDescent="0.2">
      <c r="A25" s="19">
        <v>90</v>
      </c>
      <c r="B25" s="20">
        <v>6.59047959072252E-2</v>
      </c>
      <c r="C25" s="24">
        <f t="shared" ref="C25:E25" si="37">AVERAGE(B25:B27)</f>
        <v>6.6773032541860941E-2</v>
      </c>
      <c r="D25" s="20">
        <v>5.6889242856063102E-2</v>
      </c>
      <c r="E25" s="24">
        <f t="shared" ref="E25:G25" si="38">AVERAGE(D25:D27)</f>
        <v>6.0608631862743477E-2</v>
      </c>
      <c r="F25" s="20">
        <v>6.6931840947962298E-2</v>
      </c>
      <c r="G25" s="24">
        <f t="shared" ref="G25" si="39">AVERAGE(F25:F27)</f>
        <v>6.85366833965943E-2</v>
      </c>
      <c r="H25" s="22">
        <f t="shared" ref="H25" si="40">(C25*$C$3+E25*$E$3+G25*$G$3)/($C$3+$E$3+$G$3)</f>
        <v>6.3547472344851058E-2</v>
      </c>
      <c r="J25" s="19">
        <v>90</v>
      </c>
      <c r="K25" s="17">
        <v>6.6376265784065996E-2</v>
      </c>
      <c r="L25" s="24">
        <f>AVERAGE(K24:K27)</f>
        <v>6.8019511378818773E-2</v>
      </c>
      <c r="M25" s="20">
        <v>5.6149635468098598E-2</v>
      </c>
      <c r="N25" s="24">
        <f t="shared" ref="N25:P25" si="41">AVERAGE(M25:M27)</f>
        <v>6.0418477413480408E-2</v>
      </c>
      <c r="O25" s="20">
        <v>7.1756722483966195E-2</v>
      </c>
      <c r="P25" s="24">
        <f t="shared" ref="P25" si="42">AVERAGE(O25:O27)</f>
        <v>7.1533715802718362E-2</v>
      </c>
      <c r="Q25" s="22">
        <f t="shared" ref="Q25" si="43">(L25*$C$3+N25*$E$3+P25*$G$3)/($C$3+$E$3+$G$3)</f>
        <v>6.4312802262639288E-2</v>
      </c>
    </row>
    <row r="26" spans="1:17" x14ac:dyDescent="0.2">
      <c r="A26" s="19"/>
      <c r="B26" s="20">
        <v>6.4929583891619902E-2</v>
      </c>
      <c r="C26" s="24"/>
      <c r="D26" s="20">
        <v>5.52051617977612E-2</v>
      </c>
      <c r="E26" s="24"/>
      <c r="F26" s="20">
        <v>6.6833316207705704E-2</v>
      </c>
      <c r="G26" s="24"/>
      <c r="H26" s="22"/>
      <c r="J26" s="19"/>
      <c r="K26" s="20">
        <v>6.5853232398790595E-2</v>
      </c>
      <c r="L26" s="24"/>
      <c r="M26" s="20">
        <v>5.5075769481948797E-2</v>
      </c>
      <c r="N26" s="24"/>
      <c r="O26" s="20">
        <v>7.2217193850235298E-2</v>
      </c>
      <c r="P26" s="24"/>
      <c r="Q26" s="22"/>
    </row>
    <row r="27" spans="1:17" x14ac:dyDescent="0.2">
      <c r="A27" s="19"/>
      <c r="B27" s="20">
        <v>6.9484717826737694E-2</v>
      </c>
      <c r="C27" s="24"/>
      <c r="D27" s="20">
        <v>6.9731490934406101E-2</v>
      </c>
      <c r="E27" s="24"/>
      <c r="F27" s="20">
        <v>7.1844893034114898E-2</v>
      </c>
      <c r="G27" s="24"/>
      <c r="H27" s="22"/>
      <c r="J27" s="19"/>
      <c r="K27" s="20">
        <v>6.9119915950556901E-2</v>
      </c>
      <c r="L27" s="24"/>
      <c r="M27" s="20">
        <v>7.0030027290393801E-2</v>
      </c>
      <c r="N27" s="24"/>
      <c r="O27" s="20">
        <v>7.0627231073953606E-2</v>
      </c>
      <c r="P27" s="24"/>
      <c r="Q27" s="22"/>
    </row>
    <row r="28" spans="1:17" x14ac:dyDescent="0.2">
      <c r="J28" s="19">
        <v>100</v>
      </c>
      <c r="K28" s="17">
        <v>6.6057054709834195E-2</v>
      </c>
      <c r="L28" s="23">
        <f>AVERAGE(K27:K30)</f>
        <v>6.7673391536877861E-2</v>
      </c>
      <c r="M28" s="20">
        <v>5.5882884312139697E-2</v>
      </c>
      <c r="N28" s="23">
        <f t="shared" ref="N28:P28" si="44">AVERAGE(M28:M30)</f>
        <v>5.9763677616598364E-2</v>
      </c>
      <c r="O28" s="20">
        <v>7.0035631868953202E-2</v>
      </c>
      <c r="P28" s="23">
        <f t="shared" ref="P28" si="45">AVERAGE(O28:O30)</f>
        <v>7.0489836071028975E-2</v>
      </c>
      <c r="Q28" s="22">
        <f t="shared" ref="Q28" si="46">(L28*$C$3+N28*$E$3+P28*$G$3)/($C$3+$E$3+$G$3)</f>
        <v>6.3646380723514057E-2</v>
      </c>
    </row>
    <row r="29" spans="1:17" x14ac:dyDescent="0.2">
      <c r="J29" s="19"/>
      <c r="K29" s="20">
        <v>6.3676615767789893E-2</v>
      </c>
      <c r="L29" s="23"/>
      <c r="M29" s="20">
        <v>5.4708118880896703E-2</v>
      </c>
      <c r="N29" s="23"/>
      <c r="O29" s="20">
        <v>7.11925767172438E-2</v>
      </c>
      <c r="P29" s="23"/>
      <c r="Q29" s="22"/>
    </row>
    <row r="30" spans="1:17" x14ac:dyDescent="0.2">
      <c r="J30" s="19"/>
      <c r="K30" s="20">
        <v>7.1839979719330496E-2</v>
      </c>
      <c r="L30" s="23"/>
      <c r="M30" s="20">
        <v>6.8700029656758699E-2</v>
      </c>
      <c r="N30" s="23"/>
      <c r="O30" s="20">
        <v>7.0241299626889894E-2</v>
      </c>
      <c r="P30" s="23"/>
      <c r="Q30" s="22"/>
    </row>
    <row r="31" spans="1:17" x14ac:dyDescent="0.2">
      <c r="J31" s="19">
        <v>110</v>
      </c>
      <c r="K31" s="17">
        <v>6.5599940076224106E-2</v>
      </c>
      <c r="L31" s="29">
        <f>AVERAGE(K30:K33)</f>
        <v>6.8316390603984423E-2</v>
      </c>
      <c r="M31" s="20">
        <v>5.5362862689501503E-2</v>
      </c>
      <c r="N31" s="29">
        <f t="shared" ref="N31:P31" si="47">AVERAGE(M31:M33)</f>
        <v>6.0187150060093474E-2</v>
      </c>
      <c r="O31" s="20">
        <v>6.8847133320955003E-2</v>
      </c>
      <c r="P31" s="29">
        <f t="shared" ref="P31" si="48">AVERAGE(O31:O33)</f>
        <v>7.0495083721167376E-2</v>
      </c>
      <c r="Q31" s="22">
        <f t="shared" ref="Q31" si="49">(L31*$C$3+N31*$E$3+P31*$G$3)/($C$3+$E$3+$G$3)</f>
        <v>6.4033001815369028E-2</v>
      </c>
    </row>
    <row r="32" spans="1:17" x14ac:dyDescent="0.2">
      <c r="J32" s="19"/>
      <c r="K32" s="20">
        <v>6.5612989767836596E-2</v>
      </c>
      <c r="L32" s="29"/>
      <c r="M32" s="20">
        <v>5.5362862689501503E-2</v>
      </c>
      <c r="N32" s="29"/>
      <c r="O32" s="20">
        <v>7.1945200875941001E-2</v>
      </c>
      <c r="P32" s="29"/>
      <c r="Q32" s="22"/>
    </row>
    <row r="33" spans="10:17" x14ac:dyDescent="0.2">
      <c r="J33" s="19"/>
      <c r="K33" s="20">
        <v>7.0212652852546506E-2</v>
      </c>
      <c r="L33" s="29"/>
      <c r="M33" s="20">
        <v>6.9835724801277393E-2</v>
      </c>
      <c r="N33" s="29"/>
      <c r="O33" s="20">
        <v>7.0692916966606095E-2</v>
      </c>
      <c r="P33" s="29"/>
      <c r="Q33" s="22"/>
    </row>
  </sheetData>
  <mergeCells count="92">
    <mergeCell ref="J31:J33"/>
    <mergeCell ref="L31:L33"/>
    <mergeCell ref="N31:N33"/>
    <mergeCell ref="P31:P33"/>
    <mergeCell ref="Q31:Q33"/>
    <mergeCell ref="L25:L27"/>
    <mergeCell ref="N25:N27"/>
    <mergeCell ref="P25:P27"/>
    <mergeCell ref="Q25:Q27"/>
    <mergeCell ref="J28:J30"/>
    <mergeCell ref="L28:L30"/>
    <mergeCell ref="N28:N30"/>
    <mergeCell ref="P28:P30"/>
    <mergeCell ref="Q28:Q30"/>
    <mergeCell ref="A25:A27"/>
    <mergeCell ref="C25:C27"/>
    <mergeCell ref="E25:E27"/>
    <mergeCell ref="G25:G27"/>
    <mergeCell ref="H25:H27"/>
    <mergeCell ref="J25:J27"/>
    <mergeCell ref="J19:J21"/>
    <mergeCell ref="L19:L21"/>
    <mergeCell ref="N19:N21"/>
    <mergeCell ref="P19:P21"/>
    <mergeCell ref="Q19:Q21"/>
    <mergeCell ref="J22:J24"/>
    <mergeCell ref="L22:L24"/>
    <mergeCell ref="N22:N24"/>
    <mergeCell ref="P22:P24"/>
    <mergeCell ref="Q22:Q24"/>
    <mergeCell ref="J13:J15"/>
    <mergeCell ref="L13:L15"/>
    <mergeCell ref="N13:N15"/>
    <mergeCell ref="P13:P15"/>
    <mergeCell ref="Q13:Q15"/>
    <mergeCell ref="J16:J18"/>
    <mergeCell ref="L16:L18"/>
    <mergeCell ref="N16:N18"/>
    <mergeCell ref="P16:P18"/>
    <mergeCell ref="Q16:Q18"/>
    <mergeCell ref="J7:J9"/>
    <mergeCell ref="L7:L9"/>
    <mergeCell ref="N7:N9"/>
    <mergeCell ref="P7:P9"/>
    <mergeCell ref="Q7:Q9"/>
    <mergeCell ref="J10:J12"/>
    <mergeCell ref="L10:L12"/>
    <mergeCell ref="N10:N12"/>
    <mergeCell ref="P10:P12"/>
    <mergeCell ref="Q10:Q12"/>
    <mergeCell ref="J2:Q2"/>
    <mergeCell ref="J4:J6"/>
    <mergeCell ref="L4:L6"/>
    <mergeCell ref="N4:N6"/>
    <mergeCell ref="P4:P6"/>
    <mergeCell ref="Q4:Q6"/>
    <mergeCell ref="A19:A21"/>
    <mergeCell ref="C19:C21"/>
    <mergeCell ref="E19:E21"/>
    <mergeCell ref="G19:G21"/>
    <mergeCell ref="H19:H21"/>
    <mergeCell ref="A22:A24"/>
    <mergeCell ref="C22:C24"/>
    <mergeCell ref="E22:E24"/>
    <mergeCell ref="G22:G24"/>
    <mergeCell ref="H22:H24"/>
    <mergeCell ref="A2:H2"/>
    <mergeCell ref="A4:A6"/>
    <mergeCell ref="A7:A9"/>
    <mergeCell ref="A10:A12"/>
    <mergeCell ref="A13:A15"/>
    <mergeCell ref="A16:A18"/>
    <mergeCell ref="C16:C18"/>
    <mergeCell ref="E16:E18"/>
    <mergeCell ref="G16:G18"/>
    <mergeCell ref="H16:H18"/>
    <mergeCell ref="C13:C15"/>
    <mergeCell ref="C10:C12"/>
    <mergeCell ref="C7:C9"/>
    <mergeCell ref="H4:H6"/>
    <mergeCell ref="H7:H9"/>
    <mergeCell ref="H10:H12"/>
    <mergeCell ref="H13:H15"/>
    <mergeCell ref="G4:G6"/>
    <mergeCell ref="G7:G9"/>
    <mergeCell ref="G10:G12"/>
    <mergeCell ref="G13:G15"/>
    <mergeCell ref="E13:E15"/>
    <mergeCell ref="E10:E12"/>
    <mergeCell ref="E7:E9"/>
    <mergeCell ref="C4:C6"/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</vt:lpstr>
      <vt:lpstr>Absolute</vt:lpstr>
      <vt:lpstr>Cross val choose 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Pessanha</dc:creator>
  <cp:lastModifiedBy>Francisca Pessanha</cp:lastModifiedBy>
  <dcterms:created xsi:type="dcterms:W3CDTF">2021-03-08T16:47:51Z</dcterms:created>
  <dcterms:modified xsi:type="dcterms:W3CDTF">2021-03-25T12:06:07Z</dcterms:modified>
</cp:coreProperties>
</file>