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9734428bc4cb6/Documentos/"/>
    </mc:Choice>
  </mc:AlternateContent>
  <xr:revisionPtr revIDLastSave="324" documentId="1_{76C3991B-0DDB-E648-BCA4-B1FDB265B311}" xr6:coauthVersionLast="45" xr6:coauthVersionMax="45" xr10:uidLastSave="{638A2709-0D51-40D7-8970-9B7E96334203}"/>
  <bookViews>
    <workbookView xWindow="-120" yWindow="-120" windowWidth="20730" windowHeight="11160" activeTab="2" xr2:uid="{6AB6BA59-2D7E-4BA8-9D4B-5CAC8A4BF2A9}"/>
  </bookViews>
  <sheets>
    <sheet name="Pedidos" sheetId="1" r:id="rId1"/>
    <sheet name="Sheet2" sheetId="2" r:id="rId2"/>
    <sheet name="Gastos de compra" sheetId="5" r:id="rId3"/>
    <sheet name="Gastos de envio" sheetId="6" r:id="rId4"/>
    <sheet name="Gasto de empaque" sheetId="7" r:id="rId5"/>
    <sheet name="Activos" sheetId="8" r:id="rId6"/>
    <sheet name="Cajas" sheetId="9" r:id="rId7"/>
    <sheet name="Balance" sheetId="10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2" l="1"/>
  <c r="Y64" i="5"/>
  <c r="C56" i="5" s="1"/>
  <c r="Q64" i="5"/>
  <c r="C55" i="5" s="1"/>
  <c r="C58" i="5" l="1"/>
  <c r="C59" i="5" s="1"/>
  <c r="B12" i="10" l="1"/>
  <c r="F38" i="2"/>
  <c r="H4" i="6"/>
  <c r="E9" i="7"/>
  <c r="Y42" i="5" l="1"/>
  <c r="C34" i="5" s="1"/>
  <c r="C36" i="5" s="1"/>
  <c r="C37" i="5" s="1"/>
  <c r="Q42" i="5"/>
  <c r="C33" i="5"/>
  <c r="Y16" i="5"/>
  <c r="C8" i="5" s="1"/>
  <c r="C10" i="5" s="1"/>
  <c r="C11" i="5" s="1"/>
  <c r="Q16" i="5"/>
  <c r="C7" i="5"/>
  <c r="A28" i="5"/>
  <c r="A28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<sst xmlns="http://schemas.openxmlformats.org/spreadsheetml/2006/main" count="217" uniqueCount="159">
  <si>
    <t>Nombre</t>
  </si>
  <si>
    <t>Direccion</t>
  </si>
  <si>
    <t>Telefono</t>
  </si>
  <si>
    <t>Cascara</t>
  </si>
  <si>
    <t>Pelada</t>
  </si>
  <si>
    <t>Dimel Aliega Sosa</t>
  </si>
  <si>
    <t>Av. Jorge chavez 451 Barranco</t>
  </si>
  <si>
    <t>Nohelia Arrisueño Gonzales</t>
  </si>
  <si>
    <t>entregado</t>
  </si>
  <si>
    <t>Fiorella Heredia</t>
  </si>
  <si>
    <t>Calle Miguel Cortez 157, altura de la cdra. 8 de escardo</t>
  </si>
  <si>
    <t>Danna Herrera</t>
  </si>
  <si>
    <t>Pueblo Libre</t>
  </si>
  <si>
    <t>Erika Villar Rodriguez</t>
  </si>
  <si>
    <t>San Miguel</t>
  </si>
  <si>
    <t>Mary Plazolles</t>
  </si>
  <si>
    <t>Calle contralmirante Villar 450, dpto 601, Miraflores</t>
  </si>
  <si>
    <t>Ninoska Bernales</t>
  </si>
  <si>
    <t>pasaje las mandiocas Mz e lote 15 san juan de lurigancho, esto queda a la alt. Del plaza vea de la av. Las flores paradero 19</t>
  </si>
  <si>
    <t>Tati Salvatierra</t>
  </si>
  <si>
    <t>calle los negocio 179 torre B dpto 602 surquillo</t>
  </si>
  <si>
    <t>Mariela Robles</t>
  </si>
  <si>
    <t>las cantutas 115 '- 101 casuarinas sur surco</t>
  </si>
  <si>
    <t>Miriam Sanchez</t>
  </si>
  <si>
    <t>Lince</t>
  </si>
  <si>
    <t>Giovanna Chirinos</t>
  </si>
  <si>
    <t>Av la Alborada 1275 urb las brisas alt cera 24 de la av Venezuela</t>
  </si>
  <si>
    <t>Roger rodriguez - patricia alvarez</t>
  </si>
  <si>
    <t xml:space="preserve">Calle coronel inclan 361- Miraflores </t>
  </si>
  <si>
    <t>943801866 / 954452448</t>
  </si>
  <si>
    <t>Margareth Mirella</t>
  </si>
  <si>
    <t>Prol puquinas 130 Urb residencial Salamanca de monterrico / La casa con puerta de metal de color ploma allí tocas. Prol puquinas 130</t>
  </si>
  <si>
    <t>Cosme Rubio</t>
  </si>
  <si>
    <t>Estacion Santa Rosa / SJL</t>
  </si>
  <si>
    <t>Flow Roys</t>
  </si>
  <si>
    <t>Jr.leoncio prado 997 Magdalena del mar</t>
  </si>
  <si>
    <t>Janet Balceda Cuadros</t>
  </si>
  <si>
    <t>calle Cayetano Heredia 176, Jesus María (altura cdra. 18 Av. Brasil)</t>
  </si>
  <si>
    <t>Editha Ore</t>
  </si>
  <si>
    <t>estación unión del metropolitano - barranco</t>
  </si>
  <si>
    <t>Fabián Portal</t>
  </si>
  <si>
    <t>San Borja Norte</t>
  </si>
  <si>
    <t>Rosario Villaseca Martinez</t>
  </si>
  <si>
    <t>Av Angamos oeste 1320, Miraflores</t>
  </si>
  <si>
    <t>Ya pago</t>
  </si>
  <si>
    <t>Julio Andre</t>
  </si>
  <si>
    <t>SJM cooperativa América MZ W lote 26, pero si no llegas podríamos quedar en el mall del Sur</t>
  </si>
  <si>
    <t>Viviana Zerga</t>
  </si>
  <si>
    <t xml:space="preserve">Av Fernando Teran 300 Int 35 chorrillos Alt cdra 9 av huaylas </t>
  </si>
  <si>
    <t>Josue Parodi</t>
  </si>
  <si>
    <t>Girón general Álvaro Obregón 212 depto 401</t>
  </si>
  <si>
    <t>cambio y quiere esta smeena</t>
  </si>
  <si>
    <t>Elizabeth Ventura</t>
  </si>
  <si>
    <t>estación Jorge Chávez - Surco</t>
  </si>
  <si>
    <t>Liz Jlg</t>
  </si>
  <si>
    <t>San borja</t>
  </si>
  <si>
    <t>Silvana Salazar</t>
  </si>
  <si>
    <t>Saenz Peña 525 . Depto. 1601. Magdalena del Mar</t>
  </si>
  <si>
    <t>Luis Ochoa</t>
  </si>
  <si>
    <t>cuadra 24 de la avenida colonial - Frente al coliseo Miguel grau o al costado del cementerio baquijano</t>
  </si>
  <si>
    <t>Claudia Koo</t>
  </si>
  <si>
    <t>Jirón Bolognesi 750 San Miguel</t>
  </si>
  <si>
    <t>Mariana Peña</t>
  </si>
  <si>
    <t>Av. Cipriano dulanto (ex la mar) 1681 (cruce de la mar con cueva) pueblo libre</t>
  </si>
  <si>
    <t>Fiorella Chiappe</t>
  </si>
  <si>
    <t>Av buenavista 221 dpto 401, san borja</t>
  </si>
  <si>
    <t>Francisco</t>
  </si>
  <si>
    <t>me debe</t>
  </si>
  <si>
    <t>Pecana</t>
  </si>
  <si>
    <t>Transporte</t>
  </si>
  <si>
    <t>Descripcion</t>
  </si>
  <si>
    <t>Monto</t>
  </si>
  <si>
    <t>Otros</t>
  </si>
  <si>
    <t>Porcentaje</t>
  </si>
  <si>
    <t>Fecha</t>
  </si>
  <si>
    <t>Costo</t>
  </si>
  <si>
    <t>Colectivo regreso a ica</t>
  </si>
  <si>
    <t>Taxi de ida pachacutec</t>
  </si>
  <si>
    <t>Gasolina de ida pachacutec</t>
  </si>
  <si>
    <t>Moto ida mercado santo domingo</t>
  </si>
  <si>
    <t>COMPRA MAYO1A100KG</t>
  </si>
  <si>
    <t>Gaseosas en la chacra</t>
  </si>
  <si>
    <t>Gaseosa embolsado</t>
  </si>
  <si>
    <t>Mauricio</t>
  </si>
  <si>
    <t>Varios</t>
  </si>
  <si>
    <t>Propina senor de la chacra</t>
  </si>
  <si>
    <t>Recarga telefonica - Francisco</t>
  </si>
  <si>
    <t>Total</t>
  </si>
  <si>
    <t>Total :</t>
  </si>
  <si>
    <t>Costo xkg</t>
  </si>
  <si>
    <t>COMPRA MAYO2B46KG</t>
  </si>
  <si>
    <t>impresion de permiso</t>
  </si>
  <si>
    <t>ENVIO 1</t>
  </si>
  <si>
    <t>MAYO1A100KG</t>
  </si>
  <si>
    <t>Codigo</t>
  </si>
  <si>
    <t>Cant</t>
  </si>
  <si>
    <t>MAYO2B46KG</t>
  </si>
  <si>
    <t>Activos</t>
  </si>
  <si>
    <t>Bolsa grande con sierre</t>
  </si>
  <si>
    <t>Balansa</t>
  </si>
  <si>
    <t>Dominio (cultivosdelperu.com)</t>
  </si>
  <si>
    <t>Prec. Unt</t>
  </si>
  <si>
    <t>Cant.</t>
  </si>
  <si>
    <t>ENVIO ICA</t>
  </si>
  <si>
    <t>ENVIO 2</t>
  </si>
  <si>
    <t>ENVIO A LIMA</t>
  </si>
  <si>
    <t>se deben 350</t>
  </si>
  <si>
    <t>Bolsas transparentes de 1kg</t>
  </si>
  <si>
    <t>Bolsas blancas 3kg</t>
  </si>
  <si>
    <t>Cartulina Crema</t>
  </si>
  <si>
    <t>Marcador indeleble</t>
  </si>
  <si>
    <t>Papel velazco</t>
  </si>
  <si>
    <t>Pavilo</t>
  </si>
  <si>
    <t>mas dominio+mas pasajes del dia 1</t>
  </si>
  <si>
    <t>Prc Unt</t>
  </si>
  <si>
    <t>Caja Alfredo</t>
  </si>
  <si>
    <t>Caja Pia</t>
  </si>
  <si>
    <t>Caja Francisco</t>
  </si>
  <si>
    <t>TOTAL</t>
  </si>
  <si>
    <t>Aporte de Alfredo</t>
  </si>
  <si>
    <t>Aporte de Pia</t>
  </si>
  <si>
    <t>Aporte de Francisco</t>
  </si>
  <si>
    <t>Total de gastos de envio</t>
  </si>
  <si>
    <t>Gastos de envio</t>
  </si>
  <si>
    <t>Caja de pia</t>
  </si>
  <si>
    <t>Gastos de empaque</t>
  </si>
  <si>
    <t>para chiri</t>
  </si>
  <si>
    <t>para nosotros</t>
  </si>
  <si>
    <t>para soledad</t>
  </si>
  <si>
    <t>comsiion 2 chiri</t>
  </si>
  <si>
    <t>VENTACAMION</t>
  </si>
  <si>
    <t>53.5kilos en total</t>
  </si>
  <si>
    <t>43.5 kilos nuestros</t>
  </si>
  <si>
    <t>alfredo</t>
  </si>
  <si>
    <t>mama</t>
  </si>
  <si>
    <t>chiri</t>
  </si>
  <si>
    <t>pago francisco</t>
  </si>
  <si>
    <t>taxi</t>
  </si>
  <si>
    <t>pecana</t>
  </si>
  <si>
    <t>trasnporte</t>
  </si>
  <si>
    <t>COMPRA MAYO3B221KG</t>
  </si>
  <si>
    <t>Taxi para el mercado santo domingo</t>
  </si>
  <si>
    <t>Transporte de pecana</t>
  </si>
  <si>
    <t>mauricio pago</t>
  </si>
  <si>
    <t>pasaje de ida</t>
  </si>
  <si>
    <t>pasaje de vuelta</t>
  </si>
  <si>
    <t>bolsa con cierre</t>
  </si>
  <si>
    <t>bolsa transparente</t>
  </si>
  <si>
    <t>Me escribes al wsspp 937045781</t>
  </si>
  <si>
    <t>Diana Llontop</t>
  </si>
  <si>
    <t>Mariano Odicio 217- San Antonio- Muraflores.</t>
  </si>
  <si>
    <t>Magda Bustillos</t>
  </si>
  <si>
    <t>Calle Octavio Espinoza 160 - referencia entre guardia Chalaca y República de Panamá</t>
  </si>
  <si>
    <t>Fa Af</t>
  </si>
  <si>
    <t>Calle bernini 260 san borja</t>
  </si>
  <si>
    <t>Calle carlos gonzales posada 250 dpto 301 urb arboleda de maranga san miguel</t>
  </si>
  <si>
    <t>Meliza Panduro</t>
  </si>
  <si>
    <t>Sandra Vidaurre</t>
  </si>
  <si>
    <t>Avenida José Ramirez Gastón 289 La Aurora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</si>
</sst>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EN]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0" fillId="0" borderId="0" xfId="0" applyFon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3" xfId="0" applyBorder="1"/>
    <xf numFmtId="0" fontId="0" fillId="0" borderId="0" xfId="0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0" fontId="0" fillId="3" borderId="4" xfId="0" applyFill="1" applyBorder="1"/>
    <xf numFmtId="164" fontId="0" fillId="3" borderId="5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3" borderId="1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MAYO1A100KG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4A-41E1-97EF-41B6BE728D9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4A-41E1-97EF-41B6BE728D9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4A-41E1-97EF-41B6BE728D9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4A-41E1-97EF-41B6BE728D9D}"/>
              </c:ext>
            </c:extLst>
          </c:dPt>
          <c:cat>
            <c:strRef>
              <c:f>'Gastos de compra'!$B$6:$B$9</c:f>
              <c:strCache>
                <c:ptCount val="4"/>
                <c:pt idx="0">
                  <c:v>Pecana</c:v>
                </c:pt>
                <c:pt idx="1">
                  <c:v>Transporte</c:v>
                </c:pt>
                <c:pt idx="2">
                  <c:v>Varios</c:v>
                </c:pt>
                <c:pt idx="3">
                  <c:v>Otros</c:v>
                </c:pt>
              </c:strCache>
            </c:strRef>
          </c:cat>
          <c:val>
            <c:numRef>
              <c:f>'Gastos de compra'!$C$6:$C$9</c:f>
              <c:numCache>
                <c:formatCode>[$PEN]\ #,##0.00</c:formatCode>
                <c:ptCount val="4"/>
                <c:pt idx="0">
                  <c:v>1100</c:v>
                </c:pt>
                <c:pt idx="1">
                  <c:v>44</c:v>
                </c:pt>
                <c:pt idx="2">
                  <c:v>68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A-4865-B359-AA4CDC50D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MAYO2B46KG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C9-4F41-A354-A91C285A5C4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C9-4F41-A354-A91C285A5C4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C9-4F41-A354-A91C285A5C41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C9-4F41-A354-A91C285A5C41}"/>
              </c:ext>
            </c:extLst>
          </c:dPt>
          <c:cat>
            <c:strRef>
              <c:f>'Gastos de compra'!$B$32:$B$35</c:f>
              <c:strCache>
                <c:ptCount val="4"/>
                <c:pt idx="0">
                  <c:v>Pecana</c:v>
                </c:pt>
                <c:pt idx="1">
                  <c:v>Transporte</c:v>
                </c:pt>
                <c:pt idx="2">
                  <c:v>Varios</c:v>
                </c:pt>
                <c:pt idx="3">
                  <c:v>Otros</c:v>
                </c:pt>
              </c:strCache>
            </c:strRef>
          </c:cat>
          <c:val>
            <c:numRef>
              <c:f>'Gastos de compra'!$C$32:$C$35</c:f>
              <c:numCache>
                <c:formatCode>[$PEN]\ #,##0.00</c:formatCode>
                <c:ptCount val="4"/>
                <c:pt idx="0">
                  <c:v>150</c:v>
                </c:pt>
                <c:pt idx="1">
                  <c:v>15</c:v>
                </c:pt>
                <c:pt idx="2">
                  <c:v>41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7DD-B7EC-585C53EBD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185737</xdr:rowOff>
    </xdr:from>
    <xdr:to>
      <xdr:col>12</xdr:col>
      <xdr:colOff>304800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C2D0F1-4745-4500-9929-8D4406CBA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590550</xdr:colOff>
      <xdr:row>29</xdr:row>
      <xdr:rowOff>4762</xdr:rowOff>
    </xdr:from>
    <xdr:to>
      <xdr:col>12</xdr:col>
      <xdr:colOff>285750</xdr:colOff>
      <xdr:row>43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B1BAD-2BF2-4E72-9EE9-96A81A98A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377E-ADB6-474E-AEF8-8A0039B79412}">
  <dimension ref="A2:G43"/>
  <sheetViews>
    <sheetView topLeftCell="A28" workbookViewId="0">
      <selection activeCell="E40" sqref="E40"/>
    </sheetView>
  </sheetViews>
  <sheetFormatPr defaultRowHeight="15" x14ac:dyDescent="0.25"/>
  <cols>
    <col min="2" max="2" width="45.5703125" customWidth="1"/>
    <col min="3" max="3" width="83" customWidth="1"/>
    <col min="4" max="4" width="30" customWidth="1"/>
    <col min="5" max="5" width="18.5703125" customWidth="1"/>
    <col min="7" max="7" width="14.42578125" customWidth="1"/>
  </cols>
  <sheetData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5">
      <c r="B3" t="s">
        <v>5</v>
      </c>
      <c r="C3" t="s">
        <v>6</v>
      </c>
      <c r="D3">
        <v>986944001</v>
      </c>
      <c r="E3">
        <v>0</v>
      </c>
      <c r="F3">
        <v>1</v>
      </c>
    </row>
    <row r="4" spans="1:7" x14ac:dyDescent="0.25">
      <c r="B4" t="s">
        <v>7</v>
      </c>
      <c r="D4">
        <v>997533526</v>
      </c>
      <c r="E4">
        <v>1</v>
      </c>
      <c r="F4">
        <v>0</v>
      </c>
      <c r="G4" t="s">
        <v>8</v>
      </c>
    </row>
    <row r="5" spans="1:7" x14ac:dyDescent="0.25">
      <c r="B5" t="s">
        <v>9</v>
      </c>
      <c r="C5" t="s">
        <v>10</v>
      </c>
      <c r="D5">
        <v>945308306</v>
      </c>
      <c r="E5">
        <v>1</v>
      </c>
      <c r="F5">
        <v>0</v>
      </c>
    </row>
    <row r="6" spans="1:7" x14ac:dyDescent="0.25">
      <c r="B6" t="s">
        <v>11</v>
      </c>
      <c r="C6" t="s">
        <v>12</v>
      </c>
      <c r="D6">
        <v>922770989</v>
      </c>
      <c r="E6">
        <v>0</v>
      </c>
      <c r="F6">
        <v>1</v>
      </c>
    </row>
    <row r="7" spans="1:7" x14ac:dyDescent="0.25">
      <c r="B7" t="s">
        <v>13</v>
      </c>
      <c r="C7" t="s">
        <v>14</v>
      </c>
      <c r="D7">
        <v>991337134</v>
      </c>
      <c r="E7">
        <v>1</v>
      </c>
      <c r="F7">
        <v>0</v>
      </c>
    </row>
    <row r="8" spans="1:7" x14ac:dyDescent="0.25">
      <c r="B8" t="s">
        <v>15</v>
      </c>
      <c r="C8" t="s">
        <v>16</v>
      </c>
      <c r="D8">
        <v>976223690</v>
      </c>
      <c r="E8">
        <v>1</v>
      </c>
      <c r="F8">
        <v>0</v>
      </c>
    </row>
    <row r="9" spans="1:7" x14ac:dyDescent="0.25">
      <c r="B9" t="s">
        <v>17</v>
      </c>
      <c r="C9" t="s">
        <v>18</v>
      </c>
      <c r="D9">
        <v>984805919</v>
      </c>
      <c r="E9">
        <v>1</v>
      </c>
      <c r="F9">
        <v>0</v>
      </c>
    </row>
    <row r="10" spans="1:7" x14ac:dyDescent="0.25">
      <c r="B10" t="s">
        <v>19</v>
      </c>
      <c r="C10" t="s">
        <v>20</v>
      </c>
      <c r="D10">
        <v>972520020</v>
      </c>
      <c r="E10">
        <v>0</v>
      </c>
      <c r="F10">
        <v>2</v>
      </c>
    </row>
    <row r="11" spans="1:7" x14ac:dyDescent="0.25">
      <c r="B11" t="s">
        <v>21</v>
      </c>
      <c r="C11" t="s">
        <v>22</v>
      </c>
      <c r="D11">
        <v>945086296</v>
      </c>
      <c r="E11">
        <v>3</v>
      </c>
      <c r="F11">
        <v>0</v>
      </c>
    </row>
    <row r="12" spans="1:7" x14ac:dyDescent="0.25">
      <c r="B12" t="s">
        <v>23</v>
      </c>
      <c r="C12" t="s">
        <v>24</v>
      </c>
      <c r="D12">
        <v>936113062</v>
      </c>
      <c r="E12">
        <v>1</v>
      </c>
      <c r="F12">
        <v>0</v>
      </c>
    </row>
    <row r="13" spans="1:7" x14ac:dyDescent="0.25">
      <c r="B13" t="s">
        <v>25</v>
      </c>
      <c r="C13" t="s">
        <v>26</v>
      </c>
      <c r="D13">
        <v>955761606</v>
      </c>
      <c r="E13">
        <v>2</v>
      </c>
      <c r="F13">
        <v>1</v>
      </c>
    </row>
    <row r="14" spans="1:7" x14ac:dyDescent="0.25">
      <c r="A14" s="2"/>
      <c r="B14" t="s">
        <v>27</v>
      </c>
      <c r="C14" t="s">
        <v>28</v>
      </c>
      <c r="D14" t="s">
        <v>29</v>
      </c>
      <c r="E14">
        <v>3</v>
      </c>
      <c r="F14">
        <v>0</v>
      </c>
    </row>
    <row r="15" spans="1:7" x14ac:dyDescent="0.25">
      <c r="B15" t="s">
        <v>30</v>
      </c>
      <c r="C15" t="s">
        <v>31</v>
      </c>
      <c r="D15">
        <v>964504122</v>
      </c>
      <c r="E15">
        <v>2</v>
      </c>
      <c r="F15">
        <v>0</v>
      </c>
    </row>
    <row r="16" spans="1:7" x14ac:dyDescent="0.25">
      <c r="B16" t="s">
        <v>32</v>
      </c>
      <c r="C16" t="s">
        <v>33</v>
      </c>
      <c r="D16">
        <v>910659655</v>
      </c>
      <c r="E16">
        <v>3</v>
      </c>
      <c r="F16">
        <v>0</v>
      </c>
    </row>
    <row r="17" spans="1:7" x14ac:dyDescent="0.25">
      <c r="B17" t="s">
        <v>34</v>
      </c>
      <c r="C17" t="s">
        <v>35</v>
      </c>
      <c r="D17">
        <v>910063565</v>
      </c>
      <c r="E17">
        <v>2</v>
      </c>
      <c r="F17">
        <v>0</v>
      </c>
    </row>
    <row r="18" spans="1:7" x14ac:dyDescent="0.25">
      <c r="B18" t="s">
        <v>36</v>
      </c>
      <c r="C18" s="4" t="s">
        <v>37</v>
      </c>
      <c r="D18">
        <v>950559390</v>
      </c>
      <c r="E18">
        <v>1</v>
      </c>
      <c r="F18">
        <v>0</v>
      </c>
    </row>
    <row r="19" spans="1:7" x14ac:dyDescent="0.25">
      <c r="B19" t="s">
        <v>38</v>
      </c>
      <c r="C19" t="s">
        <v>39</v>
      </c>
      <c r="D19">
        <v>999084038</v>
      </c>
      <c r="E19">
        <v>1</v>
      </c>
      <c r="F19">
        <v>0</v>
      </c>
    </row>
    <row r="20" spans="1:7" x14ac:dyDescent="0.25">
      <c r="A20" s="2"/>
      <c r="B20" t="s">
        <v>40</v>
      </c>
      <c r="C20" t="s">
        <v>41</v>
      </c>
      <c r="D20">
        <v>958986413</v>
      </c>
      <c r="E20">
        <v>0</v>
      </c>
      <c r="F20">
        <v>4</v>
      </c>
    </row>
    <row r="21" spans="1:7" x14ac:dyDescent="0.25">
      <c r="A21" s="2"/>
      <c r="B21" t="s">
        <v>42</v>
      </c>
      <c r="C21" t="s">
        <v>43</v>
      </c>
      <c r="E21">
        <v>0</v>
      </c>
      <c r="F21">
        <v>2</v>
      </c>
      <c r="G21" t="s">
        <v>44</v>
      </c>
    </row>
    <row r="22" spans="1:7" x14ac:dyDescent="0.25">
      <c r="B22" t="s">
        <v>45</v>
      </c>
      <c r="C22" t="s">
        <v>46</v>
      </c>
      <c r="D22">
        <v>940941283</v>
      </c>
      <c r="E22">
        <v>0</v>
      </c>
      <c r="F22">
        <v>3</v>
      </c>
    </row>
    <row r="23" spans="1:7" x14ac:dyDescent="0.25">
      <c r="B23" t="s">
        <v>47</v>
      </c>
      <c r="C23" t="s">
        <v>48</v>
      </c>
      <c r="D23">
        <v>987245491</v>
      </c>
      <c r="E23">
        <v>0</v>
      </c>
      <c r="F23">
        <v>2</v>
      </c>
    </row>
    <row r="24" spans="1:7" x14ac:dyDescent="0.25">
      <c r="A24" s="2"/>
      <c r="B24" t="s">
        <v>49</v>
      </c>
      <c r="C24" t="s">
        <v>50</v>
      </c>
      <c r="D24">
        <v>941361326</v>
      </c>
      <c r="E24">
        <v>10</v>
      </c>
      <c r="F24">
        <v>0</v>
      </c>
      <c r="G24" t="s">
        <v>51</v>
      </c>
    </row>
    <row r="25" spans="1:7" x14ac:dyDescent="0.25">
      <c r="B25" t="s">
        <v>52</v>
      </c>
      <c r="C25" t="s">
        <v>53</v>
      </c>
      <c r="D25">
        <v>985825844</v>
      </c>
      <c r="E25">
        <v>1</v>
      </c>
      <c r="F25">
        <v>0</v>
      </c>
    </row>
    <row r="26" spans="1:7" x14ac:dyDescent="0.25">
      <c r="B26" t="s">
        <v>54</v>
      </c>
      <c r="C26" t="s">
        <v>55</v>
      </c>
      <c r="D26">
        <v>945093056</v>
      </c>
      <c r="E26">
        <v>0</v>
      </c>
      <c r="F26">
        <v>2</v>
      </c>
    </row>
    <row r="27" spans="1:7" x14ac:dyDescent="0.25">
      <c r="B27" t="s">
        <v>56</v>
      </c>
      <c r="C27" t="s">
        <v>57</v>
      </c>
      <c r="D27">
        <v>964169836</v>
      </c>
      <c r="E27">
        <v>1</v>
      </c>
      <c r="F27">
        <v>0</v>
      </c>
    </row>
    <row r="28" spans="1:7" x14ac:dyDescent="0.25">
      <c r="B28" t="s">
        <v>58</v>
      </c>
      <c r="C28" t="s">
        <v>59</v>
      </c>
      <c r="D28">
        <v>941329873</v>
      </c>
      <c r="E28">
        <v>2</v>
      </c>
      <c r="F28">
        <v>0</v>
      </c>
    </row>
    <row r="29" spans="1:7" x14ac:dyDescent="0.25">
      <c r="B29" t="s">
        <v>60</v>
      </c>
      <c r="C29" t="s">
        <v>61</v>
      </c>
      <c r="D29">
        <v>912057619</v>
      </c>
      <c r="E29">
        <v>0</v>
      </c>
      <c r="F29">
        <v>1</v>
      </c>
    </row>
    <row r="30" spans="1:7" x14ac:dyDescent="0.25">
      <c r="B30" t="s">
        <v>62</v>
      </c>
      <c r="C30" t="s">
        <v>63</v>
      </c>
      <c r="D30">
        <v>987709804</v>
      </c>
      <c r="E30">
        <v>0</v>
      </c>
      <c r="F30">
        <v>2</v>
      </c>
    </row>
    <row r="32" spans="1:7" x14ac:dyDescent="0.25">
      <c r="B32" t="s">
        <v>64</v>
      </c>
      <c r="C32" t="s">
        <v>65</v>
      </c>
    </row>
    <row r="37" spans="2:7" x14ac:dyDescent="0.25">
      <c r="B37" s="1"/>
      <c r="C37" s="1"/>
      <c r="D37" s="1"/>
      <c r="E37" s="1"/>
      <c r="F37" s="1"/>
      <c r="G37" s="1"/>
    </row>
    <row r="38" spans="2:7" ht="16.5" x14ac:dyDescent="0.3">
      <c r="B38" s="18" t="s">
        <v>148</v>
      </c>
      <c r="G38" s="3"/>
    </row>
    <row r="39" spans="2:7" ht="16.5" x14ac:dyDescent="0.3">
      <c r="B39" t="s">
        <v>149</v>
      </c>
      <c r="C39" s="18" t="s">
        <v>150</v>
      </c>
      <c r="D39" s="18">
        <v>965966433</v>
      </c>
      <c r="E39">
        <v>1</v>
      </c>
      <c r="G39" s="3"/>
    </row>
    <row r="40" spans="2:7" ht="16.5" x14ac:dyDescent="0.3">
      <c r="B40" t="s">
        <v>151</v>
      </c>
      <c r="C40" s="18" t="s">
        <v>152</v>
      </c>
      <c r="D40" s="18">
        <v>983265868</v>
      </c>
      <c r="E40">
        <v>2</v>
      </c>
      <c r="G40" s="3"/>
    </row>
    <row r="41" spans="2:7" ht="16.5" x14ac:dyDescent="0.3">
      <c r="B41" t="s">
        <v>153</v>
      </c>
      <c r="C41" s="18" t="s">
        <v>154</v>
      </c>
      <c r="D41" s="18">
        <v>992370934</v>
      </c>
      <c r="E41">
        <v>2</v>
      </c>
      <c r="G41" s="3"/>
    </row>
    <row r="42" spans="2:7" ht="16.5" x14ac:dyDescent="0.3">
      <c r="B42" t="s">
        <v>156</v>
      </c>
      <c r="C42" s="18" t="s">
        <v>155</v>
      </c>
      <c r="D42" s="18">
        <v>955628350</v>
      </c>
      <c r="E42">
        <v>2</v>
      </c>
    </row>
    <row r="43" spans="2:7" ht="16.5" x14ac:dyDescent="0.3">
      <c r="B43" t="s">
        <v>157</v>
      </c>
      <c r="C43" s="18" t="s">
        <v>158</v>
      </c>
      <c r="E4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BD86-7B66-4DD5-9E28-C2D5FAE6927B}">
  <dimension ref="A3:G38"/>
  <sheetViews>
    <sheetView topLeftCell="A19" workbookViewId="0">
      <selection activeCell="F37" sqref="F37"/>
    </sheetView>
  </sheetViews>
  <sheetFormatPr defaultRowHeight="15" x14ac:dyDescent="0.25"/>
  <cols>
    <col min="2" max="2" width="17.7109375" bestFit="1" customWidth="1"/>
    <col min="6" max="6" width="27.5703125" customWidth="1"/>
    <col min="10" max="10" width="27.28515625" customWidth="1"/>
  </cols>
  <sheetData>
    <row r="3" spans="1:3" x14ac:dyDescent="0.25">
      <c r="A3" t="s">
        <v>66</v>
      </c>
      <c r="B3">
        <v>500</v>
      </c>
      <c r="C3" t="s">
        <v>113</v>
      </c>
    </row>
    <row r="18" spans="3:7" x14ac:dyDescent="0.25">
      <c r="F18" t="s">
        <v>67</v>
      </c>
      <c r="G18">
        <v>20</v>
      </c>
    </row>
    <row r="24" spans="3:7" x14ac:dyDescent="0.25">
      <c r="C24" t="s">
        <v>133</v>
      </c>
      <c r="D24">
        <v>1070</v>
      </c>
    </row>
    <row r="25" spans="3:7" x14ac:dyDescent="0.25">
      <c r="D25">
        <v>200</v>
      </c>
      <c r="E25" t="s">
        <v>136</v>
      </c>
    </row>
    <row r="26" spans="3:7" x14ac:dyDescent="0.25">
      <c r="D26">
        <v>100</v>
      </c>
      <c r="E26" t="s">
        <v>135</v>
      </c>
    </row>
    <row r="27" spans="3:7" x14ac:dyDescent="0.25">
      <c r="D27">
        <v>180</v>
      </c>
      <c r="E27" t="s">
        <v>134</v>
      </c>
    </row>
    <row r="28" spans="3:7" x14ac:dyDescent="0.25">
      <c r="D28">
        <v>10</v>
      </c>
      <c r="E28" t="s">
        <v>137</v>
      </c>
    </row>
    <row r="29" spans="3:7" x14ac:dyDescent="0.25">
      <c r="D29">
        <v>350</v>
      </c>
      <c r="E29" t="s">
        <v>138</v>
      </c>
    </row>
    <row r="30" spans="3:7" x14ac:dyDescent="0.25">
      <c r="D30">
        <v>20</v>
      </c>
      <c r="E30" t="s">
        <v>139</v>
      </c>
    </row>
    <row r="31" spans="3:7" x14ac:dyDescent="0.25">
      <c r="D31">
        <f>SUM(D25:D30)</f>
        <v>860</v>
      </c>
    </row>
    <row r="32" spans="3:7" x14ac:dyDescent="0.25">
      <c r="F32" t="s">
        <v>131</v>
      </c>
    </row>
    <row r="33" spans="6:7" x14ac:dyDescent="0.25">
      <c r="F33" t="s">
        <v>132</v>
      </c>
    </row>
    <row r="34" spans="6:7" x14ac:dyDescent="0.25">
      <c r="F34">
        <v>783</v>
      </c>
      <c r="G34" t="s">
        <v>127</v>
      </c>
    </row>
    <row r="35" spans="6:7" x14ac:dyDescent="0.25">
      <c r="F35">
        <v>87</v>
      </c>
      <c r="G35" t="s">
        <v>126</v>
      </c>
    </row>
    <row r="36" spans="6:7" x14ac:dyDescent="0.25">
      <c r="F36">
        <v>180</v>
      </c>
      <c r="G36" t="s">
        <v>128</v>
      </c>
    </row>
    <row r="37" spans="6:7" x14ac:dyDescent="0.25">
      <c r="F37">
        <v>20</v>
      </c>
      <c r="G37" t="s">
        <v>129</v>
      </c>
    </row>
    <row r="38" spans="6:7" x14ac:dyDescent="0.25">
      <c r="F38">
        <f>SUM(F34:F37)</f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25A7-AEC5-41D7-B7DE-25BC9CF83AB2}">
  <dimension ref="A4:Z64"/>
  <sheetViews>
    <sheetView tabSelected="1" topLeftCell="M7" workbookViewId="0">
      <selection activeCell="X8" sqref="X8"/>
    </sheetView>
  </sheetViews>
  <sheetFormatPr defaultRowHeight="15" x14ac:dyDescent="0.25"/>
  <cols>
    <col min="1" max="1" width="16" bestFit="1" customWidth="1"/>
    <col min="2" max="2" width="15.140625" customWidth="1"/>
    <col min="3" max="3" width="12.140625" bestFit="1" customWidth="1"/>
    <col min="16" max="16" width="36.7109375" customWidth="1"/>
    <col min="17" max="17" width="9.5703125" bestFit="1" customWidth="1"/>
    <col min="24" max="24" width="32.140625" customWidth="1"/>
    <col min="25" max="25" width="9.5703125" bestFit="1" customWidth="1"/>
  </cols>
  <sheetData>
    <row r="4" spans="2:26" x14ac:dyDescent="0.25">
      <c r="B4" t="s">
        <v>80</v>
      </c>
      <c r="D4" s="2">
        <v>100</v>
      </c>
      <c r="P4" t="s">
        <v>69</v>
      </c>
      <c r="X4" t="s">
        <v>84</v>
      </c>
    </row>
    <row r="5" spans="2:26" x14ac:dyDescent="0.25">
      <c r="B5" s="1" t="s">
        <v>70</v>
      </c>
      <c r="C5" s="1" t="s">
        <v>71</v>
      </c>
      <c r="D5" s="1" t="s">
        <v>73</v>
      </c>
      <c r="P5" s="8" t="s">
        <v>70</v>
      </c>
      <c r="Q5" s="8" t="s">
        <v>75</v>
      </c>
      <c r="R5" s="8" t="s">
        <v>74</v>
      </c>
      <c r="X5" s="8" t="s">
        <v>70</v>
      </c>
      <c r="Y5" s="8" t="s">
        <v>75</v>
      </c>
      <c r="Z5" s="8" t="s">
        <v>74</v>
      </c>
    </row>
    <row r="6" spans="2:26" x14ac:dyDescent="0.25">
      <c r="B6" s="5" t="s">
        <v>68</v>
      </c>
      <c r="C6" s="6">
        <v>1100</v>
      </c>
      <c r="D6" s="5"/>
      <c r="P6" s="5" t="s">
        <v>77</v>
      </c>
      <c r="Q6" s="15">
        <v>13</v>
      </c>
      <c r="R6" s="7">
        <v>43952</v>
      </c>
      <c r="X6" s="5" t="s">
        <v>81</v>
      </c>
      <c r="Y6" s="6">
        <v>13</v>
      </c>
      <c r="Z6" s="7">
        <v>43953</v>
      </c>
    </row>
    <row r="7" spans="2:26" x14ac:dyDescent="0.25">
      <c r="B7" s="5" t="s">
        <v>69</v>
      </c>
      <c r="C7" s="6">
        <f>(Q16)</f>
        <v>44</v>
      </c>
      <c r="D7" s="5"/>
      <c r="P7" s="5" t="s">
        <v>76</v>
      </c>
      <c r="Q7" s="15">
        <v>6</v>
      </c>
      <c r="R7" s="7">
        <v>43952</v>
      </c>
      <c r="X7" s="5" t="s">
        <v>82</v>
      </c>
      <c r="Y7" s="6">
        <v>5</v>
      </c>
      <c r="Z7" s="7">
        <v>43955</v>
      </c>
    </row>
    <row r="8" spans="2:26" x14ac:dyDescent="0.25">
      <c r="B8" s="5" t="s">
        <v>84</v>
      </c>
      <c r="C8" s="6">
        <f>(Y16)</f>
        <v>68</v>
      </c>
      <c r="D8" s="5"/>
      <c r="P8" s="5" t="s">
        <v>78</v>
      </c>
      <c r="Q8" s="6">
        <v>20</v>
      </c>
      <c r="R8" s="7">
        <v>43953</v>
      </c>
      <c r="X8" s="5" t="s">
        <v>83</v>
      </c>
      <c r="Y8" s="17">
        <v>40</v>
      </c>
      <c r="Z8" s="7">
        <v>43953</v>
      </c>
    </row>
    <row r="9" spans="2:26" x14ac:dyDescent="0.25">
      <c r="B9" s="5" t="s">
        <v>72</v>
      </c>
      <c r="C9" s="6">
        <v>0</v>
      </c>
      <c r="D9" s="5"/>
      <c r="P9" s="5" t="s">
        <v>79</v>
      </c>
      <c r="Q9" s="6">
        <v>5</v>
      </c>
      <c r="R9" s="7">
        <v>43953</v>
      </c>
      <c r="X9" s="5" t="s">
        <v>85</v>
      </c>
      <c r="Y9" s="6">
        <v>5</v>
      </c>
      <c r="Z9" s="7">
        <v>43953</v>
      </c>
    </row>
    <row r="10" spans="2:26" ht="15.75" thickBot="1" x14ac:dyDescent="0.3">
      <c r="B10" s="9" t="s">
        <v>87</v>
      </c>
      <c r="C10" s="12">
        <f>SUM(C6:C9)</f>
        <v>1212</v>
      </c>
      <c r="D10" s="5"/>
      <c r="P10" s="5"/>
      <c r="Q10" s="6"/>
      <c r="R10" s="5"/>
      <c r="X10" s="5" t="s">
        <v>86</v>
      </c>
      <c r="Y10" s="6">
        <v>5</v>
      </c>
      <c r="Z10" s="7">
        <v>43952</v>
      </c>
    </row>
    <row r="11" spans="2:26" ht="15.75" thickBot="1" x14ac:dyDescent="0.3">
      <c r="B11" s="13" t="s">
        <v>89</v>
      </c>
      <c r="C11" s="14">
        <f>(C10/D4)</f>
        <v>12.12</v>
      </c>
      <c r="P11" s="5"/>
      <c r="Q11" s="6"/>
      <c r="R11" s="5"/>
      <c r="X11" s="5"/>
      <c r="Y11" s="6"/>
      <c r="Z11" s="5"/>
    </row>
    <row r="12" spans="2:26" x14ac:dyDescent="0.25">
      <c r="P12" s="5"/>
      <c r="Q12" s="6"/>
      <c r="R12" s="5"/>
      <c r="X12" s="5"/>
      <c r="Y12" s="6"/>
      <c r="Z12" s="5"/>
    </row>
    <row r="13" spans="2:26" x14ac:dyDescent="0.25">
      <c r="P13" s="5"/>
      <c r="Q13" s="6"/>
      <c r="R13" s="5"/>
      <c r="X13" s="5"/>
      <c r="Y13" s="6"/>
      <c r="Z13" s="5"/>
    </row>
    <row r="14" spans="2:26" x14ac:dyDescent="0.25">
      <c r="P14" s="5"/>
      <c r="Q14" s="6"/>
      <c r="R14" s="5"/>
      <c r="X14" s="5"/>
      <c r="Y14" s="6"/>
      <c r="Z14" s="5"/>
    </row>
    <row r="15" spans="2:26" ht="15.75" thickBot="1" x14ac:dyDescent="0.3">
      <c r="P15" s="5"/>
      <c r="Q15" s="12"/>
      <c r="R15" s="5"/>
      <c r="X15" s="5"/>
      <c r="Y15" s="12"/>
      <c r="Z15" s="5"/>
    </row>
    <row r="16" spans="2:26" ht="15.75" thickBot="1" x14ac:dyDescent="0.3">
      <c r="P16" s="10" t="s">
        <v>88</v>
      </c>
      <c r="Q16" s="11">
        <f>SUM(Q6:Q15)</f>
        <v>44</v>
      </c>
      <c r="X16" s="10" t="s">
        <v>88</v>
      </c>
      <c r="Y16" s="11">
        <f>SUM(Y6:Y15)</f>
        <v>68</v>
      </c>
    </row>
    <row r="28" spans="1:26" x14ac:dyDescent="0.25">
      <c r="A28" cm="1">
        <f t="array" aca="1" ref="A28" ca="1">A:A</f>
        <v>0</v>
      </c>
    </row>
    <row r="30" spans="1:26" x14ac:dyDescent="0.25">
      <c r="B30" t="s">
        <v>90</v>
      </c>
      <c r="D30" s="2">
        <v>46</v>
      </c>
      <c r="P30" t="s">
        <v>69</v>
      </c>
      <c r="X30" t="s">
        <v>84</v>
      </c>
    </row>
    <row r="31" spans="1:26" x14ac:dyDescent="0.25">
      <c r="B31" s="1" t="s">
        <v>70</v>
      </c>
      <c r="C31" s="1" t="s">
        <v>71</v>
      </c>
      <c r="D31" s="1" t="s">
        <v>73</v>
      </c>
      <c r="P31" s="8" t="s">
        <v>70</v>
      </c>
      <c r="Q31" s="8" t="s">
        <v>75</v>
      </c>
      <c r="R31" s="8" t="s">
        <v>74</v>
      </c>
      <c r="X31" s="8" t="s">
        <v>70</v>
      </c>
      <c r="Y31" s="8" t="s">
        <v>75</v>
      </c>
      <c r="Z31" s="8" t="s">
        <v>74</v>
      </c>
    </row>
    <row r="32" spans="1:26" x14ac:dyDescent="0.25">
      <c r="A32" t="s">
        <v>106</v>
      </c>
      <c r="B32" s="5" t="s">
        <v>68</v>
      </c>
      <c r="C32" s="6">
        <v>150</v>
      </c>
      <c r="D32" s="5"/>
      <c r="P32" s="5" t="s">
        <v>78</v>
      </c>
      <c r="Q32" s="6">
        <v>15</v>
      </c>
      <c r="R32" s="7">
        <v>43956</v>
      </c>
      <c r="X32" s="5" t="s">
        <v>91</v>
      </c>
      <c r="Y32" s="6">
        <v>1</v>
      </c>
      <c r="Z32" s="7">
        <v>43956</v>
      </c>
    </row>
    <row r="33" spans="2:26" x14ac:dyDescent="0.25">
      <c r="B33" s="5" t="s">
        <v>69</v>
      </c>
      <c r="C33" s="6">
        <f>(Q42)</f>
        <v>15</v>
      </c>
      <c r="D33" s="5"/>
      <c r="P33" s="5"/>
      <c r="Q33" s="6"/>
      <c r="R33" s="7"/>
      <c r="X33" s="5" t="s">
        <v>143</v>
      </c>
      <c r="Y33" s="6">
        <v>40</v>
      </c>
      <c r="Z33" s="7"/>
    </row>
    <row r="34" spans="2:26" x14ac:dyDescent="0.25">
      <c r="B34" s="5" t="s">
        <v>84</v>
      </c>
      <c r="C34" s="6">
        <f>(Y42)</f>
        <v>41</v>
      </c>
      <c r="D34" s="5"/>
      <c r="P34" s="5"/>
      <c r="Q34" s="6"/>
      <c r="R34" s="7"/>
      <c r="X34" s="5"/>
      <c r="Y34" s="6"/>
      <c r="Z34" s="7"/>
    </row>
    <row r="35" spans="2:26" x14ac:dyDescent="0.25">
      <c r="B35" s="5" t="s">
        <v>72</v>
      </c>
      <c r="C35" s="6">
        <v>0</v>
      </c>
      <c r="D35" s="5"/>
      <c r="P35" s="5"/>
      <c r="Q35" s="6"/>
      <c r="R35" s="7"/>
      <c r="X35" s="5"/>
      <c r="Y35" s="6"/>
      <c r="Z35" s="7"/>
    </row>
    <row r="36" spans="2:26" ht="15.75" thickBot="1" x14ac:dyDescent="0.3">
      <c r="B36" s="9" t="s">
        <v>87</v>
      </c>
      <c r="C36" s="12">
        <f>SUM(C32:C35)</f>
        <v>206</v>
      </c>
      <c r="D36" s="5"/>
      <c r="P36" s="5"/>
      <c r="Q36" s="6"/>
      <c r="R36" s="5"/>
      <c r="X36" s="5"/>
      <c r="Y36" s="6"/>
      <c r="Z36" s="7"/>
    </row>
    <row r="37" spans="2:26" ht="15.75" thickBot="1" x14ac:dyDescent="0.3">
      <c r="B37" s="13" t="s">
        <v>89</v>
      </c>
      <c r="C37" s="14">
        <f>(C36/D30)</f>
        <v>4.4782608695652177</v>
      </c>
      <c r="P37" s="5"/>
      <c r="Q37" s="6"/>
      <c r="R37" s="5"/>
      <c r="X37" s="5"/>
      <c r="Y37" s="6"/>
      <c r="Z37" s="5"/>
    </row>
    <row r="38" spans="2:26" x14ac:dyDescent="0.25">
      <c r="P38" s="5"/>
      <c r="Q38" s="6"/>
      <c r="R38" s="5"/>
      <c r="X38" s="5"/>
      <c r="Y38" s="6"/>
      <c r="Z38" s="5"/>
    </row>
    <row r="39" spans="2:26" x14ac:dyDescent="0.25">
      <c r="P39" s="5"/>
      <c r="Q39" s="6"/>
      <c r="R39" s="5"/>
      <c r="X39" s="5"/>
      <c r="Y39" s="6"/>
      <c r="Z39" s="5"/>
    </row>
    <row r="40" spans="2:26" x14ac:dyDescent="0.25">
      <c r="P40" s="5"/>
      <c r="Q40" s="6"/>
      <c r="R40" s="5"/>
      <c r="X40" s="5"/>
      <c r="Y40" s="6"/>
      <c r="Z40" s="5"/>
    </row>
    <row r="41" spans="2:26" ht="15.75" thickBot="1" x14ac:dyDescent="0.3">
      <c r="P41" s="5"/>
      <c r="Q41" s="12"/>
      <c r="R41" s="5"/>
      <c r="X41" s="5"/>
      <c r="Y41" s="12"/>
      <c r="Z41" s="5"/>
    </row>
    <row r="42" spans="2:26" ht="15.75" thickBot="1" x14ac:dyDescent="0.3">
      <c r="P42" s="10" t="s">
        <v>88</v>
      </c>
      <c r="Q42" s="11">
        <f>SUM(Q32:Q41)</f>
        <v>15</v>
      </c>
      <c r="X42" s="10" t="s">
        <v>88</v>
      </c>
      <c r="Y42" s="11">
        <f>SUM(Y32:Y41)</f>
        <v>41</v>
      </c>
    </row>
    <row r="52" spans="2:26" x14ac:dyDescent="0.25">
      <c r="B52" t="s">
        <v>140</v>
      </c>
      <c r="D52" s="2">
        <v>221</v>
      </c>
      <c r="P52" t="s">
        <v>69</v>
      </c>
      <c r="X52" t="s">
        <v>84</v>
      </c>
    </row>
    <row r="53" spans="2:26" x14ac:dyDescent="0.25">
      <c r="B53" s="1" t="s">
        <v>70</v>
      </c>
      <c r="C53" s="1" t="s">
        <v>71</v>
      </c>
      <c r="D53" s="1" t="s">
        <v>73</v>
      </c>
      <c r="P53" s="8" t="s">
        <v>70</v>
      </c>
      <c r="Q53" s="8" t="s">
        <v>75</v>
      </c>
      <c r="R53" s="8" t="s">
        <v>74</v>
      </c>
      <c r="X53" s="8" t="s">
        <v>70</v>
      </c>
      <c r="Y53" s="8" t="s">
        <v>75</v>
      </c>
      <c r="Z53" s="8" t="s">
        <v>74</v>
      </c>
    </row>
    <row r="54" spans="2:26" x14ac:dyDescent="0.25">
      <c r="B54" s="5" t="s">
        <v>68</v>
      </c>
      <c r="C54" s="6">
        <v>2320.5</v>
      </c>
      <c r="D54" s="5"/>
      <c r="P54" s="5" t="s">
        <v>141</v>
      </c>
      <c r="Q54" s="6">
        <v>10</v>
      </c>
      <c r="R54" s="7">
        <v>43959</v>
      </c>
      <c r="X54" s="5"/>
      <c r="Y54" s="6"/>
      <c r="Z54" s="7"/>
    </row>
    <row r="55" spans="2:26" x14ac:dyDescent="0.25">
      <c r="B55" s="5" t="s">
        <v>69</v>
      </c>
      <c r="C55" s="6">
        <f>(Q64)</f>
        <v>30</v>
      </c>
      <c r="D55" s="5"/>
      <c r="P55" s="5" t="s">
        <v>142</v>
      </c>
      <c r="Q55" s="6">
        <v>20</v>
      </c>
      <c r="R55" s="7">
        <v>43959</v>
      </c>
      <c r="X55" s="5"/>
      <c r="Y55" s="6"/>
      <c r="Z55" s="7"/>
    </row>
    <row r="56" spans="2:26" x14ac:dyDescent="0.25">
      <c r="B56" s="5" t="s">
        <v>84</v>
      </c>
      <c r="C56" s="6">
        <f>(Y64)</f>
        <v>0</v>
      </c>
      <c r="D56" s="5"/>
      <c r="P56" s="5"/>
      <c r="Q56" s="6"/>
      <c r="R56" s="7"/>
      <c r="X56" s="5"/>
      <c r="Y56" s="6"/>
      <c r="Z56" s="7"/>
    </row>
    <row r="57" spans="2:26" x14ac:dyDescent="0.25">
      <c r="B57" s="5" t="s">
        <v>72</v>
      </c>
      <c r="C57" s="6">
        <v>0</v>
      </c>
      <c r="D57" s="5"/>
      <c r="P57" s="5"/>
      <c r="Q57" s="6"/>
      <c r="R57" s="7"/>
      <c r="X57" s="5"/>
      <c r="Y57" s="6"/>
      <c r="Z57" s="7"/>
    </row>
    <row r="58" spans="2:26" ht="15.75" thickBot="1" x14ac:dyDescent="0.3">
      <c r="B58" s="9" t="s">
        <v>87</v>
      </c>
      <c r="C58" s="12">
        <f>SUM(C54:C57)</f>
        <v>2350.5</v>
      </c>
      <c r="D58" s="5"/>
      <c r="P58" s="5"/>
      <c r="Q58" s="6"/>
      <c r="R58" s="5"/>
      <c r="X58" s="5"/>
      <c r="Y58" s="6"/>
      <c r="Z58" s="7"/>
    </row>
    <row r="59" spans="2:26" ht="15.75" thickBot="1" x14ac:dyDescent="0.3">
      <c r="B59" s="13" t="s">
        <v>89</v>
      </c>
      <c r="C59" s="14">
        <f>(C58/D52)</f>
        <v>10.635746606334841</v>
      </c>
      <c r="P59" s="5"/>
      <c r="Q59" s="6"/>
      <c r="R59" s="5"/>
      <c r="X59" s="5"/>
      <c r="Y59" s="6"/>
      <c r="Z59" s="5"/>
    </row>
    <row r="60" spans="2:26" x14ac:dyDescent="0.25">
      <c r="P60" s="5"/>
      <c r="Q60" s="6"/>
      <c r="R60" s="5"/>
      <c r="X60" s="5"/>
      <c r="Y60" s="6"/>
      <c r="Z60" s="5"/>
    </row>
    <row r="61" spans="2:26" x14ac:dyDescent="0.25">
      <c r="P61" s="5"/>
      <c r="Q61" s="6"/>
      <c r="R61" s="5"/>
      <c r="X61" s="5"/>
      <c r="Y61" s="6"/>
      <c r="Z61" s="5"/>
    </row>
    <row r="62" spans="2:26" x14ac:dyDescent="0.25">
      <c r="P62" s="5"/>
      <c r="Q62" s="6"/>
      <c r="R62" s="5"/>
      <c r="X62" s="5"/>
      <c r="Y62" s="6"/>
      <c r="Z62" s="5"/>
    </row>
    <row r="63" spans="2:26" ht="15.75" thickBot="1" x14ac:dyDescent="0.3">
      <c r="P63" s="5"/>
      <c r="Q63" s="12"/>
      <c r="R63" s="5"/>
      <c r="X63" s="5"/>
      <c r="Y63" s="12"/>
      <c r="Z63" s="5"/>
    </row>
    <row r="64" spans="2:26" ht="15.75" thickBot="1" x14ac:dyDescent="0.3">
      <c r="P64" s="10" t="s">
        <v>88</v>
      </c>
      <c r="Q64" s="11">
        <f>SUM(Q54:Q63)</f>
        <v>30</v>
      </c>
      <c r="X64" s="10" t="s">
        <v>88</v>
      </c>
      <c r="Y64" s="11">
        <f>SUM(Y54:Y63)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E313-F3CD-4F5E-9509-7A555FFEEB4D}">
  <dimension ref="A2:H12"/>
  <sheetViews>
    <sheetView workbookViewId="0">
      <selection activeCell="D22" sqref="D22"/>
    </sheetView>
  </sheetViews>
  <sheetFormatPr defaultRowHeight="15" x14ac:dyDescent="0.25"/>
  <cols>
    <col min="2" max="2" width="18.28515625" customWidth="1"/>
    <col min="8" max="8" width="9.140625" customWidth="1"/>
  </cols>
  <sheetData>
    <row r="2" spans="1:8" x14ac:dyDescent="0.25">
      <c r="A2" t="s">
        <v>92</v>
      </c>
      <c r="B2" t="s">
        <v>105</v>
      </c>
      <c r="C2">
        <v>150</v>
      </c>
    </row>
    <row r="3" spans="1:8" x14ac:dyDescent="0.25">
      <c r="B3" s="1" t="s">
        <v>94</v>
      </c>
      <c r="C3" s="1" t="s">
        <v>95</v>
      </c>
      <c r="H3" t="s">
        <v>122</v>
      </c>
    </row>
    <row r="4" spans="1:8" x14ac:dyDescent="0.25">
      <c r="B4" t="s">
        <v>93</v>
      </c>
      <c r="C4">
        <v>44</v>
      </c>
      <c r="H4">
        <f>SUM(C2,C9)</f>
        <v>170</v>
      </c>
    </row>
    <row r="5" spans="1:8" x14ac:dyDescent="0.25">
      <c r="B5" t="s">
        <v>96</v>
      </c>
      <c r="C5">
        <v>40</v>
      </c>
    </row>
    <row r="9" spans="1:8" x14ac:dyDescent="0.25">
      <c r="A9" t="s">
        <v>104</v>
      </c>
      <c r="B9" t="s">
        <v>103</v>
      </c>
      <c r="C9">
        <v>20</v>
      </c>
    </row>
    <row r="10" spans="1:8" x14ac:dyDescent="0.25">
      <c r="B10" s="1" t="s">
        <v>94</v>
      </c>
      <c r="C10" s="1" t="s">
        <v>95</v>
      </c>
    </row>
    <row r="11" spans="1:8" x14ac:dyDescent="0.25">
      <c r="B11" t="s">
        <v>93</v>
      </c>
      <c r="C11">
        <v>37.5</v>
      </c>
    </row>
    <row r="12" spans="1:8" x14ac:dyDescent="0.25">
      <c r="B12" t="s">
        <v>96</v>
      </c>
      <c r="C1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47E-4B47-486E-AB3D-1B96FEE91C0B}">
  <dimension ref="B2:E21"/>
  <sheetViews>
    <sheetView workbookViewId="0">
      <selection activeCell="C16" sqref="C16"/>
    </sheetView>
  </sheetViews>
  <sheetFormatPr defaultRowHeight="15" x14ac:dyDescent="0.25"/>
  <cols>
    <col min="2" max="2" width="45.85546875" customWidth="1"/>
  </cols>
  <sheetData>
    <row r="2" spans="2:5" x14ac:dyDescent="0.25">
      <c r="B2" t="s">
        <v>70</v>
      </c>
      <c r="C2" t="s">
        <v>114</v>
      </c>
      <c r="D2" t="s">
        <v>95</v>
      </c>
      <c r="E2" t="s">
        <v>87</v>
      </c>
    </row>
    <row r="3" spans="2:5" x14ac:dyDescent="0.25">
      <c r="B3" t="s">
        <v>107</v>
      </c>
      <c r="C3">
        <v>5</v>
      </c>
      <c r="D3">
        <v>3</v>
      </c>
      <c r="E3">
        <v>15</v>
      </c>
    </row>
    <row r="4" spans="2:5" x14ac:dyDescent="0.25">
      <c r="B4" t="s">
        <v>108</v>
      </c>
      <c r="C4">
        <v>4.5</v>
      </c>
      <c r="D4">
        <v>1</v>
      </c>
      <c r="E4">
        <v>4.5</v>
      </c>
    </row>
    <row r="5" spans="2:5" x14ac:dyDescent="0.25">
      <c r="B5" t="s">
        <v>109</v>
      </c>
      <c r="C5">
        <v>3</v>
      </c>
      <c r="D5">
        <v>3</v>
      </c>
      <c r="E5">
        <v>9</v>
      </c>
    </row>
    <row r="6" spans="2:5" x14ac:dyDescent="0.25">
      <c r="B6" t="s">
        <v>110</v>
      </c>
      <c r="C6">
        <v>3</v>
      </c>
      <c r="D6">
        <v>2</v>
      </c>
      <c r="E6">
        <v>6</v>
      </c>
    </row>
    <row r="7" spans="2:5" x14ac:dyDescent="0.25">
      <c r="B7" t="s">
        <v>111</v>
      </c>
      <c r="C7">
        <v>1.5</v>
      </c>
      <c r="D7">
        <v>6</v>
      </c>
      <c r="E7">
        <v>9</v>
      </c>
    </row>
    <row r="8" spans="2:5" x14ac:dyDescent="0.25">
      <c r="B8" t="s">
        <v>112</v>
      </c>
      <c r="C8">
        <v>3</v>
      </c>
      <c r="D8">
        <v>2</v>
      </c>
      <c r="E8">
        <v>6</v>
      </c>
    </row>
    <row r="9" spans="2:5" x14ac:dyDescent="0.25">
      <c r="B9" t="s">
        <v>118</v>
      </c>
      <c r="E9">
        <f>SUM(E3:E8)</f>
        <v>49.5</v>
      </c>
    </row>
    <row r="17" spans="2:5" x14ac:dyDescent="0.25">
      <c r="B17" t="s">
        <v>144</v>
      </c>
      <c r="C17">
        <v>0</v>
      </c>
      <c r="E17">
        <v>0</v>
      </c>
    </row>
    <row r="18" spans="2:5" x14ac:dyDescent="0.25">
      <c r="B18" t="s">
        <v>145</v>
      </c>
      <c r="C18">
        <v>0</v>
      </c>
      <c r="E18">
        <v>0</v>
      </c>
    </row>
    <row r="19" spans="2:5" x14ac:dyDescent="0.25">
      <c r="B19" t="s">
        <v>146</v>
      </c>
      <c r="C19">
        <v>10</v>
      </c>
      <c r="D19">
        <v>2</v>
      </c>
      <c r="E19">
        <v>20</v>
      </c>
    </row>
    <row r="20" spans="2:5" x14ac:dyDescent="0.25">
      <c r="B20" t="s">
        <v>147</v>
      </c>
      <c r="C20">
        <v>5</v>
      </c>
      <c r="D20">
        <v>6</v>
      </c>
      <c r="E20">
        <v>30</v>
      </c>
    </row>
    <row r="21" spans="2:5" x14ac:dyDescent="0.25">
      <c r="E2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0ED-D7FD-4012-B767-147180EC1A4B}">
  <dimension ref="B2:E5"/>
  <sheetViews>
    <sheetView workbookViewId="0">
      <selection activeCell="B6" sqref="B6"/>
    </sheetView>
  </sheetViews>
  <sheetFormatPr defaultRowHeight="15" x14ac:dyDescent="0.25"/>
  <cols>
    <col min="2" max="2" width="64" customWidth="1"/>
  </cols>
  <sheetData>
    <row r="2" spans="2:5" x14ac:dyDescent="0.25">
      <c r="B2" s="1" t="s">
        <v>70</v>
      </c>
      <c r="C2" s="1" t="s">
        <v>101</v>
      </c>
      <c r="D2" s="1" t="s">
        <v>102</v>
      </c>
      <c r="E2" s="1" t="s">
        <v>87</v>
      </c>
    </row>
    <row r="3" spans="2:5" x14ac:dyDescent="0.25">
      <c r="B3" t="s">
        <v>98</v>
      </c>
      <c r="C3">
        <v>10</v>
      </c>
      <c r="D3">
        <v>2</v>
      </c>
      <c r="E3">
        <v>20</v>
      </c>
    </row>
    <row r="4" spans="2:5" x14ac:dyDescent="0.25">
      <c r="B4" t="s">
        <v>99</v>
      </c>
      <c r="C4">
        <v>45</v>
      </c>
      <c r="D4">
        <v>1</v>
      </c>
      <c r="E4">
        <v>45</v>
      </c>
    </row>
    <row r="5" spans="2:5" x14ac:dyDescent="0.25">
      <c r="B5" t="s">
        <v>100</v>
      </c>
      <c r="C5" s="16"/>
      <c r="D5" s="16">
        <v>1</v>
      </c>
      <c r="E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E04B-FABF-4979-B778-D8BD62169143}">
  <dimension ref="B2:C4"/>
  <sheetViews>
    <sheetView workbookViewId="0">
      <selection activeCell="G10" sqref="G10"/>
    </sheetView>
  </sheetViews>
  <sheetFormatPr defaultRowHeight="15" x14ac:dyDescent="0.25"/>
  <sheetData>
    <row r="2" spans="2:3" x14ac:dyDescent="0.25">
      <c r="B2" t="s">
        <v>115</v>
      </c>
      <c r="C2">
        <v>0</v>
      </c>
    </row>
    <row r="3" spans="2:3" x14ac:dyDescent="0.25">
      <c r="B3" t="s">
        <v>116</v>
      </c>
      <c r="C3">
        <v>50</v>
      </c>
    </row>
    <row r="4" spans="2:3" x14ac:dyDescent="0.25">
      <c r="B4" t="s">
        <v>117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248-3AC5-4692-BE9B-48709903E809}">
  <dimension ref="A1:B12"/>
  <sheetViews>
    <sheetView workbookViewId="0">
      <selection activeCell="C3" sqref="C3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70</v>
      </c>
    </row>
    <row r="2" spans="1:2" x14ac:dyDescent="0.25">
      <c r="A2" t="s">
        <v>119</v>
      </c>
      <c r="B2">
        <v>500</v>
      </c>
    </row>
    <row r="3" spans="1:2" x14ac:dyDescent="0.25">
      <c r="A3" t="s">
        <v>120</v>
      </c>
      <c r="B3">
        <v>500</v>
      </c>
    </row>
    <row r="4" spans="1:2" x14ac:dyDescent="0.25">
      <c r="A4" t="s">
        <v>121</v>
      </c>
      <c r="B4">
        <v>500</v>
      </c>
    </row>
    <row r="5" spans="1:2" x14ac:dyDescent="0.25">
      <c r="A5" t="s">
        <v>124</v>
      </c>
      <c r="B5">
        <v>-50</v>
      </c>
    </row>
    <row r="6" spans="1:2" x14ac:dyDescent="0.25">
      <c r="A6" t="s">
        <v>97</v>
      </c>
      <c r="B6">
        <v>-65</v>
      </c>
    </row>
    <row r="7" spans="1:2" x14ac:dyDescent="0.25">
      <c r="A7" t="s">
        <v>125</v>
      </c>
      <c r="B7">
        <v>-49.5</v>
      </c>
    </row>
    <row r="8" spans="1:2" x14ac:dyDescent="0.25">
      <c r="A8" t="s">
        <v>123</v>
      </c>
      <c r="B8">
        <v>-170</v>
      </c>
    </row>
    <row r="9" spans="1:2" x14ac:dyDescent="0.25">
      <c r="A9" t="s">
        <v>80</v>
      </c>
      <c r="B9">
        <v>-1212</v>
      </c>
    </row>
    <row r="10" spans="1:2" x14ac:dyDescent="0.25">
      <c r="A10" t="s">
        <v>90</v>
      </c>
      <c r="B10">
        <v>-206</v>
      </c>
    </row>
    <row r="11" spans="1:2" x14ac:dyDescent="0.25">
      <c r="A11" t="s">
        <v>130</v>
      </c>
      <c r="B11">
        <v>783</v>
      </c>
    </row>
    <row r="12" spans="1:2" x14ac:dyDescent="0.25">
      <c r="B12">
        <f>SUM(B2:B11)</f>
        <v>530.5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Pedidos</vt:lpstr>
      <vt:lpstr>Sheet2</vt:lpstr>
      <vt:lpstr>Gastos de compra</vt:lpstr>
      <vt:lpstr>Gastos de envio</vt:lpstr>
      <vt:lpstr>Gasto de empaque</vt:lpstr>
      <vt:lpstr>Activos</vt:lpstr>
      <vt:lpstr>Cajas</vt:lpstr>
      <vt:lpstr>Balance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Espinoza</dc:creator>
  <cp:keywords/>
  <dc:description/>
  <cp:lastModifiedBy>Francisco Espinoza</cp:lastModifiedBy>
  <cp:revision/>
  <dcterms:created xsi:type="dcterms:W3CDTF">2020-05-02T01:26:21Z</dcterms:created>
  <dcterms:modified xsi:type="dcterms:W3CDTF">2020-05-14T19:32:31Z</dcterms:modified>
  <cp:category/>
  <cp:contentStatus/>
</cp:coreProperties>
</file>