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1355" windowHeight="8700"/>
  </bookViews>
  <sheets>
    <sheet name="Pontuação Acumulada" sheetId="2" r:id="rId1"/>
  </sheets>
  <calcPr calcId="125725"/>
</workbook>
</file>

<file path=xl/calcChain.xml><?xml version="1.0" encoding="utf-8"?>
<calcChain xmlns="http://schemas.openxmlformats.org/spreadsheetml/2006/main">
  <c r="AC17" i="2"/>
  <c r="AD17" s="1"/>
  <c r="AC16"/>
  <c r="AD16" s="1"/>
  <c r="AC15"/>
  <c r="AD15" s="1"/>
  <c r="AC14"/>
  <c r="AD14" s="1"/>
  <c r="AC13"/>
  <c r="AD13" s="1"/>
  <c r="AC12"/>
  <c r="AD12" s="1"/>
  <c r="AC11"/>
  <c r="AD11" s="1"/>
  <c r="AC10"/>
  <c r="AD10" s="1"/>
  <c r="AC9"/>
  <c r="AD9" s="1"/>
  <c r="AC8"/>
  <c r="AD8" s="1"/>
  <c r="AD18" s="1"/>
  <c r="AA19" s="1"/>
  <c r="AA20" s="1"/>
  <c r="AA5"/>
  <c r="AA4"/>
  <c r="G31"/>
  <c r="F31"/>
  <c r="G30"/>
  <c r="F30"/>
  <c r="Y17"/>
  <c r="X17"/>
  <c r="Y16"/>
  <c r="X16"/>
  <c r="Y15"/>
  <c r="X15"/>
  <c r="Y14"/>
  <c r="X14"/>
  <c r="Y13"/>
  <c r="X13"/>
  <c r="Y12"/>
  <c r="X12"/>
  <c r="Y11"/>
  <c r="X11"/>
  <c r="Y10"/>
  <c r="X10"/>
  <c r="Y9"/>
  <c r="X9"/>
  <c r="Y8"/>
  <c r="Y18" s="1"/>
  <c r="X8"/>
  <c r="V5"/>
  <c r="V4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/>
  <c r="G5"/>
  <c r="G4"/>
  <c r="D8"/>
  <c r="E8" s="1"/>
  <c r="D9"/>
  <c r="E9" s="1"/>
  <c r="D10"/>
  <c r="E10"/>
  <c r="D11"/>
  <c r="E11"/>
  <c r="D12"/>
  <c r="E12"/>
  <c r="D13"/>
  <c r="E13" s="1"/>
  <c r="D14"/>
  <c r="E14" s="1"/>
  <c r="D15"/>
  <c r="E15"/>
  <c r="D16"/>
  <c r="E16"/>
  <c r="D17"/>
  <c r="E17"/>
  <c r="B5"/>
  <c r="B4"/>
  <c r="N8"/>
  <c r="O8" s="1"/>
  <c r="N9"/>
  <c r="O9" s="1"/>
  <c r="N10"/>
  <c r="O10" s="1"/>
  <c r="N11"/>
  <c r="O11" s="1"/>
  <c r="N12"/>
  <c r="O12"/>
  <c r="N13"/>
  <c r="O13"/>
  <c r="N14"/>
  <c r="O14"/>
  <c r="N15"/>
  <c r="O15" s="1"/>
  <c r="N16"/>
  <c r="O16" s="1"/>
  <c r="N17"/>
  <c r="O17"/>
  <c r="L5"/>
  <c r="L4"/>
  <c r="S8"/>
  <c r="T8" s="1"/>
  <c r="S9"/>
  <c r="T9" s="1"/>
  <c r="S10"/>
  <c r="T10" s="1"/>
  <c r="S11"/>
  <c r="T11" s="1"/>
  <c r="S12"/>
  <c r="T12" s="1"/>
  <c r="S13"/>
  <c r="T13" s="1"/>
  <c r="S14"/>
  <c r="T14" s="1"/>
  <c r="S15"/>
  <c r="T15" s="1"/>
  <c r="S16"/>
  <c r="T16" s="1"/>
  <c r="S17"/>
  <c r="T17" s="1"/>
  <c r="Q5"/>
  <c r="Q4"/>
  <c r="G29"/>
  <c r="G28"/>
  <c r="G27"/>
  <c r="G26"/>
  <c r="O18" l="1"/>
  <c r="L19" s="1"/>
  <c r="L20" s="1"/>
  <c r="F28" s="1"/>
  <c r="T18"/>
  <c r="Q19" s="1"/>
  <c r="Q20" s="1"/>
  <c r="F29" s="1"/>
  <c r="J18"/>
  <c r="G19" s="1"/>
  <c r="G20" s="1"/>
  <c r="F27" s="1"/>
  <c r="E18"/>
  <c r="B19" s="1"/>
  <c r="B20" s="1"/>
  <c r="F26" s="1"/>
  <c r="K26" s="1"/>
  <c r="V19"/>
  <c r="V20" s="1"/>
  <c r="K27" l="1"/>
  <c r="K28" s="1"/>
  <c r="K29" s="1"/>
  <c r="K30" s="1"/>
  <c r="K31" s="1"/>
</calcChain>
</file>

<file path=xl/sharedStrings.xml><?xml version="1.0" encoding="utf-8"?>
<sst xmlns="http://schemas.openxmlformats.org/spreadsheetml/2006/main" count="133" uniqueCount="33">
  <si>
    <t>Lucratividade</t>
  </si>
  <si>
    <t>Peso</t>
  </si>
  <si>
    <t>N° de equipes</t>
  </si>
  <si>
    <t>Máx.de Pontos</t>
  </si>
  <si>
    <t>Coef.</t>
  </si>
  <si>
    <t>Coef. Máximo</t>
  </si>
  <si>
    <t>Pontos</t>
  </si>
  <si>
    <t>Pos.</t>
  </si>
  <si>
    <t>Pts</t>
  </si>
  <si>
    <t>Tot.</t>
  </si>
  <si>
    <t>M. Sh. Receita</t>
  </si>
  <si>
    <t>M. Sh. Quant.</t>
  </si>
  <si>
    <t>Dist.de Lucros</t>
  </si>
  <si>
    <t xml:space="preserve">Lucro/prejuízo </t>
  </si>
  <si>
    <t>G. de vendas</t>
  </si>
  <si>
    <t>G. de capacid.</t>
  </si>
  <si>
    <t>G. de estoques</t>
  </si>
  <si>
    <t>G. custo de prod.</t>
  </si>
  <si>
    <t>G. de Marketing</t>
  </si>
  <si>
    <t>Razão</t>
  </si>
  <si>
    <t>Padronizado</t>
  </si>
  <si>
    <t>PONTUAÇÃO ACUMALADA</t>
  </si>
  <si>
    <t>Fator de Atenuação</t>
  </si>
  <si>
    <t>Rodada</t>
  </si>
  <si>
    <t>Pontuação Acumulada</t>
  </si>
  <si>
    <t>Como usar:                                                             Para saber a pontuação máxima possível para o segundo lugar na chave preencha o campo posição com '2'.                                                                  Altere o número de equipes na sua chave caso seja necessário.</t>
  </si>
  <si>
    <t>RODADA 5</t>
  </si>
  <si>
    <t>RODADA 6</t>
  </si>
  <si>
    <t>RODADA 7</t>
  </si>
  <si>
    <t>RODADA 8</t>
  </si>
  <si>
    <t>RODADA 9</t>
  </si>
  <si>
    <t>Pontuação inicial</t>
  </si>
  <si>
    <t>RODADA 10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</si>
</sst>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Border="1"/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2" borderId="0" xfId="0" applyFill="1"/>
    <xf numFmtId="0" fontId="2" fillId="2" borderId="4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2" borderId="6" xfId="0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0" fillId="2" borderId="4" xfId="0" applyFill="1" applyBorder="1" applyProtection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0" xfId="0" applyFill="1" applyProtection="1"/>
    <xf numFmtId="2" fontId="0" fillId="3" borderId="1" xfId="0" applyNumberFormat="1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 vertical="center"/>
    </xf>
    <xf numFmtId="2" fontId="0" fillId="3" borderId="3" xfId="0" applyNumberFormat="1" applyFill="1" applyBorder="1" applyAlignment="1" applyProtection="1">
      <alignment horizontal="center" vertical="center"/>
    </xf>
    <xf numFmtId="0" fontId="3" fillId="2" borderId="0" xfId="0" applyFont="1" applyFill="1" applyBorder="1" applyProtection="1"/>
    <xf numFmtId="0" fontId="3" fillId="2" borderId="1" xfId="0" applyFont="1" applyFill="1" applyBorder="1" applyProtection="1"/>
    <xf numFmtId="0" fontId="0" fillId="4" borderId="1" xfId="0" applyFill="1" applyBorder="1" applyProtection="1"/>
    <xf numFmtId="2" fontId="0" fillId="3" borderId="14" xfId="0" applyNumberFormat="1" applyFill="1" applyBorder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center"/>
    </xf>
    <xf numFmtId="0" fontId="0" fillId="5" borderId="0" xfId="0" applyFill="1"/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3" borderId="1" xfId="0" applyNumberFormat="1" applyFill="1" applyBorder="1" applyAlignment="1" applyProtection="1">
      <alignment horizontal="center"/>
    </xf>
    <xf numFmtId="2" fontId="0" fillId="3" borderId="2" xfId="0" applyNumberFormat="1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center"/>
    </xf>
    <xf numFmtId="2" fontId="0" fillId="3" borderId="18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2" fontId="0" fillId="3" borderId="14" xfId="0" applyNumberFormat="1" applyFill="1" applyBorder="1" applyAlignment="1" applyProtection="1">
      <alignment horizontal="center"/>
    </xf>
    <xf numFmtId="2" fontId="0" fillId="3" borderId="15" xfId="0" applyNumberFormat="1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center"/>
    </xf>
    <xf numFmtId="0" fontId="0" fillId="2" borderId="0" xfId="0" applyFill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7"/>
  <sheetViews>
    <sheetView tabSelected="1" workbookViewId="0">
      <selection activeCell="R12" sqref="R12"/>
    </sheetView>
  </sheetViews>
  <sheetFormatPr defaultRowHeight="12.75"/>
  <cols>
    <col min="1" max="1" width="15.5703125" bestFit="1" customWidth="1"/>
    <col min="2" max="2" width="5.28515625" bestFit="1" customWidth="1"/>
    <col min="3" max="3" width="4.85546875" bestFit="1" customWidth="1"/>
    <col min="4" max="4" width="5.28515625" bestFit="1" customWidth="1"/>
    <col min="5" max="5" width="3.85546875" bestFit="1" customWidth="1"/>
    <col min="6" max="6" width="15.5703125" bestFit="1" customWidth="1"/>
    <col min="7" max="7" width="5.28515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15.5703125" bestFit="1" customWidth="1"/>
    <col min="12" max="12" width="5.28515625" bestFit="1" customWidth="1"/>
    <col min="13" max="13" width="4.85546875" bestFit="1" customWidth="1"/>
    <col min="14" max="14" width="5.28515625" bestFit="1" customWidth="1"/>
    <col min="15" max="15" width="3.85546875" bestFit="1" customWidth="1"/>
    <col min="16" max="16" width="15.5703125" bestFit="1" customWidth="1"/>
    <col min="17" max="17" width="5.28515625" bestFit="1" customWidth="1"/>
    <col min="18" max="18" width="7" bestFit="1" customWidth="1"/>
    <col min="19" max="19" width="5.28515625" bestFit="1" customWidth="1"/>
    <col min="20" max="20" width="3.85546875" bestFit="1" customWidth="1"/>
    <col min="21" max="21" width="15.5703125" bestFit="1" customWidth="1"/>
    <col min="22" max="22" width="6.5703125" bestFit="1" customWidth="1"/>
    <col min="23" max="23" width="4.85546875" bestFit="1" customWidth="1"/>
    <col min="24" max="24" width="5.28515625" bestFit="1" customWidth="1"/>
    <col min="25" max="25" width="4" style="7" bestFit="1" customWidth="1"/>
    <col min="26" max="26" width="15.5703125" bestFit="1" customWidth="1"/>
    <col min="27" max="27" width="6.5703125" bestFit="1" customWidth="1"/>
    <col min="28" max="28" width="4.85546875" bestFit="1" customWidth="1"/>
    <col min="29" max="29" width="5.28515625" bestFit="1" customWidth="1"/>
    <col min="30" max="30" width="4" bestFit="1" customWidth="1"/>
  </cols>
  <sheetData>
    <row r="1" spans="1:41">
      <c r="A1" s="30" t="s">
        <v>26</v>
      </c>
      <c r="B1" s="31"/>
      <c r="C1" s="31"/>
      <c r="D1" s="31"/>
      <c r="E1" s="32"/>
      <c r="F1" s="30" t="s">
        <v>27</v>
      </c>
      <c r="G1" s="31"/>
      <c r="H1" s="31"/>
      <c r="I1" s="31"/>
      <c r="J1" s="32"/>
      <c r="K1" s="30" t="s">
        <v>28</v>
      </c>
      <c r="L1" s="31"/>
      <c r="M1" s="31"/>
      <c r="N1" s="31"/>
      <c r="O1" s="32"/>
      <c r="P1" s="30" t="s">
        <v>29</v>
      </c>
      <c r="Q1" s="31"/>
      <c r="R1" s="31"/>
      <c r="S1" s="31"/>
      <c r="T1" s="32"/>
      <c r="U1" s="30" t="s">
        <v>30</v>
      </c>
      <c r="V1" s="31"/>
      <c r="W1" s="31"/>
      <c r="X1" s="31"/>
      <c r="Y1" s="32"/>
      <c r="Z1" s="30" t="s">
        <v>32</v>
      </c>
      <c r="AA1" s="31"/>
      <c r="AB1" s="31"/>
      <c r="AC1" s="31"/>
      <c r="AD1" s="32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</row>
    <row r="2" spans="1:41">
      <c r="A2" s="8"/>
      <c r="B2" s="9"/>
      <c r="C2" s="9"/>
      <c r="D2" s="9"/>
      <c r="E2" s="10"/>
      <c r="F2" s="8"/>
      <c r="G2" s="9"/>
      <c r="H2" s="9"/>
      <c r="I2" s="9"/>
      <c r="J2" s="10"/>
      <c r="K2" s="8"/>
      <c r="L2" s="9"/>
      <c r="M2" s="9"/>
      <c r="N2" s="9"/>
      <c r="O2" s="10"/>
      <c r="P2" s="8"/>
      <c r="Q2" s="9"/>
      <c r="R2" s="9"/>
      <c r="S2" s="9"/>
      <c r="T2" s="10"/>
      <c r="U2" s="8"/>
      <c r="V2" s="9"/>
      <c r="W2" s="9"/>
      <c r="X2" s="9"/>
      <c r="Y2" s="10"/>
      <c r="Z2" s="8"/>
      <c r="AA2" s="9"/>
      <c r="AB2" s="9"/>
      <c r="AC2" s="9"/>
      <c r="AD2" s="10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>
      <c r="A3" s="11" t="s">
        <v>2</v>
      </c>
      <c r="B3" s="3">
        <v>4</v>
      </c>
      <c r="C3" s="12"/>
      <c r="D3" s="12"/>
      <c r="E3" s="13"/>
      <c r="F3" s="11" t="s">
        <v>2</v>
      </c>
      <c r="G3" s="3">
        <v>7</v>
      </c>
      <c r="H3" s="12"/>
      <c r="I3" s="12"/>
      <c r="J3" s="13"/>
      <c r="K3" s="11" t="s">
        <v>2</v>
      </c>
      <c r="L3" s="3">
        <v>4</v>
      </c>
      <c r="M3" s="12"/>
      <c r="N3" s="12"/>
      <c r="O3" s="13"/>
      <c r="P3" s="11" t="s">
        <v>2</v>
      </c>
      <c r="Q3" s="3">
        <v>4</v>
      </c>
      <c r="R3" s="12"/>
      <c r="S3" s="12"/>
      <c r="T3" s="13"/>
      <c r="U3" s="11" t="s">
        <v>2</v>
      </c>
      <c r="V3" s="3">
        <v>8</v>
      </c>
      <c r="W3" s="12"/>
      <c r="X3" s="12"/>
      <c r="Y3" s="13"/>
      <c r="Z3" s="11" t="s">
        <v>2</v>
      </c>
      <c r="AA3" s="3">
        <v>8</v>
      </c>
      <c r="AB3" s="12"/>
      <c r="AC3" s="12"/>
      <c r="AD3" s="13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>
      <c r="A4" s="11" t="s">
        <v>3</v>
      </c>
      <c r="B4" s="4">
        <f>B5*(B8+B9+B10+B11+B12+B13+B14+B15+B16+B17)</f>
        <v>45</v>
      </c>
      <c r="C4" s="12"/>
      <c r="D4" s="12"/>
      <c r="E4" s="13"/>
      <c r="F4" s="11" t="s">
        <v>3</v>
      </c>
      <c r="G4" s="4">
        <f>G5*(G8+G9+G10+G11+G12+G13+G14+G15+G16+G17)</f>
        <v>90</v>
      </c>
      <c r="H4" s="12"/>
      <c r="I4" s="12"/>
      <c r="J4" s="13"/>
      <c r="K4" s="11" t="s">
        <v>3</v>
      </c>
      <c r="L4" s="4">
        <f>L5*(L8+L9+L10+L11+L12+L13+L14+L15+L16+L17)</f>
        <v>45</v>
      </c>
      <c r="M4" s="12"/>
      <c r="N4" s="12"/>
      <c r="O4" s="13"/>
      <c r="P4" s="11" t="s">
        <v>3</v>
      </c>
      <c r="Q4" s="4">
        <f>Q5*(Q8+Q9+Q10+Q11+Q12+Q13+Q14+Q15+Q16+Q17)</f>
        <v>45</v>
      </c>
      <c r="R4" s="12"/>
      <c r="S4" s="12"/>
      <c r="T4" s="13"/>
      <c r="U4" s="11" t="s">
        <v>3</v>
      </c>
      <c r="V4" s="4">
        <f>V5*(V8+V9+V10+V11+V12+V13+V14+V15+V16+V17)</f>
        <v>105</v>
      </c>
      <c r="W4" s="12"/>
      <c r="X4" s="12"/>
      <c r="Y4" s="13"/>
      <c r="Z4" s="11" t="s">
        <v>3</v>
      </c>
      <c r="AA4" s="4">
        <f>AA5*(AA8+AA9+AA10+AA11+AA12+AA13+AA14+AA15+AA16+AA17)</f>
        <v>105</v>
      </c>
      <c r="AB4" s="12"/>
      <c r="AC4" s="12"/>
      <c r="AD4" s="13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</row>
    <row r="5" spans="1:41">
      <c r="A5" s="11" t="s">
        <v>5</v>
      </c>
      <c r="B5" s="4">
        <f>B3-1</f>
        <v>3</v>
      </c>
      <c r="C5" s="12"/>
      <c r="D5" s="12"/>
      <c r="E5" s="13"/>
      <c r="F5" s="11" t="s">
        <v>5</v>
      </c>
      <c r="G5" s="4">
        <f>G3-1</f>
        <v>6</v>
      </c>
      <c r="H5" s="12"/>
      <c r="I5" s="12"/>
      <c r="J5" s="13"/>
      <c r="K5" s="11" t="s">
        <v>5</v>
      </c>
      <c r="L5" s="4">
        <f>L3-1</f>
        <v>3</v>
      </c>
      <c r="M5" s="12"/>
      <c r="N5" s="12"/>
      <c r="O5" s="13"/>
      <c r="P5" s="11" t="s">
        <v>5</v>
      </c>
      <c r="Q5" s="4">
        <f>Q3-1</f>
        <v>3</v>
      </c>
      <c r="R5" s="12"/>
      <c r="S5" s="12"/>
      <c r="T5" s="13"/>
      <c r="U5" s="11" t="s">
        <v>5</v>
      </c>
      <c r="V5" s="4">
        <f>V3-1</f>
        <v>7</v>
      </c>
      <c r="W5" s="12"/>
      <c r="X5" s="12"/>
      <c r="Y5" s="13"/>
      <c r="Z5" s="11" t="s">
        <v>5</v>
      </c>
      <c r="AA5" s="4">
        <f>AA3-1</f>
        <v>7</v>
      </c>
      <c r="AB5" s="12"/>
      <c r="AC5" s="12"/>
      <c r="AD5" s="13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</row>
    <row r="6" spans="1:41">
      <c r="A6" s="14"/>
      <c r="B6" s="12"/>
      <c r="C6" s="12"/>
      <c r="D6" s="12"/>
      <c r="E6" s="13"/>
      <c r="F6" s="14"/>
      <c r="G6" s="12"/>
      <c r="H6" s="12"/>
      <c r="I6" s="12"/>
      <c r="J6" s="13"/>
      <c r="K6" s="14"/>
      <c r="L6" s="12"/>
      <c r="M6" s="12"/>
      <c r="N6" s="12"/>
      <c r="O6" s="13"/>
      <c r="P6" s="14"/>
      <c r="Q6" s="12"/>
      <c r="R6" s="12"/>
      <c r="S6" s="12"/>
      <c r="T6" s="13"/>
      <c r="U6" s="14"/>
      <c r="V6" s="12"/>
      <c r="W6" s="12"/>
      <c r="X6" s="12"/>
      <c r="Y6" s="13"/>
      <c r="Z6" s="14"/>
      <c r="AA6" s="12"/>
      <c r="AB6" s="12"/>
      <c r="AC6" s="12"/>
      <c r="AD6" s="13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</row>
    <row r="7" spans="1:41">
      <c r="A7" s="14"/>
      <c r="B7" s="15" t="s">
        <v>1</v>
      </c>
      <c r="C7" s="15" t="s">
        <v>7</v>
      </c>
      <c r="D7" s="15" t="s">
        <v>4</v>
      </c>
      <c r="E7" s="16" t="s">
        <v>8</v>
      </c>
      <c r="F7" s="14"/>
      <c r="G7" s="15" t="s">
        <v>1</v>
      </c>
      <c r="H7" s="15" t="s">
        <v>7</v>
      </c>
      <c r="I7" s="15" t="s">
        <v>4</v>
      </c>
      <c r="J7" s="16" t="s">
        <v>8</v>
      </c>
      <c r="K7" s="14"/>
      <c r="L7" s="15" t="s">
        <v>1</v>
      </c>
      <c r="M7" s="15" t="s">
        <v>7</v>
      </c>
      <c r="N7" s="15" t="s">
        <v>4</v>
      </c>
      <c r="O7" s="16" t="s">
        <v>8</v>
      </c>
      <c r="P7" s="14"/>
      <c r="Q7" s="15" t="s">
        <v>1</v>
      </c>
      <c r="R7" s="15" t="s">
        <v>7</v>
      </c>
      <c r="S7" s="15" t="s">
        <v>4</v>
      </c>
      <c r="T7" s="16" t="s">
        <v>8</v>
      </c>
      <c r="U7" s="14"/>
      <c r="V7" s="15" t="s">
        <v>1</v>
      </c>
      <c r="W7" s="15" t="s">
        <v>7</v>
      </c>
      <c r="X7" s="15" t="s">
        <v>4</v>
      </c>
      <c r="Y7" s="16" t="s">
        <v>8</v>
      </c>
      <c r="Z7" s="14"/>
      <c r="AA7" s="15" t="s">
        <v>1</v>
      </c>
      <c r="AB7" s="15" t="s">
        <v>7</v>
      </c>
      <c r="AC7" s="15" t="s">
        <v>4</v>
      </c>
      <c r="AD7" s="16" t="s">
        <v>8</v>
      </c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</row>
    <row r="8" spans="1:41">
      <c r="A8" s="11" t="s">
        <v>10</v>
      </c>
      <c r="B8" s="2">
        <v>2</v>
      </c>
      <c r="C8" s="3">
        <v>1</v>
      </c>
      <c r="D8" s="4">
        <f>B3-C8</f>
        <v>3</v>
      </c>
      <c r="E8" s="5">
        <f>D8*B8</f>
        <v>6</v>
      </c>
      <c r="F8" s="11" t="s">
        <v>10</v>
      </c>
      <c r="G8" s="2">
        <v>2</v>
      </c>
      <c r="H8" s="3">
        <v>1</v>
      </c>
      <c r="I8" s="4">
        <f>G3-H8</f>
        <v>6</v>
      </c>
      <c r="J8" s="5">
        <f>I8*G8</f>
        <v>12</v>
      </c>
      <c r="K8" s="11" t="s">
        <v>10</v>
      </c>
      <c r="L8" s="2">
        <v>2</v>
      </c>
      <c r="M8" s="3">
        <v>1</v>
      </c>
      <c r="N8" s="4">
        <f>L3-M8</f>
        <v>3</v>
      </c>
      <c r="O8" s="5">
        <f>N8*L8</f>
        <v>6</v>
      </c>
      <c r="P8" s="11" t="s">
        <v>10</v>
      </c>
      <c r="Q8" s="2">
        <v>2</v>
      </c>
      <c r="R8" s="3">
        <v>1</v>
      </c>
      <c r="S8" s="4">
        <f>Q3-R8</f>
        <v>3</v>
      </c>
      <c r="T8" s="5">
        <f>S8*Q8</f>
        <v>6</v>
      </c>
      <c r="U8" s="11" t="s">
        <v>10</v>
      </c>
      <c r="V8" s="2">
        <v>2</v>
      </c>
      <c r="W8" s="3"/>
      <c r="X8" s="4">
        <f>V3-W8</f>
        <v>8</v>
      </c>
      <c r="Y8" s="5">
        <f>X8*V8</f>
        <v>16</v>
      </c>
      <c r="Z8" s="11" t="s">
        <v>10</v>
      </c>
      <c r="AA8" s="2">
        <v>2</v>
      </c>
      <c r="AB8" s="3"/>
      <c r="AC8" s="4">
        <f>AA3-AB8</f>
        <v>8</v>
      </c>
      <c r="AD8" s="5">
        <f>AC8*AA8</f>
        <v>16</v>
      </c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41">
      <c r="A9" s="11" t="s">
        <v>11</v>
      </c>
      <c r="B9" s="2">
        <v>3</v>
      </c>
      <c r="C9" s="3">
        <v>1</v>
      </c>
      <c r="D9" s="4">
        <f>B3-C9</f>
        <v>3</v>
      </c>
      <c r="E9" s="5">
        <f t="shared" ref="E9:E17" si="0">D9*B9</f>
        <v>9</v>
      </c>
      <c r="F9" s="11" t="s">
        <v>11</v>
      </c>
      <c r="G9" s="2">
        <v>3</v>
      </c>
      <c r="H9" s="3">
        <v>1</v>
      </c>
      <c r="I9" s="4">
        <f>G3-H9</f>
        <v>6</v>
      </c>
      <c r="J9" s="5">
        <f t="shared" ref="J9:J17" si="1">I9*G9</f>
        <v>18</v>
      </c>
      <c r="K9" s="11" t="s">
        <v>11</v>
      </c>
      <c r="L9" s="2">
        <v>3</v>
      </c>
      <c r="M9" s="3">
        <v>1</v>
      </c>
      <c r="N9" s="4">
        <f>L3-M9</f>
        <v>3</v>
      </c>
      <c r="O9" s="5">
        <f t="shared" ref="O9:O17" si="2">N9*L9</f>
        <v>9</v>
      </c>
      <c r="P9" s="11" t="s">
        <v>11</v>
      </c>
      <c r="Q9" s="2">
        <v>3</v>
      </c>
      <c r="R9" s="3">
        <v>1</v>
      </c>
      <c r="S9" s="4">
        <f>Q3-R9</f>
        <v>3</v>
      </c>
      <c r="T9" s="5">
        <f t="shared" ref="T9:T17" si="3">S9*Q9</f>
        <v>9</v>
      </c>
      <c r="U9" s="11" t="s">
        <v>11</v>
      </c>
      <c r="V9" s="2">
        <v>3</v>
      </c>
      <c r="W9" s="3"/>
      <c r="X9" s="4">
        <f>V3-W9</f>
        <v>8</v>
      </c>
      <c r="Y9" s="5">
        <f t="shared" ref="Y9:Y17" si="4">X9*V9</f>
        <v>24</v>
      </c>
      <c r="Z9" s="11" t="s">
        <v>11</v>
      </c>
      <c r="AA9" s="2">
        <v>3</v>
      </c>
      <c r="AB9" s="3"/>
      <c r="AC9" s="4">
        <f>AA3-AB9</f>
        <v>8</v>
      </c>
      <c r="AD9" s="5">
        <f t="shared" ref="AD9:AD17" si="5">AC9*AA9</f>
        <v>24</v>
      </c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>
      <c r="A10" s="11" t="s">
        <v>12</v>
      </c>
      <c r="B10" s="2">
        <v>1</v>
      </c>
      <c r="C10" s="3">
        <v>3</v>
      </c>
      <c r="D10" s="4">
        <f>B3-C10</f>
        <v>1</v>
      </c>
      <c r="E10" s="5">
        <f t="shared" si="0"/>
        <v>1</v>
      </c>
      <c r="F10" s="11" t="s">
        <v>12</v>
      </c>
      <c r="G10" s="2">
        <v>1</v>
      </c>
      <c r="H10" s="3">
        <v>1</v>
      </c>
      <c r="I10" s="4">
        <f>G3-H10</f>
        <v>6</v>
      </c>
      <c r="J10" s="5">
        <f t="shared" si="1"/>
        <v>6</v>
      </c>
      <c r="K10" s="11" t="s">
        <v>12</v>
      </c>
      <c r="L10" s="2">
        <v>1</v>
      </c>
      <c r="M10" s="3">
        <v>1</v>
      </c>
      <c r="N10" s="4">
        <f>L3-M10</f>
        <v>3</v>
      </c>
      <c r="O10" s="5">
        <f t="shared" si="2"/>
        <v>3</v>
      </c>
      <c r="P10" s="11" t="s">
        <v>12</v>
      </c>
      <c r="Q10" s="2">
        <v>1</v>
      </c>
      <c r="R10" s="3">
        <v>1</v>
      </c>
      <c r="S10" s="4">
        <f>Q3-R10</f>
        <v>3</v>
      </c>
      <c r="T10" s="5">
        <f t="shared" si="3"/>
        <v>3</v>
      </c>
      <c r="U10" s="11" t="s">
        <v>12</v>
      </c>
      <c r="V10" s="2">
        <v>1</v>
      </c>
      <c r="W10" s="3"/>
      <c r="X10" s="4">
        <f>V3-W10</f>
        <v>8</v>
      </c>
      <c r="Y10" s="5">
        <f t="shared" si="4"/>
        <v>8</v>
      </c>
      <c r="Z10" s="11" t="s">
        <v>12</v>
      </c>
      <c r="AA10" s="2">
        <v>1</v>
      </c>
      <c r="AB10" s="3"/>
      <c r="AC10" s="4">
        <f>AA3-AB10</f>
        <v>8</v>
      </c>
      <c r="AD10" s="5">
        <f t="shared" si="5"/>
        <v>8</v>
      </c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>
      <c r="A11" s="11" t="s">
        <v>13</v>
      </c>
      <c r="B11" s="2">
        <v>3</v>
      </c>
      <c r="C11" s="3">
        <v>2</v>
      </c>
      <c r="D11" s="4">
        <f>B3-C11</f>
        <v>2</v>
      </c>
      <c r="E11" s="5">
        <f t="shared" si="0"/>
        <v>6</v>
      </c>
      <c r="F11" s="11" t="s">
        <v>13</v>
      </c>
      <c r="G11" s="2">
        <v>3</v>
      </c>
      <c r="H11" s="3">
        <v>3</v>
      </c>
      <c r="I11" s="4">
        <f>G3-H11</f>
        <v>4</v>
      </c>
      <c r="J11" s="5">
        <f t="shared" si="1"/>
        <v>12</v>
      </c>
      <c r="K11" s="11" t="s">
        <v>13</v>
      </c>
      <c r="L11" s="2">
        <v>3</v>
      </c>
      <c r="M11" s="3">
        <v>1</v>
      </c>
      <c r="N11" s="4">
        <f>L3-M11</f>
        <v>3</v>
      </c>
      <c r="O11" s="5">
        <f t="shared" si="2"/>
        <v>9</v>
      </c>
      <c r="P11" s="11" t="s">
        <v>13</v>
      </c>
      <c r="Q11" s="2">
        <v>3</v>
      </c>
      <c r="R11" s="3">
        <v>1</v>
      </c>
      <c r="S11" s="4">
        <f>Q3-R11</f>
        <v>3</v>
      </c>
      <c r="T11" s="5">
        <f t="shared" si="3"/>
        <v>9</v>
      </c>
      <c r="U11" s="11" t="s">
        <v>13</v>
      </c>
      <c r="V11" s="2">
        <v>3</v>
      </c>
      <c r="W11" s="3"/>
      <c r="X11" s="4">
        <f>V3-W11</f>
        <v>8</v>
      </c>
      <c r="Y11" s="5">
        <f t="shared" si="4"/>
        <v>24</v>
      </c>
      <c r="Z11" s="11" t="s">
        <v>13</v>
      </c>
      <c r="AA11" s="2">
        <v>3</v>
      </c>
      <c r="AB11" s="3"/>
      <c r="AC11" s="4">
        <f>AA3-AB11</f>
        <v>8</v>
      </c>
      <c r="AD11" s="5">
        <f t="shared" si="5"/>
        <v>24</v>
      </c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>
      <c r="A12" s="11" t="s">
        <v>0</v>
      </c>
      <c r="B12" s="2">
        <v>1</v>
      </c>
      <c r="C12" s="3">
        <v>4</v>
      </c>
      <c r="D12" s="4">
        <f>B3-C12</f>
        <v>0</v>
      </c>
      <c r="E12" s="5">
        <f t="shared" si="0"/>
        <v>0</v>
      </c>
      <c r="F12" s="11" t="s">
        <v>0</v>
      </c>
      <c r="G12" s="2">
        <v>1</v>
      </c>
      <c r="H12" s="3">
        <v>2</v>
      </c>
      <c r="I12" s="4">
        <f>G3-H12</f>
        <v>5</v>
      </c>
      <c r="J12" s="5">
        <f t="shared" si="1"/>
        <v>5</v>
      </c>
      <c r="K12" s="11" t="s">
        <v>0</v>
      </c>
      <c r="L12" s="2">
        <v>1</v>
      </c>
      <c r="M12" s="3">
        <v>2</v>
      </c>
      <c r="N12" s="4">
        <f>L3-M12</f>
        <v>2</v>
      </c>
      <c r="O12" s="5">
        <f t="shared" si="2"/>
        <v>2</v>
      </c>
      <c r="P12" s="11" t="s">
        <v>0</v>
      </c>
      <c r="Q12" s="2">
        <v>1</v>
      </c>
      <c r="R12" s="3">
        <v>2</v>
      </c>
      <c r="S12" s="4">
        <f>Q3-R12</f>
        <v>2</v>
      </c>
      <c r="T12" s="5">
        <f t="shared" si="3"/>
        <v>2</v>
      </c>
      <c r="U12" s="11" t="s">
        <v>0</v>
      </c>
      <c r="V12" s="2">
        <v>1</v>
      </c>
      <c r="W12" s="3"/>
      <c r="X12" s="4">
        <f>V3-W12</f>
        <v>8</v>
      </c>
      <c r="Y12" s="5">
        <f t="shared" si="4"/>
        <v>8</v>
      </c>
      <c r="Z12" s="11" t="s">
        <v>0</v>
      </c>
      <c r="AA12" s="2">
        <v>1</v>
      </c>
      <c r="AB12" s="3"/>
      <c r="AC12" s="4">
        <f>AA3-AB12</f>
        <v>8</v>
      </c>
      <c r="AD12" s="5">
        <f t="shared" si="5"/>
        <v>8</v>
      </c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>
      <c r="A13" s="11" t="s">
        <v>14</v>
      </c>
      <c r="B13" s="2">
        <v>1</v>
      </c>
      <c r="C13" s="3">
        <v>3</v>
      </c>
      <c r="D13" s="4">
        <f>B3-C13</f>
        <v>1</v>
      </c>
      <c r="E13" s="5">
        <f t="shared" si="0"/>
        <v>1</v>
      </c>
      <c r="F13" s="11" t="s">
        <v>14</v>
      </c>
      <c r="G13" s="2">
        <v>1</v>
      </c>
      <c r="H13" s="3">
        <v>1</v>
      </c>
      <c r="I13" s="4">
        <f>G3-H13</f>
        <v>6</v>
      </c>
      <c r="J13" s="5">
        <f t="shared" si="1"/>
        <v>6</v>
      </c>
      <c r="K13" s="11" t="s">
        <v>14</v>
      </c>
      <c r="L13" s="2">
        <v>1</v>
      </c>
      <c r="M13" s="3">
        <v>3</v>
      </c>
      <c r="N13" s="4">
        <f>L3-M13</f>
        <v>1</v>
      </c>
      <c r="O13" s="5">
        <f t="shared" si="2"/>
        <v>1</v>
      </c>
      <c r="P13" s="11" t="s">
        <v>14</v>
      </c>
      <c r="Q13" s="2">
        <v>1</v>
      </c>
      <c r="R13" s="3">
        <v>3</v>
      </c>
      <c r="S13" s="4">
        <f>Q3-R13</f>
        <v>1</v>
      </c>
      <c r="T13" s="5">
        <f t="shared" si="3"/>
        <v>1</v>
      </c>
      <c r="U13" s="11" t="s">
        <v>14</v>
      </c>
      <c r="V13" s="2">
        <v>1</v>
      </c>
      <c r="W13" s="3"/>
      <c r="X13" s="4">
        <f>V3-W13</f>
        <v>8</v>
      </c>
      <c r="Y13" s="5">
        <f t="shared" si="4"/>
        <v>8</v>
      </c>
      <c r="Z13" s="11" t="s">
        <v>14</v>
      </c>
      <c r="AA13" s="2">
        <v>1</v>
      </c>
      <c r="AB13" s="3"/>
      <c r="AC13" s="4">
        <f>AA3-AB13</f>
        <v>8</v>
      </c>
      <c r="AD13" s="5">
        <f t="shared" si="5"/>
        <v>8</v>
      </c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>
      <c r="A14" s="11" t="s">
        <v>15</v>
      </c>
      <c r="B14" s="2">
        <v>1</v>
      </c>
      <c r="C14" s="3">
        <v>3</v>
      </c>
      <c r="D14" s="4">
        <f>B3-C14</f>
        <v>1</v>
      </c>
      <c r="E14" s="5">
        <f t="shared" si="0"/>
        <v>1</v>
      </c>
      <c r="F14" s="11" t="s">
        <v>15</v>
      </c>
      <c r="G14" s="2">
        <v>1</v>
      </c>
      <c r="H14" s="3">
        <v>2</v>
      </c>
      <c r="I14" s="4">
        <f>G3-H14</f>
        <v>5</v>
      </c>
      <c r="J14" s="5">
        <f t="shared" si="1"/>
        <v>5</v>
      </c>
      <c r="K14" s="11" t="s">
        <v>15</v>
      </c>
      <c r="L14" s="2">
        <v>1</v>
      </c>
      <c r="M14" s="3">
        <v>3</v>
      </c>
      <c r="N14" s="4">
        <f>L3-M14</f>
        <v>1</v>
      </c>
      <c r="O14" s="5">
        <f t="shared" si="2"/>
        <v>1</v>
      </c>
      <c r="P14" s="11" t="s">
        <v>15</v>
      </c>
      <c r="Q14" s="2">
        <v>1</v>
      </c>
      <c r="R14" s="3">
        <v>3</v>
      </c>
      <c r="S14" s="4">
        <f>Q3-R14</f>
        <v>1</v>
      </c>
      <c r="T14" s="5">
        <f t="shared" si="3"/>
        <v>1</v>
      </c>
      <c r="U14" s="11" t="s">
        <v>15</v>
      </c>
      <c r="V14" s="2">
        <v>1</v>
      </c>
      <c r="W14" s="3"/>
      <c r="X14" s="4">
        <f>V3-W14</f>
        <v>8</v>
      </c>
      <c r="Y14" s="5">
        <f t="shared" si="4"/>
        <v>8</v>
      </c>
      <c r="Z14" s="11" t="s">
        <v>15</v>
      </c>
      <c r="AA14" s="2">
        <v>1</v>
      </c>
      <c r="AB14" s="3"/>
      <c r="AC14" s="4">
        <f>AA3-AB14</f>
        <v>8</v>
      </c>
      <c r="AD14" s="5">
        <f t="shared" si="5"/>
        <v>8</v>
      </c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>
      <c r="A15" s="11" t="s">
        <v>16</v>
      </c>
      <c r="B15" s="2">
        <v>1</v>
      </c>
      <c r="C15" s="3">
        <v>5</v>
      </c>
      <c r="D15" s="4">
        <f>B3-C15</f>
        <v>-1</v>
      </c>
      <c r="E15" s="5">
        <f t="shared" si="0"/>
        <v>-1</v>
      </c>
      <c r="F15" s="11" t="s">
        <v>16</v>
      </c>
      <c r="G15" s="2">
        <v>1</v>
      </c>
      <c r="H15" s="3">
        <v>2</v>
      </c>
      <c r="I15" s="4">
        <f>G3-H15</f>
        <v>5</v>
      </c>
      <c r="J15" s="5">
        <f t="shared" si="1"/>
        <v>5</v>
      </c>
      <c r="K15" s="11" t="s">
        <v>16</v>
      </c>
      <c r="L15" s="2">
        <v>1</v>
      </c>
      <c r="M15" s="3">
        <v>3</v>
      </c>
      <c r="N15" s="4">
        <f>L3-M15</f>
        <v>1</v>
      </c>
      <c r="O15" s="5">
        <f t="shared" si="2"/>
        <v>1</v>
      </c>
      <c r="P15" s="11" t="s">
        <v>16</v>
      </c>
      <c r="Q15" s="2">
        <v>1</v>
      </c>
      <c r="R15" s="3">
        <v>3</v>
      </c>
      <c r="S15" s="4">
        <f>Q3-R15</f>
        <v>1</v>
      </c>
      <c r="T15" s="5">
        <f t="shared" si="3"/>
        <v>1</v>
      </c>
      <c r="U15" s="11" t="s">
        <v>16</v>
      </c>
      <c r="V15" s="2">
        <v>1</v>
      </c>
      <c r="W15" s="3"/>
      <c r="X15" s="4">
        <f>V3-W15</f>
        <v>8</v>
      </c>
      <c r="Y15" s="5">
        <f t="shared" si="4"/>
        <v>8</v>
      </c>
      <c r="Z15" s="11" t="s">
        <v>16</v>
      </c>
      <c r="AA15" s="2">
        <v>1</v>
      </c>
      <c r="AB15" s="3"/>
      <c r="AC15" s="4">
        <f>AA3-AB15</f>
        <v>8</v>
      </c>
      <c r="AD15" s="5">
        <f t="shared" si="5"/>
        <v>8</v>
      </c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>
      <c r="A16" s="11" t="s">
        <v>17</v>
      </c>
      <c r="B16" s="2">
        <v>1</v>
      </c>
      <c r="C16" s="3">
        <v>4</v>
      </c>
      <c r="D16" s="4">
        <f>B3-C16</f>
        <v>0</v>
      </c>
      <c r="E16" s="5">
        <f t="shared" si="0"/>
        <v>0</v>
      </c>
      <c r="F16" s="11" t="s">
        <v>17</v>
      </c>
      <c r="G16" s="2">
        <v>1</v>
      </c>
      <c r="H16" s="3">
        <v>4</v>
      </c>
      <c r="I16" s="4">
        <f>G3-H16</f>
        <v>3</v>
      </c>
      <c r="J16" s="5">
        <f t="shared" si="1"/>
        <v>3</v>
      </c>
      <c r="K16" s="11" t="s">
        <v>17</v>
      </c>
      <c r="L16" s="2">
        <v>1</v>
      </c>
      <c r="M16" s="3">
        <v>3</v>
      </c>
      <c r="N16" s="4">
        <f>L3-M16</f>
        <v>1</v>
      </c>
      <c r="O16" s="5">
        <f t="shared" si="2"/>
        <v>1</v>
      </c>
      <c r="P16" s="11" t="s">
        <v>17</v>
      </c>
      <c r="Q16" s="2">
        <v>1</v>
      </c>
      <c r="R16" s="3">
        <v>3</v>
      </c>
      <c r="S16" s="4">
        <f>Q3-R16</f>
        <v>1</v>
      </c>
      <c r="T16" s="5">
        <f t="shared" si="3"/>
        <v>1</v>
      </c>
      <c r="U16" s="11" t="s">
        <v>17</v>
      </c>
      <c r="V16" s="2">
        <v>1</v>
      </c>
      <c r="W16" s="3"/>
      <c r="X16" s="4">
        <f>V3-W16</f>
        <v>8</v>
      </c>
      <c r="Y16" s="5">
        <f t="shared" si="4"/>
        <v>8</v>
      </c>
      <c r="Z16" s="11" t="s">
        <v>17</v>
      </c>
      <c r="AA16" s="2">
        <v>1</v>
      </c>
      <c r="AB16" s="3"/>
      <c r="AC16" s="4">
        <f>AA3-AB16</f>
        <v>8</v>
      </c>
      <c r="AD16" s="5">
        <f t="shared" si="5"/>
        <v>8</v>
      </c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>
      <c r="A17" s="11" t="s">
        <v>18</v>
      </c>
      <c r="B17" s="2">
        <v>1</v>
      </c>
      <c r="C17" s="3">
        <v>4</v>
      </c>
      <c r="D17" s="4">
        <f>B3-C17</f>
        <v>0</v>
      </c>
      <c r="E17" s="5">
        <f t="shared" si="0"/>
        <v>0</v>
      </c>
      <c r="F17" s="11" t="s">
        <v>18</v>
      </c>
      <c r="G17" s="2">
        <v>1</v>
      </c>
      <c r="H17" s="3">
        <v>6</v>
      </c>
      <c r="I17" s="4">
        <f>G3-H17</f>
        <v>1</v>
      </c>
      <c r="J17" s="5">
        <f t="shared" si="1"/>
        <v>1</v>
      </c>
      <c r="K17" s="11" t="s">
        <v>18</v>
      </c>
      <c r="L17" s="2">
        <v>1</v>
      </c>
      <c r="M17" s="3">
        <v>3</v>
      </c>
      <c r="N17" s="4">
        <f>L3-M17</f>
        <v>1</v>
      </c>
      <c r="O17" s="5">
        <f t="shared" si="2"/>
        <v>1</v>
      </c>
      <c r="P17" s="11" t="s">
        <v>18</v>
      </c>
      <c r="Q17" s="2">
        <v>1</v>
      </c>
      <c r="R17" s="3">
        <v>3</v>
      </c>
      <c r="S17" s="4">
        <f>Q3-R17</f>
        <v>1</v>
      </c>
      <c r="T17" s="5">
        <f t="shared" si="3"/>
        <v>1</v>
      </c>
      <c r="U17" s="11" t="s">
        <v>18</v>
      </c>
      <c r="V17" s="2">
        <v>1</v>
      </c>
      <c r="W17" s="3"/>
      <c r="X17" s="4">
        <f>V3-W17</f>
        <v>8</v>
      </c>
      <c r="Y17" s="5">
        <f t="shared" si="4"/>
        <v>8</v>
      </c>
      <c r="Z17" s="11" t="s">
        <v>18</v>
      </c>
      <c r="AA17" s="2">
        <v>1</v>
      </c>
      <c r="AB17" s="3"/>
      <c r="AC17" s="4">
        <f>AA3-AB17</f>
        <v>8</v>
      </c>
      <c r="AD17" s="5">
        <f t="shared" si="5"/>
        <v>8</v>
      </c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>
      <c r="A18" s="14"/>
      <c r="B18" s="12"/>
      <c r="C18" s="12"/>
      <c r="D18" s="15" t="s">
        <v>9</v>
      </c>
      <c r="E18" s="5">
        <f>SUM(E8:E17)</f>
        <v>23</v>
      </c>
      <c r="F18" s="14"/>
      <c r="G18" s="12"/>
      <c r="H18" s="12"/>
      <c r="I18" s="15" t="s">
        <v>9</v>
      </c>
      <c r="J18" s="5">
        <f>SUM(J8:J17)</f>
        <v>73</v>
      </c>
      <c r="K18" s="14"/>
      <c r="L18" s="12"/>
      <c r="M18" s="12"/>
      <c r="N18" s="15" t="s">
        <v>9</v>
      </c>
      <c r="O18" s="5">
        <f>SUM(O8:O17)</f>
        <v>34</v>
      </c>
      <c r="P18" s="14"/>
      <c r="Q18" s="12"/>
      <c r="R18" s="12"/>
      <c r="S18" s="15" t="s">
        <v>9</v>
      </c>
      <c r="T18" s="5">
        <f>SUM(T8:T17)</f>
        <v>34</v>
      </c>
      <c r="U18" s="14"/>
      <c r="V18" s="12"/>
      <c r="W18" s="12"/>
      <c r="X18" s="15" t="s">
        <v>9</v>
      </c>
      <c r="Y18" s="5">
        <f>SUM(Y8:Y17)</f>
        <v>120</v>
      </c>
      <c r="Z18" s="14"/>
      <c r="AA18" s="12"/>
      <c r="AB18" s="12"/>
      <c r="AC18" s="15" t="s">
        <v>9</v>
      </c>
      <c r="AD18" s="5">
        <f>SUM(AD8:AD17)</f>
        <v>120</v>
      </c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>
      <c r="A19" s="11" t="s">
        <v>19</v>
      </c>
      <c r="B19" s="4">
        <f>E18/B4</f>
        <v>0.51111111111111107</v>
      </c>
      <c r="C19" s="12"/>
      <c r="D19" s="12"/>
      <c r="E19" s="13"/>
      <c r="F19" s="11" t="s">
        <v>19</v>
      </c>
      <c r="G19" s="4">
        <f>J18/G4</f>
        <v>0.81111111111111112</v>
      </c>
      <c r="H19" s="12"/>
      <c r="I19" s="12"/>
      <c r="J19" s="13"/>
      <c r="K19" s="11" t="s">
        <v>19</v>
      </c>
      <c r="L19" s="4">
        <f>O18/L4</f>
        <v>0.75555555555555554</v>
      </c>
      <c r="M19" s="12"/>
      <c r="N19" s="12"/>
      <c r="O19" s="13"/>
      <c r="P19" s="11" t="s">
        <v>19</v>
      </c>
      <c r="Q19" s="4">
        <f>T18/Q4</f>
        <v>0.75555555555555554</v>
      </c>
      <c r="R19" s="12"/>
      <c r="S19" s="12"/>
      <c r="T19" s="13"/>
      <c r="U19" s="11" t="s">
        <v>19</v>
      </c>
      <c r="V19" s="22">
        <f>Y18/V4</f>
        <v>1.1428571428571428</v>
      </c>
      <c r="W19" s="12"/>
      <c r="X19" s="12"/>
      <c r="Y19" s="13"/>
      <c r="Z19" s="11" t="s">
        <v>19</v>
      </c>
      <c r="AA19" s="22">
        <f>AD18/AA4</f>
        <v>1.1428571428571428</v>
      </c>
      <c r="AB19" s="12"/>
      <c r="AC19" s="12"/>
      <c r="AD19" s="13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13.5" thickBot="1">
      <c r="A20" s="17" t="s">
        <v>20</v>
      </c>
      <c r="B20" s="6">
        <f>((B19*0.4)+0.6)*100</f>
        <v>80.444444444444443</v>
      </c>
      <c r="C20" s="18"/>
      <c r="D20" s="18"/>
      <c r="E20" s="19"/>
      <c r="F20" s="17" t="s">
        <v>20</v>
      </c>
      <c r="G20" s="6">
        <f>((G19*0.4)+0.6)*100</f>
        <v>92.444444444444443</v>
      </c>
      <c r="H20" s="18"/>
      <c r="I20" s="18"/>
      <c r="J20" s="19"/>
      <c r="K20" s="17" t="s">
        <v>20</v>
      </c>
      <c r="L20" s="6">
        <f>((L19*0.4)+0.6)*100</f>
        <v>90.222222222222229</v>
      </c>
      <c r="M20" s="18"/>
      <c r="N20" s="18"/>
      <c r="O20" s="19"/>
      <c r="P20" s="17" t="s">
        <v>20</v>
      </c>
      <c r="Q20" s="6">
        <f>((Q19*0.4)+0.6)*100</f>
        <v>90.222222222222229</v>
      </c>
      <c r="R20" s="18"/>
      <c r="S20" s="18"/>
      <c r="T20" s="19"/>
      <c r="U20" s="17" t="s">
        <v>20</v>
      </c>
      <c r="V20" s="23">
        <f>((V19*0.4)+0.6)*100</f>
        <v>105.71428571428572</v>
      </c>
      <c r="W20" s="18"/>
      <c r="X20" s="18"/>
      <c r="Y20" s="19"/>
      <c r="Z20" s="17" t="s">
        <v>20</v>
      </c>
      <c r="AA20" s="23">
        <f>((AA19*0.4)+0.6)*100</f>
        <v>105.71428571428572</v>
      </c>
      <c r="AB20" s="18"/>
      <c r="AC20" s="18"/>
      <c r="AD20" s="1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7"/>
      <c r="V21" s="7"/>
      <c r="W21" s="7"/>
      <c r="X21" s="7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1" ht="13.5" thickBo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46" t="s">
        <v>25</v>
      </c>
      <c r="O22" s="46"/>
      <c r="P22" s="46"/>
      <c r="Q22" s="46"/>
      <c r="R22" s="46"/>
      <c r="S22" s="46"/>
      <c r="T22" s="46"/>
      <c r="U22" s="7"/>
      <c r="V22" s="7"/>
      <c r="W22" s="7"/>
      <c r="X22" s="7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1">
      <c r="A23" s="24"/>
      <c r="B23" s="12"/>
      <c r="C23" s="30" t="s">
        <v>21</v>
      </c>
      <c r="D23" s="31"/>
      <c r="E23" s="31"/>
      <c r="F23" s="31"/>
      <c r="G23" s="31"/>
      <c r="H23" s="31"/>
      <c r="I23" s="31"/>
      <c r="J23" s="31"/>
      <c r="K23" s="31"/>
      <c r="L23" s="32"/>
      <c r="M23" s="12"/>
      <c r="N23" s="46"/>
      <c r="O23" s="46"/>
      <c r="P23" s="46"/>
      <c r="Q23" s="46"/>
      <c r="R23" s="46"/>
      <c r="S23" s="46"/>
      <c r="T23" s="46"/>
      <c r="U23" s="7"/>
      <c r="V23" s="7"/>
      <c r="W23" s="7"/>
      <c r="X23" s="7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1" ht="6.75" customHeight="1">
      <c r="A24" s="24"/>
      <c r="B24" s="12"/>
      <c r="C24" s="14"/>
      <c r="D24" s="12"/>
      <c r="E24" s="12"/>
      <c r="F24" s="12"/>
      <c r="G24" s="9"/>
      <c r="H24" s="9"/>
      <c r="I24" s="9"/>
      <c r="J24" s="9"/>
      <c r="K24" s="9"/>
      <c r="L24" s="13"/>
      <c r="M24" s="12"/>
      <c r="N24" s="46"/>
      <c r="O24" s="46"/>
      <c r="P24" s="46"/>
      <c r="Q24" s="46"/>
      <c r="R24" s="46"/>
      <c r="S24" s="46"/>
      <c r="T24" s="46"/>
      <c r="U24" s="7"/>
      <c r="V24" s="7"/>
      <c r="W24" s="7"/>
      <c r="X24" s="7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1">
      <c r="A25" s="25" t="s">
        <v>31</v>
      </c>
      <c r="B25" s="12"/>
      <c r="C25" s="33" t="s">
        <v>23</v>
      </c>
      <c r="D25" s="34"/>
      <c r="E25" s="34"/>
      <c r="F25" s="15" t="s">
        <v>6</v>
      </c>
      <c r="G25" s="34" t="s">
        <v>22</v>
      </c>
      <c r="H25" s="34"/>
      <c r="I25" s="34"/>
      <c r="J25" s="34"/>
      <c r="K25" s="34" t="s">
        <v>24</v>
      </c>
      <c r="L25" s="41"/>
      <c r="M25" s="12"/>
      <c r="N25" s="46"/>
      <c r="O25" s="46"/>
      <c r="P25" s="46"/>
      <c r="Q25" s="46"/>
      <c r="R25" s="46"/>
      <c r="S25" s="46"/>
      <c r="T25" s="46"/>
      <c r="U25" s="7"/>
      <c r="V25" s="7"/>
      <c r="W25" s="7"/>
      <c r="X25" s="7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1">
      <c r="A26" s="26">
        <v>100</v>
      </c>
      <c r="B26" s="12"/>
      <c r="C26" s="33">
        <v>5</v>
      </c>
      <c r="D26" s="34"/>
      <c r="E26" s="34"/>
      <c r="F26" s="21">
        <f>B20</f>
        <v>80.444444444444443</v>
      </c>
      <c r="G26" s="35">
        <f t="shared" ref="G26:G31" si="6">0.8*(1-EXP(-((C26-1)/2)))</f>
        <v>0.6917317734107099</v>
      </c>
      <c r="H26" s="35"/>
      <c r="I26" s="35"/>
      <c r="J26" s="35"/>
      <c r="K26" s="35">
        <f>(A26*G26)+(1-G26)*F26</f>
        <v>93.971643568920555</v>
      </c>
      <c r="L26" s="36"/>
      <c r="M26" s="12"/>
      <c r="N26" s="46"/>
      <c r="O26" s="46"/>
      <c r="P26" s="46"/>
      <c r="Q26" s="46"/>
      <c r="R26" s="46"/>
      <c r="S26" s="46"/>
      <c r="T26" s="46"/>
      <c r="U26" s="7"/>
      <c r="V26" s="7"/>
      <c r="W26" s="7"/>
      <c r="X26" s="7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1">
      <c r="A27" s="12"/>
      <c r="B27" s="12"/>
      <c r="C27" s="33">
        <v>6</v>
      </c>
      <c r="D27" s="34"/>
      <c r="E27" s="34"/>
      <c r="F27" s="21">
        <f>G20</f>
        <v>92.444444444444443</v>
      </c>
      <c r="G27" s="35">
        <f t="shared" si="6"/>
        <v>0.73433200110088093</v>
      </c>
      <c r="H27" s="35"/>
      <c r="I27" s="35"/>
      <c r="J27" s="35"/>
      <c r="K27" s="35">
        <f>(K26*G27)+(1-G27)*F27</f>
        <v>93.565915633600497</v>
      </c>
      <c r="L27" s="36"/>
      <c r="M27" s="12"/>
      <c r="N27" s="46"/>
      <c r="O27" s="46"/>
      <c r="P27" s="46"/>
      <c r="Q27" s="46"/>
      <c r="R27" s="46"/>
      <c r="S27" s="46"/>
      <c r="T27" s="46"/>
      <c r="U27" s="7"/>
      <c r="V27" s="7"/>
      <c r="W27" s="7"/>
      <c r="X27" s="7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1">
      <c r="A28" s="12"/>
      <c r="B28" s="12"/>
      <c r="C28" s="33">
        <v>7</v>
      </c>
      <c r="D28" s="34"/>
      <c r="E28" s="34"/>
      <c r="F28" s="21">
        <f>L20</f>
        <v>90.222222222222229</v>
      </c>
      <c r="G28" s="35">
        <f t="shared" si="6"/>
        <v>0.76017034530570893</v>
      </c>
      <c r="H28" s="35"/>
      <c r="I28" s="35"/>
      <c r="J28" s="35"/>
      <c r="K28" s="35">
        <f>(K27*G28)+(1-G28)*F28</f>
        <v>92.763998797346062</v>
      </c>
      <c r="L28" s="36"/>
      <c r="M28" s="12"/>
      <c r="N28" s="46"/>
      <c r="O28" s="46"/>
      <c r="P28" s="46"/>
      <c r="Q28" s="46"/>
      <c r="R28" s="46"/>
      <c r="S28" s="46"/>
      <c r="T28" s="46"/>
      <c r="U28" s="7"/>
      <c r="V28" s="7"/>
      <c r="W28" s="7"/>
      <c r="X28" s="7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1">
      <c r="A29" s="12"/>
      <c r="B29" s="12"/>
      <c r="C29" s="44">
        <v>8</v>
      </c>
      <c r="D29" s="45"/>
      <c r="E29" s="45"/>
      <c r="F29" s="27">
        <f>Q20</f>
        <v>90.222222222222229</v>
      </c>
      <c r="G29" s="42">
        <f t="shared" si="6"/>
        <v>0.77584209326214526</v>
      </c>
      <c r="H29" s="42"/>
      <c r="I29" s="42"/>
      <c r="J29" s="42"/>
      <c r="K29" s="42">
        <f>(K28*G29)+(1-G29)*F29</f>
        <v>92.194239480870991</v>
      </c>
      <c r="L29" s="43"/>
      <c r="M29" s="12"/>
      <c r="N29" s="46"/>
      <c r="O29" s="46"/>
      <c r="P29" s="46"/>
      <c r="Q29" s="46"/>
      <c r="R29" s="46"/>
      <c r="S29" s="46"/>
      <c r="T29" s="46"/>
      <c r="U29" s="7"/>
      <c r="V29" s="7"/>
      <c r="W29" s="7"/>
      <c r="X29" s="7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1">
      <c r="A30" s="1"/>
      <c r="B30" s="1"/>
      <c r="C30" s="33">
        <v>9</v>
      </c>
      <c r="D30" s="34"/>
      <c r="E30" s="34"/>
      <c r="F30" s="21">
        <f>Q21</f>
        <v>0</v>
      </c>
      <c r="G30" s="35">
        <f t="shared" si="6"/>
        <v>0.78534748888901262</v>
      </c>
      <c r="H30" s="35"/>
      <c r="I30" s="35"/>
      <c r="J30" s="35"/>
      <c r="K30" s="35">
        <f>(K29*G30)+(1-G30)*F30</f>
        <v>72.404514466334305</v>
      </c>
      <c r="L30" s="36"/>
      <c r="M30" s="1"/>
      <c r="N30" s="46"/>
      <c r="O30" s="46"/>
      <c r="P30" s="46"/>
      <c r="Q30" s="46"/>
      <c r="R30" s="46"/>
      <c r="S30" s="46"/>
      <c r="T30" s="46"/>
      <c r="U30" s="7"/>
      <c r="V30" s="7"/>
      <c r="W30" s="7"/>
      <c r="X30" s="7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1" ht="13.5" thickBot="1">
      <c r="A31" s="1"/>
      <c r="B31" s="1"/>
      <c r="C31" s="37">
        <v>10</v>
      </c>
      <c r="D31" s="38"/>
      <c r="E31" s="38"/>
      <c r="F31" s="28">
        <f>Q22</f>
        <v>0</v>
      </c>
      <c r="G31" s="39">
        <f t="shared" si="6"/>
        <v>0.79111280276940621</v>
      </c>
      <c r="H31" s="39"/>
      <c r="I31" s="39"/>
      <c r="J31" s="39"/>
      <c r="K31" s="39">
        <f>(K30*G31)+(1-G31)*F31</f>
        <v>57.280138372619753</v>
      </c>
      <c r="L31" s="40"/>
      <c r="M31" s="1"/>
      <c r="N31" s="46"/>
      <c r="O31" s="46"/>
      <c r="P31" s="46"/>
      <c r="Q31" s="46"/>
      <c r="R31" s="46"/>
      <c r="S31" s="46"/>
      <c r="T31" s="46"/>
      <c r="U31" s="7"/>
      <c r="V31" s="7"/>
      <c r="W31" s="7"/>
      <c r="X31" s="7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6"/>
      <c r="O32" s="46"/>
      <c r="P32" s="46"/>
      <c r="Q32" s="46"/>
      <c r="R32" s="46"/>
      <c r="S32" s="46"/>
      <c r="T32" s="46"/>
      <c r="U32" s="7"/>
      <c r="V32" s="7"/>
      <c r="W32" s="7"/>
      <c r="X32" s="7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6"/>
      <c r="O33" s="46"/>
      <c r="P33" s="46"/>
      <c r="Q33" s="46"/>
      <c r="R33" s="46"/>
      <c r="S33" s="46"/>
      <c r="T33" s="46"/>
      <c r="U33" s="7"/>
      <c r="V33" s="7"/>
      <c r="W33" s="7"/>
      <c r="X33" s="7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7"/>
      <c r="U34" s="7"/>
      <c r="V34" s="7"/>
      <c r="W34" s="7"/>
      <c r="X34" s="7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"/>
      <c r="T35" s="7"/>
      <c r="U35" s="7"/>
      <c r="V35" s="7"/>
      <c r="W35" s="7"/>
      <c r="X35" s="7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7"/>
      <c r="U36" s="7"/>
      <c r="V36" s="7"/>
      <c r="W36" s="7"/>
      <c r="X36" s="7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7"/>
      <c r="T37" s="7"/>
      <c r="U37" s="7"/>
      <c r="V37" s="7"/>
      <c r="W37" s="7"/>
      <c r="X37" s="7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7"/>
      <c r="T38" s="7"/>
      <c r="U38" s="7"/>
      <c r="V38" s="7"/>
      <c r="W38" s="7"/>
      <c r="X38" s="7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7"/>
      <c r="T39" s="7"/>
      <c r="U39" s="7"/>
      <c r="V39" s="7"/>
      <c r="W39" s="7"/>
      <c r="X39" s="7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AG51" s="29"/>
      <c r="AH51" s="29"/>
      <c r="AI51" s="29"/>
      <c r="AJ51" s="29"/>
      <c r="AK51" s="29"/>
      <c r="AL51" s="29"/>
      <c r="AM51" s="29"/>
      <c r="AN51" s="29"/>
    </row>
    <row r="52" spans="1:40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AG52" s="29"/>
      <c r="AH52" s="29"/>
      <c r="AI52" s="29"/>
      <c r="AJ52" s="29"/>
      <c r="AK52" s="29"/>
      <c r="AL52" s="29"/>
      <c r="AM52" s="29"/>
      <c r="AN52" s="29"/>
    </row>
    <row r="53" spans="1:40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AG53" s="29"/>
      <c r="AH53" s="29"/>
      <c r="AI53" s="29"/>
      <c r="AJ53" s="29"/>
      <c r="AK53" s="29"/>
      <c r="AL53" s="29"/>
      <c r="AM53" s="29"/>
      <c r="AN53" s="29"/>
    </row>
    <row r="54" spans="1:40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AG54" s="29"/>
      <c r="AH54" s="29"/>
      <c r="AI54" s="29"/>
      <c r="AJ54" s="29"/>
      <c r="AK54" s="29"/>
      <c r="AL54" s="29"/>
      <c r="AM54" s="29"/>
      <c r="AN54" s="29"/>
    </row>
    <row r="55" spans="1:40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AG55" s="29"/>
      <c r="AH55" s="29"/>
      <c r="AI55" s="29"/>
      <c r="AJ55" s="29"/>
      <c r="AK55" s="29"/>
      <c r="AL55" s="29"/>
      <c r="AM55" s="29"/>
      <c r="AN55" s="29"/>
    </row>
    <row r="56" spans="1:40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40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</sheetData>
  <sheetProtection sheet="1"/>
  <mergeCells count="29">
    <mergeCell ref="C31:E31"/>
    <mergeCell ref="G31:J31"/>
    <mergeCell ref="K31:L31"/>
    <mergeCell ref="C28:E28"/>
    <mergeCell ref="K25:L25"/>
    <mergeCell ref="K26:L26"/>
    <mergeCell ref="K27:L27"/>
    <mergeCell ref="K28:L28"/>
    <mergeCell ref="K29:L29"/>
    <mergeCell ref="C29:E29"/>
    <mergeCell ref="G25:J25"/>
    <mergeCell ref="G26:J26"/>
    <mergeCell ref="G27:J27"/>
    <mergeCell ref="C26:E26"/>
    <mergeCell ref="C27:E27"/>
    <mergeCell ref="G28:J28"/>
    <mergeCell ref="Z1:AD1"/>
    <mergeCell ref="C25:E25"/>
    <mergeCell ref="U1:Y1"/>
    <mergeCell ref="C30:E30"/>
    <mergeCell ref="G30:J30"/>
    <mergeCell ref="K30:L30"/>
    <mergeCell ref="A1:E1"/>
    <mergeCell ref="F1:J1"/>
    <mergeCell ref="K1:O1"/>
    <mergeCell ref="P1:T1"/>
    <mergeCell ref="C23:L23"/>
    <mergeCell ref="N22:T33"/>
    <mergeCell ref="G29:J29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Pontuação Acumulada</vt:lpstr>
    </vt:vector>
  </TitlesOfParts>
  <Company>N/A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</dc:creator>
  <cp:lastModifiedBy>hp</cp:lastModifiedBy>
  <dcterms:created xsi:type="dcterms:W3CDTF">2008-07-08T22:15:49Z</dcterms:created>
  <dcterms:modified xsi:type="dcterms:W3CDTF">2008-08-31T03:22:58Z</dcterms:modified>
</cp:coreProperties>
</file>