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latzi\Escuela de datos\Curso de Excel Básico\"/>
    </mc:Choice>
  </mc:AlternateContent>
  <xr:revisionPtr revIDLastSave="0" documentId="13_ncr:1_{A5655DB5-CA5D-4957-9305-84B81853186C}" xr6:coauthVersionLast="47" xr6:coauthVersionMax="47" xr10:uidLastSave="{00000000-0000-0000-0000-000000000000}"/>
  <bookViews>
    <workbookView xWindow="-120" yWindow="-120" windowWidth="20730" windowHeight="11160" xr2:uid="{62DEE931-8AC8-4954-A7A9-883E10260878}"/>
  </bookViews>
  <sheets>
    <sheet name="Ventas diarias" sheetId="1" r:id="rId1"/>
    <sheet name="Ventas por mes" sheetId="3" r:id="rId2"/>
    <sheet name="Ventas por vendedor" sheetId="5" r:id="rId3"/>
    <sheet name="Hoja1" sheetId="6" r:id="rId4"/>
    <sheet name="Ventas diarias_ (2)" sheetId="2" state="hidden" r:id="rId5"/>
  </sheets>
  <externalReferences>
    <externalReference r:id="rId6"/>
  </externalReferences>
  <definedNames>
    <definedName name="_xlnm._FilterDatabase" localSheetId="0" hidden="1">'Ventas diarias'!$B$2:$D$153</definedName>
    <definedName name="_xlnm._FilterDatabase" localSheetId="4" hidden="1">'Ventas diarias_ (2)'!$B$2:$J$153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C1" i="6"/>
  <c r="C2" i="6"/>
  <c r="B2" i="6"/>
  <c r="B3" i="6"/>
  <c r="B4" i="6"/>
  <c r="B5" i="6"/>
  <c r="B6" i="6"/>
  <c r="B7" i="6"/>
  <c r="B8" i="6"/>
  <c r="B9" i="6"/>
  <c r="B1" i="6"/>
  <c r="B10" i="5"/>
  <c r="B9" i="5"/>
  <c r="F5" i="5"/>
  <c r="F6" i="5"/>
  <c r="F7" i="5"/>
  <c r="F8" i="5"/>
  <c r="F4" i="5"/>
  <c r="E4" i="5"/>
  <c r="E5" i="5"/>
  <c r="E6" i="5"/>
  <c r="E7" i="5"/>
  <c r="E8" i="5"/>
  <c r="E3" i="5"/>
  <c r="F3" i="5"/>
  <c r="D8" i="5"/>
  <c r="C8" i="5"/>
  <c r="H7" i="5"/>
  <c r="H3" i="5"/>
  <c r="H4" i="5"/>
  <c r="H5" i="5"/>
  <c r="H6" i="5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1" i="1"/>
  <c r="E12" i="1"/>
  <c r="E8" i="1"/>
  <c r="E9" i="1"/>
  <c r="E10" i="1"/>
  <c r="E5" i="1"/>
  <c r="E6" i="1"/>
  <c r="E7" i="1"/>
  <c r="E4" i="1"/>
  <c r="E3" i="1"/>
  <c r="F8" i="3"/>
  <c r="C10" i="3"/>
  <c r="D8" i="3"/>
  <c r="E8" i="3"/>
  <c r="N4" i="5"/>
  <c r="O4" i="5" s="1"/>
  <c r="N5" i="5"/>
  <c r="O5" i="5" s="1"/>
  <c r="N6" i="5"/>
  <c r="O6" i="5" s="1"/>
  <c r="N7" i="5"/>
  <c r="O7" i="5" s="1"/>
  <c r="N3" i="5"/>
  <c r="O3" i="5" s="1"/>
  <c r="I1" i="5"/>
  <c r="B1" i="5"/>
  <c r="G4" i="3"/>
  <c r="G5" i="3"/>
  <c r="G6" i="3"/>
  <c r="G7" i="3"/>
  <c r="G3" i="3"/>
  <c r="F4" i="3"/>
  <c r="F5" i="3"/>
  <c r="F6" i="3"/>
  <c r="F7" i="3"/>
  <c r="F3" i="3"/>
  <c r="E4" i="3"/>
  <c r="E5" i="3"/>
  <c r="E6" i="3"/>
  <c r="E7" i="3"/>
  <c r="E3" i="3"/>
  <c r="C8" i="3"/>
  <c r="K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I142" i="1" l="1"/>
  <c r="I126" i="1"/>
  <c r="I110" i="1"/>
  <c r="I94" i="1"/>
  <c r="I86" i="1"/>
  <c r="I78" i="1"/>
  <c r="I70" i="1"/>
  <c r="I62" i="1"/>
  <c r="I54" i="1"/>
  <c r="I46" i="1"/>
  <c r="I38" i="1"/>
  <c r="I30" i="1"/>
  <c r="I22" i="1"/>
  <c r="I14" i="1"/>
  <c r="I6" i="1"/>
  <c r="I150" i="1"/>
  <c r="I134" i="1"/>
  <c r="I118" i="1"/>
  <c r="I102" i="1"/>
  <c r="I8" i="1"/>
  <c r="I3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</calcChain>
</file>

<file path=xl/sharedStrings.xml><?xml version="1.0" encoding="utf-8"?>
<sst xmlns="http://schemas.openxmlformats.org/spreadsheetml/2006/main" count="221" uniqueCount="73">
  <si>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</si>
  <si>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</si>
  <si>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</si>
  <si>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</si>
  <si>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</si>
  <si>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</si>
  <si>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</si>
  <si>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</si>
  <si>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</si>
  <si>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</si>
  <si>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</si>
  <si>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</si>
  <si>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</si>
  <si>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</si>
  <si>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</si>
  <si>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</si>
  <si>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</si>
  <si>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</si>
  <si>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</si>
  <si>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</si>
  <si>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</si>
  <si>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</si>
  <si>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</si>
  <si>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</si>
  <si>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</si>
  <si>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</si>
  <si>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</si>
  <si>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</si>
  <si>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</si>
  <si>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</si>
  <si>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</si>
  <si>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</si>
  <si>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</si>
  <si>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</si>
  <si>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</si>
  <si>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</si>
  <si>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</si>
  <si>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</si>
  <si>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</si>
  <si>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</si>
  <si>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</si>
  <si>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</si>
  <si>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</si>
  <si>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</si>
  <si>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</si>
  <si>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</si>
  <si>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</si>
  <si>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</si>
  <si>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</si>
  <si>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</si>
  <si>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</si>
  <si>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</si>
  <si>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</si>
  <si>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</si>
  <si>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</si>
  <si>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</si>
  <si>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Día de la semana</t>
  </si>
  <si>
    <t>Fecha de hoy</t>
  </si>
  <si>
    <t>Total</t>
  </si>
  <si>
    <t>total</t>
  </si>
  <si>
    <t>Costos</t>
  </si>
  <si>
    <t>% de utilidad</t>
  </si>
  <si>
    <t>Promedio</t>
  </si>
  <si>
    <t>Redondeo</t>
  </si>
  <si>
    <t>fecha</t>
  </si>
  <si>
    <t>Nombre</t>
  </si>
  <si>
    <t>clave</t>
  </si>
  <si>
    <t>id</t>
  </si>
  <si>
    <t>V</t>
  </si>
  <si>
    <t>concatenado</t>
  </si>
  <si>
    <t>d</t>
  </si>
  <si>
    <t>x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</si>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</sst>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#,##0_ ;\-#,##0\ "/>
    <numFmt numFmtId="167" formatCode="_-&quot;$&quot;* #,##0_-;\-&quot;$&quot;* #,##0_-;_-&quot;$&quot;* &quot;-&quot;??_-;_-@_-"/>
    <numFmt numFmtId="168" formatCode="_-* #,##0_-;\-* #,##0_-;_-* &quot;-&quot;??_-;_-@_-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7" fontId="0" fillId="0" borderId="0" xfId="2" applyNumberFormat="1" applyFont="1"/>
    <xf numFmtId="165" fontId="0" fillId="0" borderId="0" xfId="2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167" fontId="0" fillId="0" borderId="0" xfId="2" applyNumberFormat="1" applyFont="1" applyBorder="1"/>
    <xf numFmtId="165" fontId="0" fillId="0" borderId="1" xfId="0" applyNumberFormat="1" applyBorder="1"/>
    <xf numFmtId="9" fontId="0" fillId="0" borderId="0" xfId="3" applyFont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/>
    <xf numFmtId="44" fontId="0" fillId="0" borderId="0" xfId="0" applyNumberFormat="1"/>
    <xf numFmtId="169" fontId="0" fillId="0" borderId="0" xfId="3" applyNumberFormat="1" applyFont="1" applyAlignment="1">
      <alignment horizontal="center"/>
    </xf>
    <xf numFmtId="169" fontId="0" fillId="0" borderId="0" xfId="0" applyNumberFormat="1"/>
    <xf numFmtId="169" fontId="0" fillId="0" borderId="0" xfId="1" applyNumberFormat="1" applyFont="1"/>
    <xf numFmtId="169" fontId="0" fillId="0" borderId="0" xfId="0" applyNumberFormat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EBF-E62A-491D-93DE-6B49EA42919F}">
  <dimension ref="B1:K153"/>
  <sheetViews>
    <sheetView showGridLines="0" tabSelected="1" workbookViewId="0">
      <selection activeCell="C1" sqref="C1"/>
    </sheetView>
  </sheetViews>
  <sheetFormatPr baseColWidth="10" defaultColWidth="8.7109375" defaultRowHeight="15" x14ac:dyDescent="0.25"/>
  <cols>
    <col min="1" max="1" width="1.5703125" customWidth="1"/>
    <col min="2" max="2" width="17.28515625" style="3" customWidth="1"/>
    <col min="3" max="3" width="14" customWidth="1"/>
    <col min="4" max="4" width="13" style="3" customWidth="1"/>
    <col min="8" max="8" width="15" bestFit="1" customWidth="1"/>
    <col min="9" max="9" width="10.42578125" bestFit="1" customWidth="1"/>
    <col min="10" max="10" width="11" customWidth="1"/>
    <col min="11" max="11" width="11.7109375" bestFit="1" customWidth="1"/>
  </cols>
  <sheetData>
    <row r="1" spans="2:11" x14ac:dyDescent="0.25">
      <c r="C1" s="21">
        <f>SUM(C3:C153)</f>
        <v>607069.78</v>
      </c>
      <c r="D1" s="22">
        <f>SUBTOTAL(9,C3:C153)</f>
        <v>607069.78</v>
      </c>
    </row>
    <row r="2" spans="2:11" x14ac:dyDescent="0.25">
      <c r="B2" s="1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56</v>
      </c>
      <c r="I2" s="1" t="s">
        <v>0</v>
      </c>
      <c r="J2" s="1" t="s">
        <v>64</v>
      </c>
      <c r="K2" s="1" t="s">
        <v>57</v>
      </c>
    </row>
    <row r="3" spans="2:11" x14ac:dyDescent="0.25">
      <c r="B3" s="2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J3" s="9">
        <f>DATE(G3,F3,E3)</f>
        <v>44562</v>
      </c>
      <c r="K3" s="9">
        <f ca="1">TODAY()</f>
        <v>45098</v>
      </c>
    </row>
    <row r="4" spans="2:11" x14ac:dyDescent="0.25">
      <c r="B4" s="2">
        <v>44563</v>
      </c>
      <c r="C4" s="4">
        <v>3574.28</v>
      </c>
      <c r="D4" s="4">
        <v>1908.81</v>
      </c>
      <c r="E4">
        <f>DAY(B4)</f>
        <v>2</v>
      </c>
      <c r="F4">
        <f t="shared" ref="F4:F33" si="0">MONTH(B4)</f>
        <v>1</v>
      </c>
      <c r="G4">
        <f t="shared" ref="G4:G33" si="1">YEAR(B4)</f>
        <v>2022</v>
      </c>
      <c r="H4">
        <f t="shared" ref="H4:H67" si="2">WEEKDAY(B4,2)</f>
        <v>7</v>
      </c>
      <c r="I4" s="9">
        <f t="shared" ref="I4:I67" si="3">DATE(G4,F4,E4)</f>
        <v>44563</v>
      </c>
      <c r="J4" s="9">
        <f t="shared" ref="J4:J67" si="4">DATE(G4,F4,E4)</f>
        <v>44563</v>
      </c>
    </row>
    <row r="5" spans="2:11" x14ac:dyDescent="0.25">
      <c r="B5" s="2">
        <v>44564</v>
      </c>
      <c r="C5" s="4">
        <v>4942.1699999999983</v>
      </c>
      <c r="D5" s="4">
        <v>2553.7800000000002</v>
      </c>
      <c r="E5">
        <f t="shared" ref="E5:E33" si="5">DAY(B5)</f>
        <v>3</v>
      </c>
      <c r="F5">
        <f t="shared" si="0"/>
        <v>1</v>
      </c>
      <c r="G5">
        <f t="shared" si="1"/>
        <v>2022</v>
      </c>
      <c r="H5">
        <f t="shared" si="2"/>
        <v>1</v>
      </c>
      <c r="I5" s="9">
        <f t="shared" si="3"/>
        <v>44564</v>
      </c>
      <c r="J5" s="9">
        <f t="shared" si="4"/>
        <v>44564</v>
      </c>
    </row>
    <row r="6" spans="2:11" x14ac:dyDescent="0.25">
      <c r="B6" s="2">
        <v>44565</v>
      </c>
      <c r="C6" s="4">
        <v>5551.82</v>
      </c>
      <c r="D6" s="4">
        <v>2692.46</v>
      </c>
      <c r="E6">
        <f t="shared" si="5"/>
        <v>4</v>
      </c>
      <c r="F6">
        <f t="shared" si="0"/>
        <v>1</v>
      </c>
      <c r="G6">
        <f t="shared" si="1"/>
        <v>2022</v>
      </c>
      <c r="H6">
        <f t="shared" si="2"/>
        <v>2</v>
      </c>
      <c r="I6" s="9">
        <f t="shared" si="3"/>
        <v>44565</v>
      </c>
      <c r="J6" s="9">
        <f t="shared" si="4"/>
        <v>44565</v>
      </c>
    </row>
    <row r="7" spans="2:11" x14ac:dyDescent="0.25">
      <c r="B7" s="2">
        <v>44566</v>
      </c>
      <c r="C7" s="4">
        <v>6001.550000000002</v>
      </c>
      <c r="D7" s="4">
        <v>3018.65</v>
      </c>
      <c r="E7">
        <f t="shared" si="5"/>
        <v>5</v>
      </c>
      <c r="F7">
        <f t="shared" si="0"/>
        <v>1</v>
      </c>
      <c r="G7">
        <f t="shared" si="1"/>
        <v>2022</v>
      </c>
      <c r="H7">
        <f t="shared" si="2"/>
        <v>3</v>
      </c>
      <c r="I7" s="9">
        <f t="shared" si="3"/>
        <v>44566</v>
      </c>
      <c r="J7" s="9">
        <f t="shared" si="4"/>
        <v>44566</v>
      </c>
    </row>
    <row r="8" spans="2:11" x14ac:dyDescent="0.25">
      <c r="B8" s="2">
        <v>44567</v>
      </c>
      <c r="C8" s="4">
        <v>4118.8899999999994</v>
      </c>
      <c r="D8" s="4">
        <v>2053.39</v>
      </c>
      <c r="E8">
        <f t="shared" si="5"/>
        <v>6</v>
      </c>
      <c r="F8">
        <f t="shared" si="0"/>
        <v>1</v>
      </c>
      <c r="G8">
        <f t="shared" si="1"/>
        <v>2022</v>
      </c>
      <c r="H8">
        <f t="shared" si="2"/>
        <v>4</v>
      </c>
      <c r="I8" s="9">
        <f t="shared" si="3"/>
        <v>44567</v>
      </c>
      <c r="J8" s="9">
        <f t="shared" si="4"/>
        <v>44567</v>
      </c>
    </row>
    <row r="9" spans="2:11" x14ac:dyDescent="0.25">
      <c r="B9" s="2">
        <v>44568</v>
      </c>
      <c r="C9" s="4">
        <v>5649.3100000000013</v>
      </c>
      <c r="D9" s="4">
        <v>2779.85</v>
      </c>
      <c r="E9">
        <f t="shared" si="5"/>
        <v>7</v>
      </c>
      <c r="F9">
        <f t="shared" si="0"/>
        <v>1</v>
      </c>
      <c r="G9">
        <f t="shared" si="1"/>
        <v>2022</v>
      </c>
      <c r="H9">
        <f t="shared" si="2"/>
        <v>5</v>
      </c>
      <c r="I9" s="9">
        <f t="shared" si="3"/>
        <v>44568</v>
      </c>
      <c r="J9" s="9">
        <f t="shared" si="4"/>
        <v>44568</v>
      </c>
    </row>
    <row r="10" spans="2:11" x14ac:dyDescent="0.25">
      <c r="B10" s="2">
        <v>44569</v>
      </c>
      <c r="C10" s="4">
        <v>5302.1300000000019</v>
      </c>
      <c r="D10" s="4">
        <v>2587.8000000000002</v>
      </c>
      <c r="E10">
        <f t="shared" si="5"/>
        <v>8</v>
      </c>
      <c r="F10">
        <f t="shared" si="0"/>
        <v>1</v>
      </c>
      <c r="G10">
        <f t="shared" si="1"/>
        <v>2022</v>
      </c>
      <c r="H10">
        <f t="shared" si="2"/>
        <v>6</v>
      </c>
      <c r="I10" s="9">
        <f t="shared" si="3"/>
        <v>44569</v>
      </c>
      <c r="J10" s="9">
        <f t="shared" si="4"/>
        <v>44569</v>
      </c>
    </row>
    <row r="11" spans="2:11" x14ac:dyDescent="0.25">
      <c r="B11" s="2">
        <v>44570</v>
      </c>
      <c r="C11" s="4">
        <v>3478.0099999999998</v>
      </c>
      <c r="D11" s="4">
        <v>1746.17</v>
      </c>
      <c r="E11">
        <f t="shared" si="5"/>
        <v>9</v>
      </c>
      <c r="F11">
        <f t="shared" si="0"/>
        <v>1</v>
      </c>
      <c r="G11">
        <f t="shared" si="1"/>
        <v>2022</v>
      </c>
      <c r="H11">
        <f t="shared" si="2"/>
        <v>7</v>
      </c>
      <c r="I11" s="9">
        <f t="shared" si="3"/>
        <v>44570</v>
      </c>
      <c r="J11" s="9">
        <f t="shared" si="4"/>
        <v>44570</v>
      </c>
    </row>
    <row r="12" spans="2:11" x14ac:dyDescent="0.25">
      <c r="B12" s="2">
        <v>44571</v>
      </c>
      <c r="C12" s="4">
        <v>7573.7199999999993</v>
      </c>
      <c r="D12" s="4">
        <v>3802.33</v>
      </c>
      <c r="E12">
        <f t="shared" si="5"/>
        <v>10</v>
      </c>
      <c r="F12">
        <f t="shared" si="0"/>
        <v>1</v>
      </c>
      <c r="G12">
        <f t="shared" si="1"/>
        <v>2022</v>
      </c>
      <c r="H12">
        <f t="shared" si="2"/>
        <v>1</v>
      </c>
      <c r="I12" s="9">
        <f t="shared" si="3"/>
        <v>44571</v>
      </c>
      <c r="J12" s="9">
        <f t="shared" si="4"/>
        <v>44571</v>
      </c>
    </row>
    <row r="13" spans="2:11" x14ac:dyDescent="0.25">
      <c r="B13" s="2">
        <v>44572</v>
      </c>
      <c r="C13" s="4">
        <v>4226.25</v>
      </c>
      <c r="D13" s="4">
        <v>2411.77</v>
      </c>
      <c r="E13">
        <f t="shared" si="5"/>
        <v>11</v>
      </c>
      <c r="F13">
        <f t="shared" si="0"/>
        <v>1</v>
      </c>
      <c r="G13">
        <f t="shared" si="1"/>
        <v>2022</v>
      </c>
      <c r="H13">
        <f t="shared" si="2"/>
        <v>2</v>
      </c>
      <c r="I13" s="9">
        <f t="shared" si="3"/>
        <v>44572</v>
      </c>
      <c r="J13" s="9">
        <f t="shared" si="4"/>
        <v>44572</v>
      </c>
    </row>
    <row r="14" spans="2:11" x14ac:dyDescent="0.25">
      <c r="B14" s="2">
        <v>44573</v>
      </c>
      <c r="C14" s="4">
        <v>4172.46</v>
      </c>
      <c r="D14" s="4">
        <v>2291.9499999999998</v>
      </c>
      <c r="E14">
        <f t="shared" si="5"/>
        <v>12</v>
      </c>
      <c r="F14">
        <f t="shared" si="0"/>
        <v>1</v>
      </c>
      <c r="G14">
        <f t="shared" si="1"/>
        <v>2022</v>
      </c>
      <c r="H14">
        <f t="shared" si="2"/>
        <v>3</v>
      </c>
      <c r="I14" s="9">
        <f t="shared" si="3"/>
        <v>44573</v>
      </c>
      <c r="J14" s="9">
        <f t="shared" si="4"/>
        <v>44573</v>
      </c>
    </row>
    <row r="15" spans="2:11" x14ac:dyDescent="0.25">
      <c r="B15" s="2">
        <v>44574</v>
      </c>
      <c r="C15" s="4">
        <v>3580.9</v>
      </c>
      <c r="D15" s="4">
        <v>2032.93</v>
      </c>
      <c r="E15">
        <f t="shared" si="5"/>
        <v>13</v>
      </c>
      <c r="F15">
        <f t="shared" si="0"/>
        <v>1</v>
      </c>
      <c r="G15">
        <f t="shared" si="1"/>
        <v>2022</v>
      </c>
      <c r="H15">
        <f t="shared" si="2"/>
        <v>4</v>
      </c>
      <c r="I15" s="9">
        <f t="shared" si="3"/>
        <v>44574</v>
      </c>
      <c r="J15" s="9">
        <f t="shared" si="4"/>
        <v>44574</v>
      </c>
    </row>
    <row r="16" spans="2:11" x14ac:dyDescent="0.25">
      <c r="B16" s="2">
        <v>44575</v>
      </c>
      <c r="C16" s="4">
        <v>3503.1200000000003</v>
      </c>
      <c r="D16" s="4">
        <v>1996.33</v>
      </c>
      <c r="E16">
        <f t="shared" si="5"/>
        <v>14</v>
      </c>
      <c r="F16">
        <f t="shared" si="0"/>
        <v>1</v>
      </c>
      <c r="G16">
        <f t="shared" si="1"/>
        <v>2022</v>
      </c>
      <c r="H16">
        <f t="shared" si="2"/>
        <v>5</v>
      </c>
      <c r="I16" s="9">
        <f t="shared" si="3"/>
        <v>44575</v>
      </c>
      <c r="J16" s="9">
        <f t="shared" si="4"/>
        <v>44575</v>
      </c>
    </row>
    <row r="17" spans="2:10" x14ac:dyDescent="0.25">
      <c r="B17" s="2">
        <v>44576</v>
      </c>
      <c r="C17" s="4">
        <v>6727.53</v>
      </c>
      <c r="D17" s="4">
        <v>3750.84</v>
      </c>
      <c r="E17">
        <f t="shared" si="5"/>
        <v>15</v>
      </c>
      <c r="F17">
        <f t="shared" si="0"/>
        <v>1</v>
      </c>
      <c r="G17">
        <f t="shared" si="1"/>
        <v>2022</v>
      </c>
      <c r="H17">
        <f t="shared" si="2"/>
        <v>6</v>
      </c>
      <c r="I17" s="9">
        <f t="shared" si="3"/>
        <v>44576</v>
      </c>
      <c r="J17" s="9">
        <f t="shared" si="4"/>
        <v>44576</v>
      </c>
    </row>
    <row r="18" spans="2:10" x14ac:dyDescent="0.25">
      <c r="B18" s="2">
        <v>44577</v>
      </c>
      <c r="C18" s="4">
        <v>3620.1599999999994</v>
      </c>
      <c r="D18" s="4">
        <v>2127.77</v>
      </c>
      <c r="E18">
        <f t="shared" si="5"/>
        <v>16</v>
      </c>
      <c r="F18">
        <f t="shared" si="0"/>
        <v>1</v>
      </c>
      <c r="G18">
        <f t="shared" si="1"/>
        <v>2022</v>
      </c>
      <c r="H18">
        <f t="shared" si="2"/>
        <v>7</v>
      </c>
      <c r="I18" s="9">
        <f t="shared" si="3"/>
        <v>44577</v>
      </c>
      <c r="J18" s="9">
        <f t="shared" si="4"/>
        <v>44577</v>
      </c>
    </row>
    <row r="19" spans="2:10" x14ac:dyDescent="0.25">
      <c r="B19" s="2">
        <v>44578</v>
      </c>
      <c r="C19" s="4">
        <v>3178.4100000000003</v>
      </c>
      <c r="D19" s="4">
        <v>1826.18</v>
      </c>
      <c r="E19">
        <f t="shared" si="5"/>
        <v>17</v>
      </c>
      <c r="F19">
        <f t="shared" si="0"/>
        <v>1</v>
      </c>
      <c r="G19">
        <f t="shared" si="1"/>
        <v>2022</v>
      </c>
      <c r="H19">
        <f t="shared" si="2"/>
        <v>1</v>
      </c>
      <c r="I19" s="9">
        <f t="shared" si="3"/>
        <v>44578</v>
      </c>
      <c r="J19" s="9">
        <f t="shared" si="4"/>
        <v>44578</v>
      </c>
    </row>
    <row r="20" spans="2:10" x14ac:dyDescent="0.25">
      <c r="B20" s="2">
        <v>44579</v>
      </c>
      <c r="C20" s="4">
        <v>3765.94</v>
      </c>
      <c r="D20" s="4">
        <v>2082.56</v>
      </c>
      <c r="E20">
        <f t="shared" si="5"/>
        <v>18</v>
      </c>
      <c r="F20">
        <f t="shared" si="0"/>
        <v>1</v>
      </c>
      <c r="G20">
        <f t="shared" si="1"/>
        <v>2022</v>
      </c>
      <c r="H20">
        <f t="shared" si="2"/>
        <v>2</v>
      </c>
      <c r="I20" s="9">
        <f t="shared" si="3"/>
        <v>44579</v>
      </c>
      <c r="J20" s="9">
        <f t="shared" si="4"/>
        <v>44579</v>
      </c>
    </row>
    <row r="21" spans="2:10" x14ac:dyDescent="0.25">
      <c r="B21" s="2">
        <v>44580</v>
      </c>
      <c r="C21" s="4">
        <v>3966.4799999999996</v>
      </c>
      <c r="D21" s="4">
        <v>2216.8200000000002</v>
      </c>
      <c r="E21">
        <f t="shared" si="5"/>
        <v>19</v>
      </c>
      <c r="F21">
        <f t="shared" si="0"/>
        <v>1</v>
      </c>
      <c r="G21">
        <f t="shared" si="1"/>
        <v>2022</v>
      </c>
      <c r="H21">
        <f t="shared" si="2"/>
        <v>3</v>
      </c>
      <c r="I21" s="9">
        <f t="shared" si="3"/>
        <v>44580</v>
      </c>
      <c r="J21" s="9">
        <f t="shared" si="4"/>
        <v>44580</v>
      </c>
    </row>
    <row r="22" spans="2:10" x14ac:dyDescent="0.25">
      <c r="B22" s="2">
        <v>44581</v>
      </c>
      <c r="C22" s="4">
        <v>3706.6299999999987</v>
      </c>
      <c r="D22" s="4">
        <v>2076.33</v>
      </c>
      <c r="E22">
        <f t="shared" si="5"/>
        <v>20</v>
      </c>
      <c r="F22">
        <f t="shared" si="0"/>
        <v>1</v>
      </c>
      <c r="G22">
        <f t="shared" si="1"/>
        <v>2022</v>
      </c>
      <c r="H22">
        <f t="shared" si="2"/>
        <v>4</v>
      </c>
      <c r="I22" s="9">
        <f t="shared" si="3"/>
        <v>44581</v>
      </c>
      <c r="J22" s="9">
        <f t="shared" si="4"/>
        <v>44581</v>
      </c>
    </row>
    <row r="23" spans="2:10" x14ac:dyDescent="0.25">
      <c r="B23" s="2">
        <v>44582</v>
      </c>
      <c r="C23" s="4">
        <v>2753.61</v>
      </c>
      <c r="D23" s="4">
        <v>1611.89</v>
      </c>
      <c r="E23">
        <f t="shared" si="5"/>
        <v>21</v>
      </c>
      <c r="F23">
        <f t="shared" si="0"/>
        <v>1</v>
      </c>
      <c r="G23">
        <f t="shared" si="1"/>
        <v>2022</v>
      </c>
      <c r="H23">
        <f t="shared" si="2"/>
        <v>5</v>
      </c>
      <c r="I23" s="9">
        <f t="shared" si="3"/>
        <v>44582</v>
      </c>
      <c r="J23" s="9">
        <f t="shared" si="4"/>
        <v>44582</v>
      </c>
    </row>
    <row r="24" spans="2:10" x14ac:dyDescent="0.25">
      <c r="B24" s="2">
        <v>44583</v>
      </c>
      <c r="C24" s="4">
        <v>6177.15</v>
      </c>
      <c r="D24" s="4">
        <v>3505.85</v>
      </c>
      <c r="E24">
        <f t="shared" si="5"/>
        <v>22</v>
      </c>
      <c r="F24">
        <f t="shared" si="0"/>
        <v>1</v>
      </c>
      <c r="G24">
        <f t="shared" si="1"/>
        <v>2022</v>
      </c>
      <c r="H24">
        <f t="shared" si="2"/>
        <v>6</v>
      </c>
      <c r="I24" s="9">
        <f t="shared" si="3"/>
        <v>44583</v>
      </c>
      <c r="J24" s="9">
        <f t="shared" si="4"/>
        <v>44583</v>
      </c>
    </row>
    <row r="25" spans="2:10" x14ac:dyDescent="0.25">
      <c r="B25" s="2">
        <v>44584</v>
      </c>
      <c r="C25" s="4">
        <v>2919.39</v>
      </c>
      <c r="D25" s="4">
        <v>1654.02</v>
      </c>
      <c r="E25">
        <f t="shared" si="5"/>
        <v>23</v>
      </c>
      <c r="F25">
        <f t="shared" si="0"/>
        <v>1</v>
      </c>
      <c r="G25">
        <f t="shared" si="1"/>
        <v>2022</v>
      </c>
      <c r="H25">
        <f t="shared" si="2"/>
        <v>7</v>
      </c>
      <c r="I25" s="9">
        <f t="shared" si="3"/>
        <v>44584</v>
      </c>
      <c r="J25" s="9">
        <f t="shared" si="4"/>
        <v>44584</v>
      </c>
    </row>
    <row r="26" spans="2:10" x14ac:dyDescent="0.25">
      <c r="B26" s="2">
        <v>44585</v>
      </c>
      <c r="C26" s="4">
        <v>3034.94</v>
      </c>
      <c r="D26" s="4">
        <v>1758.41</v>
      </c>
      <c r="E26">
        <f t="shared" si="5"/>
        <v>24</v>
      </c>
      <c r="F26">
        <f t="shared" si="0"/>
        <v>1</v>
      </c>
      <c r="G26">
        <f t="shared" si="1"/>
        <v>2022</v>
      </c>
      <c r="H26">
        <f t="shared" si="2"/>
        <v>1</v>
      </c>
      <c r="I26" s="9">
        <f t="shared" si="3"/>
        <v>44585</v>
      </c>
      <c r="J26" s="9">
        <f t="shared" si="4"/>
        <v>44585</v>
      </c>
    </row>
    <row r="27" spans="2:10" x14ac:dyDescent="0.25">
      <c r="B27" s="2">
        <v>44586</v>
      </c>
      <c r="C27" s="4">
        <v>2491.3900000000003</v>
      </c>
      <c r="D27" s="4">
        <v>1430.55</v>
      </c>
      <c r="E27">
        <f t="shared" si="5"/>
        <v>25</v>
      </c>
      <c r="F27">
        <f t="shared" si="0"/>
        <v>1</v>
      </c>
      <c r="G27">
        <f t="shared" si="1"/>
        <v>2022</v>
      </c>
      <c r="H27">
        <f t="shared" si="2"/>
        <v>2</v>
      </c>
      <c r="I27" s="9">
        <f t="shared" si="3"/>
        <v>44586</v>
      </c>
      <c r="J27" s="9">
        <f t="shared" si="4"/>
        <v>44586</v>
      </c>
    </row>
    <row r="28" spans="2:10" x14ac:dyDescent="0.25">
      <c r="B28" s="2">
        <v>44587</v>
      </c>
      <c r="C28" s="4">
        <v>1881.2299999999998</v>
      </c>
      <c r="D28" s="4">
        <v>1141.31</v>
      </c>
      <c r="E28">
        <f t="shared" si="5"/>
        <v>26</v>
      </c>
      <c r="F28">
        <f t="shared" si="0"/>
        <v>1</v>
      </c>
      <c r="G28">
        <f t="shared" si="1"/>
        <v>2022</v>
      </c>
      <c r="H28">
        <f t="shared" si="2"/>
        <v>3</v>
      </c>
      <c r="I28" s="9">
        <f t="shared" si="3"/>
        <v>44587</v>
      </c>
      <c r="J28" s="9">
        <f t="shared" si="4"/>
        <v>44587</v>
      </c>
    </row>
    <row r="29" spans="2:10" x14ac:dyDescent="0.25">
      <c r="B29" s="2">
        <v>44588</v>
      </c>
      <c r="C29" s="4">
        <v>2533.2700000000009</v>
      </c>
      <c r="D29" s="4">
        <v>1442.5</v>
      </c>
      <c r="E29">
        <f t="shared" si="5"/>
        <v>27</v>
      </c>
      <c r="F29">
        <f t="shared" si="0"/>
        <v>1</v>
      </c>
      <c r="G29">
        <f t="shared" si="1"/>
        <v>2022</v>
      </c>
      <c r="H29">
        <f t="shared" si="2"/>
        <v>4</v>
      </c>
      <c r="I29" s="9">
        <f t="shared" si="3"/>
        <v>44588</v>
      </c>
      <c r="J29" s="9">
        <f t="shared" si="4"/>
        <v>44588</v>
      </c>
    </row>
    <row r="30" spans="2:10" x14ac:dyDescent="0.25">
      <c r="B30" s="2">
        <v>44589</v>
      </c>
      <c r="C30" s="4">
        <v>4445.8600000000006</v>
      </c>
      <c r="D30" s="4">
        <v>2488.38</v>
      </c>
      <c r="E30">
        <f t="shared" si="5"/>
        <v>28</v>
      </c>
      <c r="F30">
        <f t="shared" si="0"/>
        <v>1</v>
      </c>
      <c r="G30">
        <f t="shared" si="1"/>
        <v>2022</v>
      </c>
      <c r="H30">
        <f t="shared" si="2"/>
        <v>5</v>
      </c>
      <c r="I30" s="9">
        <f t="shared" si="3"/>
        <v>44589</v>
      </c>
      <c r="J30" s="9">
        <f t="shared" si="4"/>
        <v>44589</v>
      </c>
    </row>
    <row r="31" spans="2:10" x14ac:dyDescent="0.25">
      <c r="B31" s="2">
        <v>44590</v>
      </c>
      <c r="C31" s="4">
        <v>3152.1800000000003</v>
      </c>
      <c r="D31" s="4">
        <v>1844.08</v>
      </c>
      <c r="E31">
        <f t="shared" si="5"/>
        <v>29</v>
      </c>
      <c r="F31">
        <f t="shared" si="0"/>
        <v>1</v>
      </c>
      <c r="G31">
        <f t="shared" si="1"/>
        <v>2022</v>
      </c>
      <c r="H31">
        <f t="shared" si="2"/>
        <v>6</v>
      </c>
      <c r="I31" s="9">
        <f t="shared" si="3"/>
        <v>44590</v>
      </c>
      <c r="J31" s="9">
        <f t="shared" si="4"/>
        <v>44590</v>
      </c>
    </row>
    <row r="32" spans="2:10" x14ac:dyDescent="0.25">
      <c r="B32" s="2">
        <v>44591</v>
      </c>
      <c r="C32" s="4">
        <v>2940.98</v>
      </c>
      <c r="D32" s="4">
        <v>1669.58</v>
      </c>
      <c r="E32">
        <f t="shared" si="5"/>
        <v>30</v>
      </c>
      <c r="F32">
        <f t="shared" si="0"/>
        <v>1</v>
      </c>
      <c r="G32">
        <f t="shared" si="1"/>
        <v>2022</v>
      </c>
      <c r="H32">
        <f t="shared" si="2"/>
        <v>7</v>
      </c>
      <c r="I32" s="9">
        <f t="shared" si="3"/>
        <v>44591</v>
      </c>
      <c r="J32" s="9">
        <f t="shared" si="4"/>
        <v>44591</v>
      </c>
    </row>
    <row r="33" spans="2:10" x14ac:dyDescent="0.25">
      <c r="B33" s="2">
        <v>44592</v>
      </c>
      <c r="C33" s="4">
        <v>4221.2599999999993</v>
      </c>
      <c r="D33" s="4">
        <v>2391.35</v>
      </c>
      <c r="E33">
        <f t="shared" si="5"/>
        <v>31</v>
      </c>
      <c r="F33">
        <f t="shared" si="0"/>
        <v>1</v>
      </c>
      <c r="G33">
        <f t="shared" si="1"/>
        <v>2022</v>
      </c>
      <c r="H33">
        <f t="shared" si="2"/>
        <v>1</v>
      </c>
      <c r="I33" s="9">
        <f t="shared" si="3"/>
        <v>44592</v>
      </c>
      <c r="J33" s="9">
        <f t="shared" si="4"/>
        <v>44592</v>
      </c>
    </row>
    <row r="34" spans="2:10" x14ac:dyDescent="0.25">
      <c r="B34" s="2">
        <v>44593</v>
      </c>
      <c r="C34" s="4">
        <v>4717.8500000000022</v>
      </c>
      <c r="D34" s="4">
        <v>2616.06</v>
      </c>
      <c r="E34">
        <f t="shared" ref="E34:E67" si="6">DAY(B34)</f>
        <v>1</v>
      </c>
      <c r="F34">
        <f t="shared" ref="F34:F67" si="7">MONTH(B34)</f>
        <v>2</v>
      </c>
      <c r="G34">
        <f t="shared" ref="G34:G67" si="8">YEAR(B34)</f>
        <v>2022</v>
      </c>
      <c r="H34">
        <f t="shared" si="2"/>
        <v>2</v>
      </c>
      <c r="I34" s="9">
        <f t="shared" si="3"/>
        <v>44593</v>
      </c>
      <c r="J34" s="9">
        <f t="shared" si="4"/>
        <v>44593</v>
      </c>
    </row>
    <row r="35" spans="2:10" x14ac:dyDescent="0.25">
      <c r="B35" s="2">
        <v>44594</v>
      </c>
      <c r="C35" s="4">
        <v>4845.28</v>
      </c>
      <c r="D35" s="4">
        <v>2699.69</v>
      </c>
      <c r="E35">
        <f t="shared" si="6"/>
        <v>2</v>
      </c>
      <c r="F35">
        <f t="shared" si="7"/>
        <v>2</v>
      </c>
      <c r="G35">
        <f t="shared" si="8"/>
        <v>2022</v>
      </c>
      <c r="H35">
        <f t="shared" si="2"/>
        <v>3</v>
      </c>
      <c r="I35" s="9">
        <f t="shared" si="3"/>
        <v>44594</v>
      </c>
      <c r="J35" s="9">
        <f t="shared" si="4"/>
        <v>44594</v>
      </c>
    </row>
    <row r="36" spans="2:10" x14ac:dyDescent="0.25">
      <c r="B36" s="2">
        <v>44595</v>
      </c>
      <c r="C36" s="4">
        <v>3418.4500000000003</v>
      </c>
      <c r="D36" s="4">
        <v>1962.65</v>
      </c>
      <c r="E36">
        <f t="shared" si="6"/>
        <v>3</v>
      </c>
      <c r="F36">
        <f t="shared" si="7"/>
        <v>2</v>
      </c>
      <c r="G36">
        <f t="shared" si="8"/>
        <v>2022</v>
      </c>
      <c r="H36">
        <f t="shared" si="2"/>
        <v>4</v>
      </c>
      <c r="I36" s="9">
        <f t="shared" si="3"/>
        <v>44595</v>
      </c>
      <c r="J36" s="9">
        <f t="shared" si="4"/>
        <v>44595</v>
      </c>
    </row>
    <row r="37" spans="2:10" x14ac:dyDescent="0.25">
      <c r="B37" s="2">
        <v>44596</v>
      </c>
      <c r="C37" s="4">
        <v>3483.920000000001</v>
      </c>
      <c r="D37" s="4">
        <v>1975.94</v>
      </c>
      <c r="E37">
        <f t="shared" si="6"/>
        <v>4</v>
      </c>
      <c r="F37">
        <f t="shared" si="7"/>
        <v>2</v>
      </c>
      <c r="G37">
        <f t="shared" si="8"/>
        <v>2022</v>
      </c>
      <c r="H37">
        <f t="shared" si="2"/>
        <v>5</v>
      </c>
      <c r="I37" s="9">
        <f t="shared" si="3"/>
        <v>44596</v>
      </c>
      <c r="J37" s="9">
        <f t="shared" si="4"/>
        <v>44596</v>
      </c>
    </row>
    <row r="38" spans="2:10" x14ac:dyDescent="0.25">
      <c r="B38" s="2">
        <v>44597</v>
      </c>
      <c r="C38" s="4">
        <v>4180.18</v>
      </c>
      <c r="D38" s="4">
        <v>2371.66</v>
      </c>
      <c r="E38">
        <f t="shared" si="6"/>
        <v>5</v>
      </c>
      <c r="F38">
        <f t="shared" si="7"/>
        <v>2</v>
      </c>
      <c r="G38">
        <f t="shared" si="8"/>
        <v>2022</v>
      </c>
      <c r="H38">
        <f t="shared" si="2"/>
        <v>6</v>
      </c>
      <c r="I38" s="9">
        <f t="shared" si="3"/>
        <v>44597</v>
      </c>
      <c r="J38" s="9">
        <f t="shared" si="4"/>
        <v>44597</v>
      </c>
    </row>
    <row r="39" spans="2:10" x14ac:dyDescent="0.25">
      <c r="B39" s="2">
        <v>44598</v>
      </c>
      <c r="C39" s="4">
        <v>2630.46</v>
      </c>
      <c r="D39" s="4">
        <v>1669.58</v>
      </c>
      <c r="E39">
        <f t="shared" si="6"/>
        <v>6</v>
      </c>
      <c r="F39">
        <f t="shared" si="7"/>
        <v>2</v>
      </c>
      <c r="G39">
        <f t="shared" si="8"/>
        <v>2022</v>
      </c>
      <c r="H39">
        <f t="shared" si="2"/>
        <v>7</v>
      </c>
      <c r="I39" s="9">
        <f t="shared" si="3"/>
        <v>44598</v>
      </c>
      <c r="J39" s="9">
        <f t="shared" si="4"/>
        <v>44598</v>
      </c>
    </row>
    <row r="40" spans="2:10" x14ac:dyDescent="0.25">
      <c r="B40" s="2">
        <v>44599</v>
      </c>
      <c r="C40" s="4">
        <v>2654.27</v>
      </c>
      <c r="D40" s="4">
        <v>1524.11</v>
      </c>
      <c r="E40">
        <f t="shared" si="6"/>
        <v>7</v>
      </c>
      <c r="F40">
        <f t="shared" si="7"/>
        <v>2</v>
      </c>
      <c r="G40">
        <f t="shared" si="8"/>
        <v>2022</v>
      </c>
      <c r="H40">
        <f t="shared" si="2"/>
        <v>1</v>
      </c>
      <c r="I40" s="9">
        <f t="shared" si="3"/>
        <v>44599</v>
      </c>
      <c r="J40" s="9">
        <f t="shared" si="4"/>
        <v>44599</v>
      </c>
    </row>
    <row r="41" spans="2:10" x14ac:dyDescent="0.25">
      <c r="B41" s="2">
        <v>44600</v>
      </c>
      <c r="C41" s="4">
        <v>1405.34</v>
      </c>
      <c r="D41" s="4">
        <v>824.49</v>
      </c>
      <c r="E41">
        <f t="shared" si="6"/>
        <v>8</v>
      </c>
      <c r="F41">
        <f t="shared" si="7"/>
        <v>2</v>
      </c>
      <c r="G41">
        <f t="shared" si="8"/>
        <v>2022</v>
      </c>
      <c r="H41">
        <f t="shared" si="2"/>
        <v>2</v>
      </c>
      <c r="I41" s="9">
        <f t="shared" si="3"/>
        <v>44600</v>
      </c>
      <c r="J41" s="9">
        <f t="shared" si="4"/>
        <v>44600</v>
      </c>
    </row>
    <row r="42" spans="2:10" x14ac:dyDescent="0.25">
      <c r="B42" s="2">
        <v>44601</v>
      </c>
      <c r="C42" s="4">
        <v>3204.9199999999996</v>
      </c>
      <c r="D42" s="4">
        <v>1810.88</v>
      </c>
      <c r="E42">
        <f t="shared" si="6"/>
        <v>9</v>
      </c>
      <c r="F42">
        <f t="shared" si="7"/>
        <v>2</v>
      </c>
      <c r="G42">
        <f t="shared" si="8"/>
        <v>2022</v>
      </c>
      <c r="H42">
        <f t="shared" si="2"/>
        <v>3</v>
      </c>
      <c r="I42" s="9">
        <f t="shared" si="3"/>
        <v>44601</v>
      </c>
      <c r="J42" s="9">
        <f t="shared" si="4"/>
        <v>44601</v>
      </c>
    </row>
    <row r="43" spans="2:10" x14ac:dyDescent="0.25">
      <c r="B43" s="2">
        <v>44602</v>
      </c>
      <c r="C43" s="4">
        <v>3167.18</v>
      </c>
      <c r="D43" s="4">
        <v>1773.28</v>
      </c>
      <c r="E43">
        <f t="shared" si="6"/>
        <v>10</v>
      </c>
      <c r="F43">
        <f t="shared" si="7"/>
        <v>2</v>
      </c>
      <c r="G43">
        <f t="shared" si="8"/>
        <v>2022</v>
      </c>
      <c r="H43">
        <f t="shared" si="2"/>
        <v>4</v>
      </c>
      <c r="I43" s="9">
        <f t="shared" si="3"/>
        <v>44602</v>
      </c>
      <c r="J43" s="9">
        <f t="shared" si="4"/>
        <v>44602</v>
      </c>
    </row>
    <row r="44" spans="2:10" x14ac:dyDescent="0.25">
      <c r="B44" s="2">
        <v>44603</v>
      </c>
      <c r="C44" s="4">
        <v>2384.7800000000002</v>
      </c>
      <c r="D44" s="4">
        <v>1326.82</v>
      </c>
      <c r="E44">
        <f t="shared" si="6"/>
        <v>11</v>
      </c>
      <c r="F44">
        <f t="shared" si="7"/>
        <v>2</v>
      </c>
      <c r="G44">
        <f t="shared" si="8"/>
        <v>2022</v>
      </c>
      <c r="H44">
        <f t="shared" si="2"/>
        <v>5</v>
      </c>
      <c r="I44" s="9">
        <f t="shared" si="3"/>
        <v>44603</v>
      </c>
      <c r="J44" s="9">
        <f t="shared" si="4"/>
        <v>44603</v>
      </c>
    </row>
    <row r="45" spans="2:10" x14ac:dyDescent="0.25">
      <c r="B45" s="2">
        <v>44604</v>
      </c>
      <c r="C45" s="4">
        <v>4758.67</v>
      </c>
      <c r="D45" s="4">
        <v>2747.11</v>
      </c>
      <c r="E45">
        <f t="shared" si="6"/>
        <v>12</v>
      </c>
      <c r="F45">
        <f t="shared" si="7"/>
        <v>2</v>
      </c>
      <c r="G45">
        <f t="shared" si="8"/>
        <v>2022</v>
      </c>
      <c r="H45">
        <f t="shared" si="2"/>
        <v>6</v>
      </c>
      <c r="I45" s="9">
        <f t="shared" si="3"/>
        <v>44604</v>
      </c>
      <c r="J45" s="9">
        <f t="shared" si="4"/>
        <v>44604</v>
      </c>
    </row>
    <row r="46" spans="2:10" x14ac:dyDescent="0.25">
      <c r="B46" s="2">
        <v>44605</v>
      </c>
      <c r="C46" s="4">
        <v>2562.7199999999998</v>
      </c>
      <c r="D46" s="4">
        <v>1417.57</v>
      </c>
      <c r="E46">
        <f t="shared" si="6"/>
        <v>13</v>
      </c>
      <c r="F46">
        <f t="shared" si="7"/>
        <v>2</v>
      </c>
      <c r="G46">
        <f t="shared" si="8"/>
        <v>2022</v>
      </c>
      <c r="H46">
        <f t="shared" si="2"/>
        <v>7</v>
      </c>
      <c r="I46" s="9">
        <f t="shared" si="3"/>
        <v>44605</v>
      </c>
      <c r="J46" s="9">
        <f t="shared" si="4"/>
        <v>44605</v>
      </c>
    </row>
    <row r="47" spans="2:10" x14ac:dyDescent="0.25">
      <c r="B47" s="2">
        <v>44606</v>
      </c>
      <c r="C47" s="4">
        <v>2791.7</v>
      </c>
      <c r="D47" s="4">
        <v>1599.99</v>
      </c>
      <c r="E47">
        <f t="shared" si="6"/>
        <v>14</v>
      </c>
      <c r="F47">
        <f t="shared" si="7"/>
        <v>2</v>
      </c>
      <c r="G47">
        <f t="shared" si="8"/>
        <v>2022</v>
      </c>
      <c r="H47">
        <f t="shared" si="2"/>
        <v>1</v>
      </c>
      <c r="I47" s="9">
        <f t="shared" si="3"/>
        <v>44606</v>
      </c>
      <c r="J47" s="9">
        <f t="shared" si="4"/>
        <v>44606</v>
      </c>
    </row>
    <row r="48" spans="2:10" x14ac:dyDescent="0.25">
      <c r="B48" s="2">
        <v>44607</v>
      </c>
      <c r="C48" s="4">
        <v>6054.2200000000012</v>
      </c>
      <c r="D48" s="4">
        <v>3472.59</v>
      </c>
      <c r="E48">
        <f t="shared" si="6"/>
        <v>15</v>
      </c>
      <c r="F48">
        <f t="shared" si="7"/>
        <v>2</v>
      </c>
      <c r="G48">
        <f t="shared" si="8"/>
        <v>2022</v>
      </c>
      <c r="H48">
        <f t="shared" si="2"/>
        <v>2</v>
      </c>
      <c r="I48" s="9">
        <f t="shared" si="3"/>
        <v>44607</v>
      </c>
      <c r="J48" s="9">
        <f t="shared" si="4"/>
        <v>44607</v>
      </c>
    </row>
    <row r="49" spans="2:10" x14ac:dyDescent="0.25">
      <c r="B49" s="2">
        <v>44608</v>
      </c>
      <c r="C49" s="4">
        <v>4255.83</v>
      </c>
      <c r="D49" s="4">
        <v>2387.1799999999998</v>
      </c>
      <c r="E49">
        <f t="shared" si="6"/>
        <v>16</v>
      </c>
      <c r="F49">
        <f t="shared" si="7"/>
        <v>2</v>
      </c>
      <c r="G49">
        <f t="shared" si="8"/>
        <v>2022</v>
      </c>
      <c r="H49">
        <f t="shared" si="2"/>
        <v>3</v>
      </c>
      <c r="I49" s="9">
        <f t="shared" si="3"/>
        <v>44608</v>
      </c>
      <c r="J49" s="9">
        <f t="shared" si="4"/>
        <v>44608</v>
      </c>
    </row>
    <row r="50" spans="2:10" x14ac:dyDescent="0.25">
      <c r="B50" s="2">
        <v>44609</v>
      </c>
      <c r="C50" s="4">
        <v>4820.6599999999989</v>
      </c>
      <c r="D50" s="4">
        <v>2765.3</v>
      </c>
      <c r="E50">
        <f t="shared" si="6"/>
        <v>17</v>
      </c>
      <c r="F50">
        <f t="shared" si="7"/>
        <v>2</v>
      </c>
      <c r="G50">
        <f t="shared" si="8"/>
        <v>2022</v>
      </c>
      <c r="H50">
        <f t="shared" si="2"/>
        <v>4</v>
      </c>
      <c r="I50" s="9">
        <f t="shared" si="3"/>
        <v>44609</v>
      </c>
      <c r="J50" s="9">
        <f t="shared" si="4"/>
        <v>44609</v>
      </c>
    </row>
    <row r="51" spans="2:10" x14ac:dyDescent="0.25">
      <c r="B51" s="2">
        <v>44610</v>
      </c>
      <c r="C51" s="4">
        <v>2980.7999999999997</v>
      </c>
      <c r="D51" s="4">
        <v>1736.15</v>
      </c>
      <c r="E51">
        <f t="shared" si="6"/>
        <v>18</v>
      </c>
      <c r="F51">
        <f t="shared" si="7"/>
        <v>2</v>
      </c>
      <c r="G51">
        <f t="shared" si="8"/>
        <v>2022</v>
      </c>
      <c r="H51">
        <f t="shared" si="2"/>
        <v>5</v>
      </c>
      <c r="I51" s="9">
        <f t="shared" si="3"/>
        <v>44610</v>
      </c>
      <c r="J51" s="9">
        <f t="shared" si="4"/>
        <v>44610</v>
      </c>
    </row>
    <row r="52" spans="2:10" x14ac:dyDescent="0.25">
      <c r="B52" s="2">
        <v>44611</v>
      </c>
      <c r="C52" s="4">
        <v>5728.46</v>
      </c>
      <c r="D52" s="4">
        <v>3210.62</v>
      </c>
      <c r="E52">
        <f t="shared" si="6"/>
        <v>19</v>
      </c>
      <c r="F52">
        <f t="shared" si="7"/>
        <v>2</v>
      </c>
      <c r="G52">
        <f t="shared" si="8"/>
        <v>2022</v>
      </c>
      <c r="H52">
        <f t="shared" si="2"/>
        <v>6</v>
      </c>
      <c r="I52" s="9">
        <f t="shared" si="3"/>
        <v>44611</v>
      </c>
      <c r="J52" s="9">
        <f t="shared" si="4"/>
        <v>44611</v>
      </c>
    </row>
    <row r="53" spans="2:10" x14ac:dyDescent="0.25">
      <c r="B53" s="2">
        <v>44612</v>
      </c>
      <c r="C53" s="4">
        <v>5559.9400000000005</v>
      </c>
      <c r="D53" s="4">
        <v>1440.61</v>
      </c>
      <c r="E53">
        <f t="shared" si="6"/>
        <v>20</v>
      </c>
      <c r="F53">
        <f t="shared" si="7"/>
        <v>2</v>
      </c>
      <c r="G53">
        <f t="shared" si="8"/>
        <v>2022</v>
      </c>
      <c r="H53">
        <f t="shared" si="2"/>
        <v>7</v>
      </c>
      <c r="I53" s="9">
        <f t="shared" si="3"/>
        <v>44612</v>
      </c>
      <c r="J53" s="9">
        <f t="shared" si="4"/>
        <v>44612</v>
      </c>
    </row>
    <row r="54" spans="2:10" x14ac:dyDescent="0.25">
      <c r="B54" s="2">
        <v>44613</v>
      </c>
      <c r="C54" s="4">
        <v>4966.5399999999991</v>
      </c>
      <c r="D54" s="4">
        <v>2924.42</v>
      </c>
      <c r="E54">
        <f t="shared" si="6"/>
        <v>21</v>
      </c>
      <c r="F54">
        <f t="shared" si="7"/>
        <v>2</v>
      </c>
      <c r="G54">
        <f t="shared" si="8"/>
        <v>2022</v>
      </c>
      <c r="H54">
        <f t="shared" si="2"/>
        <v>1</v>
      </c>
      <c r="I54" s="9">
        <f t="shared" si="3"/>
        <v>44613</v>
      </c>
      <c r="J54" s="9">
        <f t="shared" si="4"/>
        <v>44613</v>
      </c>
    </row>
    <row r="55" spans="2:10" x14ac:dyDescent="0.25">
      <c r="B55" s="2">
        <v>44614</v>
      </c>
      <c r="C55" s="4">
        <v>4648.9900000000007</v>
      </c>
      <c r="D55" s="4">
        <v>2535.5100000000002</v>
      </c>
      <c r="E55">
        <f t="shared" si="6"/>
        <v>22</v>
      </c>
      <c r="F55">
        <f t="shared" si="7"/>
        <v>2</v>
      </c>
      <c r="G55">
        <f t="shared" si="8"/>
        <v>2022</v>
      </c>
      <c r="H55">
        <f t="shared" si="2"/>
        <v>2</v>
      </c>
      <c r="I55" s="9">
        <f t="shared" si="3"/>
        <v>44614</v>
      </c>
      <c r="J55" s="9">
        <f t="shared" si="4"/>
        <v>44614</v>
      </c>
    </row>
    <row r="56" spans="2:10" x14ac:dyDescent="0.25">
      <c r="B56" s="2">
        <v>44615</v>
      </c>
      <c r="C56" s="4">
        <v>3440.66</v>
      </c>
      <c r="D56" s="4">
        <v>1976.46</v>
      </c>
      <c r="E56">
        <f t="shared" si="6"/>
        <v>23</v>
      </c>
      <c r="F56">
        <f t="shared" si="7"/>
        <v>2</v>
      </c>
      <c r="G56">
        <f t="shared" si="8"/>
        <v>2022</v>
      </c>
      <c r="H56">
        <f t="shared" si="2"/>
        <v>3</v>
      </c>
      <c r="I56" s="9">
        <f t="shared" si="3"/>
        <v>44615</v>
      </c>
      <c r="J56" s="9">
        <f t="shared" si="4"/>
        <v>44615</v>
      </c>
    </row>
    <row r="57" spans="2:10" x14ac:dyDescent="0.25">
      <c r="B57" s="2">
        <v>44616</v>
      </c>
      <c r="C57" s="4">
        <v>4088.0899999999997</v>
      </c>
      <c r="D57" s="4">
        <v>2317.0700000000002</v>
      </c>
      <c r="E57">
        <f t="shared" si="6"/>
        <v>24</v>
      </c>
      <c r="F57">
        <f t="shared" si="7"/>
        <v>2</v>
      </c>
      <c r="G57">
        <f t="shared" si="8"/>
        <v>2022</v>
      </c>
      <c r="H57">
        <f t="shared" si="2"/>
        <v>4</v>
      </c>
      <c r="I57" s="9">
        <f t="shared" si="3"/>
        <v>44616</v>
      </c>
      <c r="J57" s="9">
        <f t="shared" si="4"/>
        <v>44616</v>
      </c>
    </row>
    <row r="58" spans="2:10" x14ac:dyDescent="0.25">
      <c r="B58" s="2">
        <v>44617</v>
      </c>
      <c r="C58" s="4">
        <v>2918.3399999999997</v>
      </c>
      <c r="D58" s="4">
        <v>1668.94</v>
      </c>
      <c r="E58">
        <f t="shared" si="6"/>
        <v>25</v>
      </c>
      <c r="F58">
        <f t="shared" si="7"/>
        <v>2</v>
      </c>
      <c r="G58">
        <f t="shared" si="8"/>
        <v>2022</v>
      </c>
      <c r="H58">
        <f t="shared" si="2"/>
        <v>5</v>
      </c>
      <c r="I58" s="9">
        <f t="shared" si="3"/>
        <v>44617</v>
      </c>
      <c r="J58" s="9">
        <f t="shared" si="4"/>
        <v>44617</v>
      </c>
    </row>
    <row r="59" spans="2:10" x14ac:dyDescent="0.25">
      <c r="B59" s="2">
        <v>44618</v>
      </c>
      <c r="C59" s="4">
        <v>7506.010000000002</v>
      </c>
      <c r="D59" s="4">
        <v>4222.74</v>
      </c>
      <c r="E59">
        <f t="shared" si="6"/>
        <v>26</v>
      </c>
      <c r="F59">
        <f t="shared" si="7"/>
        <v>2</v>
      </c>
      <c r="G59">
        <f t="shared" si="8"/>
        <v>2022</v>
      </c>
      <c r="H59">
        <f t="shared" si="2"/>
        <v>6</v>
      </c>
      <c r="I59" s="9">
        <f t="shared" si="3"/>
        <v>44618</v>
      </c>
      <c r="J59" s="9">
        <f t="shared" si="4"/>
        <v>44618</v>
      </c>
    </row>
    <row r="60" spans="2:10" x14ac:dyDescent="0.25">
      <c r="B60" s="2">
        <v>44619</v>
      </c>
      <c r="C60" s="4">
        <v>3184.52</v>
      </c>
      <c r="D60" s="4">
        <v>3015.9</v>
      </c>
      <c r="E60">
        <f t="shared" si="6"/>
        <v>27</v>
      </c>
      <c r="F60">
        <f t="shared" si="7"/>
        <v>2</v>
      </c>
      <c r="G60">
        <f t="shared" si="8"/>
        <v>2022</v>
      </c>
      <c r="H60">
        <f t="shared" si="2"/>
        <v>7</v>
      </c>
      <c r="I60" s="9">
        <f t="shared" si="3"/>
        <v>44619</v>
      </c>
      <c r="J60" s="9">
        <f t="shared" si="4"/>
        <v>44619</v>
      </c>
    </row>
    <row r="61" spans="2:10" x14ac:dyDescent="0.25">
      <c r="B61" s="2">
        <v>44620</v>
      </c>
      <c r="C61" s="4">
        <v>4329.66</v>
      </c>
      <c r="D61" s="4">
        <v>0</v>
      </c>
      <c r="E61">
        <f t="shared" si="6"/>
        <v>28</v>
      </c>
      <c r="F61">
        <f t="shared" si="7"/>
        <v>2</v>
      </c>
      <c r="G61">
        <f t="shared" si="8"/>
        <v>2022</v>
      </c>
      <c r="H61">
        <f t="shared" si="2"/>
        <v>1</v>
      </c>
      <c r="I61" s="9">
        <f t="shared" si="3"/>
        <v>44620</v>
      </c>
      <c r="J61" s="9">
        <f t="shared" si="4"/>
        <v>44620</v>
      </c>
    </row>
    <row r="62" spans="2:10" x14ac:dyDescent="0.25">
      <c r="B62" s="2">
        <v>44621</v>
      </c>
      <c r="C62" s="4">
        <v>6669.5200000000013</v>
      </c>
      <c r="D62" s="4">
        <v>0</v>
      </c>
      <c r="E62">
        <f t="shared" si="6"/>
        <v>1</v>
      </c>
      <c r="F62">
        <f t="shared" si="7"/>
        <v>3</v>
      </c>
      <c r="G62">
        <f t="shared" si="8"/>
        <v>2022</v>
      </c>
      <c r="H62">
        <f t="shared" si="2"/>
        <v>2</v>
      </c>
      <c r="I62" s="9">
        <f t="shared" si="3"/>
        <v>44621</v>
      </c>
      <c r="J62" s="9">
        <f t="shared" si="4"/>
        <v>44621</v>
      </c>
    </row>
    <row r="63" spans="2:10" x14ac:dyDescent="0.25">
      <c r="B63" s="2">
        <v>44622</v>
      </c>
      <c r="C63" s="4">
        <v>2966.5400000000009</v>
      </c>
      <c r="D63" s="4">
        <v>0</v>
      </c>
      <c r="E63">
        <f t="shared" si="6"/>
        <v>2</v>
      </c>
      <c r="F63">
        <f t="shared" si="7"/>
        <v>3</v>
      </c>
      <c r="G63">
        <f t="shared" si="8"/>
        <v>2022</v>
      </c>
      <c r="H63">
        <f t="shared" si="2"/>
        <v>3</v>
      </c>
      <c r="I63" s="9">
        <f t="shared" si="3"/>
        <v>44622</v>
      </c>
      <c r="J63" s="9">
        <f t="shared" si="4"/>
        <v>44622</v>
      </c>
    </row>
    <row r="64" spans="2:10" x14ac:dyDescent="0.25">
      <c r="B64" s="2">
        <v>44623</v>
      </c>
      <c r="C64" s="4">
        <v>6080.7700000000013</v>
      </c>
      <c r="D64" s="4">
        <v>0</v>
      </c>
      <c r="E64">
        <f t="shared" si="6"/>
        <v>3</v>
      </c>
      <c r="F64">
        <f t="shared" si="7"/>
        <v>3</v>
      </c>
      <c r="G64">
        <f t="shared" si="8"/>
        <v>2022</v>
      </c>
      <c r="H64">
        <f t="shared" si="2"/>
        <v>4</v>
      </c>
      <c r="I64" s="9">
        <f t="shared" si="3"/>
        <v>44623</v>
      </c>
      <c r="J64" s="9">
        <f t="shared" si="4"/>
        <v>44623</v>
      </c>
    </row>
    <row r="65" spans="2:10" x14ac:dyDescent="0.25">
      <c r="B65" s="2">
        <v>44624</v>
      </c>
      <c r="C65" s="4">
        <v>3690.5500000000006</v>
      </c>
      <c r="D65" s="4">
        <v>0</v>
      </c>
      <c r="E65">
        <f t="shared" si="6"/>
        <v>4</v>
      </c>
      <c r="F65">
        <f t="shared" si="7"/>
        <v>3</v>
      </c>
      <c r="G65">
        <f t="shared" si="8"/>
        <v>2022</v>
      </c>
      <c r="H65">
        <f t="shared" si="2"/>
        <v>5</v>
      </c>
      <c r="I65" s="9">
        <f t="shared" si="3"/>
        <v>44624</v>
      </c>
      <c r="J65" s="9">
        <f t="shared" si="4"/>
        <v>44624</v>
      </c>
    </row>
    <row r="66" spans="2:10" x14ac:dyDescent="0.25">
      <c r="B66" s="2">
        <v>44625</v>
      </c>
      <c r="C66" s="4">
        <v>5746.0999999999995</v>
      </c>
      <c r="D66" s="4">
        <v>0</v>
      </c>
      <c r="E66">
        <f t="shared" si="6"/>
        <v>5</v>
      </c>
      <c r="F66">
        <f t="shared" si="7"/>
        <v>3</v>
      </c>
      <c r="G66">
        <f t="shared" si="8"/>
        <v>2022</v>
      </c>
      <c r="H66">
        <f t="shared" si="2"/>
        <v>6</v>
      </c>
      <c r="I66" s="9">
        <f t="shared" si="3"/>
        <v>44625</v>
      </c>
      <c r="J66" s="9">
        <f t="shared" si="4"/>
        <v>44625</v>
      </c>
    </row>
    <row r="67" spans="2:10" x14ac:dyDescent="0.25">
      <c r="B67" s="2">
        <v>44626</v>
      </c>
      <c r="C67" s="4">
        <v>3095.8200000000011</v>
      </c>
      <c r="D67" s="4">
        <v>1751.75</v>
      </c>
      <c r="E67">
        <f t="shared" si="6"/>
        <v>6</v>
      </c>
      <c r="F67">
        <f t="shared" si="7"/>
        <v>3</v>
      </c>
      <c r="G67">
        <f t="shared" si="8"/>
        <v>2022</v>
      </c>
      <c r="H67">
        <f t="shared" si="2"/>
        <v>7</v>
      </c>
      <c r="I67" s="9">
        <f t="shared" si="3"/>
        <v>44626</v>
      </c>
      <c r="J67" s="9">
        <f t="shared" si="4"/>
        <v>44626</v>
      </c>
    </row>
    <row r="68" spans="2:10" x14ac:dyDescent="0.25">
      <c r="B68" s="2">
        <v>44627</v>
      </c>
      <c r="C68" s="4">
        <v>3740.3200000000015</v>
      </c>
      <c r="D68" s="4">
        <v>2132.7800000000002</v>
      </c>
      <c r="E68">
        <f t="shared" ref="E68:E131" si="9">DAY(B68)</f>
        <v>7</v>
      </c>
      <c r="F68">
        <f t="shared" ref="F68:F131" si="10">MONTH(B68)</f>
        <v>3</v>
      </c>
      <c r="G68">
        <f t="shared" ref="G68:G131" si="11">YEAR(B68)</f>
        <v>2022</v>
      </c>
      <c r="H68">
        <f t="shared" ref="H68:H131" si="12">WEEKDAY(B68,2)</f>
        <v>1</v>
      </c>
      <c r="I68" s="9">
        <f t="shared" ref="I68:I131" si="13">DATE(G68,F68,E68)</f>
        <v>44627</v>
      </c>
      <c r="J68" s="9">
        <f t="shared" ref="J68:J131" si="14">DATE(G68,F68,E68)</f>
        <v>44627</v>
      </c>
    </row>
    <row r="69" spans="2:10" x14ac:dyDescent="0.25">
      <c r="B69" s="2">
        <v>44628</v>
      </c>
      <c r="C69" s="4">
        <v>5725.3999999999978</v>
      </c>
      <c r="D69" s="4">
        <v>3161.2</v>
      </c>
      <c r="E69">
        <f t="shared" si="9"/>
        <v>8</v>
      </c>
      <c r="F69">
        <f t="shared" si="10"/>
        <v>3</v>
      </c>
      <c r="G69">
        <f t="shared" si="11"/>
        <v>2022</v>
      </c>
      <c r="H69">
        <f t="shared" si="12"/>
        <v>2</v>
      </c>
      <c r="I69" s="9">
        <f t="shared" si="13"/>
        <v>44628</v>
      </c>
      <c r="J69" s="9">
        <f t="shared" si="14"/>
        <v>44628</v>
      </c>
    </row>
    <row r="70" spans="2:10" x14ac:dyDescent="0.25">
      <c r="B70" s="2">
        <v>44629</v>
      </c>
      <c r="C70" s="4">
        <v>2361.7000000000003</v>
      </c>
      <c r="D70" s="4">
        <v>1436.16</v>
      </c>
      <c r="E70">
        <f t="shared" si="9"/>
        <v>9</v>
      </c>
      <c r="F70">
        <f t="shared" si="10"/>
        <v>3</v>
      </c>
      <c r="G70">
        <f t="shared" si="11"/>
        <v>2022</v>
      </c>
      <c r="H70">
        <f t="shared" si="12"/>
        <v>3</v>
      </c>
      <c r="I70" s="9">
        <f t="shared" si="13"/>
        <v>44629</v>
      </c>
      <c r="J70" s="9">
        <f t="shared" si="14"/>
        <v>44629</v>
      </c>
    </row>
    <row r="71" spans="2:10" x14ac:dyDescent="0.25">
      <c r="B71" s="2">
        <v>44630</v>
      </c>
      <c r="C71" s="4">
        <v>3606.48</v>
      </c>
      <c r="D71" s="4">
        <v>2165.2199999999998</v>
      </c>
      <c r="E71">
        <f t="shared" si="9"/>
        <v>10</v>
      </c>
      <c r="F71">
        <f t="shared" si="10"/>
        <v>3</v>
      </c>
      <c r="G71">
        <f t="shared" si="11"/>
        <v>2022</v>
      </c>
      <c r="H71">
        <f t="shared" si="12"/>
        <v>4</v>
      </c>
      <c r="I71" s="9">
        <f t="shared" si="13"/>
        <v>44630</v>
      </c>
      <c r="J71" s="9">
        <f t="shared" si="14"/>
        <v>44630</v>
      </c>
    </row>
    <row r="72" spans="2:10" x14ac:dyDescent="0.25">
      <c r="B72" s="2">
        <v>44631</v>
      </c>
      <c r="C72" s="4">
        <v>4566.4600000000009</v>
      </c>
      <c r="D72" s="4">
        <v>2708.65</v>
      </c>
      <c r="E72">
        <f t="shared" si="9"/>
        <v>11</v>
      </c>
      <c r="F72">
        <f t="shared" si="10"/>
        <v>3</v>
      </c>
      <c r="G72">
        <f t="shared" si="11"/>
        <v>2022</v>
      </c>
      <c r="H72">
        <f t="shared" si="12"/>
        <v>5</v>
      </c>
      <c r="I72" s="9">
        <f t="shared" si="13"/>
        <v>44631</v>
      </c>
      <c r="J72" s="9">
        <f t="shared" si="14"/>
        <v>44631</v>
      </c>
    </row>
    <row r="73" spans="2:10" x14ac:dyDescent="0.25">
      <c r="B73" s="2">
        <v>44632</v>
      </c>
      <c r="C73" s="4">
        <v>2883.3300000000004</v>
      </c>
      <c r="D73" s="4">
        <v>1764.21</v>
      </c>
      <c r="E73">
        <f t="shared" si="9"/>
        <v>12</v>
      </c>
      <c r="F73">
        <f t="shared" si="10"/>
        <v>3</v>
      </c>
      <c r="G73">
        <f t="shared" si="11"/>
        <v>2022</v>
      </c>
      <c r="H73">
        <f t="shared" si="12"/>
        <v>6</v>
      </c>
      <c r="I73" s="9">
        <f t="shared" si="13"/>
        <v>44632</v>
      </c>
      <c r="J73" s="9">
        <f t="shared" si="14"/>
        <v>44632</v>
      </c>
    </row>
    <row r="74" spans="2:10" x14ac:dyDescent="0.25">
      <c r="B74" s="2">
        <v>44633</v>
      </c>
      <c r="C74" s="4">
        <v>1853.8700000000003</v>
      </c>
      <c r="D74" s="4">
        <v>1137.25</v>
      </c>
      <c r="E74">
        <f t="shared" si="9"/>
        <v>13</v>
      </c>
      <c r="F74">
        <f t="shared" si="10"/>
        <v>3</v>
      </c>
      <c r="G74">
        <f t="shared" si="11"/>
        <v>2022</v>
      </c>
      <c r="H74">
        <f t="shared" si="12"/>
        <v>7</v>
      </c>
      <c r="I74" s="9">
        <f t="shared" si="13"/>
        <v>44633</v>
      </c>
      <c r="J74" s="9">
        <f t="shared" si="14"/>
        <v>44633</v>
      </c>
    </row>
    <row r="75" spans="2:10" x14ac:dyDescent="0.25">
      <c r="B75" s="2">
        <v>44634</v>
      </c>
      <c r="C75" s="4">
        <v>5483.77</v>
      </c>
      <c r="D75" s="4">
        <v>3209.25</v>
      </c>
      <c r="E75">
        <f t="shared" si="9"/>
        <v>14</v>
      </c>
      <c r="F75">
        <f t="shared" si="10"/>
        <v>3</v>
      </c>
      <c r="G75">
        <f t="shared" si="11"/>
        <v>2022</v>
      </c>
      <c r="H75">
        <f t="shared" si="12"/>
        <v>1</v>
      </c>
      <c r="I75" s="9">
        <f t="shared" si="13"/>
        <v>44634</v>
      </c>
      <c r="J75" s="9">
        <f t="shared" si="14"/>
        <v>44634</v>
      </c>
    </row>
    <row r="76" spans="2:10" x14ac:dyDescent="0.25">
      <c r="B76" s="2">
        <v>44635</v>
      </c>
      <c r="C76" s="4">
        <v>5135.1799999999994</v>
      </c>
      <c r="D76" s="4">
        <v>3103.21</v>
      </c>
      <c r="E76">
        <f t="shared" si="9"/>
        <v>15</v>
      </c>
      <c r="F76">
        <f t="shared" si="10"/>
        <v>3</v>
      </c>
      <c r="G76">
        <f t="shared" si="11"/>
        <v>2022</v>
      </c>
      <c r="H76">
        <f t="shared" si="12"/>
        <v>2</v>
      </c>
      <c r="I76" s="9">
        <f t="shared" si="13"/>
        <v>44635</v>
      </c>
      <c r="J76" s="9">
        <f t="shared" si="14"/>
        <v>44635</v>
      </c>
    </row>
    <row r="77" spans="2:10" x14ac:dyDescent="0.25">
      <c r="B77" s="2">
        <v>44636</v>
      </c>
      <c r="C77" s="4">
        <v>3445.9500000000007</v>
      </c>
      <c r="D77" s="4">
        <v>2116.91</v>
      </c>
      <c r="E77">
        <f t="shared" si="9"/>
        <v>16</v>
      </c>
      <c r="F77">
        <f t="shared" si="10"/>
        <v>3</v>
      </c>
      <c r="G77">
        <f t="shared" si="11"/>
        <v>2022</v>
      </c>
      <c r="H77">
        <f t="shared" si="12"/>
        <v>3</v>
      </c>
      <c r="I77" s="9">
        <f t="shared" si="13"/>
        <v>44636</v>
      </c>
      <c r="J77" s="9">
        <f t="shared" si="14"/>
        <v>44636</v>
      </c>
    </row>
    <row r="78" spans="2:10" x14ac:dyDescent="0.25">
      <c r="B78" s="2">
        <v>44637</v>
      </c>
      <c r="C78" s="4">
        <v>4681.26</v>
      </c>
      <c r="D78" s="4">
        <v>2789.94</v>
      </c>
      <c r="E78">
        <f t="shared" si="9"/>
        <v>17</v>
      </c>
      <c r="F78">
        <f t="shared" si="10"/>
        <v>3</v>
      </c>
      <c r="G78">
        <f t="shared" si="11"/>
        <v>2022</v>
      </c>
      <c r="H78">
        <f t="shared" si="12"/>
        <v>4</v>
      </c>
      <c r="I78" s="9">
        <f t="shared" si="13"/>
        <v>44637</v>
      </c>
      <c r="J78" s="9">
        <f t="shared" si="14"/>
        <v>44637</v>
      </c>
    </row>
    <row r="79" spans="2:10" x14ac:dyDescent="0.25">
      <c r="B79" s="2">
        <v>44638</v>
      </c>
      <c r="C79" s="4">
        <v>4252.0200000000013</v>
      </c>
      <c r="D79" s="4">
        <v>2512.66</v>
      </c>
      <c r="E79">
        <f t="shared" si="9"/>
        <v>18</v>
      </c>
      <c r="F79">
        <f t="shared" si="10"/>
        <v>3</v>
      </c>
      <c r="G79">
        <f t="shared" si="11"/>
        <v>2022</v>
      </c>
      <c r="H79">
        <f t="shared" si="12"/>
        <v>5</v>
      </c>
      <c r="I79" s="9">
        <f t="shared" si="13"/>
        <v>44638</v>
      </c>
      <c r="J79" s="9">
        <f t="shared" si="14"/>
        <v>44638</v>
      </c>
    </row>
    <row r="80" spans="2:10" x14ac:dyDescent="0.25">
      <c r="B80" s="2">
        <v>44639</v>
      </c>
      <c r="C80" s="4">
        <v>3686.5400000000004</v>
      </c>
      <c r="D80" s="4">
        <v>2280.5</v>
      </c>
      <c r="E80">
        <f t="shared" si="9"/>
        <v>19</v>
      </c>
      <c r="F80">
        <f t="shared" si="10"/>
        <v>3</v>
      </c>
      <c r="G80">
        <f t="shared" si="11"/>
        <v>2022</v>
      </c>
      <c r="H80">
        <f t="shared" si="12"/>
        <v>6</v>
      </c>
      <c r="I80" s="9">
        <f t="shared" si="13"/>
        <v>44639</v>
      </c>
      <c r="J80" s="9">
        <f t="shared" si="14"/>
        <v>44639</v>
      </c>
    </row>
    <row r="81" spans="2:10" x14ac:dyDescent="0.25">
      <c r="B81" s="2">
        <v>44640</v>
      </c>
      <c r="C81" s="4">
        <v>3334.6699999999992</v>
      </c>
      <c r="D81" s="4">
        <v>2009.86</v>
      </c>
      <c r="E81">
        <f t="shared" si="9"/>
        <v>20</v>
      </c>
      <c r="F81">
        <f t="shared" si="10"/>
        <v>3</v>
      </c>
      <c r="G81">
        <f t="shared" si="11"/>
        <v>2022</v>
      </c>
      <c r="H81">
        <f t="shared" si="12"/>
        <v>7</v>
      </c>
      <c r="I81" s="9">
        <f t="shared" si="13"/>
        <v>44640</v>
      </c>
      <c r="J81" s="9">
        <f t="shared" si="14"/>
        <v>44640</v>
      </c>
    </row>
    <row r="82" spans="2:10" x14ac:dyDescent="0.25">
      <c r="B82" s="2">
        <v>44641</v>
      </c>
      <c r="C82" s="4">
        <v>3020.4900000000002</v>
      </c>
      <c r="D82" s="4">
        <v>1712.65</v>
      </c>
      <c r="E82">
        <f t="shared" si="9"/>
        <v>21</v>
      </c>
      <c r="F82">
        <f t="shared" si="10"/>
        <v>3</v>
      </c>
      <c r="G82">
        <f t="shared" si="11"/>
        <v>2022</v>
      </c>
      <c r="H82">
        <f t="shared" si="12"/>
        <v>1</v>
      </c>
      <c r="I82" s="9">
        <f t="shared" si="13"/>
        <v>44641</v>
      </c>
      <c r="J82" s="9">
        <f t="shared" si="14"/>
        <v>44641</v>
      </c>
    </row>
    <row r="83" spans="2:10" x14ac:dyDescent="0.25">
      <c r="B83" s="2">
        <v>44642</v>
      </c>
      <c r="C83" s="4">
        <v>1648.64</v>
      </c>
      <c r="D83" s="4">
        <v>1045.55</v>
      </c>
      <c r="E83">
        <f t="shared" si="9"/>
        <v>22</v>
      </c>
      <c r="F83">
        <f t="shared" si="10"/>
        <v>3</v>
      </c>
      <c r="G83">
        <f t="shared" si="11"/>
        <v>2022</v>
      </c>
      <c r="H83">
        <f t="shared" si="12"/>
        <v>2</v>
      </c>
      <c r="I83" s="9">
        <f t="shared" si="13"/>
        <v>44642</v>
      </c>
      <c r="J83" s="9">
        <f t="shared" si="14"/>
        <v>44642</v>
      </c>
    </row>
    <row r="84" spans="2:10" x14ac:dyDescent="0.25">
      <c r="B84" s="2">
        <v>44643</v>
      </c>
      <c r="C84" s="4">
        <v>2574.2400000000002</v>
      </c>
      <c r="D84" s="4">
        <v>1536.1</v>
      </c>
      <c r="E84">
        <f t="shared" si="9"/>
        <v>23</v>
      </c>
      <c r="F84">
        <f t="shared" si="10"/>
        <v>3</v>
      </c>
      <c r="G84">
        <f t="shared" si="11"/>
        <v>2022</v>
      </c>
      <c r="H84">
        <f t="shared" si="12"/>
        <v>3</v>
      </c>
      <c r="I84" s="9">
        <f t="shared" si="13"/>
        <v>44643</v>
      </c>
      <c r="J84" s="9">
        <f t="shared" si="14"/>
        <v>44643</v>
      </c>
    </row>
    <row r="85" spans="2:10" x14ac:dyDescent="0.25">
      <c r="B85" s="2">
        <v>44644</v>
      </c>
      <c r="C85" s="4">
        <v>2477.0800000000008</v>
      </c>
      <c r="D85" s="4">
        <v>1449.1</v>
      </c>
      <c r="E85">
        <f t="shared" si="9"/>
        <v>24</v>
      </c>
      <c r="F85">
        <f t="shared" si="10"/>
        <v>3</v>
      </c>
      <c r="G85">
        <f t="shared" si="11"/>
        <v>2022</v>
      </c>
      <c r="H85">
        <f t="shared" si="12"/>
        <v>4</v>
      </c>
      <c r="I85" s="9">
        <f t="shared" si="13"/>
        <v>44644</v>
      </c>
      <c r="J85" s="9">
        <f t="shared" si="14"/>
        <v>44644</v>
      </c>
    </row>
    <row r="86" spans="2:10" x14ac:dyDescent="0.25">
      <c r="B86" s="2">
        <v>44645</v>
      </c>
      <c r="C86" s="4">
        <v>4972.5999999999985</v>
      </c>
      <c r="D86" s="4">
        <v>3010.9</v>
      </c>
      <c r="E86">
        <f t="shared" si="9"/>
        <v>25</v>
      </c>
      <c r="F86">
        <f t="shared" si="10"/>
        <v>3</v>
      </c>
      <c r="G86">
        <f t="shared" si="11"/>
        <v>2022</v>
      </c>
      <c r="H86">
        <f t="shared" si="12"/>
        <v>5</v>
      </c>
      <c r="I86" s="9">
        <f t="shared" si="13"/>
        <v>44645</v>
      </c>
      <c r="J86" s="9">
        <f t="shared" si="14"/>
        <v>44645</v>
      </c>
    </row>
    <row r="87" spans="2:10" x14ac:dyDescent="0.25">
      <c r="B87" s="2">
        <v>44646</v>
      </c>
      <c r="C87" s="4">
        <v>5208.9000000000015</v>
      </c>
      <c r="D87" s="4">
        <v>3079.53</v>
      </c>
      <c r="E87">
        <f t="shared" si="9"/>
        <v>26</v>
      </c>
      <c r="F87">
        <f t="shared" si="10"/>
        <v>3</v>
      </c>
      <c r="G87">
        <f t="shared" si="11"/>
        <v>2022</v>
      </c>
      <c r="H87">
        <f t="shared" si="12"/>
        <v>6</v>
      </c>
      <c r="I87" s="9">
        <f t="shared" si="13"/>
        <v>44646</v>
      </c>
      <c r="J87" s="9">
        <f t="shared" si="14"/>
        <v>44646</v>
      </c>
    </row>
    <row r="88" spans="2:10" x14ac:dyDescent="0.25">
      <c r="B88" s="2">
        <v>44647</v>
      </c>
      <c r="C88" s="4">
        <v>1700.68</v>
      </c>
      <c r="D88" s="4">
        <v>996.19</v>
      </c>
      <c r="E88">
        <f t="shared" si="9"/>
        <v>27</v>
      </c>
      <c r="F88">
        <f t="shared" si="10"/>
        <v>3</v>
      </c>
      <c r="G88">
        <f t="shared" si="11"/>
        <v>2022</v>
      </c>
      <c r="H88">
        <f t="shared" si="12"/>
        <v>7</v>
      </c>
      <c r="I88" s="9">
        <f t="shared" si="13"/>
        <v>44647</v>
      </c>
      <c r="J88" s="9">
        <f t="shared" si="14"/>
        <v>44647</v>
      </c>
    </row>
    <row r="89" spans="2:10" x14ac:dyDescent="0.25">
      <c r="B89" s="2">
        <v>44648</v>
      </c>
      <c r="C89" s="4">
        <v>4589.2699999999995</v>
      </c>
      <c r="D89" s="4">
        <v>2821.77</v>
      </c>
      <c r="E89">
        <f t="shared" si="9"/>
        <v>28</v>
      </c>
      <c r="F89">
        <f t="shared" si="10"/>
        <v>3</v>
      </c>
      <c r="G89">
        <f t="shared" si="11"/>
        <v>2022</v>
      </c>
      <c r="H89">
        <f t="shared" si="12"/>
        <v>1</v>
      </c>
      <c r="I89" s="9">
        <f t="shared" si="13"/>
        <v>44648</v>
      </c>
      <c r="J89" s="9">
        <f t="shared" si="14"/>
        <v>44648</v>
      </c>
    </row>
    <row r="90" spans="2:10" x14ac:dyDescent="0.25">
      <c r="B90" s="2">
        <v>44649</v>
      </c>
      <c r="C90" s="4">
        <v>3952.03</v>
      </c>
      <c r="D90" s="4">
        <v>2391.38</v>
      </c>
      <c r="E90">
        <f t="shared" si="9"/>
        <v>29</v>
      </c>
      <c r="F90">
        <f t="shared" si="10"/>
        <v>3</v>
      </c>
      <c r="G90">
        <f t="shared" si="11"/>
        <v>2022</v>
      </c>
      <c r="H90">
        <f t="shared" si="12"/>
        <v>2</v>
      </c>
      <c r="I90" s="9">
        <f t="shared" si="13"/>
        <v>44649</v>
      </c>
      <c r="J90" s="9">
        <f t="shared" si="14"/>
        <v>44649</v>
      </c>
    </row>
    <row r="91" spans="2:10" x14ac:dyDescent="0.25">
      <c r="B91" s="2">
        <v>44650</v>
      </c>
      <c r="C91" s="4">
        <v>2922.4399999999996</v>
      </c>
      <c r="D91" s="4">
        <v>1680.93</v>
      </c>
      <c r="E91">
        <f t="shared" si="9"/>
        <v>30</v>
      </c>
      <c r="F91">
        <f t="shared" si="10"/>
        <v>3</v>
      </c>
      <c r="G91">
        <f t="shared" si="11"/>
        <v>2022</v>
      </c>
      <c r="H91">
        <f t="shared" si="12"/>
        <v>3</v>
      </c>
      <c r="I91" s="9">
        <f t="shared" si="13"/>
        <v>44650</v>
      </c>
      <c r="J91" s="9">
        <f t="shared" si="14"/>
        <v>44650</v>
      </c>
    </row>
    <row r="92" spans="2:10" x14ac:dyDescent="0.25">
      <c r="B92" s="2">
        <v>44651</v>
      </c>
      <c r="C92" s="4">
        <v>5354.5700000000015</v>
      </c>
      <c r="D92" s="4">
        <v>3130.67</v>
      </c>
      <c r="E92">
        <f t="shared" si="9"/>
        <v>31</v>
      </c>
      <c r="F92">
        <f t="shared" si="10"/>
        <v>3</v>
      </c>
      <c r="G92">
        <f t="shared" si="11"/>
        <v>2022</v>
      </c>
      <c r="H92">
        <f t="shared" si="12"/>
        <v>4</v>
      </c>
      <c r="I92" s="9">
        <f t="shared" si="13"/>
        <v>44651</v>
      </c>
      <c r="J92" s="9">
        <f t="shared" si="14"/>
        <v>44651</v>
      </c>
    </row>
    <row r="93" spans="2:10" x14ac:dyDescent="0.25">
      <c r="B93" s="2">
        <v>44652</v>
      </c>
      <c r="C93" s="4">
        <v>10255.379999999997</v>
      </c>
      <c r="D93" s="4">
        <v>6062.86</v>
      </c>
      <c r="E93">
        <f t="shared" si="9"/>
        <v>1</v>
      </c>
      <c r="F93">
        <f t="shared" si="10"/>
        <v>4</v>
      </c>
      <c r="G93">
        <f t="shared" si="11"/>
        <v>2022</v>
      </c>
      <c r="H93">
        <f t="shared" si="12"/>
        <v>5</v>
      </c>
      <c r="I93" s="9">
        <f t="shared" si="13"/>
        <v>44652</v>
      </c>
      <c r="J93" s="9">
        <f t="shared" si="14"/>
        <v>44652</v>
      </c>
    </row>
    <row r="94" spans="2:10" x14ac:dyDescent="0.25">
      <c r="B94" s="2">
        <v>44653</v>
      </c>
      <c r="C94" s="4">
        <v>3892.3500000000013</v>
      </c>
      <c r="D94" s="4">
        <v>2363.4</v>
      </c>
      <c r="E94">
        <f t="shared" si="9"/>
        <v>2</v>
      </c>
      <c r="F94">
        <f t="shared" si="10"/>
        <v>4</v>
      </c>
      <c r="G94">
        <f t="shared" si="11"/>
        <v>2022</v>
      </c>
      <c r="H94">
        <f t="shared" si="12"/>
        <v>6</v>
      </c>
      <c r="I94" s="9">
        <f t="shared" si="13"/>
        <v>44653</v>
      </c>
      <c r="J94" s="9">
        <f t="shared" si="14"/>
        <v>44653</v>
      </c>
    </row>
    <row r="95" spans="2:10" x14ac:dyDescent="0.25">
      <c r="B95" s="2">
        <v>44654</v>
      </c>
      <c r="C95" s="4">
        <v>1394.7000000000003</v>
      </c>
      <c r="D95" s="4">
        <v>849.14</v>
      </c>
      <c r="E95">
        <f t="shared" si="9"/>
        <v>3</v>
      </c>
      <c r="F95">
        <f t="shared" si="10"/>
        <v>4</v>
      </c>
      <c r="G95">
        <f t="shared" si="11"/>
        <v>2022</v>
      </c>
      <c r="H95">
        <f t="shared" si="12"/>
        <v>7</v>
      </c>
      <c r="I95" s="9">
        <f t="shared" si="13"/>
        <v>44654</v>
      </c>
      <c r="J95" s="9">
        <f t="shared" si="14"/>
        <v>44654</v>
      </c>
    </row>
    <row r="96" spans="2:10" x14ac:dyDescent="0.25">
      <c r="B96" s="2">
        <v>44655</v>
      </c>
      <c r="C96" s="4">
        <v>2904.1899999999996</v>
      </c>
      <c r="D96" s="4">
        <v>1778.45</v>
      </c>
      <c r="E96">
        <f t="shared" si="9"/>
        <v>4</v>
      </c>
      <c r="F96">
        <f t="shared" si="10"/>
        <v>4</v>
      </c>
      <c r="G96">
        <f t="shared" si="11"/>
        <v>2022</v>
      </c>
      <c r="H96">
        <f t="shared" si="12"/>
        <v>1</v>
      </c>
      <c r="I96" s="9">
        <f t="shared" si="13"/>
        <v>44655</v>
      </c>
      <c r="J96" s="9">
        <f t="shared" si="14"/>
        <v>44655</v>
      </c>
    </row>
    <row r="97" spans="2:10" x14ac:dyDescent="0.25">
      <c r="B97" s="2">
        <v>44656</v>
      </c>
      <c r="C97" s="4">
        <v>3574.7599999999989</v>
      </c>
      <c r="D97" s="4">
        <v>2169.77</v>
      </c>
      <c r="E97">
        <f t="shared" si="9"/>
        <v>5</v>
      </c>
      <c r="F97">
        <f t="shared" si="10"/>
        <v>4</v>
      </c>
      <c r="G97">
        <f t="shared" si="11"/>
        <v>2022</v>
      </c>
      <c r="H97">
        <f t="shared" si="12"/>
        <v>2</v>
      </c>
      <c r="I97" s="9">
        <f t="shared" si="13"/>
        <v>44656</v>
      </c>
      <c r="J97" s="9">
        <f t="shared" si="14"/>
        <v>44656</v>
      </c>
    </row>
    <row r="98" spans="2:10" x14ac:dyDescent="0.25">
      <c r="B98" s="2">
        <v>44657</v>
      </c>
      <c r="C98" s="4">
        <v>3552.2399999999993</v>
      </c>
      <c r="D98" s="4">
        <v>2140.11</v>
      </c>
      <c r="E98">
        <f t="shared" si="9"/>
        <v>6</v>
      </c>
      <c r="F98">
        <f t="shared" si="10"/>
        <v>4</v>
      </c>
      <c r="G98">
        <f t="shared" si="11"/>
        <v>2022</v>
      </c>
      <c r="H98">
        <f t="shared" si="12"/>
        <v>3</v>
      </c>
      <c r="I98" s="9">
        <f t="shared" si="13"/>
        <v>44657</v>
      </c>
      <c r="J98" s="9">
        <f t="shared" si="14"/>
        <v>44657</v>
      </c>
    </row>
    <row r="99" spans="2:10" x14ac:dyDescent="0.25">
      <c r="B99" s="2">
        <v>44658</v>
      </c>
      <c r="C99" s="4">
        <v>4385.3500000000004</v>
      </c>
      <c r="D99" s="4">
        <v>2619.86</v>
      </c>
      <c r="E99">
        <f t="shared" si="9"/>
        <v>7</v>
      </c>
      <c r="F99">
        <f t="shared" si="10"/>
        <v>4</v>
      </c>
      <c r="G99">
        <f t="shared" si="11"/>
        <v>2022</v>
      </c>
      <c r="H99">
        <f t="shared" si="12"/>
        <v>4</v>
      </c>
      <c r="I99" s="9">
        <f t="shared" si="13"/>
        <v>44658</v>
      </c>
      <c r="J99" s="9">
        <f t="shared" si="14"/>
        <v>44658</v>
      </c>
    </row>
    <row r="100" spans="2:10" x14ac:dyDescent="0.25">
      <c r="B100" s="2">
        <v>44659</v>
      </c>
      <c r="C100" s="4">
        <v>4999.9700000000012</v>
      </c>
      <c r="D100" s="4">
        <v>2937.99</v>
      </c>
      <c r="E100">
        <f t="shared" si="9"/>
        <v>8</v>
      </c>
      <c r="F100">
        <f t="shared" si="10"/>
        <v>4</v>
      </c>
      <c r="G100">
        <f t="shared" si="11"/>
        <v>2022</v>
      </c>
      <c r="H100">
        <f t="shared" si="12"/>
        <v>5</v>
      </c>
      <c r="I100" s="9">
        <f t="shared" si="13"/>
        <v>44659</v>
      </c>
      <c r="J100" s="9">
        <f t="shared" si="14"/>
        <v>44659</v>
      </c>
    </row>
    <row r="101" spans="2:10" x14ac:dyDescent="0.25">
      <c r="B101" s="2">
        <v>44660</v>
      </c>
      <c r="C101" s="4">
        <v>4886.8999999999996</v>
      </c>
      <c r="D101" s="4">
        <v>2862.35</v>
      </c>
      <c r="E101">
        <f t="shared" si="9"/>
        <v>9</v>
      </c>
      <c r="F101">
        <f t="shared" si="10"/>
        <v>4</v>
      </c>
      <c r="G101">
        <f t="shared" si="11"/>
        <v>2022</v>
      </c>
      <c r="H101">
        <f t="shared" si="12"/>
        <v>6</v>
      </c>
      <c r="I101" s="9">
        <f t="shared" si="13"/>
        <v>44660</v>
      </c>
      <c r="J101" s="9">
        <f t="shared" si="14"/>
        <v>44660</v>
      </c>
    </row>
    <row r="102" spans="2:10" x14ac:dyDescent="0.25">
      <c r="B102" s="2">
        <v>44661</v>
      </c>
      <c r="C102" s="4">
        <v>2396.5699999999997</v>
      </c>
      <c r="D102" s="4">
        <v>1412</v>
      </c>
      <c r="E102">
        <f t="shared" si="9"/>
        <v>10</v>
      </c>
      <c r="F102">
        <f t="shared" si="10"/>
        <v>4</v>
      </c>
      <c r="G102">
        <f t="shared" si="11"/>
        <v>2022</v>
      </c>
      <c r="H102">
        <f t="shared" si="12"/>
        <v>7</v>
      </c>
      <c r="I102" s="9">
        <f t="shared" si="13"/>
        <v>44661</v>
      </c>
      <c r="J102" s="9">
        <f t="shared" si="14"/>
        <v>44661</v>
      </c>
    </row>
    <row r="103" spans="2:10" x14ac:dyDescent="0.25">
      <c r="B103" s="2">
        <v>44662</v>
      </c>
      <c r="C103" s="4">
        <v>3934.62</v>
      </c>
      <c r="D103" s="4">
        <v>2347.96</v>
      </c>
      <c r="E103">
        <f t="shared" si="9"/>
        <v>11</v>
      </c>
      <c r="F103">
        <f t="shared" si="10"/>
        <v>4</v>
      </c>
      <c r="G103">
        <f t="shared" si="11"/>
        <v>2022</v>
      </c>
      <c r="H103">
        <f t="shared" si="12"/>
        <v>1</v>
      </c>
      <c r="I103" s="9">
        <f t="shared" si="13"/>
        <v>44662</v>
      </c>
      <c r="J103" s="9">
        <f t="shared" si="14"/>
        <v>44662</v>
      </c>
    </row>
    <row r="104" spans="2:10" x14ac:dyDescent="0.25">
      <c r="B104" s="2">
        <v>44663</v>
      </c>
      <c r="C104" s="4">
        <v>7285.53</v>
      </c>
      <c r="D104" s="4">
        <v>4354.87</v>
      </c>
      <c r="E104">
        <f t="shared" si="9"/>
        <v>12</v>
      </c>
      <c r="F104">
        <f t="shared" si="10"/>
        <v>4</v>
      </c>
      <c r="G104">
        <f t="shared" si="11"/>
        <v>2022</v>
      </c>
      <c r="H104">
        <f t="shared" si="12"/>
        <v>2</v>
      </c>
      <c r="I104" s="9">
        <f t="shared" si="13"/>
        <v>44663</v>
      </c>
      <c r="J104" s="9">
        <f t="shared" si="14"/>
        <v>44663</v>
      </c>
    </row>
    <row r="105" spans="2:10" x14ac:dyDescent="0.25">
      <c r="B105" s="2">
        <v>44664</v>
      </c>
      <c r="C105" s="4">
        <v>7784.47</v>
      </c>
      <c r="D105" s="4">
        <v>4730.93</v>
      </c>
      <c r="E105">
        <f t="shared" si="9"/>
        <v>13</v>
      </c>
      <c r="F105">
        <f t="shared" si="10"/>
        <v>4</v>
      </c>
      <c r="G105">
        <f t="shared" si="11"/>
        <v>2022</v>
      </c>
      <c r="H105">
        <f t="shared" si="12"/>
        <v>3</v>
      </c>
      <c r="I105" s="9">
        <f t="shared" si="13"/>
        <v>44664</v>
      </c>
      <c r="J105" s="9">
        <f t="shared" si="14"/>
        <v>44664</v>
      </c>
    </row>
    <row r="106" spans="2:10" x14ac:dyDescent="0.25">
      <c r="B106" s="2">
        <v>44665</v>
      </c>
      <c r="C106" s="4">
        <v>2113.21</v>
      </c>
      <c r="D106" s="4">
        <v>1275.03</v>
      </c>
      <c r="E106">
        <f t="shared" si="9"/>
        <v>14</v>
      </c>
      <c r="F106">
        <f t="shared" si="10"/>
        <v>4</v>
      </c>
      <c r="G106">
        <f t="shared" si="11"/>
        <v>2022</v>
      </c>
      <c r="H106">
        <f t="shared" si="12"/>
        <v>4</v>
      </c>
      <c r="I106" s="9">
        <f t="shared" si="13"/>
        <v>44665</v>
      </c>
      <c r="J106" s="9">
        <f t="shared" si="14"/>
        <v>44665</v>
      </c>
    </row>
    <row r="107" spans="2:10" x14ac:dyDescent="0.25">
      <c r="B107" s="2">
        <v>44666</v>
      </c>
      <c r="C107" s="4">
        <v>2323.02</v>
      </c>
      <c r="D107" s="4">
        <v>1364.52</v>
      </c>
      <c r="E107">
        <f t="shared" si="9"/>
        <v>15</v>
      </c>
      <c r="F107">
        <f t="shared" si="10"/>
        <v>4</v>
      </c>
      <c r="G107">
        <f t="shared" si="11"/>
        <v>2022</v>
      </c>
      <c r="H107">
        <f t="shared" si="12"/>
        <v>5</v>
      </c>
      <c r="I107" s="9">
        <f t="shared" si="13"/>
        <v>44666</v>
      </c>
      <c r="J107" s="9">
        <f t="shared" si="14"/>
        <v>44666</v>
      </c>
    </row>
    <row r="108" spans="2:10" x14ac:dyDescent="0.25">
      <c r="B108" s="2">
        <v>44667</v>
      </c>
      <c r="C108" s="4">
        <v>2517.63</v>
      </c>
      <c r="D108" s="4">
        <v>1519.54</v>
      </c>
      <c r="E108">
        <f t="shared" si="9"/>
        <v>16</v>
      </c>
      <c r="F108">
        <f t="shared" si="10"/>
        <v>4</v>
      </c>
      <c r="G108">
        <f t="shared" si="11"/>
        <v>2022</v>
      </c>
      <c r="H108">
        <f t="shared" si="12"/>
        <v>6</v>
      </c>
      <c r="I108" s="9">
        <f t="shared" si="13"/>
        <v>44667</v>
      </c>
      <c r="J108" s="9">
        <f t="shared" si="14"/>
        <v>44667</v>
      </c>
    </row>
    <row r="109" spans="2:10" x14ac:dyDescent="0.25">
      <c r="B109" s="2">
        <v>44668</v>
      </c>
      <c r="C109" s="4">
        <v>3773.66</v>
      </c>
      <c r="D109" s="4">
        <v>2285.61</v>
      </c>
      <c r="E109">
        <f t="shared" si="9"/>
        <v>17</v>
      </c>
      <c r="F109">
        <f t="shared" si="10"/>
        <v>4</v>
      </c>
      <c r="G109">
        <f t="shared" si="11"/>
        <v>2022</v>
      </c>
      <c r="H109">
        <f t="shared" si="12"/>
        <v>7</v>
      </c>
      <c r="I109" s="9">
        <f t="shared" si="13"/>
        <v>44668</v>
      </c>
      <c r="J109" s="9">
        <f t="shared" si="14"/>
        <v>44668</v>
      </c>
    </row>
    <row r="110" spans="2:10" x14ac:dyDescent="0.25">
      <c r="B110" s="2">
        <v>44669</v>
      </c>
      <c r="C110" s="4">
        <v>4332.579999999999</v>
      </c>
      <c r="D110" s="4">
        <v>2577.2800000000002</v>
      </c>
      <c r="E110">
        <f t="shared" si="9"/>
        <v>18</v>
      </c>
      <c r="F110">
        <f t="shared" si="10"/>
        <v>4</v>
      </c>
      <c r="G110">
        <f t="shared" si="11"/>
        <v>2022</v>
      </c>
      <c r="H110">
        <f t="shared" si="12"/>
        <v>1</v>
      </c>
      <c r="I110" s="9">
        <f t="shared" si="13"/>
        <v>44669</v>
      </c>
      <c r="J110" s="9">
        <f t="shared" si="14"/>
        <v>44669</v>
      </c>
    </row>
    <row r="111" spans="2:10" x14ac:dyDescent="0.25">
      <c r="B111" s="2">
        <v>44670</v>
      </c>
      <c r="C111" s="4">
        <v>4677.13</v>
      </c>
      <c r="D111" s="4">
        <v>2738.63</v>
      </c>
      <c r="E111">
        <f t="shared" si="9"/>
        <v>19</v>
      </c>
      <c r="F111">
        <f t="shared" si="10"/>
        <v>4</v>
      </c>
      <c r="G111">
        <f t="shared" si="11"/>
        <v>2022</v>
      </c>
      <c r="H111">
        <f t="shared" si="12"/>
        <v>2</v>
      </c>
      <c r="I111" s="9">
        <f t="shared" si="13"/>
        <v>44670</v>
      </c>
      <c r="J111" s="9">
        <f t="shared" si="14"/>
        <v>44670</v>
      </c>
    </row>
    <row r="112" spans="2:10" x14ac:dyDescent="0.25">
      <c r="B112" s="2">
        <v>44671</v>
      </c>
      <c r="C112" s="4">
        <v>7803.19</v>
      </c>
      <c r="D112" s="4">
        <v>4624.54</v>
      </c>
      <c r="E112">
        <f t="shared" si="9"/>
        <v>20</v>
      </c>
      <c r="F112">
        <f t="shared" si="10"/>
        <v>4</v>
      </c>
      <c r="G112">
        <f t="shared" si="11"/>
        <v>2022</v>
      </c>
      <c r="H112">
        <f t="shared" si="12"/>
        <v>3</v>
      </c>
      <c r="I112" s="9">
        <f t="shared" si="13"/>
        <v>44671</v>
      </c>
      <c r="J112" s="9">
        <f t="shared" si="14"/>
        <v>44671</v>
      </c>
    </row>
    <row r="113" spans="2:10" x14ac:dyDescent="0.25">
      <c r="B113" s="2">
        <v>44672</v>
      </c>
      <c r="C113" s="4">
        <v>4054.63</v>
      </c>
      <c r="D113" s="4">
        <v>2478.44</v>
      </c>
      <c r="E113">
        <f t="shared" si="9"/>
        <v>21</v>
      </c>
      <c r="F113">
        <f t="shared" si="10"/>
        <v>4</v>
      </c>
      <c r="G113">
        <f t="shared" si="11"/>
        <v>2022</v>
      </c>
      <c r="H113">
        <f t="shared" si="12"/>
        <v>4</v>
      </c>
      <c r="I113" s="9">
        <f t="shared" si="13"/>
        <v>44672</v>
      </c>
      <c r="J113" s="9">
        <f t="shared" si="14"/>
        <v>44672</v>
      </c>
    </row>
    <row r="114" spans="2:10" x14ac:dyDescent="0.25">
      <c r="B114" s="2">
        <v>44673</v>
      </c>
      <c r="C114" s="4">
        <v>3629.8100000000004</v>
      </c>
      <c r="D114" s="4">
        <v>2063.79</v>
      </c>
      <c r="E114">
        <f t="shared" si="9"/>
        <v>22</v>
      </c>
      <c r="F114">
        <f t="shared" si="10"/>
        <v>4</v>
      </c>
      <c r="G114">
        <f t="shared" si="11"/>
        <v>2022</v>
      </c>
      <c r="H114">
        <f t="shared" si="12"/>
        <v>5</v>
      </c>
      <c r="I114" s="9">
        <f t="shared" si="13"/>
        <v>44673</v>
      </c>
      <c r="J114" s="9">
        <f t="shared" si="14"/>
        <v>44673</v>
      </c>
    </row>
    <row r="115" spans="2:10" x14ac:dyDescent="0.25">
      <c r="B115" s="2">
        <v>44674</v>
      </c>
      <c r="C115" s="4">
        <v>2972.21</v>
      </c>
      <c r="D115" s="4">
        <v>1788.48</v>
      </c>
      <c r="E115">
        <f t="shared" si="9"/>
        <v>23</v>
      </c>
      <c r="F115">
        <f t="shared" si="10"/>
        <v>4</v>
      </c>
      <c r="G115">
        <f t="shared" si="11"/>
        <v>2022</v>
      </c>
      <c r="H115">
        <f t="shared" si="12"/>
        <v>6</v>
      </c>
      <c r="I115" s="9">
        <f t="shared" si="13"/>
        <v>44674</v>
      </c>
      <c r="J115" s="9">
        <f t="shared" si="14"/>
        <v>44674</v>
      </c>
    </row>
    <row r="116" spans="2:10" x14ac:dyDescent="0.25">
      <c r="B116" s="2">
        <v>44675</v>
      </c>
      <c r="C116" s="4">
        <v>1497.54</v>
      </c>
      <c r="D116" s="4">
        <v>882.46</v>
      </c>
      <c r="E116">
        <f t="shared" si="9"/>
        <v>24</v>
      </c>
      <c r="F116">
        <f t="shared" si="10"/>
        <v>4</v>
      </c>
      <c r="G116">
        <f t="shared" si="11"/>
        <v>2022</v>
      </c>
      <c r="H116">
        <f t="shared" si="12"/>
        <v>7</v>
      </c>
      <c r="I116" s="9">
        <f t="shared" si="13"/>
        <v>44675</v>
      </c>
      <c r="J116" s="9">
        <f t="shared" si="14"/>
        <v>44675</v>
      </c>
    </row>
    <row r="117" spans="2:10" x14ac:dyDescent="0.25">
      <c r="B117" s="2">
        <v>44676</v>
      </c>
      <c r="C117" s="4">
        <v>3894.869999999999</v>
      </c>
      <c r="D117" s="4">
        <v>2377.1</v>
      </c>
      <c r="E117">
        <f t="shared" si="9"/>
        <v>25</v>
      </c>
      <c r="F117">
        <f t="shared" si="10"/>
        <v>4</v>
      </c>
      <c r="G117">
        <f t="shared" si="11"/>
        <v>2022</v>
      </c>
      <c r="H117">
        <f t="shared" si="12"/>
        <v>1</v>
      </c>
      <c r="I117" s="9">
        <f t="shared" si="13"/>
        <v>44676</v>
      </c>
      <c r="J117" s="9">
        <f t="shared" si="14"/>
        <v>44676</v>
      </c>
    </row>
    <row r="118" spans="2:10" x14ac:dyDescent="0.25">
      <c r="B118" s="2">
        <v>44677</v>
      </c>
      <c r="C118" s="4">
        <v>2496.5700000000002</v>
      </c>
      <c r="D118" s="4">
        <v>1464.89</v>
      </c>
      <c r="E118">
        <f t="shared" si="9"/>
        <v>26</v>
      </c>
      <c r="F118">
        <f t="shared" si="10"/>
        <v>4</v>
      </c>
      <c r="G118">
        <f t="shared" si="11"/>
        <v>2022</v>
      </c>
      <c r="H118">
        <f t="shared" si="12"/>
        <v>2</v>
      </c>
      <c r="I118" s="9">
        <f t="shared" si="13"/>
        <v>44677</v>
      </c>
      <c r="J118" s="9">
        <f t="shared" si="14"/>
        <v>44677</v>
      </c>
    </row>
    <row r="119" spans="2:10" x14ac:dyDescent="0.25">
      <c r="B119" s="2">
        <v>44678</v>
      </c>
      <c r="C119" s="4">
        <v>2155.3100000000004</v>
      </c>
      <c r="D119" s="4">
        <v>1304.44</v>
      </c>
      <c r="E119">
        <f t="shared" si="9"/>
        <v>27</v>
      </c>
      <c r="F119">
        <f t="shared" si="10"/>
        <v>4</v>
      </c>
      <c r="G119">
        <f t="shared" si="11"/>
        <v>2022</v>
      </c>
      <c r="H119">
        <f t="shared" si="12"/>
        <v>3</v>
      </c>
      <c r="I119" s="9">
        <f t="shared" si="13"/>
        <v>44678</v>
      </c>
      <c r="J119" s="9">
        <f t="shared" si="14"/>
        <v>44678</v>
      </c>
    </row>
    <row r="120" spans="2:10" x14ac:dyDescent="0.25">
      <c r="B120" s="2">
        <v>44679</v>
      </c>
      <c r="C120" s="4">
        <v>3407.8999999999996</v>
      </c>
      <c r="D120" s="4">
        <v>2015.66</v>
      </c>
      <c r="E120">
        <f t="shared" si="9"/>
        <v>28</v>
      </c>
      <c r="F120">
        <f t="shared" si="10"/>
        <v>4</v>
      </c>
      <c r="G120">
        <f t="shared" si="11"/>
        <v>2022</v>
      </c>
      <c r="H120">
        <f t="shared" si="12"/>
        <v>4</v>
      </c>
      <c r="I120" s="9">
        <f t="shared" si="13"/>
        <v>44679</v>
      </c>
      <c r="J120" s="9">
        <f t="shared" si="14"/>
        <v>44679</v>
      </c>
    </row>
    <row r="121" spans="2:10" x14ac:dyDescent="0.25">
      <c r="B121" s="2">
        <v>44680</v>
      </c>
      <c r="C121" s="4">
        <v>2724.0199999999995</v>
      </c>
      <c r="D121" s="4">
        <v>1600.48</v>
      </c>
      <c r="E121">
        <f t="shared" si="9"/>
        <v>29</v>
      </c>
      <c r="F121">
        <f t="shared" si="10"/>
        <v>4</v>
      </c>
      <c r="G121">
        <f t="shared" si="11"/>
        <v>2022</v>
      </c>
      <c r="H121">
        <f t="shared" si="12"/>
        <v>5</v>
      </c>
      <c r="I121" s="9">
        <f t="shared" si="13"/>
        <v>44680</v>
      </c>
      <c r="J121" s="9">
        <f t="shared" si="14"/>
        <v>44680</v>
      </c>
    </row>
    <row r="122" spans="2:10" x14ac:dyDescent="0.25">
      <c r="B122" s="2">
        <v>44681</v>
      </c>
      <c r="C122" s="4">
        <v>2936.9</v>
      </c>
      <c r="D122" s="4">
        <v>1733.86</v>
      </c>
      <c r="E122">
        <f t="shared" si="9"/>
        <v>30</v>
      </c>
      <c r="F122">
        <f t="shared" si="10"/>
        <v>4</v>
      </c>
      <c r="G122">
        <f t="shared" si="11"/>
        <v>2022</v>
      </c>
      <c r="H122">
        <f t="shared" si="12"/>
        <v>6</v>
      </c>
      <c r="I122" s="9">
        <f t="shared" si="13"/>
        <v>44681</v>
      </c>
      <c r="J122" s="9">
        <f t="shared" si="14"/>
        <v>44681</v>
      </c>
    </row>
    <row r="123" spans="2:10" x14ac:dyDescent="0.25">
      <c r="B123" s="2">
        <v>44682</v>
      </c>
      <c r="C123" s="4">
        <v>2299.4899999999998</v>
      </c>
      <c r="D123" s="4">
        <v>1358.02</v>
      </c>
      <c r="E123">
        <f t="shared" si="9"/>
        <v>1</v>
      </c>
      <c r="F123">
        <f t="shared" si="10"/>
        <v>5</v>
      </c>
      <c r="G123">
        <f t="shared" si="11"/>
        <v>2022</v>
      </c>
      <c r="H123">
        <f t="shared" si="12"/>
        <v>7</v>
      </c>
      <c r="I123" s="9">
        <f t="shared" si="13"/>
        <v>44682</v>
      </c>
      <c r="J123" s="9">
        <f t="shared" si="14"/>
        <v>44682</v>
      </c>
    </row>
    <row r="124" spans="2:10" x14ac:dyDescent="0.25">
      <c r="B124" s="2">
        <v>44683</v>
      </c>
      <c r="C124" s="4">
        <v>5005.97</v>
      </c>
      <c r="D124" s="4">
        <v>2991.38</v>
      </c>
      <c r="E124">
        <f t="shared" si="9"/>
        <v>2</v>
      </c>
      <c r="F124">
        <f t="shared" si="10"/>
        <v>5</v>
      </c>
      <c r="G124">
        <f t="shared" si="11"/>
        <v>2022</v>
      </c>
      <c r="H124">
        <f t="shared" si="12"/>
        <v>1</v>
      </c>
      <c r="I124" s="9">
        <f t="shared" si="13"/>
        <v>44683</v>
      </c>
      <c r="J124" s="9">
        <f t="shared" si="14"/>
        <v>44683</v>
      </c>
    </row>
    <row r="125" spans="2:10" x14ac:dyDescent="0.25">
      <c r="B125" s="2">
        <v>44684</v>
      </c>
      <c r="C125" s="4">
        <v>3559.06</v>
      </c>
      <c r="D125" s="4">
        <v>2125.69</v>
      </c>
      <c r="E125">
        <f t="shared" si="9"/>
        <v>3</v>
      </c>
      <c r="F125">
        <f t="shared" si="10"/>
        <v>5</v>
      </c>
      <c r="G125">
        <f t="shared" si="11"/>
        <v>2022</v>
      </c>
      <c r="H125">
        <f t="shared" si="12"/>
        <v>2</v>
      </c>
      <c r="I125" s="9">
        <f t="shared" si="13"/>
        <v>44684</v>
      </c>
      <c r="J125" s="9">
        <f t="shared" si="14"/>
        <v>44684</v>
      </c>
    </row>
    <row r="126" spans="2:10" x14ac:dyDescent="0.25">
      <c r="B126" s="2">
        <v>44685</v>
      </c>
      <c r="C126" s="4">
        <v>3769.1</v>
      </c>
      <c r="D126" s="4">
        <v>2195.29</v>
      </c>
      <c r="E126">
        <f t="shared" si="9"/>
        <v>4</v>
      </c>
      <c r="F126">
        <f t="shared" si="10"/>
        <v>5</v>
      </c>
      <c r="G126">
        <f t="shared" si="11"/>
        <v>2022</v>
      </c>
      <c r="H126">
        <f t="shared" si="12"/>
        <v>3</v>
      </c>
      <c r="I126" s="9">
        <f t="shared" si="13"/>
        <v>44685</v>
      </c>
      <c r="J126" s="9">
        <f t="shared" si="14"/>
        <v>44685</v>
      </c>
    </row>
    <row r="127" spans="2:10" x14ac:dyDescent="0.25">
      <c r="B127" s="2">
        <v>44686</v>
      </c>
      <c r="C127" s="4">
        <v>4005.34</v>
      </c>
      <c r="D127" s="4">
        <v>2362.7600000000002</v>
      </c>
      <c r="E127">
        <f t="shared" si="9"/>
        <v>5</v>
      </c>
      <c r="F127">
        <f t="shared" si="10"/>
        <v>5</v>
      </c>
      <c r="G127">
        <f t="shared" si="11"/>
        <v>2022</v>
      </c>
      <c r="H127">
        <f t="shared" si="12"/>
        <v>4</v>
      </c>
      <c r="I127" s="9">
        <f t="shared" si="13"/>
        <v>44686</v>
      </c>
      <c r="J127" s="9">
        <f t="shared" si="14"/>
        <v>44686</v>
      </c>
    </row>
    <row r="128" spans="2:10" x14ac:dyDescent="0.25">
      <c r="B128" s="2">
        <v>44687</v>
      </c>
      <c r="C128" s="4">
        <v>3641.77</v>
      </c>
      <c r="D128" s="4">
        <v>2215.27</v>
      </c>
      <c r="E128">
        <f t="shared" si="9"/>
        <v>6</v>
      </c>
      <c r="F128">
        <f t="shared" si="10"/>
        <v>5</v>
      </c>
      <c r="G128">
        <f t="shared" si="11"/>
        <v>2022</v>
      </c>
      <c r="H128">
        <f t="shared" si="12"/>
        <v>5</v>
      </c>
      <c r="I128" s="9">
        <f t="shared" si="13"/>
        <v>44687</v>
      </c>
      <c r="J128" s="9">
        <f t="shared" si="14"/>
        <v>44687</v>
      </c>
    </row>
    <row r="129" spans="2:10" x14ac:dyDescent="0.25">
      <c r="B129" s="2">
        <v>44688</v>
      </c>
      <c r="C129" s="4">
        <v>3771.87</v>
      </c>
      <c r="D129" s="4">
        <v>2210.9</v>
      </c>
      <c r="E129">
        <f t="shared" si="9"/>
        <v>7</v>
      </c>
      <c r="F129">
        <f t="shared" si="10"/>
        <v>5</v>
      </c>
      <c r="G129">
        <f t="shared" si="11"/>
        <v>2022</v>
      </c>
      <c r="H129">
        <f t="shared" si="12"/>
        <v>6</v>
      </c>
      <c r="I129" s="9">
        <f t="shared" si="13"/>
        <v>44688</v>
      </c>
      <c r="J129" s="9">
        <f t="shared" si="14"/>
        <v>44688</v>
      </c>
    </row>
    <row r="130" spans="2:10" x14ac:dyDescent="0.25">
      <c r="B130" s="2">
        <v>44689</v>
      </c>
      <c r="C130" s="4">
        <v>4323.8799999999992</v>
      </c>
      <c r="D130" s="4">
        <v>2500.27</v>
      </c>
      <c r="E130">
        <f t="shared" si="9"/>
        <v>8</v>
      </c>
      <c r="F130">
        <f t="shared" si="10"/>
        <v>5</v>
      </c>
      <c r="G130">
        <f t="shared" si="11"/>
        <v>2022</v>
      </c>
      <c r="H130">
        <f t="shared" si="12"/>
        <v>7</v>
      </c>
      <c r="I130" s="9">
        <f t="shared" si="13"/>
        <v>44689</v>
      </c>
      <c r="J130" s="9">
        <f t="shared" si="14"/>
        <v>44689</v>
      </c>
    </row>
    <row r="131" spans="2:10" x14ac:dyDescent="0.25">
      <c r="B131" s="2">
        <v>44690</v>
      </c>
      <c r="C131" s="4">
        <v>6576.8700000000008</v>
      </c>
      <c r="D131" s="4">
        <v>3815.44</v>
      </c>
      <c r="E131">
        <f t="shared" si="9"/>
        <v>9</v>
      </c>
      <c r="F131">
        <f t="shared" si="10"/>
        <v>5</v>
      </c>
      <c r="G131">
        <f t="shared" si="11"/>
        <v>2022</v>
      </c>
      <c r="H131">
        <f t="shared" si="12"/>
        <v>1</v>
      </c>
      <c r="I131" s="9">
        <f t="shared" si="13"/>
        <v>44690</v>
      </c>
      <c r="J131" s="9">
        <f t="shared" si="14"/>
        <v>44690</v>
      </c>
    </row>
    <row r="132" spans="2:10" x14ac:dyDescent="0.25">
      <c r="B132" s="2">
        <v>44691</v>
      </c>
      <c r="C132" s="4">
        <v>4187.8700000000008</v>
      </c>
      <c r="D132" s="4">
        <v>2428.3000000000002</v>
      </c>
      <c r="E132">
        <f t="shared" ref="E132:E153" si="15">DAY(B132)</f>
        <v>10</v>
      </c>
      <c r="F132">
        <f t="shared" ref="F132:F153" si="16">MONTH(B132)</f>
        <v>5</v>
      </c>
      <c r="G132">
        <f t="shared" ref="G132:G153" si="17">YEAR(B132)</f>
        <v>2022</v>
      </c>
      <c r="H132">
        <f t="shared" ref="H132:H153" si="18">WEEKDAY(B132,2)</f>
        <v>2</v>
      </c>
      <c r="I132" s="9">
        <f t="shared" ref="I132:I153" si="19">DATE(G132,F132,E132)</f>
        <v>44691</v>
      </c>
      <c r="J132" s="9">
        <f t="shared" ref="J132:J153" si="20">DATE(G132,F132,E132)</f>
        <v>44691</v>
      </c>
    </row>
    <row r="133" spans="2:10" x14ac:dyDescent="0.25">
      <c r="B133" s="2">
        <v>44692</v>
      </c>
      <c r="C133" s="4">
        <v>2697</v>
      </c>
      <c r="D133" s="4">
        <v>1614.29</v>
      </c>
      <c r="E133">
        <f t="shared" si="15"/>
        <v>11</v>
      </c>
      <c r="F133">
        <f t="shared" si="16"/>
        <v>5</v>
      </c>
      <c r="G133">
        <f t="shared" si="17"/>
        <v>2022</v>
      </c>
      <c r="H133">
        <f t="shared" si="18"/>
        <v>3</v>
      </c>
      <c r="I133" s="9">
        <f t="shared" si="19"/>
        <v>44692</v>
      </c>
      <c r="J133" s="9">
        <f t="shared" si="20"/>
        <v>44692</v>
      </c>
    </row>
    <row r="134" spans="2:10" x14ac:dyDescent="0.25">
      <c r="B134" s="2">
        <v>44693</v>
      </c>
      <c r="C134" s="4">
        <v>5016.9700000000012</v>
      </c>
      <c r="D134" s="4">
        <v>2935.17</v>
      </c>
      <c r="E134">
        <f t="shared" si="15"/>
        <v>12</v>
      </c>
      <c r="F134">
        <f t="shared" si="16"/>
        <v>5</v>
      </c>
      <c r="G134">
        <f t="shared" si="17"/>
        <v>2022</v>
      </c>
      <c r="H134">
        <f t="shared" si="18"/>
        <v>4</v>
      </c>
      <c r="I134" s="9">
        <f t="shared" si="19"/>
        <v>44693</v>
      </c>
      <c r="J134" s="9">
        <f t="shared" si="20"/>
        <v>44693</v>
      </c>
    </row>
    <row r="135" spans="2:10" x14ac:dyDescent="0.25">
      <c r="B135" s="2">
        <v>44694</v>
      </c>
      <c r="C135" s="4">
        <v>6800.9699999999993</v>
      </c>
      <c r="D135" s="4">
        <v>4028.82</v>
      </c>
      <c r="E135">
        <f t="shared" si="15"/>
        <v>13</v>
      </c>
      <c r="F135">
        <f t="shared" si="16"/>
        <v>5</v>
      </c>
      <c r="G135">
        <f t="shared" si="17"/>
        <v>2022</v>
      </c>
      <c r="H135">
        <f t="shared" si="18"/>
        <v>5</v>
      </c>
      <c r="I135" s="9">
        <f t="shared" si="19"/>
        <v>44694</v>
      </c>
      <c r="J135" s="9">
        <f t="shared" si="20"/>
        <v>44694</v>
      </c>
    </row>
    <row r="136" spans="2:10" x14ac:dyDescent="0.25">
      <c r="B136" s="2">
        <v>44695</v>
      </c>
      <c r="C136" s="4">
        <v>6474.39</v>
      </c>
      <c r="D136" s="4">
        <v>3760.14</v>
      </c>
      <c r="E136">
        <f t="shared" si="15"/>
        <v>14</v>
      </c>
      <c r="F136">
        <f t="shared" si="16"/>
        <v>5</v>
      </c>
      <c r="G136">
        <f t="shared" si="17"/>
        <v>2022</v>
      </c>
      <c r="H136">
        <f t="shared" si="18"/>
        <v>6</v>
      </c>
      <c r="I136" s="9">
        <f t="shared" si="19"/>
        <v>44695</v>
      </c>
      <c r="J136" s="9">
        <f t="shared" si="20"/>
        <v>44695</v>
      </c>
    </row>
    <row r="137" spans="2:10" x14ac:dyDescent="0.25">
      <c r="B137" s="2">
        <v>44696</v>
      </c>
      <c r="C137" s="4">
        <v>2278.7600000000007</v>
      </c>
      <c r="D137" s="4">
        <v>1349.34</v>
      </c>
      <c r="E137">
        <f t="shared" si="15"/>
        <v>15</v>
      </c>
      <c r="F137">
        <f t="shared" si="16"/>
        <v>5</v>
      </c>
      <c r="G137">
        <f t="shared" si="17"/>
        <v>2022</v>
      </c>
      <c r="H137">
        <f t="shared" si="18"/>
        <v>7</v>
      </c>
      <c r="I137" s="9">
        <f t="shared" si="19"/>
        <v>44696</v>
      </c>
      <c r="J137" s="9">
        <f t="shared" si="20"/>
        <v>44696</v>
      </c>
    </row>
    <row r="138" spans="2:10" x14ac:dyDescent="0.25">
      <c r="B138" s="2">
        <v>44697</v>
      </c>
      <c r="C138" s="4">
        <v>6836.3300000000008</v>
      </c>
      <c r="D138" s="4">
        <v>4091.26</v>
      </c>
      <c r="E138">
        <f t="shared" si="15"/>
        <v>16</v>
      </c>
      <c r="F138">
        <f t="shared" si="16"/>
        <v>5</v>
      </c>
      <c r="G138">
        <f t="shared" si="17"/>
        <v>2022</v>
      </c>
      <c r="H138">
        <f t="shared" si="18"/>
        <v>1</v>
      </c>
      <c r="I138" s="9">
        <f t="shared" si="19"/>
        <v>44697</v>
      </c>
      <c r="J138" s="9">
        <f t="shared" si="20"/>
        <v>44697</v>
      </c>
    </row>
    <row r="139" spans="2:10" x14ac:dyDescent="0.25">
      <c r="B139" s="2">
        <v>44698</v>
      </c>
      <c r="C139" s="4">
        <v>2978.96</v>
      </c>
      <c r="D139" s="4">
        <v>1801.97</v>
      </c>
      <c r="E139">
        <f t="shared" si="15"/>
        <v>17</v>
      </c>
      <c r="F139">
        <f t="shared" si="16"/>
        <v>5</v>
      </c>
      <c r="G139">
        <f t="shared" si="17"/>
        <v>2022</v>
      </c>
      <c r="H139">
        <f t="shared" si="18"/>
        <v>2</v>
      </c>
      <c r="I139" s="9">
        <f t="shared" si="19"/>
        <v>44698</v>
      </c>
      <c r="J139" s="9">
        <f t="shared" si="20"/>
        <v>44698</v>
      </c>
    </row>
    <row r="140" spans="2:10" x14ac:dyDescent="0.25">
      <c r="B140" s="2">
        <v>44699</v>
      </c>
      <c r="C140" s="4">
        <v>3994.34</v>
      </c>
      <c r="D140" s="4">
        <v>2329.9499999999998</v>
      </c>
      <c r="E140">
        <f t="shared" si="15"/>
        <v>18</v>
      </c>
      <c r="F140">
        <f t="shared" si="16"/>
        <v>5</v>
      </c>
      <c r="G140">
        <f t="shared" si="17"/>
        <v>2022</v>
      </c>
      <c r="H140">
        <f t="shared" si="18"/>
        <v>3</v>
      </c>
      <c r="I140" s="9">
        <f t="shared" si="19"/>
        <v>44699</v>
      </c>
      <c r="J140" s="9">
        <f t="shared" si="20"/>
        <v>44699</v>
      </c>
    </row>
    <row r="141" spans="2:10" x14ac:dyDescent="0.25">
      <c r="B141" s="2">
        <v>44700</v>
      </c>
      <c r="C141" s="4">
        <v>3841.4299999999994</v>
      </c>
      <c r="D141" s="4">
        <v>2337.63</v>
      </c>
      <c r="E141">
        <f t="shared" si="15"/>
        <v>19</v>
      </c>
      <c r="F141">
        <f t="shared" si="16"/>
        <v>5</v>
      </c>
      <c r="G141">
        <f t="shared" si="17"/>
        <v>2022</v>
      </c>
      <c r="H141">
        <f t="shared" si="18"/>
        <v>4</v>
      </c>
      <c r="I141" s="9">
        <f t="shared" si="19"/>
        <v>44700</v>
      </c>
      <c r="J141" s="9">
        <f t="shared" si="20"/>
        <v>44700</v>
      </c>
    </row>
    <row r="142" spans="2:10" x14ac:dyDescent="0.25">
      <c r="B142" s="2">
        <v>44701</v>
      </c>
      <c r="C142" s="4">
        <v>5256.2100000000009</v>
      </c>
      <c r="D142" s="4">
        <v>3190.74</v>
      </c>
      <c r="E142">
        <f t="shared" si="15"/>
        <v>20</v>
      </c>
      <c r="F142">
        <f t="shared" si="16"/>
        <v>5</v>
      </c>
      <c r="G142">
        <f t="shared" si="17"/>
        <v>2022</v>
      </c>
      <c r="H142">
        <f t="shared" si="18"/>
        <v>5</v>
      </c>
      <c r="I142" s="9">
        <f t="shared" si="19"/>
        <v>44701</v>
      </c>
      <c r="J142" s="9">
        <f t="shared" si="20"/>
        <v>44701</v>
      </c>
    </row>
    <row r="143" spans="2:10" x14ac:dyDescent="0.25">
      <c r="B143" s="2">
        <v>44702</v>
      </c>
      <c r="C143" s="4">
        <v>4876.71</v>
      </c>
      <c r="D143" s="4">
        <v>2880.41</v>
      </c>
      <c r="E143">
        <f t="shared" si="15"/>
        <v>21</v>
      </c>
      <c r="F143">
        <f t="shared" si="16"/>
        <v>5</v>
      </c>
      <c r="G143">
        <f t="shared" si="17"/>
        <v>2022</v>
      </c>
      <c r="H143">
        <f t="shared" si="18"/>
        <v>6</v>
      </c>
      <c r="I143" s="9">
        <f t="shared" si="19"/>
        <v>44702</v>
      </c>
      <c r="J143" s="9">
        <f t="shared" si="20"/>
        <v>44702</v>
      </c>
    </row>
    <row r="144" spans="2:10" x14ac:dyDescent="0.25">
      <c r="B144" s="2">
        <v>44703</v>
      </c>
      <c r="C144" s="4">
        <v>3625.34</v>
      </c>
      <c r="D144" s="4">
        <v>2172.88</v>
      </c>
      <c r="E144">
        <f t="shared" si="15"/>
        <v>22</v>
      </c>
      <c r="F144">
        <f t="shared" si="16"/>
        <v>5</v>
      </c>
      <c r="G144">
        <f t="shared" si="17"/>
        <v>2022</v>
      </c>
      <c r="H144">
        <f t="shared" si="18"/>
        <v>7</v>
      </c>
      <c r="I144" s="9">
        <f t="shared" si="19"/>
        <v>44703</v>
      </c>
      <c r="J144" s="9">
        <f t="shared" si="20"/>
        <v>44703</v>
      </c>
    </row>
    <row r="145" spans="2:10" x14ac:dyDescent="0.25">
      <c r="B145" s="2">
        <v>44704</v>
      </c>
      <c r="C145" s="4">
        <v>2353.5600000000004</v>
      </c>
      <c r="D145" s="4">
        <v>1398.95</v>
      </c>
      <c r="E145">
        <f t="shared" si="15"/>
        <v>23</v>
      </c>
      <c r="F145">
        <f t="shared" si="16"/>
        <v>5</v>
      </c>
      <c r="G145">
        <f t="shared" si="17"/>
        <v>2022</v>
      </c>
      <c r="H145">
        <f t="shared" si="18"/>
        <v>1</v>
      </c>
      <c r="I145" s="9">
        <f t="shared" si="19"/>
        <v>44704</v>
      </c>
      <c r="J145" s="9">
        <f t="shared" si="20"/>
        <v>44704</v>
      </c>
    </row>
    <row r="146" spans="2:10" x14ac:dyDescent="0.25">
      <c r="B146" s="2">
        <v>44705</v>
      </c>
      <c r="C146" s="4">
        <v>2837.7700000000004</v>
      </c>
      <c r="D146" s="4">
        <v>1671.61</v>
      </c>
      <c r="E146">
        <f t="shared" si="15"/>
        <v>24</v>
      </c>
      <c r="F146">
        <f t="shared" si="16"/>
        <v>5</v>
      </c>
      <c r="G146">
        <f t="shared" si="17"/>
        <v>2022</v>
      </c>
      <c r="H146">
        <f t="shared" si="18"/>
        <v>2</v>
      </c>
      <c r="I146" s="9">
        <f t="shared" si="19"/>
        <v>44705</v>
      </c>
      <c r="J146" s="9">
        <f t="shared" si="20"/>
        <v>44705</v>
      </c>
    </row>
    <row r="147" spans="2:10" x14ac:dyDescent="0.25">
      <c r="B147" s="2">
        <v>44706</v>
      </c>
      <c r="C147" s="4">
        <v>6485.3500000000013</v>
      </c>
      <c r="D147" s="4">
        <v>3843.54</v>
      </c>
      <c r="E147">
        <f t="shared" si="15"/>
        <v>25</v>
      </c>
      <c r="F147">
        <f t="shared" si="16"/>
        <v>5</v>
      </c>
      <c r="G147">
        <f t="shared" si="17"/>
        <v>2022</v>
      </c>
      <c r="H147">
        <f t="shared" si="18"/>
        <v>3</v>
      </c>
      <c r="I147" s="9">
        <f t="shared" si="19"/>
        <v>44706</v>
      </c>
      <c r="J147" s="9">
        <f t="shared" si="20"/>
        <v>44706</v>
      </c>
    </row>
    <row r="148" spans="2:10" x14ac:dyDescent="0.25">
      <c r="B148" s="2">
        <v>44707</v>
      </c>
      <c r="C148" s="4">
        <v>4079.2599999999998</v>
      </c>
      <c r="D148" s="4">
        <v>2365.6</v>
      </c>
      <c r="E148">
        <f t="shared" si="15"/>
        <v>26</v>
      </c>
      <c r="F148">
        <f t="shared" si="16"/>
        <v>5</v>
      </c>
      <c r="G148">
        <f t="shared" si="17"/>
        <v>2022</v>
      </c>
      <c r="H148">
        <f t="shared" si="18"/>
        <v>4</v>
      </c>
      <c r="I148" s="9">
        <f t="shared" si="19"/>
        <v>44707</v>
      </c>
      <c r="J148" s="9">
        <f t="shared" si="20"/>
        <v>44707</v>
      </c>
    </row>
    <row r="149" spans="2:10" x14ac:dyDescent="0.25">
      <c r="B149" s="2">
        <v>44708</v>
      </c>
      <c r="C149" s="4">
        <v>6378.3899999999994</v>
      </c>
      <c r="D149" s="4">
        <v>3894.37</v>
      </c>
      <c r="E149">
        <f t="shared" si="15"/>
        <v>27</v>
      </c>
      <c r="F149">
        <f t="shared" si="16"/>
        <v>5</v>
      </c>
      <c r="G149">
        <f t="shared" si="17"/>
        <v>2022</v>
      </c>
      <c r="H149">
        <f t="shared" si="18"/>
        <v>5</v>
      </c>
      <c r="I149" s="9">
        <f t="shared" si="19"/>
        <v>44708</v>
      </c>
      <c r="J149" s="9">
        <f t="shared" si="20"/>
        <v>44708</v>
      </c>
    </row>
    <row r="150" spans="2:10" x14ac:dyDescent="0.25">
      <c r="B150" s="2">
        <v>44709</v>
      </c>
      <c r="C150" s="4">
        <v>3786.5900000000006</v>
      </c>
      <c r="D150" s="4">
        <v>2274.87</v>
      </c>
      <c r="E150">
        <f t="shared" si="15"/>
        <v>28</v>
      </c>
      <c r="F150">
        <f t="shared" si="16"/>
        <v>5</v>
      </c>
      <c r="G150">
        <f t="shared" si="17"/>
        <v>2022</v>
      </c>
      <c r="H150">
        <f t="shared" si="18"/>
        <v>6</v>
      </c>
      <c r="I150" s="9">
        <f t="shared" si="19"/>
        <v>44709</v>
      </c>
      <c r="J150" s="9">
        <f t="shared" si="20"/>
        <v>44709</v>
      </c>
    </row>
    <row r="151" spans="2:10" x14ac:dyDescent="0.25">
      <c r="B151" s="2">
        <v>44710</v>
      </c>
      <c r="C151" s="4">
        <v>3963.0600000000009</v>
      </c>
      <c r="D151" s="4">
        <v>2283.02</v>
      </c>
      <c r="E151">
        <f t="shared" si="15"/>
        <v>29</v>
      </c>
      <c r="F151">
        <f t="shared" si="16"/>
        <v>5</v>
      </c>
      <c r="G151">
        <f t="shared" si="17"/>
        <v>2022</v>
      </c>
      <c r="H151">
        <f t="shared" si="18"/>
        <v>7</v>
      </c>
      <c r="I151" s="9">
        <f t="shared" si="19"/>
        <v>44710</v>
      </c>
      <c r="J151" s="9">
        <f t="shared" si="20"/>
        <v>44710</v>
      </c>
    </row>
    <row r="152" spans="2:10" x14ac:dyDescent="0.25">
      <c r="B152" s="2">
        <v>44711</v>
      </c>
      <c r="C152" s="4">
        <v>4594.9450000000006</v>
      </c>
      <c r="D152" s="4">
        <v>2665.0681</v>
      </c>
      <c r="E152">
        <f t="shared" si="15"/>
        <v>30</v>
      </c>
      <c r="F152">
        <f t="shared" si="16"/>
        <v>5</v>
      </c>
      <c r="G152">
        <f t="shared" si="17"/>
        <v>2022</v>
      </c>
      <c r="H152">
        <f t="shared" si="18"/>
        <v>1</v>
      </c>
      <c r="I152" s="9">
        <f t="shared" si="19"/>
        <v>44711</v>
      </c>
      <c r="J152" s="9">
        <f t="shared" si="20"/>
        <v>44711</v>
      </c>
    </row>
    <row r="153" spans="2:10" x14ac:dyDescent="0.25">
      <c r="B153" s="2">
        <v>44712</v>
      </c>
      <c r="C153" s="4">
        <v>2908.3650000000002</v>
      </c>
      <c r="D153" s="4">
        <v>1657.7680499999999</v>
      </c>
      <c r="E153">
        <f t="shared" si="15"/>
        <v>31</v>
      </c>
      <c r="F153">
        <f t="shared" si="16"/>
        <v>5</v>
      </c>
      <c r="G153">
        <f t="shared" si="17"/>
        <v>2022</v>
      </c>
      <c r="H153">
        <f t="shared" si="18"/>
        <v>2</v>
      </c>
      <c r="I153" s="9">
        <f t="shared" si="19"/>
        <v>44712</v>
      </c>
      <c r="J153" s="9">
        <f t="shared" si="20"/>
        <v>44712</v>
      </c>
    </row>
  </sheetData>
  <autoFilter ref="B2:D153" xr:uid="{15310354-AB11-4DAD-B990-CF700350A1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2:G10"/>
  <sheetViews>
    <sheetView showGridLines="0" topLeftCell="B1" workbookViewId="0">
      <selection activeCell="C10" sqref="C10"/>
    </sheetView>
  </sheetViews>
  <sheetFormatPr baseColWidth="10" defaultColWidth="8.7109375" defaultRowHeight="15" x14ac:dyDescent="0.25"/>
  <cols>
    <col min="1" max="1" width="1.5703125" customWidth="1"/>
    <col min="2" max="2" width="10.42578125" bestFit="1" customWidth="1"/>
    <col min="3" max="3" width="12.140625" bestFit="1" customWidth="1"/>
    <col min="4" max="4" width="11.140625" bestFit="1" customWidth="1"/>
    <col min="5" max="5" width="12.5703125" bestFit="1" customWidth="1"/>
    <col min="6" max="6" width="12.28515625" customWidth="1"/>
    <col min="7" max="7" width="11.5703125" bestFit="1" customWidth="1"/>
  </cols>
  <sheetData>
    <row r="2" spans="2:7" x14ac:dyDescent="0.25">
      <c r="B2" s="1" t="s">
        <v>2</v>
      </c>
      <c r="C2" s="1" t="s">
        <v>5</v>
      </c>
      <c r="D2" s="1" t="s">
        <v>6</v>
      </c>
      <c r="E2" s="1" t="s">
        <v>60</v>
      </c>
      <c r="F2" s="17" t="s">
        <v>61</v>
      </c>
      <c r="G2" s="1"/>
    </row>
    <row r="3" spans="2:7" x14ac:dyDescent="0.25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14">
        <f>D3/C3</f>
        <v>0.5430155542181565</v>
      </c>
      <c r="G3" s="18">
        <f>F3*C3</f>
        <v>66894.640000000014</v>
      </c>
    </row>
    <row r="4" spans="2:7" x14ac:dyDescent="0.25">
      <c r="B4" s="3" t="s">
        <v>35</v>
      </c>
      <c r="C4" s="7">
        <v>110688.44000000002</v>
      </c>
      <c r="D4" s="7">
        <v>59993.320000000007</v>
      </c>
      <c r="E4" s="10">
        <f t="shared" ref="E4:E7" si="0">C4-D4</f>
        <v>50695.12000000001</v>
      </c>
      <c r="F4" s="14">
        <f t="shared" ref="F4:F7" si="1">D4/C4</f>
        <v>0.5420016760557832</v>
      </c>
      <c r="G4" s="18">
        <f t="shared" ref="G4:G7" si="2">F4*C4</f>
        <v>59993.320000000007</v>
      </c>
    </row>
    <row r="5" spans="2:7" x14ac:dyDescent="0.25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14">
        <f t="shared" si="1"/>
        <v>0.47052328230604679</v>
      </c>
      <c r="G5" s="18">
        <f t="shared" si="2"/>
        <v>57134.319999999992</v>
      </c>
    </row>
    <row r="6" spans="2:7" x14ac:dyDescent="0.25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14">
        <f t="shared" si="1"/>
        <v>0.59654271553792471</v>
      </c>
      <c r="G6" s="18">
        <f t="shared" si="2"/>
        <v>70724.44</v>
      </c>
    </row>
    <row r="7" spans="2:7" x14ac:dyDescent="0.25">
      <c r="B7" s="3" t="s">
        <v>38</v>
      </c>
      <c r="C7" s="12">
        <v>133205.92000000001</v>
      </c>
      <c r="D7" s="12">
        <v>78750.716149999993</v>
      </c>
      <c r="E7" s="10">
        <f t="shared" si="0"/>
        <v>54455.20385000002</v>
      </c>
      <c r="F7" s="14">
        <f t="shared" si="1"/>
        <v>0.59119531737027897</v>
      </c>
      <c r="G7" s="18">
        <f t="shared" si="2"/>
        <v>78750.716149999993</v>
      </c>
    </row>
    <row r="8" spans="2:7" x14ac:dyDescent="0.25">
      <c r="B8" s="15" t="s">
        <v>59</v>
      </c>
      <c r="C8" s="16">
        <f>SUM(C3:C7)</f>
        <v>607069.78</v>
      </c>
      <c r="D8" s="16">
        <f t="shared" ref="D8:E8" si="3">SUM(D3:D7)</f>
        <v>333497.43615000002</v>
      </c>
      <c r="E8" s="16">
        <f t="shared" si="3"/>
        <v>273572.34385000006</v>
      </c>
      <c r="F8" s="14">
        <f>AVERAGE(F3:F7)</f>
        <v>0.54865570909763794</v>
      </c>
    </row>
    <row r="9" spans="2:7" x14ac:dyDescent="0.25">
      <c r="B9" s="9"/>
      <c r="C9" s="11"/>
    </row>
    <row r="10" spans="2:7" x14ac:dyDescent="0.25">
      <c r="C10" s="20">
        <f>SUMPRODUCT(C3:C7,F3:F7)/5</f>
        <v>66699.487229999999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1:O13"/>
  <sheetViews>
    <sheetView showGridLines="0" topLeftCell="A2" workbookViewId="0">
      <selection activeCell="B10" sqref="B10"/>
    </sheetView>
  </sheetViews>
  <sheetFormatPr baseColWidth="10" defaultColWidth="8.7109375" defaultRowHeight="15" x14ac:dyDescent="0.25"/>
  <cols>
    <col min="1" max="1" width="1.5703125" customWidth="1"/>
    <col min="2" max="2" width="11.85546875" bestFit="1" customWidth="1"/>
    <col min="3" max="3" width="5.5703125" bestFit="1" customWidth="1"/>
    <col min="4" max="4" width="2.7109375" bestFit="1" customWidth="1"/>
    <col min="5" max="5" width="5" bestFit="1" customWidth="1"/>
    <col min="6" max="6" width="23.140625" customWidth="1"/>
    <col min="7" max="7" width="16.140625" bestFit="1" customWidth="1"/>
    <col min="8" max="8" width="16.5703125" bestFit="1" customWidth="1"/>
    <col min="9" max="14" width="11.5703125" bestFit="1" customWidth="1"/>
    <col min="15" max="15" width="10.140625" bestFit="1" customWidth="1"/>
  </cols>
  <sheetData>
    <row r="1" spans="2:15" x14ac:dyDescent="0.25">
      <c r="B1">
        <f>COUNTA(B3:B7)</f>
        <v>5</v>
      </c>
      <c r="I1">
        <f>COUNT(I3:I7)</f>
        <v>5</v>
      </c>
    </row>
    <row r="2" spans="2:15" x14ac:dyDescent="0.25">
      <c r="B2" s="1" t="s">
        <v>42</v>
      </c>
      <c r="C2" s="1" t="s">
        <v>66</v>
      </c>
      <c r="D2" s="1" t="s">
        <v>67</v>
      </c>
      <c r="E2" s="1" t="s">
        <v>67</v>
      </c>
      <c r="F2" s="1" t="s">
        <v>69</v>
      </c>
      <c r="G2" s="1" t="s">
        <v>49</v>
      </c>
      <c r="H2" s="1" t="s">
        <v>65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62</v>
      </c>
      <c r="O2" s="1" t="s">
        <v>63</v>
      </c>
    </row>
    <row r="3" spans="2:15" x14ac:dyDescent="0.25">
      <c r="B3" s="3" t="s">
        <v>44</v>
      </c>
      <c r="C3" s="3" t="s">
        <v>68</v>
      </c>
      <c r="D3" s="3">
        <v>1</v>
      </c>
      <c r="E3" s="3" t="str">
        <f>TEXT(D3,"0000")</f>
        <v>0001</v>
      </c>
      <c r="F3" s="3" t="str">
        <f>_xlfn.CONCAT(C3,"-",E3,"-",H3)</f>
        <v xml:space="preserve">V-0001- Juan Lopez   </v>
      </c>
      <c r="G3" s="3" t="s">
        <v>43</v>
      </c>
      <c r="H3" s="3" t="str">
        <f>PROPER(G3)</f>
        <v xml:space="preserve"> Juan Lopez   </v>
      </c>
      <c r="I3" s="8">
        <v>28333.934600000004</v>
      </c>
      <c r="J3" s="8">
        <v>21584.245800000004</v>
      </c>
      <c r="K3" s="8">
        <v>24285.438000000006</v>
      </c>
      <c r="L3" s="8">
        <v>22525.869900000002</v>
      </c>
      <c r="M3" s="8">
        <v>27973.243200000001</v>
      </c>
      <c r="N3" s="13">
        <f>AVERAGE(I3:M3)</f>
        <v>24940.546300000005</v>
      </c>
      <c r="O3" s="19">
        <f>ROUND(N3,0)</f>
        <v>24941</v>
      </c>
    </row>
    <row r="4" spans="2:15" x14ac:dyDescent="0.25">
      <c r="B4" s="3" t="s">
        <v>45</v>
      </c>
      <c r="C4" s="3" t="s">
        <v>68</v>
      </c>
      <c r="D4" s="3">
        <v>2</v>
      </c>
      <c r="E4" s="3" t="str">
        <f t="shared" ref="E4:E8" si="0">TEXT(D4,"0000")</f>
        <v>0002</v>
      </c>
      <c r="F4" s="3" t="str">
        <f>C4&amp;A13&amp;"-"&amp;E4&amp;"-"&amp;H4</f>
        <v>V-0002-Maria González</v>
      </c>
      <c r="G4" s="3" t="s">
        <v>55</v>
      </c>
      <c r="H4" s="3" t="str">
        <f t="shared" ref="H4:H6" si="1">PROPER(G4)</f>
        <v>Maria González</v>
      </c>
      <c r="I4" s="8">
        <v>14782.922400000001</v>
      </c>
      <c r="J4" s="8">
        <v>19923.919200000004</v>
      </c>
      <c r="K4" s="8">
        <v>26713.981800000005</v>
      </c>
      <c r="L4" s="8">
        <v>20154.725700000003</v>
      </c>
      <c r="M4" s="8">
        <v>26641.184000000005</v>
      </c>
      <c r="N4" s="13">
        <f t="shared" ref="N4:N7" si="2">AVERAGE(I4:M4)</f>
        <v>21643.346620000004</v>
      </c>
      <c r="O4" s="19">
        <f>ROUNDDOWN(N4,0)</f>
        <v>21643</v>
      </c>
    </row>
    <row r="5" spans="2:15" x14ac:dyDescent="0.25">
      <c r="B5" s="3" t="s">
        <v>46</v>
      </c>
      <c r="C5" s="3" t="s">
        <v>68</v>
      </c>
      <c r="D5" s="3">
        <v>3</v>
      </c>
      <c r="E5" s="3" t="str">
        <f t="shared" si="0"/>
        <v>0003</v>
      </c>
      <c r="F5" s="3" t="str">
        <f t="shared" ref="F5:F8" si="3">C5&amp;A14&amp;"-"&amp;E5&amp;"-"&amp;H5</f>
        <v>V-0003-Sandra Blanco</v>
      </c>
      <c r="G5" s="3" t="s">
        <v>39</v>
      </c>
      <c r="H5" s="3" t="str">
        <f t="shared" si="1"/>
        <v>Sandra Blanco</v>
      </c>
      <c r="I5" s="8">
        <v>27102.024400000006</v>
      </c>
      <c r="J5" s="8">
        <v>25458.341200000006</v>
      </c>
      <c r="K5" s="8">
        <v>23071.166100000002</v>
      </c>
      <c r="L5" s="8">
        <v>23711.442000000003</v>
      </c>
      <c r="M5" s="8">
        <v>30637.361600000004</v>
      </c>
      <c r="N5" s="13">
        <f t="shared" si="2"/>
        <v>25996.067060000008</v>
      </c>
      <c r="O5" s="19">
        <f t="shared" ref="O5:O7" si="4">ROUNDDOWN(N5,0)</f>
        <v>25996</v>
      </c>
    </row>
    <row r="6" spans="2:15" x14ac:dyDescent="0.25">
      <c r="B6" s="3" t="s">
        <v>47</v>
      </c>
      <c r="C6" s="3" t="s">
        <v>68</v>
      </c>
      <c r="D6" s="3">
        <v>4</v>
      </c>
      <c r="E6" s="3" t="str">
        <f t="shared" si="0"/>
        <v>0004</v>
      </c>
      <c r="F6" s="3" t="str">
        <f t="shared" si="3"/>
        <v>V-0004-Jose Romero</v>
      </c>
      <c r="G6" s="3" t="s">
        <v>40</v>
      </c>
      <c r="H6" s="3" t="str">
        <f t="shared" si="1"/>
        <v>Jose Romero</v>
      </c>
      <c r="I6" s="8">
        <v>22174.383600000001</v>
      </c>
      <c r="J6" s="8">
        <v>23244.572400000001</v>
      </c>
      <c r="K6" s="8">
        <v>20642.622300000003</v>
      </c>
      <c r="L6" s="8">
        <v>24897.0141</v>
      </c>
      <c r="M6" s="8">
        <v>25309.124800000001</v>
      </c>
      <c r="N6" s="13">
        <f t="shared" si="2"/>
        <v>23253.543440000001</v>
      </c>
      <c r="O6" s="19">
        <f t="shared" si="4"/>
        <v>23253</v>
      </c>
    </row>
    <row r="7" spans="2:15" x14ac:dyDescent="0.25">
      <c r="B7" s="3" t="s">
        <v>48</v>
      </c>
      <c r="C7" s="3" t="s">
        <v>68</v>
      </c>
      <c r="D7" s="3">
        <v>5</v>
      </c>
      <c r="E7" s="3" t="str">
        <f t="shared" si="0"/>
        <v>0005</v>
      </c>
      <c r="F7" s="3" t="str">
        <f t="shared" si="3"/>
        <v>V-0005-Roberto Martinez</v>
      </c>
      <c r="G7" t="s">
        <v>41</v>
      </c>
      <c r="H7" s="3" t="str">
        <f>PROPER(G7)</f>
        <v>Roberto Martinez</v>
      </c>
      <c r="I7" s="8">
        <v>30797.755000000005</v>
      </c>
      <c r="J7" s="8">
        <v>20477.361400000009</v>
      </c>
      <c r="K7" s="8">
        <v>26713.981799999987</v>
      </c>
      <c r="L7" s="8">
        <v>27268.158299999999</v>
      </c>
      <c r="M7" s="8">
        <v>22645.006399999991</v>
      </c>
      <c r="N7" s="13">
        <f t="shared" si="2"/>
        <v>25580.452580000001</v>
      </c>
      <c r="O7" s="19">
        <f t="shared" si="4"/>
        <v>25580</v>
      </c>
    </row>
    <row r="8" spans="2:15" x14ac:dyDescent="0.25">
      <c r="C8" s="3" t="str">
        <f t="shared" ref="C8" si="5">MID(B8,1,1)</f>
        <v/>
      </c>
      <c r="D8" s="3" t="str">
        <f t="shared" ref="D8" si="6">MID(B8,3,2)</f>
        <v/>
      </c>
      <c r="E8" s="3" t="str">
        <f t="shared" si="0"/>
        <v/>
      </c>
      <c r="F8" s="3" t="str">
        <f t="shared" si="3"/>
        <v>--</v>
      </c>
      <c r="M8" t="s">
        <v>58</v>
      </c>
      <c r="N8" s="10"/>
    </row>
    <row r="9" spans="2:15" x14ac:dyDescent="0.25">
      <c r="B9">
        <f ca="1">RAND()</f>
        <v>0.26347551211938158</v>
      </c>
      <c r="C9" s="3" t="s">
        <v>70</v>
      </c>
      <c r="E9" t="s">
        <v>71</v>
      </c>
    </row>
    <row r="10" spans="2:15" x14ac:dyDescent="0.25">
      <c r="B10">
        <f ca="1">RANDBETWEEN(1,5)</f>
        <v>5</v>
      </c>
      <c r="C10" s="3" t="s">
        <v>70</v>
      </c>
      <c r="E10" s="3" t="s">
        <v>71</v>
      </c>
    </row>
    <row r="11" spans="2:15" x14ac:dyDescent="0.25">
      <c r="C11" s="3" t="s">
        <v>70</v>
      </c>
      <c r="E11" s="3"/>
    </row>
    <row r="12" spans="2:15" x14ac:dyDescent="0.25">
      <c r="C12" s="3" t="s">
        <v>70</v>
      </c>
    </row>
    <row r="13" spans="2:15" x14ac:dyDescent="0.25">
      <c r="C13" s="3" t="s">
        <v>70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EE8-73A7-413E-B211-7350E9466C03}">
  <dimension ref="A1:C10"/>
  <sheetViews>
    <sheetView workbookViewId="0">
      <selection activeCell="D1" sqref="D1:G1048576"/>
    </sheetView>
  </sheetViews>
  <sheetFormatPr baseColWidth="10" defaultRowHeight="15" x14ac:dyDescent="0.25"/>
  <cols>
    <col min="2" max="2" width="13.28515625" customWidth="1"/>
    <col min="3" max="3" width="11.85546875" bestFit="1" customWidth="1"/>
  </cols>
  <sheetData>
    <row r="1" spans="1:3" x14ac:dyDescent="0.25">
      <c r="A1">
        <v>6</v>
      </c>
      <c r="B1" t="b">
        <f>A1=A2</f>
        <v>0</v>
      </c>
      <c r="C1" t="b">
        <f>AND(A1=A2,A9=A10)</f>
        <v>0</v>
      </c>
    </row>
    <row r="2" spans="1:3" x14ac:dyDescent="0.25">
      <c r="A2">
        <v>4</v>
      </c>
      <c r="B2" t="b">
        <f t="shared" ref="B2:B9" si="0">A2=A3</f>
        <v>0</v>
      </c>
      <c r="C2" t="b">
        <f>OR(A1=A2,A9=A10)</f>
        <v>1</v>
      </c>
    </row>
    <row r="3" spans="1:3" x14ac:dyDescent="0.25">
      <c r="A3">
        <v>10</v>
      </c>
      <c r="B3" t="b">
        <f t="shared" si="0"/>
        <v>0</v>
      </c>
      <c r="C3" t="s">
        <v>72</v>
      </c>
    </row>
    <row r="4" spans="1:3" x14ac:dyDescent="0.25">
      <c r="A4">
        <v>8</v>
      </c>
      <c r="B4" t="b">
        <f t="shared" si="0"/>
        <v>0</v>
      </c>
    </row>
    <row r="5" spans="1:3" x14ac:dyDescent="0.25">
      <c r="A5">
        <v>9</v>
      </c>
      <c r="B5" t="b">
        <f t="shared" si="0"/>
        <v>0</v>
      </c>
    </row>
    <row r="6" spans="1:3" x14ac:dyDescent="0.25">
      <c r="A6">
        <v>10</v>
      </c>
      <c r="B6" t="b">
        <f t="shared" si="0"/>
        <v>0</v>
      </c>
    </row>
    <row r="7" spans="1:3" x14ac:dyDescent="0.25">
      <c r="A7">
        <v>6</v>
      </c>
      <c r="B7" t="b">
        <f t="shared" si="0"/>
        <v>0</v>
      </c>
    </row>
    <row r="8" spans="1:3" x14ac:dyDescent="0.25">
      <c r="A8">
        <v>10</v>
      </c>
      <c r="B8" t="b">
        <f t="shared" si="0"/>
        <v>0</v>
      </c>
    </row>
    <row r="9" spans="1:3" x14ac:dyDescent="0.25">
      <c r="A9">
        <v>2</v>
      </c>
      <c r="B9" t="b">
        <f t="shared" si="0"/>
        <v>1</v>
      </c>
    </row>
    <row r="10" spans="1:3" x14ac:dyDescent="0.25">
      <c r="A1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9.7109375" style="3" bestFit="1" customWidth="1"/>
    <col min="3" max="5" width="9.28515625" style="3" customWidth="1"/>
    <col min="6" max="6" width="8.7109375" style="3"/>
    <col min="8" max="8" width="10.28515625" style="3" bestFit="1" customWidth="1"/>
    <col min="10" max="10" width="9.28515625" bestFit="1" customWidth="1"/>
    <col min="11" max="11" width="14.28515625" bestFit="1" customWidth="1"/>
    <col min="12" max="12" width="14.85546875" bestFit="1" customWidth="1"/>
    <col min="13" max="13" width="9.28515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25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25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25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25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25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25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25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25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25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25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25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25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25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25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25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25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25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25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25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25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25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25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25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25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25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25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25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25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25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25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25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25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25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25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25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25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25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25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25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25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25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25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25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25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25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25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25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25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25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25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25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25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25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25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25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25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25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25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25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25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25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25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25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25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25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25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25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25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25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25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25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25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25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25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25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25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25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25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25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25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25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25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25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25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25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25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25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25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25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25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25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25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25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25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25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25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25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25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25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25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25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25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25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25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25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25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25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25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25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25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25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25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25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25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25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25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25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25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25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25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25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25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25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25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25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25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25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25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25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25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25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25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25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25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25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25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25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25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25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25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25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25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25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25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25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25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25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25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25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25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diarias</vt:lpstr>
      <vt:lpstr>Ventas por mes</vt:lpstr>
      <vt:lpstr>Ventas por vendedor</vt:lpstr>
      <vt:lpstr>Hoja1</vt:lpstr>
      <vt:lpstr>Ventas diarias_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2022-06-24T18:19:42Z</dcterms:created>
  <dcterms:modified xsi:type="dcterms:W3CDTF">2023-06-21T18:33:39Z</dcterms:modified>
</cp:coreProperties>
</file>