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0" yWindow="460" windowWidth="25600" windowHeight="16060" tabRatio="986"/>
  </bookViews>
  <sheets>
    <sheet name="Sheet1" sheetId="1" r:id="rId1"/>
    <sheet name="output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2" l="1"/>
  <c r="B12" i="2"/>
  <c r="E12" i="2"/>
  <c r="C12" i="2"/>
  <c r="F12" i="2"/>
  <c r="A13" i="2"/>
  <c r="B13" i="2"/>
  <c r="E13" i="2"/>
  <c r="C13" i="2"/>
  <c r="F13" i="2"/>
  <c r="A14" i="2"/>
  <c r="B14" i="2"/>
  <c r="E14" i="2"/>
  <c r="C14" i="2"/>
  <c r="F14" i="2"/>
  <c r="A15" i="2"/>
  <c r="B15" i="2"/>
  <c r="E15" i="2"/>
  <c r="C15" i="2"/>
  <c r="F15" i="2"/>
  <c r="A16" i="2"/>
  <c r="B16" i="2"/>
  <c r="E16" i="2"/>
  <c r="C16" i="2"/>
  <c r="F16" i="2"/>
  <c r="A17" i="2"/>
  <c r="B17" i="2"/>
  <c r="E17" i="2"/>
  <c r="C17" i="2"/>
  <c r="F17" i="2"/>
  <c r="A18" i="2"/>
  <c r="B18" i="2"/>
  <c r="E18" i="2"/>
  <c r="C18" i="2"/>
  <c r="F18" i="2"/>
  <c r="A19" i="2"/>
  <c r="B19" i="2"/>
  <c r="E19" i="2"/>
  <c r="C19" i="2"/>
  <c r="F19" i="2"/>
  <c r="A20" i="2"/>
  <c r="B20" i="2"/>
  <c r="E20" i="2"/>
  <c r="C20" i="2"/>
  <c r="F20" i="2"/>
  <c r="A21" i="2"/>
  <c r="B21" i="2"/>
  <c r="E21" i="2"/>
  <c r="C21" i="2"/>
  <c r="F21" i="2"/>
  <c r="A22" i="2"/>
  <c r="B22" i="2"/>
  <c r="E22" i="2"/>
  <c r="C22" i="2"/>
  <c r="F22" i="2"/>
  <c r="A23" i="2"/>
  <c r="B23" i="2"/>
  <c r="E23" i="2"/>
  <c r="C23" i="2"/>
  <c r="F23" i="2"/>
  <c r="A24" i="2"/>
  <c r="B24" i="2"/>
  <c r="E24" i="2"/>
  <c r="C24" i="2"/>
  <c r="F24" i="2"/>
  <c r="A25" i="2"/>
  <c r="B25" i="2"/>
  <c r="E25" i="2"/>
  <c r="C25" i="2"/>
  <c r="F25" i="2"/>
  <c r="A26" i="2"/>
  <c r="B26" i="2"/>
  <c r="E26" i="2"/>
  <c r="C26" i="2"/>
  <c r="F26" i="2"/>
  <c r="A27" i="2"/>
  <c r="B27" i="2"/>
  <c r="E27" i="2"/>
  <c r="C27" i="2"/>
  <c r="F27" i="2"/>
  <c r="A28" i="2"/>
  <c r="B28" i="2"/>
  <c r="E28" i="2"/>
  <c r="C28" i="2"/>
  <c r="F28" i="2"/>
  <c r="A29" i="2"/>
  <c r="B29" i="2"/>
  <c r="E29" i="2"/>
  <c r="C29" i="2"/>
  <c r="F29" i="2"/>
  <c r="A30" i="2"/>
  <c r="B30" i="2"/>
  <c r="E30" i="2"/>
  <c r="C30" i="2"/>
  <c r="F30" i="2"/>
  <c r="A31" i="2"/>
  <c r="B31" i="2"/>
  <c r="E31" i="2"/>
  <c r="C31" i="2"/>
  <c r="F31" i="2"/>
  <c r="A32" i="2"/>
  <c r="B32" i="2"/>
  <c r="E32" i="2"/>
  <c r="C32" i="2"/>
  <c r="F32" i="2"/>
  <c r="A33" i="2"/>
  <c r="B33" i="2"/>
  <c r="E33" i="2"/>
  <c r="C33" i="2"/>
  <c r="F33" i="2"/>
  <c r="A34" i="2"/>
  <c r="B34" i="2"/>
  <c r="E34" i="2"/>
  <c r="C34" i="2"/>
  <c r="F34" i="2"/>
  <c r="A35" i="2"/>
  <c r="B35" i="2"/>
  <c r="E35" i="2"/>
  <c r="C35" i="2"/>
  <c r="F35" i="2"/>
  <c r="A36" i="2"/>
  <c r="B36" i="2"/>
  <c r="E36" i="2"/>
  <c r="C36" i="2"/>
  <c r="F36" i="2"/>
  <c r="A37" i="2"/>
  <c r="B37" i="2"/>
  <c r="E37" i="2"/>
  <c r="C37" i="2"/>
  <c r="F37" i="2"/>
  <c r="A38" i="2"/>
  <c r="B38" i="2"/>
  <c r="E38" i="2"/>
  <c r="C38" i="2"/>
  <c r="F38" i="2"/>
  <c r="A39" i="2"/>
  <c r="B39" i="2"/>
  <c r="E39" i="2"/>
  <c r="C39" i="2"/>
  <c r="F39" i="2"/>
  <c r="A40" i="2"/>
  <c r="B40" i="2"/>
  <c r="E40" i="2"/>
  <c r="C40" i="2"/>
  <c r="F40" i="2"/>
  <c r="A41" i="2"/>
  <c r="B41" i="2"/>
  <c r="E41" i="2"/>
  <c r="C41" i="2"/>
  <c r="F41" i="2"/>
  <c r="A42" i="2"/>
  <c r="B42" i="2"/>
  <c r="E42" i="2"/>
  <c r="C42" i="2"/>
  <c r="F42" i="2"/>
  <c r="A43" i="2"/>
  <c r="B43" i="2"/>
  <c r="E43" i="2"/>
  <c r="C43" i="2"/>
  <c r="F43" i="2"/>
  <c r="A44" i="2"/>
  <c r="B44" i="2"/>
  <c r="E44" i="2"/>
  <c r="C44" i="2"/>
  <c r="F44" i="2"/>
  <c r="A45" i="2"/>
  <c r="B45" i="2"/>
  <c r="E45" i="2"/>
  <c r="C45" i="2"/>
  <c r="F45" i="2"/>
  <c r="A46" i="2"/>
  <c r="B46" i="2"/>
  <c r="E46" i="2"/>
  <c r="C46" i="2"/>
  <c r="F46" i="2"/>
  <c r="A11" i="2"/>
  <c r="B11" i="2"/>
  <c r="E11" i="2"/>
  <c r="C11" i="2"/>
  <c r="F11" i="2"/>
  <c r="B2" i="2"/>
  <c r="E2" i="2"/>
  <c r="C2" i="2"/>
  <c r="F2" i="2"/>
  <c r="A3" i="2"/>
  <c r="B3" i="2"/>
  <c r="E3" i="2"/>
  <c r="C3" i="2"/>
  <c r="F3" i="2"/>
  <c r="A4" i="2"/>
  <c r="B4" i="2"/>
  <c r="E4" i="2"/>
  <c r="C4" i="2"/>
  <c r="F4" i="2"/>
  <c r="A5" i="2"/>
  <c r="B5" i="2"/>
  <c r="E5" i="2"/>
  <c r="C5" i="2"/>
  <c r="F5" i="2"/>
  <c r="A6" i="2"/>
  <c r="B6" i="2"/>
  <c r="E6" i="2"/>
  <c r="C6" i="2"/>
  <c r="F6" i="2"/>
  <c r="A7" i="2"/>
  <c r="B7" i="2"/>
  <c r="E7" i="2"/>
  <c r="C7" i="2"/>
  <c r="F7" i="2"/>
  <c r="A8" i="2"/>
  <c r="B8" i="2"/>
  <c r="E8" i="2"/>
  <c r="C8" i="2"/>
  <c r="F8" i="2"/>
  <c r="A9" i="2"/>
  <c r="C9" i="2"/>
  <c r="F9" i="2"/>
  <c r="G6" i="2"/>
  <c r="C10" i="2"/>
  <c r="B9" i="2"/>
  <c r="B10" i="2"/>
  <c r="A10" i="2"/>
  <c r="H16" i="1"/>
  <c r="H17" i="1"/>
  <c r="G15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2" i="1"/>
  <c r="H3" i="1"/>
  <c r="H4" i="1"/>
  <c r="H5" i="1"/>
  <c r="K5" i="1"/>
</calcChain>
</file>

<file path=xl/sharedStrings.xml><?xml version="1.0" encoding="utf-8"?>
<sst xmlns="http://schemas.openxmlformats.org/spreadsheetml/2006/main" count="143" uniqueCount="100">
  <si>
    <t>IC's</t>
  </si>
  <si>
    <t>Rating</t>
  </si>
  <si>
    <t>Value</t>
  </si>
  <si>
    <t>Quantity</t>
  </si>
  <si>
    <t>Supplier</t>
  </si>
  <si>
    <t>Ordering number</t>
  </si>
  <si>
    <t>Price</t>
  </si>
  <si>
    <t>Subtotal</t>
  </si>
  <si>
    <t>Notes</t>
  </si>
  <si>
    <t>gate driver</t>
  </si>
  <si>
    <t>ir2114</t>
  </si>
  <si>
    <t>element14</t>
  </si>
  <si>
    <t>mosfet</t>
  </si>
  <si>
    <t>irfp1405pbf</t>
  </si>
  <si>
    <t>AUIRFP1405Pbf (automotive rated)</t>
  </si>
  <si>
    <t>80amp, 30v pmos</t>
  </si>
  <si>
    <t>IPP80P03P4L-04</t>
  </si>
  <si>
    <t>Total</t>
  </si>
  <si>
    <t>temp. sensor</t>
  </si>
  <si>
    <t>lmt87</t>
  </si>
  <si>
    <t>npn</t>
  </si>
  <si>
    <t>MMBT2222ALT1G</t>
  </si>
  <si>
    <t>pnp</t>
  </si>
  <si>
    <t>MMBT2907ALT1G</t>
  </si>
  <si>
    <t>NOTES:</t>
  </si>
  <si>
    <t>fuse</t>
  </si>
  <si>
    <t>0.5amp</t>
  </si>
  <si>
    <t>0437.500WR.</t>
  </si>
  <si>
    <t>Ampage rating could possibly be lowered</t>
  </si>
  <si>
    <t>Yellow implies to be filled</t>
  </si>
  <si>
    <t>zener</t>
  </si>
  <si>
    <t>21v</t>
  </si>
  <si>
    <t>SMAZ20-TP</t>
  </si>
  <si>
    <t>D1</t>
  </si>
  <si>
    <t>All quantities need to be doubled</t>
  </si>
  <si>
    <t>6v</t>
  </si>
  <si>
    <t>1SMA5920BT3G</t>
  </si>
  <si>
    <t>D3,D2</t>
  </si>
  <si>
    <t>10v</t>
  </si>
  <si>
    <t>BZG03C10-TR</t>
  </si>
  <si>
    <t>D7</t>
  </si>
  <si>
    <t>regulator</t>
  </si>
  <si>
    <t>5v</t>
  </si>
  <si>
    <t>KA7805ERTF</t>
  </si>
  <si>
    <t>pcb crimp tab</t>
  </si>
  <si>
    <t>6.35x0.81</t>
  </si>
  <si>
    <t>726386-2</t>
  </si>
  <si>
    <t>connector</t>
  </si>
  <si>
    <t>10 way 0.1”</t>
  </si>
  <si>
    <t>6 way 0.1”</t>
  </si>
  <si>
    <t>optocoupler</t>
  </si>
  <si>
    <t>4n25</t>
  </si>
  <si>
    <t>4N25(SHORT)</t>
  </si>
  <si>
    <t>diodes</t>
  </si>
  <si>
    <t>40v, 3A schottky</t>
  </si>
  <si>
    <t>SS34A</t>
  </si>
  <si>
    <t>Resistors</t>
  </si>
  <si>
    <t>4.7k</t>
  </si>
  <si>
    <t>1k</t>
  </si>
  <si>
    <t>10k</t>
  </si>
  <si>
    <t>Caps</t>
  </si>
  <si>
    <t>100n</t>
  </si>
  <si>
    <t>12061C104KAT2A</t>
  </si>
  <si>
    <t>actual qty 8, MOQ is 5</t>
  </si>
  <si>
    <t>1n</t>
  </si>
  <si>
    <t>MC1206B102K202CT</t>
  </si>
  <si>
    <t>1u</t>
  </si>
  <si>
    <t>C3216X7R1E105K085AA</t>
  </si>
  <si>
    <t>0.68u</t>
  </si>
  <si>
    <t>250v</t>
  </si>
  <si>
    <t>B32652A3684J000</t>
  </si>
  <si>
    <t>1200778</t>
  </si>
  <si>
    <t>pulse rated</t>
  </si>
  <si>
    <t>470n</t>
  </si>
  <si>
    <t>12063C474KAT2A</t>
  </si>
  <si>
    <t>1327718</t>
  </si>
  <si>
    <t>MOQ is 5, actual qty 1</t>
  </si>
  <si>
    <t>Hardware</t>
  </si>
  <si>
    <t>mica pad</t>
  </si>
  <si>
    <t>to-247</t>
  </si>
  <si>
    <t>standoffs</t>
  </si>
  <si>
    <t>M3x10</t>
  </si>
  <si>
    <t>screws</t>
  </si>
  <si>
    <t>M3x20</t>
  </si>
  <si>
    <t>M3x6</t>
  </si>
  <si>
    <t>insulated washer</t>
  </si>
  <si>
    <t>M3.5 outer, M3 Inner</t>
  </si>
  <si>
    <t>7721-7PPSG</t>
  </si>
  <si>
    <t>nuts</t>
  </si>
  <si>
    <t>M3</t>
  </si>
  <si>
    <t>http://au.element14.com/te-connectivity-amp/1-640454-0/product-range-mta-100-series/dp/588544</t>
  </si>
  <si>
    <t>header</t>
  </si>
  <si>
    <t>1-640454-0</t>
  </si>
  <si>
    <t>http://au.element14.com/te-connectivity-amp/640456-6/product-range-mta-100-series/dp/588611?ost=588611</t>
  </si>
  <si>
    <t>4-643815-0</t>
  </si>
  <si>
    <t>0.272</t>
  </si>
  <si>
    <t>PN</t>
  </si>
  <si>
    <t>QTY</t>
  </si>
  <si>
    <t>DESC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</si>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</sst>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2" fillId="0" borderId="0" xfId="15"/>
    <xf numFmtId="0" fontId="2" fillId="0" borderId="0" xfId="15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.element14.com/koa-spear-electronics/rk73b2bttd472j/resistor-1206-4k7-ohm-5/dp/1809484" TargetMode="External"/><Relationship Id="rId4" Type="http://schemas.openxmlformats.org/officeDocument/2006/relationships/hyperlink" Target="http://au.element14.com/multicomp/mc1206s4f1000t5e/thick-film-resistor-100-ohm-250mw/dp/1632521" TargetMode="External"/><Relationship Id="rId5" Type="http://schemas.openxmlformats.org/officeDocument/2006/relationships/hyperlink" Target="http://au.element14.com/vishay-dale/crcw120622r0fkea/thick-film-resistor-22-ohm-250mw/dp/1152831" TargetMode="External"/><Relationship Id="rId6" Type="http://schemas.openxmlformats.org/officeDocument/2006/relationships/hyperlink" Target="http://au.element14.com/koa-spear-electronics/rk73h2bttd1001f/resistor-1206-1k-ohm-1/dp/1811972" TargetMode="External"/><Relationship Id="rId7" Type="http://schemas.openxmlformats.org/officeDocument/2006/relationships/hyperlink" Target="http://au.element14.com/multicomp/mc1206s4f1002t5e/thick-film-resistor-10kohm-250mw/dp/1632523" TargetMode="External"/><Relationship Id="rId8" Type="http://schemas.openxmlformats.org/officeDocument/2006/relationships/hyperlink" Target="http://au.element14.com/richco/htsa-m3-10-1/aluminium-spacer-f-f-m3-10mm-high/dp/1898510" TargetMode="External"/><Relationship Id="rId9" Type="http://schemas.openxmlformats.org/officeDocument/2006/relationships/hyperlink" Target="http://au.element14.com/tr-fastenings/m320-psstmcz100/screw-slt-pan-steel-bzp-m3x20/dp/1419295" TargetMode="External"/><Relationship Id="rId1" Type="http://schemas.openxmlformats.org/officeDocument/2006/relationships/hyperlink" Target="http://au.element14.com/multicomp/mc0125w12061270r/resistor-270r-0-125w-1-1206/dp/9336257" TargetMode="External"/><Relationship Id="rId2" Type="http://schemas.openxmlformats.org/officeDocument/2006/relationships/hyperlink" Target="http://au.element14.com/multicomp/mc1206s4f3300t5e/thick-film-resistor-330-ohm-250mw/dp/1632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F3" sqref="F3"/>
    </sheetView>
  </sheetViews>
  <sheetFormatPr baseColWidth="10" defaultColWidth="8.83203125" defaultRowHeight="13" x14ac:dyDescent="0.15"/>
  <cols>
    <col min="1" max="1" width="14.83203125" customWidth="1"/>
    <col min="6" max="6" width="15" bestFit="1" customWidth="1"/>
    <col min="10" max="10" width="26" customWidth="1"/>
    <col min="11" max="11" width="25.664062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15">
      <c r="A2" t="s">
        <v>9</v>
      </c>
      <c r="C2" t="s">
        <v>10</v>
      </c>
      <c r="D2">
        <v>2</v>
      </c>
      <c r="E2" t="s">
        <v>11</v>
      </c>
      <c r="F2" s="2">
        <v>1498177</v>
      </c>
      <c r="G2">
        <v>5.71</v>
      </c>
      <c r="H2">
        <f t="shared" ref="H2:H19" si="0">G2*D2</f>
        <v>11.42</v>
      </c>
    </row>
    <row r="3" spans="1:11" x14ac:dyDescent="0.15">
      <c r="A3" t="s">
        <v>12</v>
      </c>
      <c r="C3" t="s">
        <v>13</v>
      </c>
      <c r="D3">
        <v>2</v>
      </c>
      <c r="E3" t="s">
        <v>11</v>
      </c>
      <c r="F3" s="2">
        <v>2062073</v>
      </c>
      <c r="G3">
        <v>5.48</v>
      </c>
      <c r="H3">
        <f t="shared" si="0"/>
        <v>10.96</v>
      </c>
      <c r="I3" t="s">
        <v>14</v>
      </c>
    </row>
    <row r="4" spans="1:11" x14ac:dyDescent="0.15">
      <c r="A4" t="s">
        <v>12</v>
      </c>
      <c r="B4" t="s">
        <v>15</v>
      </c>
      <c r="C4" t="s">
        <v>16</v>
      </c>
      <c r="D4">
        <v>1</v>
      </c>
      <c r="E4" t="s">
        <v>11</v>
      </c>
      <c r="F4">
        <v>2443406</v>
      </c>
      <c r="G4">
        <v>3.47</v>
      </c>
      <c r="H4">
        <f t="shared" si="0"/>
        <v>3.47</v>
      </c>
      <c r="K4" s="1" t="s">
        <v>17</v>
      </c>
    </row>
    <row r="5" spans="1:11" x14ac:dyDescent="0.15">
      <c r="A5" t="s">
        <v>18</v>
      </c>
      <c r="C5" t="s">
        <v>19</v>
      </c>
      <c r="D5">
        <v>1</v>
      </c>
      <c r="E5" t="s">
        <v>11</v>
      </c>
      <c r="F5">
        <v>2432145</v>
      </c>
      <c r="G5">
        <v>3.43</v>
      </c>
      <c r="H5">
        <f t="shared" si="0"/>
        <v>3.43</v>
      </c>
      <c r="K5">
        <f>SUM(H2:H41)</f>
        <v>18985161.886</v>
      </c>
    </row>
    <row r="6" spans="1:11" ht="26" x14ac:dyDescent="0.15">
      <c r="A6" t="s">
        <v>20</v>
      </c>
      <c r="C6" s="2" t="s">
        <v>21</v>
      </c>
      <c r="D6">
        <v>6</v>
      </c>
      <c r="E6" t="s">
        <v>11</v>
      </c>
      <c r="F6" s="2">
        <v>1459098</v>
      </c>
      <c r="G6">
        <v>0.16500000000000001</v>
      </c>
      <c r="H6">
        <f t="shared" si="0"/>
        <v>0.99</v>
      </c>
    </row>
    <row r="7" spans="1:11" ht="26" x14ac:dyDescent="0.15">
      <c r="A7" t="s">
        <v>22</v>
      </c>
      <c r="C7" s="2" t="s">
        <v>23</v>
      </c>
      <c r="D7">
        <v>5</v>
      </c>
      <c r="E7" t="s">
        <v>11</v>
      </c>
      <c r="F7" s="2">
        <v>1459099</v>
      </c>
      <c r="G7">
        <v>0.16500000000000001</v>
      </c>
      <c r="H7">
        <f t="shared" si="0"/>
        <v>0.82500000000000007</v>
      </c>
      <c r="K7" s="1" t="s">
        <v>24</v>
      </c>
    </row>
    <row r="8" spans="1:11" x14ac:dyDescent="0.15">
      <c r="A8" t="s">
        <v>25</v>
      </c>
      <c r="B8" t="s">
        <v>26</v>
      </c>
      <c r="C8" t="s">
        <v>27</v>
      </c>
      <c r="D8">
        <v>2</v>
      </c>
      <c r="E8" t="s">
        <v>11</v>
      </c>
      <c r="F8">
        <v>1822807</v>
      </c>
      <c r="G8">
        <v>0.52</v>
      </c>
      <c r="H8">
        <f t="shared" si="0"/>
        <v>1.04</v>
      </c>
      <c r="I8" t="s">
        <v>28</v>
      </c>
      <c r="K8" t="s">
        <v>29</v>
      </c>
    </row>
    <row r="9" spans="1:11" x14ac:dyDescent="0.15">
      <c r="A9" t="s">
        <v>30</v>
      </c>
      <c r="B9" t="s">
        <v>31</v>
      </c>
      <c r="C9" t="s">
        <v>32</v>
      </c>
      <c r="D9">
        <v>1</v>
      </c>
      <c r="E9" t="s">
        <v>11</v>
      </c>
      <c r="F9">
        <v>1924463</v>
      </c>
      <c r="G9">
        <v>0.91600000000000004</v>
      </c>
      <c r="H9">
        <f t="shared" si="0"/>
        <v>0.91600000000000004</v>
      </c>
      <c r="I9" t="s">
        <v>33</v>
      </c>
      <c r="K9" t="s">
        <v>34</v>
      </c>
    </row>
    <row r="10" spans="1:11" x14ac:dyDescent="0.15">
      <c r="A10" t="s">
        <v>30</v>
      </c>
      <c r="B10" t="s">
        <v>35</v>
      </c>
      <c r="C10" t="s">
        <v>36</v>
      </c>
      <c r="D10">
        <v>2</v>
      </c>
      <c r="E10" t="s">
        <v>11</v>
      </c>
      <c r="F10">
        <v>1431142</v>
      </c>
      <c r="G10">
        <v>0.84099999999999997</v>
      </c>
      <c r="H10">
        <f t="shared" si="0"/>
        <v>1.6819999999999999</v>
      </c>
      <c r="I10" t="s">
        <v>37</v>
      </c>
    </row>
    <row r="11" spans="1:11" x14ac:dyDescent="0.15">
      <c r="A11" t="s">
        <v>30</v>
      </c>
      <c r="B11" t="s">
        <v>38</v>
      </c>
      <c r="C11" t="s">
        <v>39</v>
      </c>
      <c r="D11">
        <v>1</v>
      </c>
      <c r="E11" t="s">
        <v>11</v>
      </c>
      <c r="F11">
        <v>6475802</v>
      </c>
      <c r="G11">
        <v>0.63400000000000001</v>
      </c>
      <c r="H11">
        <f t="shared" si="0"/>
        <v>0.63400000000000001</v>
      </c>
      <c r="I11" t="s">
        <v>40</v>
      </c>
    </row>
    <row r="12" spans="1:11" x14ac:dyDescent="0.15">
      <c r="A12" t="s">
        <v>41</v>
      </c>
      <c r="B12" t="s">
        <v>42</v>
      </c>
      <c r="C12" t="s">
        <v>43</v>
      </c>
      <c r="D12">
        <v>1</v>
      </c>
      <c r="E12" t="s">
        <v>11</v>
      </c>
      <c r="F12">
        <v>1786484</v>
      </c>
      <c r="G12">
        <v>1.5</v>
      </c>
      <c r="H12">
        <f t="shared" si="0"/>
        <v>1.5</v>
      </c>
    </row>
    <row r="13" spans="1:11" x14ac:dyDescent="0.15">
      <c r="A13" t="s">
        <v>44</v>
      </c>
      <c r="B13" t="s">
        <v>45</v>
      </c>
      <c r="C13" t="s">
        <v>46</v>
      </c>
      <c r="D13">
        <v>10</v>
      </c>
      <c r="E13" t="s">
        <v>11</v>
      </c>
      <c r="F13">
        <v>4215618</v>
      </c>
      <c r="G13">
        <v>0.26</v>
      </c>
      <c r="H13">
        <f t="shared" si="0"/>
        <v>2.6</v>
      </c>
    </row>
    <row r="14" spans="1:11" x14ac:dyDescent="0.15">
      <c r="A14" t="s">
        <v>91</v>
      </c>
      <c r="B14" t="s">
        <v>48</v>
      </c>
      <c r="C14" t="s">
        <v>92</v>
      </c>
      <c r="D14">
        <v>2</v>
      </c>
      <c r="E14" s="3" t="s">
        <v>11</v>
      </c>
      <c r="F14">
        <v>588544</v>
      </c>
      <c r="G14" s="3">
        <v>0.879</v>
      </c>
      <c r="H14" s="3">
        <f t="shared" si="0"/>
        <v>1.758</v>
      </c>
      <c r="I14" t="s">
        <v>90</v>
      </c>
    </row>
    <row r="15" spans="1:11" x14ac:dyDescent="0.15">
      <c r="A15" t="s">
        <v>91</v>
      </c>
      <c r="B15" t="s">
        <v>49</v>
      </c>
      <c r="D15">
        <v>2</v>
      </c>
      <c r="E15" s="3" t="s">
        <v>11</v>
      </c>
      <c r="F15">
        <v>588611</v>
      </c>
      <c r="G15" s="3">
        <f>2.24/4</f>
        <v>0.56000000000000005</v>
      </c>
      <c r="H15" s="3">
        <f t="shared" si="0"/>
        <v>1.1200000000000001</v>
      </c>
      <c r="I15" t="s">
        <v>93</v>
      </c>
    </row>
    <row r="16" spans="1:11" x14ac:dyDescent="0.15">
      <c r="A16" t="s">
        <v>47</v>
      </c>
      <c r="B16" t="s">
        <v>49</v>
      </c>
      <c r="D16">
        <v>2</v>
      </c>
      <c r="E16" s="3" t="s">
        <v>11</v>
      </c>
      <c r="F16">
        <v>1363277</v>
      </c>
      <c r="G16" s="3">
        <v>0.73</v>
      </c>
      <c r="H16" s="3">
        <f t="shared" si="0"/>
        <v>1.46</v>
      </c>
    </row>
    <row r="17" spans="1:9" x14ac:dyDescent="0.15">
      <c r="A17" t="s">
        <v>47</v>
      </c>
      <c r="B17" t="s">
        <v>48</v>
      </c>
      <c r="C17" t="s">
        <v>94</v>
      </c>
      <c r="D17">
        <v>2</v>
      </c>
      <c r="E17" s="3" t="s">
        <v>11</v>
      </c>
      <c r="F17">
        <v>1296705</v>
      </c>
      <c r="G17" s="3">
        <v>1.52</v>
      </c>
      <c r="H17" s="3">
        <f t="shared" si="0"/>
        <v>3.04</v>
      </c>
    </row>
    <row r="18" spans="1:9" x14ac:dyDescent="0.15">
      <c r="A18" t="s">
        <v>50</v>
      </c>
      <c r="B18" t="s">
        <v>51</v>
      </c>
      <c r="C18" t="s">
        <v>52</v>
      </c>
      <c r="D18">
        <v>5</v>
      </c>
      <c r="E18" t="s">
        <v>11</v>
      </c>
      <c r="F18">
        <v>1225849</v>
      </c>
      <c r="G18">
        <v>0.22700000000000001</v>
      </c>
      <c r="H18">
        <f t="shared" si="0"/>
        <v>1.135</v>
      </c>
    </row>
    <row r="19" spans="1:9" x14ac:dyDescent="0.15">
      <c r="A19" t="s">
        <v>53</v>
      </c>
      <c r="B19" t="s">
        <v>54</v>
      </c>
      <c r="C19" s="2" t="s">
        <v>55</v>
      </c>
      <c r="D19">
        <v>3</v>
      </c>
      <c r="E19" t="s">
        <v>11</v>
      </c>
      <c r="F19">
        <v>1843500</v>
      </c>
      <c r="G19">
        <v>0.43099999999999999</v>
      </c>
      <c r="H19">
        <f t="shared" si="0"/>
        <v>1.2929999999999999</v>
      </c>
    </row>
    <row r="20" spans="1:9" x14ac:dyDescent="0.15">
      <c r="A20" s="1" t="s">
        <v>56</v>
      </c>
      <c r="H20">
        <f t="shared" ref="H20:H41" si="1">G20*D20</f>
        <v>0</v>
      </c>
    </row>
    <row r="21" spans="1:9" x14ac:dyDescent="0.15">
      <c r="A21">
        <v>270</v>
      </c>
      <c r="B21">
        <v>1206</v>
      </c>
      <c r="D21">
        <v>4</v>
      </c>
      <c r="E21" s="3" t="s">
        <v>11</v>
      </c>
      <c r="F21" s="4">
        <v>9336257</v>
      </c>
      <c r="G21" s="3"/>
      <c r="H21" s="3">
        <f t="shared" si="1"/>
        <v>0</v>
      </c>
    </row>
    <row r="22" spans="1:9" x14ac:dyDescent="0.15">
      <c r="A22">
        <v>330</v>
      </c>
      <c r="B22">
        <v>1206</v>
      </c>
      <c r="D22">
        <v>2</v>
      </c>
      <c r="E22" s="3" t="s">
        <v>11</v>
      </c>
      <c r="F22" s="4">
        <v>1632563</v>
      </c>
      <c r="G22" s="3"/>
      <c r="H22" s="3">
        <f t="shared" si="1"/>
        <v>0</v>
      </c>
    </row>
    <row r="23" spans="1:9" x14ac:dyDescent="0.15">
      <c r="A23" t="s">
        <v>57</v>
      </c>
      <c r="B23">
        <v>1206</v>
      </c>
      <c r="D23">
        <v>4</v>
      </c>
      <c r="E23" s="3" t="s">
        <v>11</v>
      </c>
      <c r="F23" s="4">
        <v>1809484</v>
      </c>
      <c r="G23" s="3"/>
      <c r="H23" s="3">
        <f t="shared" si="1"/>
        <v>0</v>
      </c>
    </row>
    <row r="24" spans="1:9" x14ac:dyDescent="0.15">
      <c r="A24">
        <v>100</v>
      </c>
      <c r="B24">
        <v>1206</v>
      </c>
      <c r="D24">
        <v>2</v>
      </c>
      <c r="E24" s="3" t="s">
        <v>11</v>
      </c>
      <c r="F24" s="4">
        <v>1632521</v>
      </c>
      <c r="G24" s="3"/>
      <c r="H24" s="3">
        <f t="shared" si="1"/>
        <v>0</v>
      </c>
    </row>
    <row r="25" spans="1:9" x14ac:dyDescent="0.15">
      <c r="A25">
        <v>22</v>
      </c>
      <c r="B25">
        <v>1206</v>
      </c>
      <c r="D25">
        <v>4</v>
      </c>
      <c r="E25" s="3" t="s">
        <v>11</v>
      </c>
      <c r="F25" s="4">
        <v>1152831</v>
      </c>
      <c r="G25" s="3"/>
      <c r="H25" s="3">
        <f t="shared" si="1"/>
        <v>0</v>
      </c>
    </row>
    <row r="26" spans="1:9" x14ac:dyDescent="0.15">
      <c r="A26" t="s">
        <v>58</v>
      </c>
      <c r="B26">
        <v>1206</v>
      </c>
      <c r="D26">
        <v>9</v>
      </c>
      <c r="E26" s="3" t="s">
        <v>11</v>
      </c>
      <c r="F26" s="4">
        <v>1811972</v>
      </c>
      <c r="G26" s="3"/>
      <c r="H26" s="3">
        <f t="shared" si="1"/>
        <v>0</v>
      </c>
    </row>
    <row r="27" spans="1:9" x14ac:dyDescent="0.15">
      <c r="A27" t="s">
        <v>59</v>
      </c>
      <c r="B27">
        <v>1206</v>
      </c>
      <c r="D27">
        <v>8</v>
      </c>
      <c r="E27" s="3" t="s">
        <v>11</v>
      </c>
      <c r="F27" s="4">
        <v>1632523</v>
      </c>
      <c r="G27" s="3"/>
      <c r="H27" s="3">
        <f t="shared" si="1"/>
        <v>0</v>
      </c>
    </row>
    <row r="28" spans="1:9" x14ac:dyDescent="0.15">
      <c r="H28">
        <f t="shared" si="1"/>
        <v>0</v>
      </c>
    </row>
    <row r="29" spans="1:9" x14ac:dyDescent="0.15">
      <c r="A29" s="1" t="s">
        <v>60</v>
      </c>
      <c r="H29">
        <f t="shared" si="1"/>
        <v>0</v>
      </c>
    </row>
    <row r="30" spans="1:9" x14ac:dyDescent="0.15">
      <c r="A30" t="s">
        <v>61</v>
      </c>
      <c r="B30">
        <v>1206</v>
      </c>
      <c r="C30" t="s">
        <v>62</v>
      </c>
      <c r="D30">
        <v>10</v>
      </c>
      <c r="E30" t="s">
        <v>11</v>
      </c>
      <c r="F30">
        <v>1327703</v>
      </c>
      <c r="G30">
        <v>0.19400000000000001</v>
      </c>
      <c r="H30">
        <f t="shared" si="1"/>
        <v>1.94</v>
      </c>
      <c r="I30" t="s">
        <v>63</v>
      </c>
    </row>
    <row r="31" spans="1:9" x14ac:dyDescent="0.15">
      <c r="A31" t="s">
        <v>64</v>
      </c>
      <c r="B31">
        <v>1206</v>
      </c>
      <c r="C31" t="s">
        <v>65</v>
      </c>
      <c r="D31">
        <v>1</v>
      </c>
      <c r="E31" t="s">
        <v>11</v>
      </c>
      <c r="F31">
        <v>1855909</v>
      </c>
      <c r="G31">
        <v>0.252</v>
      </c>
      <c r="H31">
        <f t="shared" si="1"/>
        <v>0.252</v>
      </c>
    </row>
    <row r="32" spans="1:9" x14ac:dyDescent="0.15">
      <c r="A32" t="s">
        <v>66</v>
      </c>
      <c r="B32">
        <v>1206</v>
      </c>
      <c r="C32" t="s">
        <v>67</v>
      </c>
      <c r="D32">
        <v>3</v>
      </c>
      <c r="E32" t="s">
        <v>11</v>
      </c>
      <c r="F32">
        <v>2346954</v>
      </c>
      <c r="G32">
        <v>0.08</v>
      </c>
      <c r="H32">
        <f t="shared" si="1"/>
        <v>0.24</v>
      </c>
    </row>
    <row r="33" spans="1:9" x14ac:dyDescent="0.15">
      <c r="A33" t="s">
        <v>68</v>
      </c>
      <c r="B33" t="s">
        <v>69</v>
      </c>
      <c r="C33" t="s">
        <v>70</v>
      </c>
      <c r="D33">
        <v>1</v>
      </c>
      <c r="E33" t="s">
        <v>11</v>
      </c>
      <c r="F33" t="s">
        <v>71</v>
      </c>
      <c r="G33">
        <v>1.86</v>
      </c>
      <c r="H33">
        <f t="shared" si="1"/>
        <v>1.86</v>
      </c>
      <c r="I33" t="s">
        <v>72</v>
      </c>
    </row>
    <row r="34" spans="1:9" x14ac:dyDescent="0.15">
      <c r="A34" t="s">
        <v>73</v>
      </c>
      <c r="B34">
        <v>1206</v>
      </c>
      <c r="C34" t="s">
        <v>74</v>
      </c>
      <c r="D34">
        <v>5</v>
      </c>
      <c r="E34" t="s">
        <v>11</v>
      </c>
      <c r="F34" t="s">
        <v>75</v>
      </c>
      <c r="G34">
        <v>0.184</v>
      </c>
      <c r="H34">
        <f t="shared" si="1"/>
        <v>0.91999999999999993</v>
      </c>
      <c r="I34" t="s">
        <v>76</v>
      </c>
    </row>
    <row r="35" spans="1:9" x14ac:dyDescent="0.15">
      <c r="H35">
        <f t="shared" si="1"/>
        <v>0</v>
      </c>
    </row>
    <row r="36" spans="1:9" x14ac:dyDescent="0.15">
      <c r="A36" s="1" t="s">
        <v>77</v>
      </c>
      <c r="H36">
        <f t="shared" si="1"/>
        <v>0</v>
      </c>
    </row>
    <row r="37" spans="1:9" x14ac:dyDescent="0.15">
      <c r="A37" t="s">
        <v>78</v>
      </c>
      <c r="B37" t="s">
        <v>79</v>
      </c>
      <c r="D37">
        <v>3</v>
      </c>
      <c r="E37" t="s">
        <v>11</v>
      </c>
      <c r="F37" s="2">
        <v>1577101</v>
      </c>
      <c r="G37">
        <v>2.13</v>
      </c>
      <c r="H37">
        <f t="shared" si="1"/>
        <v>6.39</v>
      </c>
    </row>
    <row r="38" spans="1:9" x14ac:dyDescent="0.15">
      <c r="A38" t="s">
        <v>80</v>
      </c>
      <c r="B38" t="s">
        <v>81</v>
      </c>
      <c r="D38">
        <v>10</v>
      </c>
      <c r="E38" s="3" t="s">
        <v>11</v>
      </c>
      <c r="F38" s="5">
        <v>1898510</v>
      </c>
      <c r="G38" t="s">
        <v>95</v>
      </c>
      <c r="H38" s="3">
        <f>F38*D38</f>
        <v>18985100</v>
      </c>
    </row>
    <row r="39" spans="1:9" x14ac:dyDescent="0.15">
      <c r="A39" t="s">
        <v>82</v>
      </c>
      <c r="B39" t="s">
        <v>83</v>
      </c>
      <c r="D39">
        <v>3</v>
      </c>
      <c r="E39" s="3" t="s">
        <v>11</v>
      </c>
      <c r="F39" s="4">
        <v>1419295</v>
      </c>
      <c r="G39" s="5"/>
      <c r="H39" s="3">
        <f t="shared" si="1"/>
        <v>0</v>
      </c>
    </row>
    <row r="40" spans="1:9" x14ac:dyDescent="0.15">
      <c r="A40" t="s">
        <v>82</v>
      </c>
      <c r="B40" t="s">
        <v>84</v>
      </c>
      <c r="D40">
        <v>4</v>
      </c>
      <c r="E40" t="s">
        <v>11</v>
      </c>
      <c r="F40">
        <v>1419986</v>
      </c>
      <c r="H40">
        <f t="shared" si="1"/>
        <v>0</v>
      </c>
    </row>
    <row r="41" spans="1:9" x14ac:dyDescent="0.15">
      <c r="A41" t="s">
        <v>85</v>
      </c>
      <c r="B41" t="s">
        <v>86</v>
      </c>
      <c r="C41" t="s">
        <v>87</v>
      </c>
      <c r="D41">
        <v>3</v>
      </c>
      <c r="E41" t="s">
        <v>11</v>
      </c>
      <c r="F41">
        <v>1703100</v>
      </c>
      <c r="G41">
        <v>0.33700000000000002</v>
      </c>
      <c r="H41">
        <f t="shared" si="1"/>
        <v>1.0110000000000001</v>
      </c>
    </row>
    <row r="42" spans="1:9" x14ac:dyDescent="0.15">
      <c r="A42" t="s">
        <v>88</v>
      </c>
      <c r="B42" t="s">
        <v>89</v>
      </c>
      <c r="C42" s="3"/>
      <c r="D42" s="3">
        <v>100</v>
      </c>
      <c r="E42" s="3" t="s">
        <v>11</v>
      </c>
      <c r="F42" s="3">
        <v>1419447</v>
      </c>
      <c r="G42" s="3"/>
      <c r="H42" s="3"/>
    </row>
  </sheetData>
  <hyperlinks>
    <hyperlink ref="F21" r:id="rId1" tooltip="9336257" display="http://au.element14.com/multicomp/mc0125w12061270r/resistor-270r-0-125w-1-1206/dp/9336257"/>
    <hyperlink ref="F22" r:id="rId2" tooltip="1632563" display="http://au.element14.com/multicomp/mc1206s4f3300t5e/thick-film-resistor-330-ohm-250mw/dp/1632563"/>
    <hyperlink ref="F23" r:id="rId3" tooltip="1809484" display="http://au.element14.com/koa-spear-electronics/rk73b2bttd472j/resistor-1206-4k7-ohm-5/dp/1809484"/>
    <hyperlink ref="F24" r:id="rId4" tooltip="1632521" display="http://au.element14.com/multicomp/mc1206s4f1000t5e/thick-film-resistor-100-ohm-250mw/dp/1632521"/>
    <hyperlink ref="F25" r:id="rId5" tooltip="1152831" display="http://au.element14.com/vishay-dale/crcw120622r0fkea/thick-film-resistor-22-ohm-250mw/dp/1152831"/>
    <hyperlink ref="F26" r:id="rId6" tooltip="1811972" display="http://au.element14.com/koa-spear-electronics/rk73h2bttd1001f/resistor-1206-1k-ohm-1/dp/1811972"/>
    <hyperlink ref="F27" r:id="rId7" tooltip="1632523" display="http://au.element14.com/multicomp/mc1206s4f1002t5e/thick-film-resistor-10kohm-250mw/dp/1632523"/>
    <hyperlink ref="F38" r:id="rId8" tooltip="1898510" display="http://au.element14.com/richco/htsa-m3-10-1/aluminium-spacer-f-f-m3-10mm-high/dp/1898510"/>
    <hyperlink ref="F39" r:id="rId9" tooltip="1419295" display="http://au.element14.com/tr-fastenings/m320-psstmcz100/screw-slt-pan-steel-bzp-m3x20/dp/1419295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8" sqref="H18"/>
    </sheetView>
  </sheetViews>
  <sheetFormatPr baseColWidth="10" defaultRowHeight="13" x14ac:dyDescent="0.15"/>
  <cols>
    <col min="6" max="6" width="18.1640625" bestFit="1" customWidth="1"/>
  </cols>
  <sheetData>
    <row r="1" spans="1:7" x14ac:dyDescent="0.15">
      <c r="A1" t="s">
        <v>96</v>
      </c>
      <c r="B1" t="s">
        <v>97</v>
      </c>
      <c r="C1" t="s">
        <v>98</v>
      </c>
      <c r="D1" t="s">
        <v>99</v>
      </c>
    </row>
    <row r="2" spans="1:7" x14ac:dyDescent="0.15">
      <c r="B2">
        <f>Sheet1!D20</f>
        <v>0</v>
      </c>
      <c r="C2" t="str">
        <f>Sheet1!A20</f>
        <v>Resistors</v>
      </c>
      <c r="E2">
        <f t="shared" ref="E2:E8" si="0">B2*D2</f>
        <v>0</v>
      </c>
      <c r="F2" t="str">
        <f t="shared" ref="F2:F9" si="1">CONCATENATE(CHAR(39),A2,",",E2,",",C2,CHAR(39),)</f>
        <v>',0,Resistors'</v>
      </c>
    </row>
    <row r="3" spans="1:7" x14ac:dyDescent="0.15">
      <c r="A3">
        <f>Sheet1!F28</f>
        <v>0</v>
      </c>
      <c r="B3">
        <f>Sheet1!D28</f>
        <v>0</v>
      </c>
      <c r="C3">
        <f>Sheet1!A28</f>
        <v>0</v>
      </c>
      <c r="E3">
        <f t="shared" si="0"/>
        <v>0</v>
      </c>
      <c r="F3" t="str">
        <f t="shared" si="1"/>
        <v>'0,0,0'</v>
      </c>
    </row>
    <row r="4" spans="1:7" x14ac:dyDescent="0.15">
      <c r="A4">
        <f>Sheet1!F29</f>
        <v>0</v>
      </c>
      <c r="B4">
        <f>Sheet1!D29</f>
        <v>0</v>
      </c>
      <c r="C4" t="str">
        <f>Sheet1!A29</f>
        <v>Caps</v>
      </c>
      <c r="E4">
        <f t="shared" si="0"/>
        <v>0</v>
      </c>
      <c r="F4" t="str">
        <f t="shared" si="1"/>
        <v>'0,0,Caps'</v>
      </c>
    </row>
    <row r="5" spans="1:7" x14ac:dyDescent="0.15">
      <c r="A5">
        <f>Sheet1!F35</f>
        <v>0</v>
      </c>
      <c r="B5">
        <f>Sheet1!D35</f>
        <v>0</v>
      </c>
      <c r="C5">
        <f>Sheet1!A35</f>
        <v>0</v>
      </c>
      <c r="E5">
        <f t="shared" si="0"/>
        <v>0</v>
      </c>
      <c r="F5" t="str">
        <f t="shared" si="1"/>
        <v>'0,0,0'</v>
      </c>
    </row>
    <row r="6" spans="1:7" x14ac:dyDescent="0.15">
      <c r="A6">
        <f>Sheet1!F36</f>
        <v>0</v>
      </c>
      <c r="B6">
        <f>Sheet1!D36</f>
        <v>0</v>
      </c>
      <c r="C6" t="str">
        <f>Sheet1!A36</f>
        <v>Hardware</v>
      </c>
      <c r="E6">
        <f t="shared" si="0"/>
        <v>0</v>
      </c>
      <c r="F6" t="str">
        <f t="shared" si="1"/>
        <v>'0,0,Hardware'</v>
      </c>
      <c r="G6" t="str">
        <f>CHAR(39)</f>
        <v>'</v>
      </c>
    </row>
    <row r="7" spans="1:7" x14ac:dyDescent="0.15">
      <c r="A7">
        <f>Sheet1!F43</f>
        <v>0</v>
      </c>
      <c r="B7">
        <f>Sheet1!D43</f>
        <v>0</v>
      </c>
      <c r="C7">
        <f>Sheet1!A43</f>
        <v>0</v>
      </c>
      <c r="E7">
        <f t="shared" si="0"/>
        <v>0</v>
      </c>
      <c r="F7" t="str">
        <f t="shared" si="1"/>
        <v>'0,0,0'</v>
      </c>
    </row>
    <row r="8" spans="1:7" x14ac:dyDescent="0.15">
      <c r="A8">
        <f>Sheet1!F44</f>
        <v>0</v>
      </c>
      <c r="B8">
        <f>Sheet1!D44</f>
        <v>0</v>
      </c>
      <c r="C8">
        <f>Sheet1!A44</f>
        <v>0</v>
      </c>
      <c r="E8">
        <f t="shared" si="0"/>
        <v>0</v>
      </c>
      <c r="F8" t="str">
        <f t="shared" si="1"/>
        <v>'0,0,0'</v>
      </c>
    </row>
    <row r="9" spans="1:7" x14ac:dyDescent="0.15">
      <c r="A9">
        <f>Sheet1!F45</f>
        <v>0</v>
      </c>
      <c r="B9">
        <f>Sheet1!D45</f>
        <v>0</v>
      </c>
      <c r="C9">
        <f>Sheet1!A45</f>
        <v>0</v>
      </c>
      <c r="F9" t="str">
        <f t="shared" si="1"/>
        <v>'0,,0'</v>
      </c>
    </row>
    <row r="10" spans="1:7" x14ac:dyDescent="0.15">
      <c r="A10">
        <f>Sheet1!F46</f>
        <v>0</v>
      </c>
      <c r="B10">
        <f>Sheet1!D46</f>
        <v>0</v>
      </c>
      <c r="C10">
        <f>Sheet1!A46</f>
        <v>0</v>
      </c>
    </row>
    <row r="11" spans="1:7" x14ac:dyDescent="0.15">
      <c r="A11">
        <f>Sheet1!F4</f>
        <v>2443406</v>
      </c>
      <c r="B11">
        <f>Sheet1!D4</f>
        <v>1</v>
      </c>
      <c r="C11" t="str">
        <f>Sheet1!A4</f>
        <v>mosfet</v>
      </c>
      <c r="D11">
        <v>2</v>
      </c>
      <c r="E11">
        <f t="shared" ref="E11:E46" si="2">B11*D11</f>
        <v>2</v>
      </c>
      <c r="F11" t="str">
        <f>CONCATENATE(A11,",",E11,",",C11)</f>
        <v>2443406,2,mosfet</v>
      </c>
    </row>
    <row r="12" spans="1:7" x14ac:dyDescent="0.15">
      <c r="A12">
        <f>Sheet1!F5</f>
        <v>2432145</v>
      </c>
      <c r="B12">
        <f>Sheet1!D5</f>
        <v>1</v>
      </c>
      <c r="C12" t="str">
        <f>Sheet1!A5</f>
        <v>temp. sensor</v>
      </c>
      <c r="D12">
        <v>2</v>
      </c>
      <c r="E12">
        <f t="shared" si="2"/>
        <v>2</v>
      </c>
      <c r="F12" t="str">
        <f t="shared" ref="F12:F46" si="3">CONCATENATE(A12,",",E12,",",C12)</f>
        <v>2432145,2,temp. sensor</v>
      </c>
    </row>
    <row r="13" spans="1:7" x14ac:dyDescent="0.15">
      <c r="A13">
        <f>Sheet1!F9</f>
        <v>1924463</v>
      </c>
      <c r="B13">
        <f>Sheet1!D9</f>
        <v>1</v>
      </c>
      <c r="C13" t="str">
        <f>Sheet1!A9</f>
        <v>zener</v>
      </c>
      <c r="D13">
        <v>2</v>
      </c>
      <c r="E13">
        <f t="shared" si="2"/>
        <v>2</v>
      </c>
      <c r="F13" t="str">
        <f t="shared" si="3"/>
        <v>1924463,2,zener</v>
      </c>
    </row>
    <row r="14" spans="1:7" x14ac:dyDescent="0.15">
      <c r="A14">
        <f>Sheet1!F11</f>
        <v>6475802</v>
      </c>
      <c r="B14">
        <f>Sheet1!D11</f>
        <v>1</v>
      </c>
      <c r="C14" t="str">
        <f>Sheet1!A11</f>
        <v>zener</v>
      </c>
      <c r="D14">
        <v>2</v>
      </c>
      <c r="E14">
        <f t="shared" si="2"/>
        <v>2</v>
      </c>
      <c r="F14" t="str">
        <f t="shared" si="3"/>
        <v>6475802,2,zener</v>
      </c>
    </row>
    <row r="15" spans="1:7" x14ac:dyDescent="0.15">
      <c r="A15">
        <f>Sheet1!F12</f>
        <v>1786484</v>
      </c>
      <c r="B15">
        <f>Sheet1!D12</f>
        <v>1</v>
      </c>
      <c r="C15" t="str">
        <f>Sheet1!A12</f>
        <v>regulator</v>
      </c>
      <c r="D15">
        <v>2</v>
      </c>
      <c r="E15">
        <f t="shared" si="2"/>
        <v>2</v>
      </c>
      <c r="F15" t="str">
        <f t="shared" si="3"/>
        <v>1786484,2,regulator</v>
      </c>
    </row>
    <row r="16" spans="1:7" x14ac:dyDescent="0.15">
      <c r="A16">
        <f>Sheet1!F31</f>
        <v>1855909</v>
      </c>
      <c r="B16">
        <f>Sheet1!D31</f>
        <v>1</v>
      </c>
      <c r="C16" t="str">
        <f>Sheet1!A31</f>
        <v>1n</v>
      </c>
      <c r="D16">
        <v>2</v>
      </c>
      <c r="E16">
        <f t="shared" si="2"/>
        <v>2</v>
      </c>
      <c r="F16" t="str">
        <f t="shared" si="3"/>
        <v>1855909,2,1n</v>
      </c>
    </row>
    <row r="17" spans="1:6" x14ac:dyDescent="0.15">
      <c r="A17" t="str">
        <f>Sheet1!F33</f>
        <v>1200778</v>
      </c>
      <c r="B17">
        <f>Sheet1!D33</f>
        <v>1</v>
      </c>
      <c r="C17" t="str">
        <f>Sheet1!A33</f>
        <v>0.68u</v>
      </c>
      <c r="D17">
        <v>2</v>
      </c>
      <c r="E17">
        <f t="shared" si="2"/>
        <v>2</v>
      </c>
      <c r="F17" t="str">
        <f t="shared" si="3"/>
        <v>1200778,2,0.68u</v>
      </c>
    </row>
    <row r="18" spans="1:6" x14ac:dyDescent="0.15">
      <c r="A18">
        <f>Sheet1!F2</f>
        <v>1498177</v>
      </c>
      <c r="B18">
        <f>Sheet1!D2</f>
        <v>2</v>
      </c>
      <c r="C18" t="str">
        <f>Sheet1!A2</f>
        <v>gate driver</v>
      </c>
      <c r="D18">
        <v>2</v>
      </c>
      <c r="E18">
        <f t="shared" si="2"/>
        <v>4</v>
      </c>
      <c r="F18" t="str">
        <f t="shared" si="3"/>
        <v>1498177,4,gate driver</v>
      </c>
    </row>
    <row r="19" spans="1:6" x14ac:dyDescent="0.15">
      <c r="A19">
        <f>Sheet1!F3</f>
        <v>2062073</v>
      </c>
      <c r="B19">
        <f>Sheet1!D3</f>
        <v>2</v>
      </c>
      <c r="C19" t="str">
        <f>Sheet1!A3</f>
        <v>mosfet</v>
      </c>
      <c r="D19">
        <v>2</v>
      </c>
      <c r="E19">
        <f t="shared" si="2"/>
        <v>4</v>
      </c>
      <c r="F19" t="str">
        <f t="shared" si="3"/>
        <v>2062073,4,mosfet</v>
      </c>
    </row>
    <row r="20" spans="1:6" x14ac:dyDescent="0.15">
      <c r="A20">
        <f>Sheet1!F8</f>
        <v>1822807</v>
      </c>
      <c r="B20">
        <f>Sheet1!D8</f>
        <v>2</v>
      </c>
      <c r="C20" t="str">
        <f>Sheet1!A8</f>
        <v>fuse</v>
      </c>
      <c r="D20">
        <v>2</v>
      </c>
      <c r="E20">
        <f t="shared" si="2"/>
        <v>4</v>
      </c>
      <c r="F20" t="str">
        <f t="shared" si="3"/>
        <v>1822807,4,fuse</v>
      </c>
    </row>
    <row r="21" spans="1:6" x14ac:dyDescent="0.15">
      <c r="A21">
        <f>Sheet1!F10</f>
        <v>1431142</v>
      </c>
      <c r="B21">
        <f>Sheet1!D10</f>
        <v>2</v>
      </c>
      <c r="C21" t="str">
        <f>Sheet1!A10</f>
        <v>zener</v>
      </c>
      <c r="D21">
        <v>2</v>
      </c>
      <c r="E21">
        <f t="shared" si="2"/>
        <v>4</v>
      </c>
      <c r="F21" t="str">
        <f t="shared" si="3"/>
        <v>1431142,4,zener</v>
      </c>
    </row>
    <row r="22" spans="1:6" x14ac:dyDescent="0.15">
      <c r="A22">
        <f>Sheet1!F14</f>
        <v>588544</v>
      </c>
      <c r="B22">
        <f>Sheet1!D14</f>
        <v>2</v>
      </c>
      <c r="C22" t="str">
        <f>Sheet1!A14</f>
        <v>header</v>
      </c>
      <c r="D22">
        <v>2</v>
      </c>
      <c r="E22">
        <f t="shared" si="2"/>
        <v>4</v>
      </c>
      <c r="F22" t="str">
        <f t="shared" si="3"/>
        <v>588544,4,header</v>
      </c>
    </row>
    <row r="23" spans="1:6" x14ac:dyDescent="0.15">
      <c r="A23">
        <f>Sheet1!F15</f>
        <v>588611</v>
      </c>
      <c r="B23">
        <f>Sheet1!D15</f>
        <v>2</v>
      </c>
      <c r="C23" t="str">
        <f>Sheet1!A15</f>
        <v>header</v>
      </c>
      <c r="D23">
        <v>2</v>
      </c>
      <c r="E23">
        <f t="shared" si="2"/>
        <v>4</v>
      </c>
      <c r="F23" t="str">
        <f t="shared" si="3"/>
        <v>588611,4,header</v>
      </c>
    </row>
    <row r="24" spans="1:6" x14ac:dyDescent="0.15">
      <c r="A24">
        <f>Sheet1!F16</f>
        <v>1363277</v>
      </c>
      <c r="B24">
        <f>Sheet1!D16</f>
        <v>2</v>
      </c>
      <c r="C24" t="str">
        <f>Sheet1!A16</f>
        <v>connector</v>
      </c>
      <c r="D24">
        <v>2</v>
      </c>
      <c r="E24">
        <f t="shared" si="2"/>
        <v>4</v>
      </c>
      <c r="F24" t="str">
        <f t="shared" si="3"/>
        <v>1363277,4,connector</v>
      </c>
    </row>
    <row r="25" spans="1:6" x14ac:dyDescent="0.15">
      <c r="A25">
        <f>Sheet1!F17</f>
        <v>1296705</v>
      </c>
      <c r="B25">
        <f>Sheet1!D17</f>
        <v>2</v>
      </c>
      <c r="C25" t="str">
        <f>Sheet1!A17</f>
        <v>connector</v>
      </c>
      <c r="D25">
        <v>2</v>
      </c>
      <c r="E25">
        <f t="shared" si="2"/>
        <v>4</v>
      </c>
      <c r="F25" t="str">
        <f t="shared" si="3"/>
        <v>1296705,4,connector</v>
      </c>
    </row>
    <row r="26" spans="1:6" x14ac:dyDescent="0.15">
      <c r="A26">
        <f>Sheet1!F22</f>
        <v>1632563</v>
      </c>
      <c r="B26">
        <f>Sheet1!D22</f>
        <v>2</v>
      </c>
      <c r="C26">
        <f>Sheet1!A22</f>
        <v>330</v>
      </c>
      <c r="D26">
        <v>3</v>
      </c>
      <c r="E26">
        <f t="shared" si="2"/>
        <v>6</v>
      </c>
      <c r="F26" t="str">
        <f t="shared" si="3"/>
        <v>1632563,6,330</v>
      </c>
    </row>
    <row r="27" spans="1:6" x14ac:dyDescent="0.15">
      <c r="A27">
        <f>Sheet1!F24</f>
        <v>1632521</v>
      </c>
      <c r="B27">
        <f>Sheet1!D24</f>
        <v>2</v>
      </c>
      <c r="C27">
        <f>Sheet1!A24</f>
        <v>100</v>
      </c>
      <c r="D27">
        <v>3</v>
      </c>
      <c r="E27">
        <f t="shared" si="2"/>
        <v>6</v>
      </c>
      <c r="F27" t="str">
        <f t="shared" si="3"/>
        <v>1632521,6,100</v>
      </c>
    </row>
    <row r="28" spans="1:6" x14ac:dyDescent="0.15">
      <c r="A28">
        <f>Sheet1!F19</f>
        <v>1843500</v>
      </c>
      <c r="B28">
        <f>Sheet1!D19</f>
        <v>3</v>
      </c>
      <c r="C28" t="str">
        <f>Sheet1!A19</f>
        <v>diodes</v>
      </c>
      <c r="D28">
        <v>2</v>
      </c>
      <c r="E28">
        <f t="shared" si="2"/>
        <v>6</v>
      </c>
      <c r="F28" t="str">
        <f t="shared" si="3"/>
        <v>1843500,6,diodes</v>
      </c>
    </row>
    <row r="29" spans="1:6" x14ac:dyDescent="0.15">
      <c r="A29">
        <f>Sheet1!F32</f>
        <v>2346954</v>
      </c>
      <c r="B29">
        <f>Sheet1!D32</f>
        <v>3</v>
      </c>
      <c r="C29" t="str">
        <f>Sheet1!A32</f>
        <v>1u</v>
      </c>
      <c r="D29">
        <v>2</v>
      </c>
      <c r="E29">
        <f t="shared" si="2"/>
        <v>6</v>
      </c>
      <c r="F29" t="str">
        <f t="shared" si="3"/>
        <v>2346954,6,1u</v>
      </c>
    </row>
    <row r="30" spans="1:6" x14ac:dyDescent="0.15">
      <c r="A30">
        <f>Sheet1!F37</f>
        <v>1577101</v>
      </c>
      <c r="B30">
        <f>Sheet1!D37</f>
        <v>3</v>
      </c>
      <c r="C30" t="str">
        <f>Sheet1!A37</f>
        <v>mica pad</v>
      </c>
      <c r="D30">
        <v>2</v>
      </c>
      <c r="E30">
        <f t="shared" si="2"/>
        <v>6</v>
      </c>
      <c r="F30" t="str">
        <f t="shared" si="3"/>
        <v>1577101,6,mica pad</v>
      </c>
    </row>
    <row r="31" spans="1:6" x14ac:dyDescent="0.15">
      <c r="A31">
        <f>Sheet1!F39</f>
        <v>1419295</v>
      </c>
      <c r="B31">
        <f>Sheet1!D39</f>
        <v>3</v>
      </c>
      <c r="C31" t="str">
        <f>Sheet1!A39</f>
        <v>screws</v>
      </c>
      <c r="D31">
        <v>2</v>
      </c>
      <c r="E31">
        <f t="shared" si="2"/>
        <v>6</v>
      </c>
      <c r="F31" t="str">
        <f t="shared" si="3"/>
        <v>1419295,6,screws</v>
      </c>
    </row>
    <row r="32" spans="1:6" x14ac:dyDescent="0.15">
      <c r="A32">
        <f>Sheet1!F41</f>
        <v>1703100</v>
      </c>
      <c r="B32">
        <f>Sheet1!D41</f>
        <v>3</v>
      </c>
      <c r="C32" t="str">
        <f>Sheet1!A41</f>
        <v>insulated washer</v>
      </c>
      <c r="D32">
        <v>2</v>
      </c>
      <c r="E32">
        <f t="shared" si="2"/>
        <v>6</v>
      </c>
      <c r="F32" t="str">
        <f t="shared" si="3"/>
        <v>1703100,6,insulated washer</v>
      </c>
    </row>
    <row r="33" spans="1:6" x14ac:dyDescent="0.15">
      <c r="A33">
        <f>Sheet1!F21</f>
        <v>9336257</v>
      </c>
      <c r="B33">
        <f>Sheet1!D21</f>
        <v>4</v>
      </c>
      <c r="C33">
        <f>Sheet1!A21</f>
        <v>270</v>
      </c>
      <c r="D33">
        <v>3</v>
      </c>
      <c r="E33">
        <f t="shared" si="2"/>
        <v>12</v>
      </c>
      <c r="F33" t="str">
        <f t="shared" si="3"/>
        <v>9336257,12,270</v>
      </c>
    </row>
    <row r="34" spans="1:6" x14ac:dyDescent="0.15">
      <c r="A34">
        <f>Sheet1!F23</f>
        <v>1809484</v>
      </c>
      <c r="B34">
        <f>Sheet1!D23</f>
        <v>4</v>
      </c>
      <c r="C34" t="str">
        <f>Sheet1!A23</f>
        <v>4.7k</v>
      </c>
      <c r="D34">
        <v>3</v>
      </c>
      <c r="E34">
        <f t="shared" si="2"/>
        <v>12</v>
      </c>
      <c r="F34" t="str">
        <f t="shared" si="3"/>
        <v>1809484,12,4.7k</v>
      </c>
    </row>
    <row r="35" spans="1:6" x14ac:dyDescent="0.15">
      <c r="A35">
        <f>Sheet1!F25</f>
        <v>1152831</v>
      </c>
      <c r="B35">
        <f>Sheet1!D25</f>
        <v>4</v>
      </c>
      <c r="C35">
        <f>Sheet1!A25</f>
        <v>22</v>
      </c>
      <c r="D35">
        <v>3</v>
      </c>
      <c r="E35">
        <f t="shared" si="2"/>
        <v>12</v>
      </c>
      <c r="F35" t="str">
        <f t="shared" si="3"/>
        <v>1152831,12,22</v>
      </c>
    </row>
    <row r="36" spans="1:6" x14ac:dyDescent="0.15">
      <c r="A36">
        <f>Sheet1!F40</f>
        <v>1419986</v>
      </c>
      <c r="B36">
        <f>Sheet1!D40</f>
        <v>4</v>
      </c>
      <c r="C36" t="str">
        <f>Sheet1!A40</f>
        <v>screws</v>
      </c>
      <c r="D36">
        <v>2</v>
      </c>
      <c r="E36">
        <f t="shared" si="2"/>
        <v>8</v>
      </c>
      <c r="F36" t="str">
        <f t="shared" si="3"/>
        <v>1419986,8,screws</v>
      </c>
    </row>
    <row r="37" spans="1:6" x14ac:dyDescent="0.15">
      <c r="A37">
        <f>Sheet1!F7</f>
        <v>1459099</v>
      </c>
      <c r="B37">
        <f>Sheet1!D7</f>
        <v>5</v>
      </c>
      <c r="C37" t="str">
        <f>Sheet1!A7</f>
        <v>pnp</v>
      </c>
      <c r="D37">
        <v>2</v>
      </c>
      <c r="E37">
        <f t="shared" si="2"/>
        <v>10</v>
      </c>
      <c r="F37" t="str">
        <f t="shared" si="3"/>
        <v>1459099,10,pnp</v>
      </c>
    </row>
    <row r="38" spans="1:6" x14ac:dyDescent="0.15">
      <c r="A38">
        <f>Sheet1!F18</f>
        <v>1225849</v>
      </c>
      <c r="B38">
        <f>Sheet1!D18</f>
        <v>5</v>
      </c>
      <c r="C38" t="str">
        <f>Sheet1!A18</f>
        <v>optocoupler</v>
      </c>
      <c r="D38">
        <v>2</v>
      </c>
      <c r="E38">
        <f t="shared" si="2"/>
        <v>10</v>
      </c>
      <c r="F38" t="str">
        <f t="shared" si="3"/>
        <v>1225849,10,optocoupler</v>
      </c>
    </row>
    <row r="39" spans="1:6" x14ac:dyDescent="0.15">
      <c r="A39" t="str">
        <f>Sheet1!F34</f>
        <v>1327718</v>
      </c>
      <c r="B39">
        <f>Sheet1!D34</f>
        <v>5</v>
      </c>
      <c r="C39" t="str">
        <f>Sheet1!A34</f>
        <v>470n</v>
      </c>
      <c r="D39">
        <v>2</v>
      </c>
      <c r="E39">
        <f t="shared" si="2"/>
        <v>10</v>
      </c>
      <c r="F39" t="str">
        <f t="shared" si="3"/>
        <v>1327718,10,470n</v>
      </c>
    </row>
    <row r="40" spans="1:6" x14ac:dyDescent="0.15">
      <c r="A40">
        <f>Sheet1!F6</f>
        <v>1459098</v>
      </c>
      <c r="B40">
        <f>Sheet1!D6</f>
        <v>6</v>
      </c>
      <c r="C40" t="str">
        <f>Sheet1!A6</f>
        <v>npn</v>
      </c>
      <c r="D40">
        <v>2</v>
      </c>
      <c r="E40">
        <f t="shared" si="2"/>
        <v>12</v>
      </c>
      <c r="F40" t="str">
        <f t="shared" si="3"/>
        <v>1459098,12,npn</v>
      </c>
    </row>
    <row r="41" spans="1:6" x14ac:dyDescent="0.15">
      <c r="A41">
        <f>Sheet1!F27</f>
        <v>1632523</v>
      </c>
      <c r="B41">
        <f>Sheet1!D27</f>
        <v>8</v>
      </c>
      <c r="C41" t="str">
        <f>Sheet1!A27</f>
        <v>10k</v>
      </c>
      <c r="D41">
        <v>3</v>
      </c>
      <c r="E41">
        <f t="shared" si="2"/>
        <v>24</v>
      </c>
      <c r="F41" t="str">
        <f t="shared" si="3"/>
        <v>1632523,24,10k</v>
      </c>
    </row>
    <row r="42" spans="1:6" x14ac:dyDescent="0.15">
      <c r="A42">
        <f>Sheet1!F26</f>
        <v>1811972</v>
      </c>
      <c r="B42">
        <f>Sheet1!D26</f>
        <v>9</v>
      </c>
      <c r="C42" t="str">
        <f>Sheet1!A26</f>
        <v>1k</v>
      </c>
      <c r="D42">
        <v>3</v>
      </c>
      <c r="E42">
        <f t="shared" si="2"/>
        <v>27</v>
      </c>
      <c r="F42" t="str">
        <f t="shared" si="3"/>
        <v>1811972,27,1k</v>
      </c>
    </row>
    <row r="43" spans="1:6" x14ac:dyDescent="0.15">
      <c r="A43">
        <f>Sheet1!F13</f>
        <v>4215618</v>
      </c>
      <c r="B43">
        <f>Sheet1!D13</f>
        <v>10</v>
      </c>
      <c r="C43" t="str">
        <f>Sheet1!A13</f>
        <v>pcb crimp tab</v>
      </c>
      <c r="D43">
        <v>2</v>
      </c>
      <c r="E43">
        <f t="shared" si="2"/>
        <v>20</v>
      </c>
      <c r="F43" t="str">
        <f t="shared" si="3"/>
        <v>4215618,20,pcb crimp tab</v>
      </c>
    </row>
    <row r="44" spans="1:6" x14ac:dyDescent="0.15">
      <c r="A44">
        <f>Sheet1!F30</f>
        <v>1327703</v>
      </c>
      <c r="B44">
        <f>Sheet1!D30</f>
        <v>10</v>
      </c>
      <c r="C44" t="str">
        <f>Sheet1!A30</f>
        <v>100n</v>
      </c>
      <c r="D44">
        <v>2</v>
      </c>
      <c r="E44">
        <f t="shared" si="2"/>
        <v>20</v>
      </c>
      <c r="F44" t="str">
        <f t="shared" si="3"/>
        <v>1327703,20,100n</v>
      </c>
    </row>
    <row r="45" spans="1:6" x14ac:dyDescent="0.15">
      <c r="A45">
        <f>Sheet1!F38</f>
        <v>1898510</v>
      </c>
      <c r="B45">
        <f>Sheet1!D38</f>
        <v>10</v>
      </c>
      <c r="C45" t="str">
        <f>Sheet1!A38</f>
        <v>standoffs</v>
      </c>
      <c r="D45">
        <v>2</v>
      </c>
      <c r="E45">
        <f t="shared" si="2"/>
        <v>20</v>
      </c>
      <c r="F45" t="str">
        <f t="shared" si="3"/>
        <v>1898510,20,standoffs</v>
      </c>
    </row>
    <row r="46" spans="1:6" x14ac:dyDescent="0.15">
      <c r="A46">
        <f>Sheet1!F42</f>
        <v>1419447</v>
      </c>
      <c r="B46">
        <f>Sheet1!D42</f>
        <v>100</v>
      </c>
      <c r="C46" t="str">
        <f>Sheet1!A42</f>
        <v>nuts</v>
      </c>
      <c r="D46">
        <v>2</v>
      </c>
      <c r="E46">
        <f t="shared" si="2"/>
        <v>200</v>
      </c>
      <c r="F46" t="str">
        <f t="shared" si="3"/>
        <v>1419447,200,nuts</v>
      </c>
    </row>
  </sheetData>
  <sortState ref="A2:F46">
    <sortCondition ref="B2:B46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20</cp:revision>
  <dcterms:created xsi:type="dcterms:W3CDTF">2015-07-10T16:06:09Z</dcterms:created>
  <dcterms:modified xsi:type="dcterms:W3CDTF">2015-11-27T08:38:00Z</dcterms:modified>
  <dc:language>en-GB</dc:language>
</cp:coreProperties>
</file>